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9435" tabRatio="822" activeTab="1"/>
  </bookViews>
  <sheets>
    <sheet name="CONTROL TAB" sheetId="1" r:id="rId1"/>
    <sheet name="PAPER DETAILS" sheetId="2" r:id="rId2"/>
    <sheet name="EXPERIMENT A" sheetId="3" r:id="rId3"/>
    <sheet name="EXPERIMENT B" sheetId="4" r:id="rId4"/>
    <sheet name="EXPERIMENT C" sheetId="5" r:id="rId5"/>
    <sheet name="EXPERIMENT D" sheetId="6" r:id="rId6"/>
    <sheet name="EXPERIMENT E" sheetId="7" r:id="rId7"/>
    <sheet name="EXPERIMENT F" sheetId="8" r:id="rId8"/>
    <sheet name="PRIOR ARTS AUTHORS" sheetId="9" r:id="rId9"/>
  </sheets>
  <calcPr calcId="144525"/>
</workbook>
</file>

<file path=xl/comments1.xml><?xml version="1.0" encoding="utf-8"?>
<comments xmlns="http://schemas.openxmlformats.org/spreadsheetml/2006/main">
  <authors>
    <author>Titus</author>
  </authors>
  <commentList>
    <comment ref="A3" authorId="0">
      <text>
        <r>
          <rPr>
            <sz val="9"/>
            <color indexed="81"/>
            <rFont val="宋体"/>
            <charset val="134"/>
          </rPr>
          <t xml:space="preserve">Titus:
X-AXIS NAME</t>
        </r>
      </text>
    </comment>
    <comment ref="B3" authorId="0">
      <text>
        <r>
          <rPr>
            <sz val="9"/>
            <color indexed="81"/>
            <rFont val="宋体"/>
            <charset val="134"/>
          </rPr>
          <t xml:space="preserve">Titus:
Y-AXIS SERIES 1 NAME</t>
        </r>
      </text>
    </comment>
    <comment ref="C3" authorId="0">
      <text>
        <r>
          <rPr>
            <sz val="9"/>
            <color indexed="81"/>
            <rFont val="宋体"/>
            <charset val="134"/>
          </rPr>
          <t xml:space="preserve">Titus:
Y-AXIS SERIES 2 NAME</t>
        </r>
      </text>
    </comment>
    <comment ref="D3" authorId="0">
      <text>
        <r>
          <rPr>
            <sz val="9"/>
            <color indexed="81"/>
            <rFont val="宋体"/>
            <charset val="134"/>
          </rPr>
          <t xml:space="preserve">Titus:
Y-AXIS SERIES 3 NAME</t>
        </r>
      </text>
    </comment>
    <comment ref="E3" authorId="0">
      <text>
        <r>
          <rPr>
            <sz val="9"/>
            <color indexed="81"/>
            <rFont val="宋体"/>
            <charset val="134"/>
          </rPr>
          <t xml:space="preserve">Titus:
Y-AXIS SERIES 4 NAME</t>
        </r>
      </text>
    </comment>
    <comment ref="B2" authorId="0">
      <text>
        <r>
          <rPr>
            <sz val="9"/>
            <color indexed="81"/>
            <rFont val="宋体"/>
            <charset val="134"/>
          </rPr>
          <t xml:space="preserve">Titus:
Y-AXIS SERIES 1 UNITS</t>
        </r>
      </text>
    </comment>
    <comment ref="C2" authorId="0">
      <text>
        <r>
          <rPr>
            <sz val="9"/>
            <color indexed="81"/>
            <rFont val="宋体"/>
            <charset val="134"/>
          </rPr>
          <t xml:space="preserve">Titus:
Y-AXIS SERIES 2 UNITS</t>
        </r>
      </text>
    </comment>
    <comment ref="D2" authorId="0">
      <text>
        <r>
          <rPr>
            <sz val="9"/>
            <color indexed="81"/>
            <rFont val="宋体"/>
            <charset val="134"/>
          </rPr>
          <t xml:space="preserve">Titus:
Y-AXIS SERIES 3 UNITS</t>
        </r>
      </text>
    </comment>
    <comment ref="E2" authorId="0">
      <text>
        <r>
          <rPr>
            <sz val="9"/>
            <color indexed="81"/>
            <rFont val="宋体"/>
            <charset val="134"/>
          </rPr>
          <t xml:space="preserve">Titus:
Y-AXIS SERIES 4 UNITS</t>
        </r>
      </text>
    </comment>
    <comment ref="C1" authorId="0">
      <text>
        <r>
          <rPr>
            <sz val="9"/>
            <color indexed="81"/>
            <rFont val="宋体"/>
            <charset val="134"/>
          </rPr>
          <t xml:space="preserve">Titus:
Y-AXIS NAME</t>
        </r>
      </text>
    </comment>
    <comment ref="A2" authorId="0">
      <text>
        <r>
          <rPr>
            <sz val="9"/>
            <color indexed="81"/>
            <rFont val="宋体"/>
            <charset val="134"/>
          </rPr>
          <t xml:space="preserve">Titus:
X-AXIS NAME</t>
        </r>
      </text>
    </comment>
  </commentList>
</comments>
</file>

<file path=xl/comments2.xml><?xml version="1.0" encoding="utf-8"?>
<comments xmlns="http://schemas.openxmlformats.org/spreadsheetml/2006/main">
  <authors>
    <author>Titus</author>
  </authors>
  <commentList>
    <comment ref="A3" authorId="0">
      <text>
        <r>
          <rPr>
            <sz val="9"/>
            <color indexed="81"/>
            <rFont val="宋体"/>
            <charset val="134"/>
          </rPr>
          <t xml:space="preserve">Titus:
X-AXIS NAME</t>
        </r>
      </text>
    </comment>
    <comment ref="B3" authorId="0">
      <text>
        <r>
          <rPr>
            <sz val="9"/>
            <color indexed="81"/>
            <rFont val="宋体"/>
            <charset val="134"/>
          </rPr>
          <t xml:space="preserve">Titus:
Y-AXIS SERIES 1 NAME
</t>
        </r>
      </text>
    </comment>
    <comment ref="C3" authorId="0">
      <text>
        <r>
          <rPr>
            <sz val="9"/>
            <color indexed="81"/>
            <rFont val="宋体"/>
            <charset val="134"/>
          </rPr>
          <t xml:space="preserve">Titus:
Y-AXIS SERIES 2 NAME
</t>
        </r>
      </text>
    </comment>
    <comment ref="D3" authorId="0">
      <text>
        <r>
          <rPr>
            <sz val="9"/>
            <color indexed="81"/>
            <rFont val="宋体"/>
            <charset val="134"/>
          </rPr>
          <t xml:space="preserve">Titus:
Y-AXIS SERIES 3 NAME
</t>
        </r>
      </text>
    </comment>
    <comment ref="E3" authorId="0">
      <text>
        <r>
          <rPr>
            <sz val="9"/>
            <color indexed="81"/>
            <rFont val="宋体"/>
            <charset val="134"/>
          </rPr>
          <t xml:space="preserve">Titus:
Y-AXIS SERIES 4 NAME</t>
        </r>
      </text>
    </comment>
    <comment ref="E2" authorId="0">
      <text>
        <r>
          <rPr>
            <sz val="9"/>
            <color indexed="81"/>
            <rFont val="宋体"/>
            <charset val="134"/>
          </rPr>
          <t xml:space="preserve">
Y-AXIS SERIES 4 UNITS</t>
        </r>
      </text>
    </comment>
    <comment ref="D2" authorId="0">
      <text>
        <r>
          <rPr>
            <sz val="9"/>
            <color indexed="81"/>
            <rFont val="宋体"/>
            <charset val="134"/>
          </rPr>
          <t xml:space="preserve">
Y-AXIS SERIES 3 UNITS
</t>
        </r>
      </text>
    </comment>
    <comment ref="C2" authorId="0">
      <text>
        <r>
          <rPr>
            <sz val="9"/>
            <color indexed="81"/>
            <rFont val="宋体"/>
            <charset val="134"/>
          </rPr>
          <t xml:space="preserve">Y-AXIS SERIES 2 UNITS</t>
        </r>
      </text>
    </comment>
    <comment ref="B2" authorId="0">
      <text>
        <r>
          <rPr>
            <sz val="9"/>
            <color indexed="81"/>
            <rFont val="宋体"/>
            <charset val="134"/>
          </rPr>
          <t xml:space="preserve">Y-AXIS SERIES 1 UNITS
</t>
        </r>
      </text>
    </comment>
    <comment ref="A2" authorId="0">
      <text>
        <r>
          <rPr>
            <sz val="9"/>
            <color indexed="81"/>
            <rFont val="宋体"/>
            <charset val="134"/>
          </rPr>
          <t xml:space="preserve">X-AXIS UNITS</t>
        </r>
      </text>
    </comment>
    <comment ref="C1" authorId="0">
      <text>
        <r>
          <rPr>
            <sz val="9"/>
            <color indexed="81"/>
            <rFont val="宋体"/>
            <charset val="134"/>
          </rPr>
          <t xml:space="preserve">Titus:
Y-AXIS NAME</t>
        </r>
      </text>
    </comment>
    <comment ref="D1" authorId="0">
      <text>
        <r>
          <rPr>
            <sz val="9"/>
            <color indexed="81"/>
            <rFont val="宋体"/>
            <charset val="134"/>
          </rPr>
          <t xml:space="preserve">Titus:
Y-AXIS UNITS</t>
        </r>
      </text>
    </comment>
  </commentList>
</comments>
</file>

<file path=xl/comments3.xml><?xml version="1.0" encoding="utf-8"?>
<comments xmlns="http://schemas.openxmlformats.org/spreadsheetml/2006/main">
  <authors>
    <author>Titus</author>
  </authors>
  <commentList>
    <comment ref="A2" authorId="0">
      <text>
        <r>
          <rPr>
            <sz val="9"/>
            <color indexed="81"/>
            <rFont val="宋体"/>
            <charset val="134"/>
          </rPr>
          <t xml:space="preserve">X-AXIS UNITS
</t>
        </r>
      </text>
    </comment>
    <comment ref="B2" authorId="0">
      <text>
        <r>
          <rPr>
            <sz val="9"/>
            <color indexed="81"/>
            <rFont val="宋体"/>
            <charset val="134"/>
          </rPr>
          <t xml:space="preserve">
Y-AXIS SERIES 1 UNITS
</t>
        </r>
      </text>
    </comment>
    <comment ref="C2" authorId="0">
      <text>
        <r>
          <rPr>
            <sz val="9"/>
            <color indexed="81"/>
            <rFont val="宋体"/>
            <charset val="134"/>
          </rPr>
          <t xml:space="preserve">
Y-AXIS SERIES 2 UNITS
</t>
        </r>
      </text>
    </comment>
    <comment ref="D2" authorId="0">
      <text>
        <r>
          <rPr>
            <sz val="9"/>
            <color indexed="81"/>
            <rFont val="宋体"/>
            <charset val="134"/>
          </rPr>
          <t xml:space="preserve">
Y-AXIS SERIES 3 UNITS
</t>
        </r>
      </text>
    </comment>
    <comment ref="E2" authorId="0">
      <text>
        <r>
          <rPr>
            <sz val="9"/>
            <color indexed="81"/>
            <rFont val="宋体"/>
            <charset val="134"/>
          </rPr>
          <t xml:space="preserve">Y-AXIS SERIES 4 UNITS</t>
        </r>
      </text>
    </comment>
    <comment ref="E3" authorId="0">
      <text>
        <r>
          <rPr>
            <sz val="9"/>
            <color indexed="81"/>
            <rFont val="宋体"/>
            <charset val="134"/>
          </rPr>
          <t xml:space="preserve">Y-AXIS SERIES 4 NAME
</t>
        </r>
      </text>
    </comment>
    <comment ref="D3" authorId="0">
      <text>
        <r>
          <rPr>
            <sz val="9"/>
            <color indexed="81"/>
            <rFont val="宋体"/>
            <charset val="134"/>
          </rPr>
          <t xml:space="preserve">Y-AXIS SERIES 3 NAME
</t>
        </r>
      </text>
    </comment>
    <comment ref="C3" authorId="0">
      <text>
        <r>
          <rPr>
            <sz val="9"/>
            <color indexed="81"/>
            <rFont val="宋体"/>
            <charset val="134"/>
          </rPr>
          <t xml:space="preserve">Y-AXIS SERIES 2 NAME
</t>
        </r>
      </text>
    </comment>
    <comment ref="B3" authorId="0">
      <text>
        <r>
          <rPr>
            <sz val="9"/>
            <color indexed="81"/>
            <rFont val="宋体"/>
            <charset val="134"/>
          </rPr>
          <t xml:space="preserve">Y-AXIS SERIES 1 NAME
</t>
        </r>
      </text>
    </comment>
    <comment ref="A3" authorId="0">
      <text>
        <r>
          <rPr>
            <sz val="9"/>
            <color indexed="81"/>
            <rFont val="宋体"/>
            <charset val="134"/>
          </rPr>
          <t xml:space="preserve">X-AXIS NAME</t>
        </r>
      </text>
    </comment>
    <comment ref="C1" authorId="0">
      <text>
        <r>
          <rPr>
            <sz val="9"/>
            <color indexed="81"/>
            <rFont val="宋体"/>
            <charset val="134"/>
          </rPr>
          <t xml:space="preserve">Titus:
Y-AXIS NAME</t>
        </r>
      </text>
    </comment>
    <comment ref="D1" authorId="0">
      <text>
        <r>
          <rPr>
            <sz val="9"/>
            <color indexed="81"/>
            <rFont val="宋体"/>
            <charset val="134"/>
          </rPr>
          <t xml:space="preserve">Titus:
Y-AXIS UNITS
</t>
        </r>
      </text>
    </comment>
  </commentList>
</comments>
</file>

<file path=xl/comments4.xml><?xml version="1.0" encoding="utf-8"?>
<comments xmlns="http://schemas.openxmlformats.org/spreadsheetml/2006/main">
  <authors>
    <author>Titus</author>
  </authors>
  <commentList>
    <comment ref="A3" authorId="0">
      <text>
        <r>
          <rPr>
            <sz val="9"/>
            <color indexed="81"/>
            <rFont val="宋体"/>
            <charset val="134"/>
          </rPr>
          <t xml:space="preserve">
X-AXIS NAME</t>
        </r>
      </text>
    </comment>
    <comment ref="B3" authorId="0">
      <text>
        <r>
          <rPr>
            <sz val="9"/>
            <color indexed="81"/>
            <rFont val="宋体"/>
            <charset val="134"/>
          </rPr>
          <t xml:space="preserve">Y-AXIS SERIES 1 NAME</t>
        </r>
      </text>
    </comment>
    <comment ref="C3" authorId="0">
      <text>
        <r>
          <rPr>
            <sz val="9"/>
            <color indexed="81"/>
            <rFont val="宋体"/>
            <charset val="134"/>
          </rPr>
          <t xml:space="preserve">Y-AXIS SERIES 2 NAME</t>
        </r>
      </text>
    </comment>
    <comment ref="D3" authorId="0">
      <text>
        <r>
          <rPr>
            <sz val="9"/>
            <color indexed="81"/>
            <rFont val="宋体"/>
            <charset val="134"/>
          </rPr>
          <t xml:space="preserve">Y-AXIS SERIES 3 NAME</t>
        </r>
      </text>
    </comment>
    <comment ref="E3" authorId="0">
      <text>
        <r>
          <rPr>
            <sz val="9"/>
            <color indexed="81"/>
            <rFont val="宋体"/>
            <charset val="134"/>
          </rPr>
          <t xml:space="preserve">Y-AXIS SERIES 4 NAME</t>
        </r>
      </text>
    </comment>
    <comment ref="E2" authorId="0">
      <text>
        <r>
          <rPr>
            <sz val="9"/>
            <color indexed="81"/>
            <rFont val="宋体"/>
            <charset val="134"/>
          </rPr>
          <t xml:space="preserve">Y-AXIS SERIES 4 UNITS</t>
        </r>
      </text>
    </comment>
    <comment ref="D2" authorId="0">
      <text>
        <r>
          <rPr>
            <sz val="9"/>
            <color indexed="81"/>
            <rFont val="宋体"/>
            <charset val="134"/>
          </rPr>
          <t xml:space="preserve">Y-AXIS SERIES 3 UNITS
</t>
        </r>
      </text>
    </comment>
    <comment ref="C2" authorId="0">
      <text>
        <r>
          <rPr>
            <sz val="9"/>
            <color indexed="81"/>
            <rFont val="宋体"/>
            <charset val="134"/>
          </rPr>
          <t xml:space="preserve">Y-AXIS SERIES 2 UNITS
</t>
        </r>
      </text>
    </comment>
    <comment ref="B2" authorId="0">
      <text>
        <r>
          <rPr>
            <sz val="9"/>
            <color indexed="81"/>
            <rFont val="宋体"/>
            <charset val="134"/>
          </rPr>
          <t xml:space="preserve">Y-AXIS SERIES 1 UNITS</t>
        </r>
      </text>
    </comment>
    <comment ref="A2" authorId="0">
      <text>
        <r>
          <rPr>
            <sz val="9"/>
            <color indexed="81"/>
            <rFont val="宋体"/>
            <charset val="134"/>
          </rPr>
          <t xml:space="preserve">X-AXIS UNITS</t>
        </r>
      </text>
    </comment>
    <comment ref="C1" authorId="0">
      <text>
        <r>
          <rPr>
            <sz val="9"/>
            <color indexed="81"/>
            <rFont val="宋体"/>
            <charset val="134"/>
          </rPr>
          <t xml:space="preserve">
Y-AXIS NAME</t>
        </r>
      </text>
    </comment>
    <comment ref="D1" authorId="0">
      <text>
        <r>
          <rPr>
            <sz val="9"/>
            <color indexed="81"/>
            <rFont val="宋体"/>
            <charset val="134"/>
          </rPr>
          <t xml:space="preserve">Y-AXIS UNITS
</t>
        </r>
      </text>
    </comment>
  </commentList>
</comments>
</file>

<file path=xl/comments5.xml><?xml version="1.0" encoding="utf-8"?>
<comments xmlns="http://schemas.openxmlformats.org/spreadsheetml/2006/main">
  <authors>
    <author>Titus</author>
  </authors>
  <commentList>
    <comment ref="A3" authorId="0">
      <text>
        <r>
          <rPr>
            <sz val="9"/>
            <color indexed="81"/>
            <rFont val="宋体"/>
            <charset val="134"/>
          </rPr>
          <t xml:space="preserve">X-AXIS NAME</t>
        </r>
      </text>
    </comment>
    <comment ref="B3" authorId="0">
      <text>
        <r>
          <rPr>
            <sz val="9"/>
            <color indexed="81"/>
            <rFont val="宋体"/>
            <charset val="134"/>
          </rPr>
          <t xml:space="preserve">Y-AXIS SERIES 1 NAME
</t>
        </r>
      </text>
    </comment>
    <comment ref="C3" authorId="0">
      <text>
        <r>
          <rPr>
            <sz val="9"/>
            <color indexed="81"/>
            <rFont val="宋体"/>
            <charset val="134"/>
          </rPr>
          <t xml:space="preserve">Y-AXIS SERIES 2 NAME</t>
        </r>
      </text>
    </comment>
    <comment ref="D3" authorId="0">
      <text>
        <r>
          <rPr>
            <sz val="9"/>
            <color indexed="81"/>
            <rFont val="宋体"/>
            <charset val="134"/>
          </rPr>
          <t xml:space="preserve">Y-AXIS SERIES 3 NAME</t>
        </r>
      </text>
    </comment>
    <comment ref="E3" authorId="0">
      <text>
        <r>
          <rPr>
            <sz val="9"/>
            <color indexed="81"/>
            <rFont val="宋体"/>
            <charset val="134"/>
          </rPr>
          <t xml:space="preserve">Y-AXIS SERIES 4 NAME</t>
        </r>
      </text>
    </comment>
    <comment ref="E2" authorId="0">
      <text>
        <r>
          <rPr>
            <sz val="9"/>
            <color indexed="81"/>
            <rFont val="宋体"/>
            <charset val="134"/>
          </rPr>
          <t xml:space="preserve">Y-AXIS SERIES 4 UNITS</t>
        </r>
      </text>
    </comment>
    <comment ref="D2" authorId="0">
      <text>
        <r>
          <rPr>
            <sz val="9"/>
            <color indexed="81"/>
            <rFont val="宋体"/>
            <charset val="134"/>
          </rPr>
          <t xml:space="preserve">Y-AXIS SERIES 3 UNITS
</t>
        </r>
      </text>
    </comment>
    <comment ref="C2" authorId="0">
      <text>
        <r>
          <rPr>
            <sz val="9"/>
            <color indexed="81"/>
            <rFont val="宋体"/>
            <charset val="134"/>
          </rPr>
          <t xml:space="preserve">
Y-AXIS SERIES 2 UNITS
</t>
        </r>
      </text>
    </comment>
    <comment ref="B2" authorId="0">
      <text>
        <r>
          <rPr>
            <sz val="9"/>
            <color indexed="81"/>
            <rFont val="宋体"/>
            <charset val="134"/>
          </rPr>
          <t xml:space="preserve">Y-AXIS SERIES 1 UNITS
</t>
        </r>
      </text>
    </comment>
    <comment ref="A2" authorId="0">
      <text>
        <r>
          <rPr>
            <sz val="9"/>
            <color indexed="81"/>
            <rFont val="宋体"/>
            <charset val="134"/>
          </rPr>
          <t xml:space="preserve">X-AXIS UNITS</t>
        </r>
      </text>
    </comment>
  </commentList>
</comments>
</file>

<file path=xl/comments6.xml><?xml version="1.0" encoding="utf-8"?>
<comments xmlns="http://schemas.openxmlformats.org/spreadsheetml/2006/main">
  <authors>
    <author/>
    <author>Titus</author>
  </authors>
  <commentList>
    <comment ref="A2" authorId="0">
      <text>
        <r>
          <rPr>
            <sz val="9"/>
            <color indexed="81"/>
            <rFont val="宋体"/>
            <charset val="134"/>
          </rPr>
          <t xml:space="preserve">Titus:
X-AXIS UNITS</t>
        </r>
      </text>
    </comment>
    <comment ref="B2" authorId="1">
      <text>
        <r>
          <rPr>
            <sz val="9"/>
            <color indexed="81"/>
            <rFont val="宋体"/>
            <charset val="134"/>
          </rPr>
          <t xml:space="preserve">Titus:
Y-AXIS SERIES 1 UNITS</t>
        </r>
      </text>
    </comment>
    <comment ref="C2" authorId="1">
      <text>
        <r>
          <rPr>
            <sz val="9"/>
            <color indexed="81"/>
            <rFont val="宋体"/>
            <charset val="134"/>
          </rPr>
          <t xml:space="preserve">Titus:
Y-AXIS SERIES 2 UNITS</t>
        </r>
      </text>
    </comment>
    <comment ref="D2" authorId="1">
      <text>
        <r>
          <rPr>
            <sz val="9"/>
            <color indexed="81"/>
            <rFont val="宋体"/>
            <charset val="134"/>
          </rPr>
          <t xml:space="preserve">Titus:
Y-AXIS SERIES 3 UNITS</t>
        </r>
      </text>
    </comment>
    <comment ref="E2" authorId="1">
      <text>
        <r>
          <rPr>
            <sz val="9"/>
            <color indexed="81"/>
            <rFont val="宋体"/>
            <charset val="134"/>
          </rPr>
          <t xml:space="preserve">Titus:
Y-AXIS SERIES 4 UNITS</t>
        </r>
      </text>
    </comment>
    <comment ref="A3" authorId="1">
      <text>
        <r>
          <rPr>
            <sz val="9"/>
            <color indexed="81"/>
            <rFont val="宋体"/>
            <charset val="134"/>
          </rPr>
          <t xml:space="preserve">Titus:
X-AXIS NAME</t>
        </r>
      </text>
    </comment>
    <comment ref="B3" authorId="1">
      <text>
        <r>
          <rPr>
            <sz val="9"/>
            <color indexed="81"/>
            <rFont val="宋体"/>
            <charset val="134"/>
          </rPr>
          <t xml:space="preserve">Titus:
Y-AXIS SERIES 1 NAME</t>
        </r>
      </text>
    </comment>
    <comment ref="C3" authorId="1">
      <text>
        <r>
          <rPr>
            <sz val="9"/>
            <color indexed="81"/>
            <rFont val="宋体"/>
            <charset val="134"/>
          </rPr>
          <t xml:space="preserve">Titus:
Y-AXIS SERIES 2 NAME</t>
        </r>
      </text>
    </comment>
    <comment ref="D3" authorId="1">
      <text>
        <r>
          <rPr>
            <sz val="9"/>
            <color indexed="81"/>
            <rFont val="宋体"/>
            <charset val="134"/>
          </rPr>
          <t xml:space="preserve">Titus:
Y-AXIS SERIES 3 NAME</t>
        </r>
      </text>
    </comment>
    <comment ref="E3" authorId="1">
      <text>
        <r>
          <rPr>
            <sz val="9"/>
            <color indexed="81"/>
            <rFont val="宋体"/>
            <charset val="134"/>
          </rPr>
          <t xml:space="preserve">Titus:
Y-AXIS SERIES 4 NAME</t>
        </r>
      </text>
    </comment>
  </commentList>
</comments>
</file>

<file path=xl/sharedStrings.xml><?xml version="1.0" encoding="utf-8"?>
<sst xmlns="http://schemas.openxmlformats.org/spreadsheetml/2006/main" count="1010">
  <si>
    <t>COMPANY LOGO</t>
  </si>
  <si>
    <t>AUTHOR</t>
  </si>
  <si>
    <t>ORGANIZATION</t>
  </si>
  <si>
    <t>LOCATION</t>
  </si>
  <si>
    <t>EMAIL</t>
  </si>
  <si>
    <t>PAPER TITLE</t>
  </si>
  <si>
    <t>KEY WORDS</t>
  </si>
  <si>
    <t>RESEARCH IMPACT KEY WORDS</t>
  </si>
  <si>
    <t>EXPERIMENT A</t>
  </si>
  <si>
    <t>EXPERIMENT A X_AXIS NAME AND UNITS</t>
  </si>
  <si>
    <t>EXPERIMENT A X_AXIS X1</t>
  </si>
  <si>
    <t>EXPERIMENT A X_AXIS X2</t>
  </si>
  <si>
    <t>EXPERIMENT A X_AXIS X3</t>
  </si>
  <si>
    <t>EXPERIMENT A X_AXIS X4</t>
  </si>
  <si>
    <t>EXPERIMENT A X_AXIS X5</t>
  </si>
  <si>
    <t>EXPERIMENT A X_AXIS X6</t>
  </si>
  <si>
    <t>EXPERIMENT A X_AXIS X7</t>
  </si>
  <si>
    <t>EXPERIMENT A X_AXIS X8</t>
  </si>
  <si>
    <t>EXPERIMENT A X_AXIS X9</t>
  </si>
  <si>
    <t>EXPERIMENT A X_AXIS X10</t>
  </si>
  <si>
    <t>EXPERIMENT A Y_AXIS NAME AND UNITS</t>
  </si>
  <si>
    <t>EXPERIMENT A Y_AXIS SERIES 1 NAME</t>
  </si>
  <si>
    <t>EXPERIMENT A Y_AXIS SERIES 1 Y1</t>
  </si>
  <si>
    <t>EXPERIMENT A Y_AXIS SERIES 1 Y2</t>
  </si>
  <si>
    <t>EXPERIMENT A Y_AXIS SERIES 1 Y3</t>
  </si>
  <si>
    <t>EXPERIMENT A Y_AXIS SERIES 1 Y4</t>
  </si>
  <si>
    <t>EXPERIMENT A Y_AXIS SERIES 1 Y5</t>
  </si>
  <si>
    <t>EXPERIMENT A Y_AXIS SERIES 1 Y6</t>
  </si>
  <si>
    <t>EXPERIMENT A Y_AXIS SERIES 1 Y7</t>
  </si>
  <si>
    <t>EXPERIMENT A Y_AXIS SERIES 1 Y8</t>
  </si>
  <si>
    <t>EXPERIMENT A Y_AXIS SERIES 1 Y9</t>
  </si>
  <si>
    <t>EXPERIMENT A Y_AXIS SERIES 1 Y10</t>
  </si>
  <si>
    <t>EXPERIMENT A Y_AXIS SERIES 2 NAME</t>
  </si>
  <si>
    <t>EXPERIMENT A Y_AXIS SERIES 2 Y1</t>
  </si>
  <si>
    <t>EXPERIMENT A Y_AXIS SERIES 2 Y2</t>
  </si>
  <si>
    <t>EXPERIMENT A Y_AXIS SERIES 2 Y3</t>
  </si>
  <si>
    <t>EXPERIMENT A Y_AXIS SERIES 2 Y4</t>
  </si>
  <si>
    <t>EXPERIMENT A Y_AXIS SERIES 2 Y5</t>
  </si>
  <si>
    <t>EXPERIMENT A Y_AXIS SERIES 2 Y6</t>
  </si>
  <si>
    <t>EXPERIMENT A Y_AXIS SERIES 2 Y7</t>
  </si>
  <si>
    <t>EXPERIMENT A Y_AXIS SERIES 2 Y8</t>
  </si>
  <si>
    <t>EXPERIMENT A Y_AXIS SERIES 2 Y9</t>
  </si>
  <si>
    <t>EXPERIMENT A Y_AXIS SERIES 2 Y10</t>
  </si>
  <si>
    <t>EXPERIMENT A Y_AXIS SERIES 3 NAME</t>
  </si>
  <si>
    <t>EXPERIMENT A Y_AXIS SERIES 3 Y1</t>
  </si>
  <si>
    <t>EXPERIMENT A Y_AXIS SERIES 3 Y2</t>
  </si>
  <si>
    <t>EXPERIMENT A Y_AXIS SERIES 3 Y3</t>
  </si>
  <si>
    <t>EXPERIMENT A Y_AXIS SERIES 3 Y4</t>
  </si>
  <si>
    <t>EXPERIMENT A Y_AXIS SERIES 3 Y5</t>
  </si>
  <si>
    <t>EXPERIMENT A Y_AXIS SERIES 3 Y6</t>
  </si>
  <si>
    <t>EXPERIMENT A Y_AXIS SERIES 3 Y7</t>
  </si>
  <si>
    <t>EXPERIMENT A Y_AXIS SERIES 3 Y8</t>
  </si>
  <si>
    <t>EXPERIMENT A Y_AXIS SERIES 3 Y9</t>
  </si>
  <si>
    <t>EXPERIMENT A Y_AXIS SERIES 3 Y10</t>
  </si>
  <si>
    <t>EXPERIMENT A Y_AXIS SERIES 3 Y11</t>
  </si>
  <si>
    <t>EXPERIMENT A Y_AXIS SERIES 4 NAME</t>
  </si>
  <si>
    <t>EXPERIMENT A Y_AXIS SERIES 4 Y1</t>
  </si>
  <si>
    <t>EXPERIMENT A Y_AXIS SERIES 4 Y2</t>
  </si>
  <si>
    <t>EXPERIMENT A Y_AXIS SERIES 4 Y3</t>
  </si>
  <si>
    <t>EXPERIMENT A Y_AXIS SERIES 4 Y4</t>
  </si>
  <si>
    <t>EXPERIMENT A Y_AXIS SERIES 4 Y5</t>
  </si>
  <si>
    <t>EXPERIMENT A Y_AXIS SERIES 4 Y6</t>
  </si>
  <si>
    <t>EXPERIMENT A Y_AXIS SERIES 4 Y7</t>
  </si>
  <si>
    <t>EXPERIMENT A Y_AXIS SERIES 4 Y8</t>
  </si>
  <si>
    <t>EXPERIMENT A Y_AXIS SERIES 4 Y9</t>
  </si>
  <si>
    <t>EXPERIMENT A Y_AXIS SERIES 4 Y10</t>
  </si>
  <si>
    <t>EXPERIMENT B</t>
  </si>
  <si>
    <t>EXPERIMENT B X_AXIS NAME AND UNITS</t>
  </si>
  <si>
    <t>EXPERIMENT B X_AXIS X1</t>
  </si>
  <si>
    <t>EXPERIMENT B X_AXIS X2</t>
  </si>
  <si>
    <t>EXPERIMENT B X_AXIS X3</t>
  </si>
  <si>
    <t>EXPERIMENT B X_AXIS X4</t>
  </si>
  <si>
    <t>EXPERIMENT B X_AXIS X5</t>
  </si>
  <si>
    <t>EXPERIMENT B X_AXIS X6</t>
  </si>
  <si>
    <t>EXPERIMENT B X_AXIS X7</t>
  </si>
  <si>
    <t>EXPERIMENT B X_AXIS X8</t>
  </si>
  <si>
    <t>EXPERIMENT B X_AXIS X9</t>
  </si>
  <si>
    <t>EXPERIMENT B X_AXIS X10</t>
  </si>
  <si>
    <t>EXPERIMENT B Y_AXIS NAME AND UNITS</t>
  </si>
  <si>
    <t>EXPERIMENT B Y_AXIS SERIES 1 NAME</t>
  </si>
  <si>
    <t>EXPERIMENT B Y_AXIS SERIES 1 Y1</t>
  </si>
  <si>
    <t>EXPERIMENT B Y_AXIS SERIES 1 Y2</t>
  </si>
  <si>
    <t>EXPERIMENT B Y_AXIS SERIES 1 Y3</t>
  </si>
  <si>
    <t>EXPERIMENT B Y_AXIS SERIES 1 Y4</t>
  </si>
  <si>
    <t>EXPERIMENT B Y_AXIS SERIES 1 Y5</t>
  </si>
  <si>
    <t>EXPERIMENT B Y_AXIS SERIES 1 Y6</t>
  </si>
  <si>
    <t>EXPERIMENT B Y_AXIS SERIES 1 Y7</t>
  </si>
  <si>
    <t>EXPERIMENT B Y_AXIS SERIES 1 Y8</t>
  </si>
  <si>
    <t>EXPERIMENT B Y_AXIS SERIES 1 Y9</t>
  </si>
  <si>
    <t>EXPERIMENT B Y_AXIS SERIES 1 Y10</t>
  </si>
  <si>
    <t>EXPERIMENT B Y_AXIS SERIES 2 NAME</t>
  </si>
  <si>
    <t>EXPERIMENT B Y_AXIS SERIES 2 Y1</t>
  </si>
  <si>
    <t>EXPERIMENT B Y_AXIS SERIES 2 Y2</t>
  </si>
  <si>
    <t>EXPERIMENT B Y_AXIS SERIES 2 Y3</t>
  </si>
  <si>
    <t>EXPERIMENT B Y_AXIS SERIES 2 Y4</t>
  </si>
  <si>
    <t>EXPERIMENT B Y_AXIS SERIES 2 Y5</t>
  </si>
  <si>
    <t>EXPERIMENT B Y_AXIS SERIES 2 Y6</t>
  </si>
  <si>
    <t>EXPERIMENT B Y_AXIS SERIES 2 Y7</t>
  </si>
  <si>
    <t>EXPERIMENT B Y_AXIS SERIES 2 Y8</t>
  </si>
  <si>
    <t>EXPERIMENT B Y_AXIS SERIES 2 Y9</t>
  </si>
  <si>
    <t>EXPERIMENT B Y_AXIS SERIES 2 Y10</t>
  </si>
  <si>
    <t>EXPERIMENT B Y_AXIS SERIES 3 NAME</t>
  </si>
  <si>
    <t>EXPERIMENT B Y_AXIS SERIES 3 Y1</t>
  </si>
  <si>
    <t>EXPERIMENT B Y_AXIS SERIES 3 Y2</t>
  </si>
  <si>
    <t>EXPERIMENT B Y_AXIS SERIES 3 Y3</t>
  </si>
  <si>
    <t>EXPERIMENT B Y_AXIS SERIES 3 Y4</t>
  </si>
  <si>
    <t>EXPERIMENT B Y_AXIS SERIES 3 Y5</t>
  </si>
  <si>
    <t>EXPERIMENT B Y_AXIS SERIES 3 Y6</t>
  </si>
  <si>
    <t>EXPERIMENT B Y_AXIS SERIES 3 Y7</t>
  </si>
  <si>
    <t>EXPERIMENT B Y_AXIS SERIES 3 Y8</t>
  </si>
  <si>
    <t>EXPERIMENT B Y_AXIS SERIES 3 Y9</t>
  </si>
  <si>
    <t>EXPERIMENT B Y_AXIS SERIES 3 Y10</t>
  </si>
  <si>
    <t>EXPERIMENT B Y_AXIS SERIES 4 NAME</t>
  </si>
  <si>
    <t>EXPERIMENT B Y_AXIS SERIES 4 Y1</t>
  </si>
  <si>
    <t>EXPERIMENT B Y_AXIS SERIES 4 Y2</t>
  </si>
  <si>
    <t>EXPERIMENT B Y_AXIS SERIES 4 Y3</t>
  </si>
  <si>
    <t>EXPERIMENT B Y_AXIS SERIES 4 Y4</t>
  </si>
  <si>
    <t>EXPERIMENT B Y_AXIS SERIES 4 Y5</t>
  </si>
  <si>
    <t>EXPERIMENT B Y_AXIS SERIES 4 Y6</t>
  </si>
  <si>
    <t>EXPERIMENT B Y_AXIS SERIES 4 Y7</t>
  </si>
  <si>
    <t>EXPERIMENT B Y_AXIS SERIES 4 Y8</t>
  </si>
  <si>
    <t>EXPERIMENT B Y_AXIS SERIES 4 Y9</t>
  </si>
  <si>
    <t>EXPERIMENT B Y_AXIS SERIES 4 Y10</t>
  </si>
  <si>
    <t>EXPERIMENT C</t>
  </si>
  <si>
    <t>EXPERIMENT C X_AXIS NAME AND UNITS</t>
  </si>
  <si>
    <t>EXPERIMENT C X_AXIS X1</t>
  </si>
  <si>
    <t>EXPERIMENT C X_AXIS X2</t>
  </si>
  <si>
    <t>EXPERIMENT C X_AXIS X3</t>
  </si>
  <si>
    <t>EXPERIMENT C X_AXIS X4</t>
  </si>
  <si>
    <t>EXPERIMENT C X_AXIS X5</t>
  </si>
  <si>
    <t>EXPERIMENT C X_AXIS X6</t>
  </si>
  <si>
    <t>EXPERIMENT C X_AXIS X7</t>
  </si>
  <si>
    <t>EXPERIMENT C X_AXIS X8</t>
  </si>
  <si>
    <t>EXPERIMENT C X_AXIS X9</t>
  </si>
  <si>
    <t>EXPERIMENT C X_AXIS X10</t>
  </si>
  <si>
    <t>EXPERIMENT C X_AXIS X11</t>
  </si>
  <si>
    <t>EXPERIMENT C Y_AXIS NAME AND UNITS</t>
  </si>
  <si>
    <t>EXPERIMENT C Y_AXIS SERIES 1 NAME</t>
  </si>
  <si>
    <t>EXPERIMENT C Y_AXIS SERIES 1 Y1</t>
  </si>
  <si>
    <t>EXPERIMENT C Y_AXIS SERIES 1 Y2</t>
  </si>
  <si>
    <t>EXPERIMENT C Y_AXIS SERIES 1 Y3</t>
  </si>
  <si>
    <t>EXPERIMENT C Y_AXIS SERIES 1 Y4</t>
  </si>
  <si>
    <t>EXPERIMENT C Y_AXIS SERIES 1 Y5</t>
  </si>
  <si>
    <t>EXPERIMENT C Y_AXIS SERIES 1 Y6</t>
  </si>
  <si>
    <t>EXPERIMENT C Y_AXIS SERIES 1 Y7</t>
  </si>
  <si>
    <t>EXPERIMENT C Y_AXIS SERIES 1 Y8</t>
  </si>
  <si>
    <t>EXPERIMENT C Y_AXIS SERIES 1 Y9</t>
  </si>
  <si>
    <t>EXPERIMENT C Y_AXIS SERIES 1 Y10</t>
  </si>
  <si>
    <t>EXPERIMENT C Y_AXIS SERIES 1 Y11</t>
  </si>
  <si>
    <t>EXPERIMENT C Y_AXIS SERIES 2 NAME</t>
  </si>
  <si>
    <t>EXPERIMENT C Y_AXIS SERIES 2 Y1</t>
  </si>
  <si>
    <t>EXPERIMENT C Y_AXIS SERIES 2 Y2</t>
  </si>
  <si>
    <t>EXPERIMENT C Y_AXIS SERIES 2 Y3</t>
  </si>
  <si>
    <t>EXPERIMENT C Y_AXIS SERIES 2 Y4</t>
  </si>
  <si>
    <t>EXPERIMENT C Y_AXIS SERIES 2 Y5</t>
  </si>
  <si>
    <t>EXPERIMENT C Y_AXIS SERIES 2 Y6</t>
  </si>
  <si>
    <t>EXPERIMENT C Y_AXIS SERIES 2 Y7</t>
  </si>
  <si>
    <t>EXPERIMENT C Y_AXIS SERIES 2 Y8</t>
  </si>
  <si>
    <t>EXPERIMENT C Y_AXIS SERIES 2 Y9</t>
  </si>
  <si>
    <t>EXPERIMENT C Y_AXIS SERIES 2 Y10</t>
  </si>
  <si>
    <t>EXPERIMENT C Y_AXIS SERIES 2 Y11</t>
  </si>
  <si>
    <t>EXPERIMENT C Y_AXIS SERIES 3 NAME</t>
  </si>
  <si>
    <t>EXPERIMENT C Y_AXIS SERIES 3 Y1</t>
  </si>
  <si>
    <t>EXPERIMENT C Y_AXIS SERIES 3 Y2</t>
  </si>
  <si>
    <t>EXPERIMENT C Y_AXIS SERIES 3 Y3</t>
  </si>
  <si>
    <t>EXPERIMENT C Y_AXIS SERIES 3 Y4</t>
  </si>
  <si>
    <t>EXPERIMENT C Y_AXIS SERIES 3 Y5</t>
  </si>
  <si>
    <t>EXPERIMENT C Y_AXIS SERIES 3 Y6</t>
  </si>
  <si>
    <t>EXPERIMENT C Y_AXIS SERIES 3 Y7</t>
  </si>
  <si>
    <t>EXPERIMENT C Y_AXIS SERIES 3 Y8</t>
  </si>
  <si>
    <t>EXPERIMENT C Y_AXIS SERIES 3 Y9</t>
  </si>
  <si>
    <t>EXPERIMENT C Y_AXIS SERIES 3 Y10</t>
  </si>
  <si>
    <t>EXPERIMENT C Y_AXIS SERIES 3 Y11</t>
  </si>
  <si>
    <t>EXPERIMENT C Y_AXIS SERIES 4 NAME</t>
  </si>
  <si>
    <t>EXPERIMENT C Y_AXIS SERIES 4 Y1</t>
  </si>
  <si>
    <t>EXPERIMENT C Y_AXIS SERIES 4 Y2</t>
  </si>
  <si>
    <t>EXPERIMENT C Y_AXIS SERIES 4 Y3</t>
  </si>
  <si>
    <t>EXPERIMENT C Y_AXIS SERIES 4 Y4</t>
  </si>
  <si>
    <t>EXPERIMENT C Y_AXIS SERIES 4 Y5</t>
  </si>
  <si>
    <t>EXPERIMENT C Y_AXIS SERIES 4 Y6</t>
  </si>
  <si>
    <t>EXPERIMENT C Y_AXIS SERIES 4 Y7</t>
  </si>
  <si>
    <t>EXPERIMENT C Y_AXIS SERIES 4 Y8</t>
  </si>
  <si>
    <t>EXPERIMENT C Y_AXIS SERIES 4 Y9</t>
  </si>
  <si>
    <t>EXPERIMENT C Y_AXIS SERIES 4 Y10</t>
  </si>
  <si>
    <t>EXPERIMENT C Y_AXIS SERIES 4 Y11</t>
  </si>
  <si>
    <t>EXPERIMENT D</t>
  </si>
  <si>
    <t>EXPERIMENT D X_AXIS NAME AND UNITS</t>
  </si>
  <si>
    <t>EXPERIMENT D X_AXIS X1</t>
  </si>
  <si>
    <t>EXPERIMENT D X_AXIS X2</t>
  </si>
  <si>
    <t>EXPERIMENT D X_AXIS X3</t>
  </si>
  <si>
    <t>EXPERIMENT D X_AXIS X4</t>
  </si>
  <si>
    <t>EXPERIMENT D X_AXIS X5</t>
  </si>
  <si>
    <t>EXPERIMENT D X_AXIS X6</t>
  </si>
  <si>
    <t>EXPERIMENT D X_AXIS X7</t>
  </si>
  <si>
    <t>EXPERIMENT D X_AXIS X8</t>
  </si>
  <si>
    <t>EXPERIMENT D X_AXIS X9</t>
  </si>
  <si>
    <t>EXPERIMENT D X_AXIS X10</t>
  </si>
  <si>
    <t>EXPERIMENT D Y_AXIS NAME AND UNITS</t>
  </si>
  <si>
    <t>EXPERIMENT D Y_AXIS SERIES 1 NAME</t>
  </si>
  <si>
    <t>EXPERIMENT D Y_AXIS SERIES 1 Y1</t>
  </si>
  <si>
    <t>EXPERIMENT D Y_AXIS SERIES 1 Y2</t>
  </si>
  <si>
    <t>EXPERIMENT D Y_AXIS SERIES 1 Y3</t>
  </si>
  <si>
    <t>EXPERIMENT D Y_AXIS SERIES 1 Y4</t>
  </si>
  <si>
    <t>EXPERIMENT D Y_AXIS SERIES 1 Y5</t>
  </si>
  <si>
    <t>EXPERIMENT D Y_AXIS SERIES 1 Y6</t>
  </si>
  <si>
    <t>EXPERIMENT D Y_AXIS SERIES 1 Y7</t>
  </si>
  <si>
    <t>EXPERIMENT D Y_AXIS SERIES 1 Y8</t>
  </si>
  <si>
    <t>EXPERIMENT D Y_AXIS SERIES 1 Y9</t>
  </si>
  <si>
    <t>EXPERIMENT D Y_AXIS SERIES 1 Y10</t>
  </si>
  <si>
    <t>EXPERIMENT D Y_AXIS NAME AND UNITS FOR SERIES 2</t>
  </si>
  <si>
    <t>EXPERIMENT D Y_AXIS SERIES 2 NAME</t>
  </si>
  <si>
    <t>EXPERIMENT D Y_AXIS SERIES 2 Y1</t>
  </si>
  <si>
    <t>EXPERIMENT D Y_AXIS SERIES 2 Y2</t>
  </si>
  <si>
    <t>EXPERIMENT D Y_AXIS SERIES 2 Y3</t>
  </si>
  <si>
    <t>EXPERIMENT D Y_AXIS SERIES 2 Y4</t>
  </si>
  <si>
    <t>EXPERIMENT D Y_AXIS SERIES 2 Y5</t>
  </si>
  <si>
    <t>EXPERIMENT D Y_AXIS SERIES 2 Y6</t>
  </si>
  <si>
    <t>EXPERIMENT D Y_AXIS SERIES 2 Y7</t>
  </si>
  <si>
    <t>EXPERIMENT D Y_AXIS SERIES 2 Y8</t>
  </si>
  <si>
    <t>EXPERIMENT D Y_AXIS SERIES 2 Y9</t>
  </si>
  <si>
    <t>EXPERIMENT D Y_AXIS SERIES 2 Y10</t>
  </si>
  <si>
    <t>EXPERIMENT D Y_AXIS SERIES 3 NAME</t>
  </si>
  <si>
    <t>EXPERIMENT D Y_AXIS SERIES 3 Y1</t>
  </si>
  <si>
    <t>EXPERIMENT D Y_AXIS SERIES 3 Y2</t>
  </si>
  <si>
    <t>EXPERIMENT D Y_AXIS SERIES 3 Y3</t>
  </si>
  <si>
    <t>EXPERIMENT D Y_AXIS SERIES 3 Y4</t>
  </si>
  <si>
    <t>EXPERIMENT D Y_AXIS SERIES 3 Y5</t>
  </si>
  <si>
    <t>EXPERIMENT D Y_AXIS SERIES 3 Y6</t>
  </si>
  <si>
    <t>EXPERIMENT D Y_AXIS SERIES 3 Y7</t>
  </si>
  <si>
    <t>EXPERIMENT D Y_AXIS SERIES 3 Y8</t>
  </si>
  <si>
    <t>EXPERIMENT D Y_AXIS SERIES 3 Y9</t>
  </si>
  <si>
    <t>EXPERIMENT D Y_AXIS SERIES 3 Y10</t>
  </si>
  <si>
    <t>EXPERIMENT D Y_AXIS SERIES 3 Y11</t>
  </si>
  <si>
    <t>EXPERIMENT D Y_AXIS SERIES 4 NAME</t>
  </si>
  <si>
    <t>EXPERIMENT D Y_AXIS SERIES 4 Y1</t>
  </si>
  <si>
    <t>EXPERIMENT D Y_AXIS SERIES 4 Y2</t>
  </si>
  <si>
    <t>EXPERIMENT D Y_AXIS SERIES 4 Y3</t>
  </si>
  <si>
    <t>EXPERIMENT D Y_AXIS SERIES 4 Y4</t>
  </si>
  <si>
    <t>EXPERIMENT D Y_AXIS SERIES 4 Y5</t>
  </si>
  <si>
    <t>EXPERIMENT D Y_AXIS SERIES 4 Y6</t>
  </si>
  <si>
    <t>EXPERIMENT D Y_AXIS SERIES 4 Y7</t>
  </si>
  <si>
    <t>EXPERIMENT D Y_AXIS SERIES 4 Y8</t>
  </si>
  <si>
    <t>EXPERIMENT D Y_AXIS SERIES 4 Y9</t>
  </si>
  <si>
    <t>EXPERIMENT D Y_AXIS SERIES 4 Y10</t>
  </si>
  <si>
    <t>EXPERIMENT E</t>
  </si>
  <si>
    <t>EXPERIMENT E X_AXIS NAME AND UNITS</t>
  </si>
  <si>
    <t>EXPERIMENT E X_AXIS X1</t>
  </si>
  <si>
    <t>EXPERIMENT E X_AXIS X2</t>
  </si>
  <si>
    <t>EXPERIMENT E X_AXIS X3</t>
  </si>
  <si>
    <t>EXPERIMENT E X_AXIS X4</t>
  </si>
  <si>
    <t>EXPERIMENT E X_AXIS X5</t>
  </si>
  <si>
    <t>EXPERIMENT E X_AXIS X6</t>
  </si>
  <si>
    <t>EXPERIMENT E X_AXIS X7</t>
  </si>
  <si>
    <t>EXPERIMENT E X_AXIS X8</t>
  </si>
  <si>
    <t>EXPERIMENT E X_AXIS X9</t>
  </si>
  <si>
    <t>EXPERIMENT E X_AXIS X10</t>
  </si>
  <si>
    <t>EXPERIMENT E Y_AXIS NAME AND UNITS</t>
  </si>
  <si>
    <t>EXPERIMENT E Y_AXIS SERIES 1 NAME</t>
  </si>
  <si>
    <t>EXPERIMENT E Y_AXIS SERIES 1 Y1</t>
  </si>
  <si>
    <t>EXPERIMENT E Y_AXIS SERIES 1 Y2</t>
  </si>
  <si>
    <t>EXPERIMENT E Y_AXIS SERIES 1 Y3</t>
  </si>
  <si>
    <t>EXPERIMENT E Y_AXIS SERIES 1 Y4</t>
  </si>
  <si>
    <t>EXPERIMENT E Y_AXIS SERIES 1 Y5</t>
  </si>
  <si>
    <t>EXPERIMENT E Y_AXIS SERIES 1 Y6</t>
  </si>
  <si>
    <t>EXPERIMENT E Y_AXIS SERIES 1 Y7</t>
  </si>
  <si>
    <t>EXPERIMENT E Y_AXIS SERIES 1 Y8</t>
  </si>
  <si>
    <t>EXPERIMENT E Y_AXIS SERIES 1 Y9</t>
  </si>
  <si>
    <t>EXPERIMENT E Y_AXIS SERIES 1 Y10</t>
  </si>
  <si>
    <t>EXPERIMENT E Y_AXIS SERIES 2 NAME</t>
  </si>
  <si>
    <t>EXPERIMENT E Y_AXIS SERIES 2 Y1</t>
  </si>
  <si>
    <t>EXPERIMENT E Y_AXIS SERIES 2 Y2</t>
  </si>
  <si>
    <t>EXPERIMENT E Y_AXIS SERIES 2 Y3</t>
  </si>
  <si>
    <t>EXPERIMENT E Y_AXIS SERIES 2 Y4</t>
  </si>
  <si>
    <t>EXPERIMENT E Y_AXIS SERIES 2 Y5</t>
  </si>
  <si>
    <t>EXPERIMENT E Y_AXIS SERIES 2 Y6</t>
  </si>
  <si>
    <t>EXPERIMENT E Y_AXIS SERIES 2 Y7</t>
  </si>
  <si>
    <t>EXPERIMENT E Y_AXIS SERIES 2 Y8</t>
  </si>
  <si>
    <t>EXPERIMENT E Y_AXIS SERIES 2 Y9</t>
  </si>
  <si>
    <t>EXPERIMENT E Y_AXIS SERIES 2 Y10</t>
  </si>
  <si>
    <t>EXPERIMENT E Y_AXIS SERIES 3 NAME</t>
  </si>
  <si>
    <t>EXPERIMENT E Y_AXIS SERIES 3 Y1</t>
  </si>
  <si>
    <t>EXPERIMENT E Y_AXIS SERIES 3 Y2</t>
  </si>
  <si>
    <t>EXPERIMENT E Y_AXIS SERIES 3 Y3</t>
  </si>
  <si>
    <t>EXPERIMENT E Y_AXIS SERIES 3 Y4</t>
  </si>
  <si>
    <t>EXPERIMENT E Y_AXIS SERIES 3 Y5</t>
  </si>
  <si>
    <t>EXPERIMENT E Y_AXIS SERIES 3 Y6</t>
  </si>
  <si>
    <t>EXPERIMENT E Y_AXIS SERIES 3 Y7</t>
  </si>
  <si>
    <t>EXPERIMENT E Y_AXIS SERIES 3 Y8</t>
  </si>
  <si>
    <t>EXPERIMENT E Y_AXIS SERIES 3 Y9</t>
  </si>
  <si>
    <t>EXPERIMENT E Y_AXIS SERIES 3 Y10</t>
  </si>
  <si>
    <t>EXPERIMENT E Y_AXIS SERIES 4 NAME</t>
  </si>
  <si>
    <t>EXPERIMENT E Y_AXIS SERIES 4 Y1</t>
  </si>
  <si>
    <t>EXPERIMENT E Y_AXIS SERIES 4 Y2</t>
  </si>
  <si>
    <t>EXPERIMENT E Y_AXIS SERIES 4 Y3</t>
  </si>
  <si>
    <t>EXPERIMENT E Y_AXIS SERIES 4 Y4</t>
  </si>
  <si>
    <t>EXPERIMENT E Y_AXIS SERIES 4 Y5</t>
  </si>
  <si>
    <t>EXPERIMENT E Y_AXIS SERIES 4 Y6</t>
  </si>
  <si>
    <t>EXPERIMENT E Y_AXIS SERIES 4 Y7</t>
  </si>
  <si>
    <t>EXPERIMENT E Y_AXIS SERIES 4 Y8</t>
  </si>
  <si>
    <t>EXPERIMENT E Y_AXIS SERIES 4 Y9</t>
  </si>
  <si>
    <t>EXPERIMENT E Y_AXIS SERIES 4 Y10</t>
  </si>
  <si>
    <t>EXPERIMENT F</t>
  </si>
  <si>
    <t>EXPERIMENT F X_AXIS NAME AND UNITS</t>
  </si>
  <si>
    <t>EXPERIMENT F X_AXIS X1</t>
  </si>
  <si>
    <t>EXPERIMENT F X_AXIS X2</t>
  </si>
  <si>
    <t>EXPERIMENT F X_AXIS X3</t>
  </si>
  <si>
    <t>EXPERIMENT F X_AXIS X4</t>
  </si>
  <si>
    <t>EXPERIMENT F X_AXIS X5</t>
  </si>
  <si>
    <t>EXPERIMENT F X_AXIS X6</t>
  </si>
  <si>
    <t>EXPERIMENT F X_AXIS X7</t>
  </si>
  <si>
    <t>EXPERIMENT F X_AXIS X8</t>
  </si>
  <si>
    <t>EXPERIMENT F X_AXIS X9</t>
  </si>
  <si>
    <t>EXPERIMENT F X_AXIS X10</t>
  </si>
  <si>
    <t>EXPERIMENT F X_AXIS X11</t>
  </si>
  <si>
    <t>EXPERIMENT F Y_AXIS NAME AND UNITS</t>
  </si>
  <si>
    <t>EXPERIMENT F Y_AXIS SERIES 1 NAME</t>
  </si>
  <si>
    <t>EXPERIMENT F Y_AXIS SERIES 1 Y1</t>
  </si>
  <si>
    <t>EXPERIMENT F Y_AXIS SERIES 1 Y2</t>
  </si>
  <si>
    <t>EXPERIMENT F Y_AXIS SERIES 1 Y3</t>
  </si>
  <si>
    <t>EXPERIMENT F Y_AXIS SERIES 1 Y4</t>
  </si>
  <si>
    <t>EXPERIMENT F Y_AXIS SERIES 1 Y5</t>
  </si>
  <si>
    <t>EXPERIMENT F Y_AXIS SERIES 1 Y6</t>
  </si>
  <si>
    <t>EXPERIMENT F Y_AXIS SERIES 1 Y7</t>
  </si>
  <si>
    <t>EXPERIMENT F Y_AXIS SERIES 1 Y8</t>
  </si>
  <si>
    <t>EXPERIMENT F Y_AXIS SERIES 1 Y9</t>
  </si>
  <si>
    <t>EXPERIMENT F Y_AXIS SERIES 1 Y10</t>
  </si>
  <si>
    <t>EXPERIMENT F Y_AXIS SERIES 1 Y11</t>
  </si>
  <si>
    <t>EXPERIMENT F Y_AXIS SERIES 2 NAME</t>
  </si>
  <si>
    <t>EXPERIMENT F Y_AXIS SERIES 2 Y1</t>
  </si>
  <si>
    <t>EXPERIMENT F Y_AXIS SERIES 2 Y2</t>
  </si>
  <si>
    <t>EXPERIMENT F Y_AXIS SERIES 2 Y3</t>
  </si>
  <si>
    <t>EXPERIMENT F Y_AXIS SERIES 2 Y4</t>
  </si>
  <si>
    <t>EXPERIMENT F Y_AXIS SERIES 2 Y5</t>
  </si>
  <si>
    <t>EXPERIMENT F Y_AXIS SERIES 2 Y6</t>
  </si>
  <si>
    <t>EXPERIMENT F Y_AXIS SERIES 2 Y7</t>
  </si>
  <si>
    <t>EXPERIMENT F Y_AXIS SERIES 2 Y8</t>
  </si>
  <si>
    <t>EXPERIMENT F Y_AXIS SERIES 2 Y9</t>
  </si>
  <si>
    <t>EXPERIMENT F Y_AXIS SERIES 2 Y10</t>
  </si>
  <si>
    <t>EXPERIMENT F Y_AXIS SERIES 2 Y11</t>
  </si>
  <si>
    <t>EXPERIMENT F Y_AXIS SERIES 3 NAME</t>
  </si>
  <si>
    <t>EXPERIMENT F Y_AXIS SERIES 3 Y1</t>
  </si>
  <si>
    <t>EXPERIMENT F Y_AXIS SERIES 3 Y2</t>
  </si>
  <si>
    <t>EXPERIMENT F Y_AXIS SERIES 3 Y3</t>
  </si>
  <si>
    <t>EXPERIMENT F Y_AXIS SERIES 3 Y4</t>
  </si>
  <si>
    <t>EXPERIMENT F Y_AXIS SERIES 3 Y5</t>
  </si>
  <si>
    <t>EXPERIMENT F Y_AXIS SERIES 3 Y6</t>
  </si>
  <si>
    <t>EXPERIMENT F Y_AXIS SERIES 3 Y7</t>
  </si>
  <si>
    <t>EXPERIMENT F Y_AXIS SERIES 3 Y8</t>
  </si>
  <si>
    <t>EXPERIMENT F Y_AXIS SERIES 3 Y9</t>
  </si>
  <si>
    <t>EXPERIMENT F Y_AXIS SERIES 3 Y10</t>
  </si>
  <si>
    <t>EXPERIMENT F Y_AXIS SERIES 3 Y11</t>
  </si>
  <si>
    <t>EXPERIMENT F Y_AXIS SERIES 4 NAME</t>
  </si>
  <si>
    <t>EXPERIMENT F Y_AXIS SERIES 4 Y1</t>
  </si>
  <si>
    <t>EXPERIMENT F Y_AXIS SERIES 4 Y2</t>
  </si>
  <si>
    <t>EXPERIMENT F Y_AXIS SERIES 4 Y3</t>
  </si>
  <si>
    <t>EXPERIMENT F Y_AXIS SERIES 4 Y4</t>
  </si>
  <si>
    <t>EXPERIMENT F Y_AXIS SERIES 4 Y5</t>
  </si>
  <si>
    <t>EXPERIMENT F Y_AXIS SERIES 4 Y6</t>
  </si>
  <si>
    <t>EXPERIMENT F Y_AXIS SERIES 4 Y7</t>
  </si>
  <si>
    <t>EXPERIMENT F Y_AXIS SERIES 4 Y8</t>
  </si>
  <si>
    <t>EXPERIMENT F Y_AXIS SERIES 4 Y9</t>
  </si>
  <si>
    <t>EXPERIMENT F Y_AXIS SERIES 4 Y10</t>
  </si>
  <si>
    <t>EXPERIMENT F Y_AXIS SERIES 4 Y11</t>
  </si>
  <si>
    <t>EXPERIMENT D PRIOR ARTS PAPER TITLE</t>
  </si>
  <si>
    <t>EXPERIMENT D PRIOR ARTS PAPER AUTHORS</t>
  </si>
  <si>
    <t>EXPERIMENT E PRIOR ARTS PAPER TITLE</t>
  </si>
  <si>
    <t>EXPERIMENT E PRIOR ARTS PAPER AUTHORS</t>
  </si>
  <si>
    <t>EXPERIMENT F PRIOR ARTS PAPER TITLE</t>
  </si>
  <si>
    <t>EXPERIMENT F PRIOR ARTS PAPER AUTHORS</t>
  </si>
  <si>
    <t>TEXT 1</t>
  </si>
  <si>
    <t>TEXT 2</t>
  </si>
  <si>
    <t>TEXT 3</t>
  </si>
  <si>
    <t>TEXT 4</t>
  </si>
  <si>
    <t>TEXT 5</t>
  </si>
  <si>
    <t>TEXT 6</t>
  </si>
  <si>
    <t>TEXT 7</t>
  </si>
  <si>
    <t>TEXT 8</t>
  </si>
  <si>
    <t>TEXT 9</t>
  </si>
  <si>
    <t>TEXT 10</t>
  </si>
  <si>
    <t>TEXT 11</t>
  </si>
  <si>
    <t>TEXT 12</t>
  </si>
  <si>
    <t>TEXT 13</t>
  </si>
  <si>
    <t>TEXT 14</t>
  </si>
  <si>
    <t>TEXT 15</t>
  </si>
  <si>
    <t>TEXT 16</t>
  </si>
  <si>
    <t>TEXT 17</t>
  </si>
  <si>
    <t>TEXT 18</t>
  </si>
  <si>
    <t>TEXT 19</t>
  </si>
  <si>
    <t>TEXT 20</t>
  </si>
  <si>
    <t>TEXT 21</t>
  </si>
  <si>
    <t>TEXT 22</t>
  </si>
  <si>
    <t>TEXT 23</t>
  </si>
  <si>
    <t>TEXT 24</t>
  </si>
  <si>
    <t>TEXT 25</t>
  </si>
  <si>
    <t>TEXT 26</t>
  </si>
  <si>
    <t>TEXT 27</t>
  </si>
  <si>
    <t>TEXT 28</t>
  </si>
  <si>
    <t>TEXT 29</t>
  </si>
  <si>
    <t>TEXT 30</t>
  </si>
  <si>
    <t>TEXT 31</t>
  </si>
  <si>
    <t>TEXT 32</t>
  </si>
  <si>
    <t>TEXT 33</t>
  </si>
  <si>
    <t>TEXT 34</t>
  </si>
  <si>
    <t>TEXT 35</t>
  </si>
  <si>
    <t>TEXT 36</t>
  </si>
  <si>
    <t>TEXT 37</t>
  </si>
  <si>
    <t>TEXT 38</t>
  </si>
  <si>
    <t>TEXT 39</t>
  </si>
  <si>
    <t>TEXT 40</t>
  </si>
  <si>
    <t>TEXT 41</t>
  </si>
  <si>
    <t>TEXT 42</t>
  </si>
  <si>
    <t>TEXT 43</t>
  </si>
  <si>
    <t>TEXT 44</t>
  </si>
  <si>
    <t>TEXT 45</t>
  </si>
  <si>
    <t>TEXT 46</t>
  </si>
  <si>
    <t>TEXT 47</t>
  </si>
  <si>
    <t>TEXT 48</t>
  </si>
  <si>
    <t>TEXT 49</t>
  </si>
  <si>
    <t>TEXT 50</t>
  </si>
  <si>
    <t>TEXT 51</t>
  </si>
  <si>
    <t>TEXT 52</t>
  </si>
  <si>
    <t>TEXT 53</t>
  </si>
  <si>
    <t>TEXT 54</t>
  </si>
  <si>
    <t>TEXT 55</t>
  </si>
  <si>
    <t>TEXT 56</t>
  </si>
  <si>
    <t>TEXT 57</t>
  </si>
  <si>
    <t>TEXT 58</t>
  </si>
  <si>
    <t>TEXT 59</t>
  </si>
  <si>
    <t>TEXT 60</t>
  </si>
  <si>
    <t>TEXT 61</t>
  </si>
  <si>
    <t>TEXT 62</t>
  </si>
  <si>
    <t>TEXT 63</t>
  </si>
  <si>
    <t>TEXT 64</t>
  </si>
  <si>
    <t>TEXT 65</t>
  </si>
  <si>
    <t>TEXT 66</t>
  </si>
  <si>
    <t>TEXT 67</t>
  </si>
  <si>
    <t>TEXT 68</t>
  </si>
  <si>
    <t>TEXT 69</t>
  </si>
  <si>
    <t>TEXT 70</t>
  </si>
  <si>
    <t>TEXT 71</t>
  </si>
  <si>
    <t>TEXT 72</t>
  </si>
  <si>
    <t>TEXT 73</t>
  </si>
  <si>
    <t>TEXT 74</t>
  </si>
  <si>
    <t>TEXT 75</t>
  </si>
  <si>
    <t>TEXT 76</t>
  </si>
  <si>
    <t>TEXT 77</t>
  </si>
  <si>
    <t>TEXT 78</t>
  </si>
  <si>
    <t>TEXT 79</t>
  </si>
  <si>
    <t>TEXT 80</t>
  </si>
  <si>
    <t>TEXT 81</t>
  </si>
  <si>
    <t>TEXT 82</t>
  </si>
  <si>
    <t>TEXT 83</t>
  </si>
  <si>
    <t>TEXT 84</t>
  </si>
  <si>
    <t>TEXT 85</t>
  </si>
  <si>
    <t>TEXT 86</t>
  </si>
  <si>
    <t>TEXT 87</t>
  </si>
  <si>
    <t>TEXT 88</t>
  </si>
  <si>
    <t>TEXT 89</t>
  </si>
  <si>
    <t>TEXT 90</t>
  </si>
  <si>
    <t>TEXT 91</t>
  </si>
  <si>
    <t>TEXT 92</t>
  </si>
  <si>
    <t>TEXT 93</t>
  </si>
  <si>
    <t>TEXT 94</t>
  </si>
  <si>
    <t>TEXT 95</t>
  </si>
  <si>
    <t>TEXT 96</t>
  </si>
  <si>
    <t>TEXT 97</t>
  </si>
  <si>
    <t>TEXT 98</t>
  </si>
  <si>
    <t>TEXT 99</t>
  </si>
  <si>
    <t>TEXT 100</t>
  </si>
  <si>
    <t>TEXT 101</t>
  </si>
  <si>
    <t>TEXT 102</t>
  </si>
  <si>
    <t>TEXT 103</t>
  </si>
  <si>
    <t>TEXT 104</t>
  </si>
  <si>
    <t>TEXT 105</t>
  </si>
  <si>
    <t>TEXT 106</t>
  </si>
  <si>
    <t>TEXT 107</t>
  </si>
  <si>
    <t>TEXT 108</t>
  </si>
  <si>
    <t>TEXT 109</t>
  </si>
  <si>
    <t>TEXT 110</t>
  </si>
  <si>
    <t>TEXT 111</t>
  </si>
  <si>
    <t>TEXT 112</t>
  </si>
  <si>
    <t>TEXT 113</t>
  </si>
  <si>
    <t>TEXT 114</t>
  </si>
  <si>
    <t>TEXT 115</t>
  </si>
  <si>
    <t>TEXT 116</t>
  </si>
  <si>
    <t>TEXT 117</t>
  </si>
  <si>
    <t>TEXT 118</t>
  </si>
  <si>
    <t>TEXT 119</t>
  </si>
  <si>
    <t>TEXT 120</t>
  </si>
  <si>
    <t>TEXT 121</t>
  </si>
  <si>
    <t>TEXT 122</t>
  </si>
  <si>
    <t>TEXT 123</t>
  </si>
  <si>
    <t>TEXT 124</t>
  </si>
  <si>
    <t>TEXT 125</t>
  </si>
  <si>
    <t>TEXT 126</t>
  </si>
  <si>
    <t>TEXT 127</t>
  </si>
  <si>
    <t>TEXT 128</t>
  </si>
  <si>
    <t>TEXT 129</t>
  </si>
  <si>
    <t>TEXT 130</t>
  </si>
  <si>
    <t>TEXT 131</t>
  </si>
  <si>
    <t>TEXT 132</t>
  </si>
  <si>
    <t>TEXT 133</t>
  </si>
  <si>
    <t>TEXT 134</t>
  </si>
  <si>
    <t>TEXT 135</t>
  </si>
  <si>
    <t>TEXT 136</t>
  </si>
  <si>
    <t>TEXT 137</t>
  </si>
  <si>
    <t>TEXT 138</t>
  </si>
  <si>
    <t>TEXT 139</t>
  </si>
  <si>
    <t>TEXT 140</t>
  </si>
  <si>
    <t>TEXT 141</t>
  </si>
  <si>
    <t>TEXT 142</t>
  </si>
  <si>
    <t>TEXT 143</t>
  </si>
  <si>
    <t>TEXT 144</t>
  </si>
  <si>
    <t>TEXT 145</t>
  </si>
  <si>
    <t>TEXT 146</t>
  </si>
  <si>
    <t>TEXT 147</t>
  </si>
  <si>
    <t>TEXT 148</t>
  </si>
  <si>
    <t>TEXT 149</t>
  </si>
  <si>
    <t>TEXT 150</t>
  </si>
  <si>
    <t>TEXT 151</t>
  </si>
  <si>
    <t>TEXT 152</t>
  </si>
  <si>
    <t>TEXT 153</t>
  </si>
  <si>
    <t>TEXT 154</t>
  </si>
  <si>
    <t>TEXT 155</t>
  </si>
  <si>
    <t>TEXT 156</t>
  </si>
  <si>
    <t>TEXT 157</t>
  </si>
  <si>
    <t>TEXT 158</t>
  </si>
  <si>
    <t>TEXT 159</t>
  </si>
  <si>
    <t>TEXT 160</t>
  </si>
  <si>
    <t>TEXT 161</t>
  </si>
  <si>
    <t>EXPERIMENT A X  AXIS MIN</t>
  </si>
  <si>
    <t>EXPERIMENT A X  AXIS MAX</t>
  </si>
  <si>
    <t>EXPERIMENT A Y  AXIS SERIES 1 MIN</t>
  </si>
  <si>
    <t>EXPERIMENT A Y  AXIS SERIES 1 MIN X COODINATE</t>
  </si>
  <si>
    <t>EXPERIMENT A Y  AXIS SERIES 1 MAX</t>
  </si>
  <si>
    <t>EXPERIMENT A Y  AXIS SERIES 1 MAX X COORDINATE</t>
  </si>
  <si>
    <t>EXPERIMENT A Y  AXIS SERIES 1 MEAN</t>
  </si>
  <si>
    <t>EXPERIMENT A Y  AXIS SERIES 1 SKEW</t>
  </si>
  <si>
    <t>EXPERIMENT A Y  AXIS SERIES 1 MEDIAN</t>
  </si>
  <si>
    <t>EXPERIMENT A Y  AXIS SERIES 1 STD</t>
  </si>
  <si>
    <t>EXPERIMENT A Y  AXIS SERIES 1 VARIANCE</t>
  </si>
  <si>
    <t>EXPERIMENT A Y  AXIS SERIES 1 CORRELATION</t>
  </si>
  <si>
    <t>EXPERIMENT A Y  AXIS SERIES 2 MIN</t>
  </si>
  <si>
    <t>EXPERIMENT A Y  AXIS SERIES 2 MIN X COODINATE</t>
  </si>
  <si>
    <t>EXPERIMENT A Y  AXIS SERIES 2 MAX</t>
  </si>
  <si>
    <t>EXPERIMENT A Y  AXIS SERIES 2 MAX X COORDINATE</t>
  </si>
  <si>
    <t>EXPERIMENT A Y  AXIS SERIES 2 MEAN</t>
  </si>
  <si>
    <t>EXPERIMENT A Y  AXIS SERIES 2 SKEW</t>
  </si>
  <si>
    <t>EXPERIMENT A Y  AXIS SERIES 2 MEDIAN</t>
  </si>
  <si>
    <t>EXPERIMENT A Y  AXIS SERIES 2 STD</t>
  </si>
  <si>
    <t>EXPERIMENT A Y  AXIS SERIES 2 VARIANCE</t>
  </si>
  <si>
    <t>EXPERIMENT A Y  AXIS SERIES 2 CORRELATION</t>
  </si>
  <si>
    <t>EXPERIMENT A Y  AXIS SERIES 3 MIN</t>
  </si>
  <si>
    <t>EXPERIMENT A Y  AXIS SERIES 3 MIN X COODINATE</t>
  </si>
  <si>
    <t>EXPERIMENT A Y  AXIS SERIES 3 MAX</t>
  </si>
  <si>
    <t>EXPERIMENT A Y  AXIS SERIES 3 MAX X COORDINATE</t>
  </si>
  <si>
    <t>EXPERIMENT A Y  AXIS SERIES 3 MEAN</t>
  </si>
  <si>
    <t>EXPERIMENT A Y  AXIS SERIES 3 SKEW</t>
  </si>
  <si>
    <t>EXPERIMENT A Y  AXIS SERIES 3 MEDIAN</t>
  </si>
  <si>
    <t>EXPERIMENT A Y  AXIS SERIES 3 STD</t>
  </si>
  <si>
    <t>EXPERIMENT A Y  AXIS SERIES 3 VARIANCE</t>
  </si>
  <si>
    <t>EXPERIMENT A Y  AXIS SERIES 3 CORRELATION</t>
  </si>
  <si>
    <t>EXPERIMENT A Y  AXIS SERIES 4 MIN</t>
  </si>
  <si>
    <t>EXPERIMENT A Y  AXIS SERIES 4 MIN X COODINATE</t>
  </si>
  <si>
    <t>EXPERIMENT A Y  AXIS SERIES 4 MAX</t>
  </si>
  <si>
    <t>EXPERIMENT A Y  AXIS SERIES 4 MAX X COORDINATE</t>
  </si>
  <si>
    <t>EXPERIMENT A Y  AXIS SERIES 4 MEAN</t>
  </si>
  <si>
    <t>EXPERIMENT A Y  AXIS SERIES 4 SKEW</t>
  </si>
  <si>
    <t>EXPERIMENT A Y  AXIS SERIES 4 MEDIAN</t>
  </si>
  <si>
    <t>EXPERIMENT A Y  AXIS SERIES 4 STD</t>
  </si>
  <si>
    <t>EXPERIMENT A Y  AXIS SERIES 4 VARIANCE</t>
  </si>
  <si>
    <t>EXPERIMENT A Y  AXIS SERIES 4 CORRELATION</t>
  </si>
  <si>
    <t>EXPERIMENT B X  AXIS MIN</t>
  </si>
  <si>
    <t>EXPERIMENT B X  AXIS MAX</t>
  </si>
  <si>
    <t>EXPERIMENT B Y  AXIS SERIES 1 MIN</t>
  </si>
  <si>
    <t>EXPERIMENT B Y  AXIS SERIES 1 MIN X COODINATE</t>
  </si>
  <si>
    <t>EXPERIMENT B Y  AXIS SERIES 1 MAX</t>
  </si>
  <si>
    <t>EXPERIMENT B Y  AXIS SERIES 1 MAX X COORDINATE</t>
  </si>
  <si>
    <t>EXPERIMENT B Y  AXIS SERIES 1 MEAN</t>
  </si>
  <si>
    <t>EXPERIMENT B Y  AXIS SERIES 1 SKEW</t>
  </si>
  <si>
    <t>EXPERIMENT B Y  AXIS SERIES 1 MEDIAN</t>
  </si>
  <si>
    <t>EXPERIMENT B Y  AXIS SERIES 1 STD</t>
  </si>
  <si>
    <t>EXPERIMENT B Y  AXIS SERIES 1 VARIANCE</t>
  </si>
  <si>
    <t>EXPERIMENT B Y  AXIS SERIES 1 CORRELATION</t>
  </si>
  <si>
    <t>EXPERIMENT B Y  AXIS SERIES 2 MIN</t>
  </si>
  <si>
    <t>EXPERIMENT B Y  AXIS SERIES 2 MIN X COODINATE</t>
  </si>
  <si>
    <t>EXPERIMENT B Y  AXIS SERIES 2 MAX</t>
  </si>
  <si>
    <t>EXPERIMENT B Y  AXIS SERIES 2 MAX X COORDINATE</t>
  </si>
  <si>
    <t>EXPERIMENT B Y  AXIS SERIES 2 MEAN</t>
  </si>
  <si>
    <t>EXPERIMENT B Y  AXIS SERIES 2 SKEW</t>
  </si>
  <si>
    <t>EXPERIMENT B Y  AXIS SERIES 2 MEDIAN</t>
  </si>
  <si>
    <t>EXPERIMENT B Y  AXIS SERIES 2 STD</t>
  </si>
  <si>
    <t>EXPERIMENT B Y  AXIS SERIES 2 VARIANCE</t>
  </si>
  <si>
    <t>EXPERIMENT B Y  AXIS SERIES 2 CORRELATION</t>
  </si>
  <si>
    <t>EXPERIMENT B Y  AXIS SERIES 3 MIN</t>
  </si>
  <si>
    <t>EXPERIMENT B Y  AXIS SERIES 3 MIN X COORDINATE</t>
  </si>
  <si>
    <t>EXPERIMENT B Y  AXIS SERIES 3 MAX</t>
  </si>
  <si>
    <t>EXPERIMENT B Y  AXIS SERIES 3 MAX X COORDINATE</t>
  </si>
  <si>
    <t>EXPERIMENT B Y  AXIS SERIES 3 MEAN</t>
  </si>
  <si>
    <t>EXPERIMENT B Y  AXIS SERIES 3 SKEW</t>
  </si>
  <si>
    <t>EXPERIMENT B Y  AXIS SERIES 3 MEDIAN</t>
  </si>
  <si>
    <t>EXPERIMENT B Y  AXIS SERIES 3 STD</t>
  </si>
  <si>
    <t>EXPERIMENT B Y  AXIS SERIES 3 VARIANCE</t>
  </si>
  <si>
    <t>EXPERIMENT B Y  AXIS SERIES 3 CORRELATION</t>
  </si>
  <si>
    <t>EXPERIMENT B Y  AXIS SERIES 4 MIN</t>
  </si>
  <si>
    <t>EXPERIMENT B Y  AXIS SERIES 4  MIN X COORDINATE</t>
  </si>
  <si>
    <t>EXPERIMENT B Y  AXIS SERIES 4 MAX</t>
  </si>
  <si>
    <t>EXPERIMENT B Y  AXIS SERIES 4 MAX X COODINATE</t>
  </si>
  <si>
    <t>EXPERIMENT B Y  AXIS SERIES 4 MEAN</t>
  </si>
  <si>
    <t>EXPERIMENT B Y  AXIS SERIES 4 SKEW</t>
  </si>
  <si>
    <t>EXPERIMENT B Y  AXIS SERIES 4 MEDIAN</t>
  </si>
  <si>
    <t>EXPERIMENT B Y  AXIS SERIES 4 STD</t>
  </si>
  <si>
    <t>EXPERIMENT B Y  AXIS SERIES 4 VARIANCE</t>
  </si>
  <si>
    <t>EXPERIMENT B Y  AXIS SERIES CORRELATION</t>
  </si>
  <si>
    <t>EXPERIMENT C X  AXIS MIN</t>
  </si>
  <si>
    <t>EXPERIMENT C X  AXIS MAX</t>
  </si>
  <si>
    <t>EXPERIMENT C Y  AXIS SERIES 1 MIN</t>
  </si>
  <si>
    <t>EXPERIMENT C Y  AXIS SERIES 1 MIN X COODINATE</t>
  </si>
  <si>
    <t>EXPERIMENT C Y  AXIS SERIES 1 MAX</t>
  </si>
  <si>
    <t>EXPERIMENT C Y  AXIS SERIES 1 MAX X COORDINATE</t>
  </si>
  <si>
    <t>EXPERIMENT C Y  AXIS SERIES 1 MEAN</t>
  </si>
  <si>
    <t>EXPERIMENT C Y  AXIS SERIES 1 SKEW</t>
  </si>
  <si>
    <t>EXPERIMENT C Y  AXIS SERIES 1 MEDIAN</t>
  </si>
  <si>
    <t>EXPERIMENT C Y  AXIS SERIES 1 STD</t>
  </si>
  <si>
    <t>EXPERIMENT C Y  AXIS SERIES 1 VARIANCE</t>
  </si>
  <si>
    <t>EXPERIMENT C Y  AXIS SERIES 1 CORRELATION</t>
  </si>
  <si>
    <t>EXPERIMENT C Y  AXIS SERIES 2 MIN</t>
  </si>
  <si>
    <t>EXPERIMENT C Y  AXIS SERIES 2 MIN X COODINATE</t>
  </si>
  <si>
    <t>EXPERIMENT C Y  AXIS SERIES 2 MAX</t>
  </si>
  <si>
    <t>EXPERIMENT C Y  AXIS SERIES 2 MAX X COORDINATE</t>
  </si>
  <si>
    <t>EXPERIMENT C Y  AXIS SERIES 2 MEAN</t>
  </si>
  <si>
    <t>EXPERIMENT C Y  AXIS SERIES 2 SKEW</t>
  </si>
  <si>
    <t>EXPERIMENT C Y  AXIS SERIES 2 MEDIAN</t>
  </si>
  <si>
    <t>EXPERIMENT C Y  AXIS SERIES 2 STD</t>
  </si>
  <si>
    <t>EXPERIMENT C Y  AXIS SERIES 2 VARIANCE</t>
  </si>
  <si>
    <t>EXPERIMENT C Y  AXIS SERIES 2 CORRELATION</t>
  </si>
  <si>
    <t>EXPERIMENT C Y  AXIS SERIES 3 MIN</t>
  </si>
  <si>
    <t>EXPERIMENT C Y  AXIS SERIES 3 MIN X COORDINATE</t>
  </si>
  <si>
    <t>EXPERIMENT C Y  AXIS SERIES 3 MAX</t>
  </si>
  <si>
    <t>EXPERIMENT C Y  AXIS SERIES 3 MAX X COORDINATE</t>
  </si>
  <si>
    <t>EXPERIMENT C Y  AXIS SERIES 3 MEAN</t>
  </si>
  <si>
    <t>EXPERIMENT C Y  AXIS SERIES 3 SKEW</t>
  </si>
  <si>
    <t>EXPERIMENT C Y  AXIS SERIES 3 MEDIAN</t>
  </si>
  <si>
    <t>EXPERIMENT C Y  AXIS SERIES 3 STD</t>
  </si>
  <si>
    <t>EXPERIMENT C Y  AXIS SERIES 3 VARIANCE</t>
  </si>
  <si>
    <t>EXPERIMENT C Y  AXIS SERIES 3 CORRELATION</t>
  </si>
  <si>
    <t>EXPERIMENT C Y  AXIS SERIES 4 MIN</t>
  </si>
  <si>
    <t>EXPERIMENT C Y  AXIS SERIES 4  MIN X COORDINATE</t>
  </si>
  <si>
    <t>EXPERIMENT C Y  AXIS SERIES 4 MAX</t>
  </si>
  <si>
    <t>EXPERIMENT C Y  AXIS SERIES 4 MAX X COODINATE</t>
  </si>
  <si>
    <t>EXPERIMENT C Y  AXIS SERIES 4 MEAN</t>
  </si>
  <si>
    <t>EXPERIMENT C Y  AXIS SERIES 4 SKEW</t>
  </si>
  <si>
    <t>EXPERIMENT C Y  AXIS SERIES 4 MEDIAN</t>
  </si>
  <si>
    <t>EXPERIMENT C Y  AXIS SERIES 4 STD</t>
  </si>
  <si>
    <t>EXPERIMENT C Y  AXIS SERIES 4 VARIANCE</t>
  </si>
  <si>
    <t>EXPERIMENT C Y  AXIS SERIES CORRELATION</t>
  </si>
  <si>
    <t>EXPERIMENT D X  AXIS MIN</t>
  </si>
  <si>
    <t>EXPERIMENT D X  AXIS MAX</t>
  </si>
  <si>
    <t>EXPERIMENT D Y  AXIS SERIES 1 MIN</t>
  </si>
  <si>
    <t>EXPERIMENT D Y  AXIS SERIES 1 MIN X COODINATE</t>
  </si>
  <si>
    <t>EXPERIMENT D Y  AXIS SERIES 1 MAX</t>
  </si>
  <si>
    <t>EXPERIMENT D Y  AXIS SERIES 1 MAX X COORDINATE</t>
  </si>
  <si>
    <t>EXPERIMENT D Y  AXIS SERIES 1 MEAN</t>
  </si>
  <si>
    <t>EXPERIMENT D Y  AXIS SERIES 1 SKEW</t>
  </si>
  <si>
    <t>EXPERIMENT D Y  AXIS SERIES 1 MEDIAN</t>
  </si>
  <si>
    <t>EXPERIMENT D Y  AXIS SERIES 1 STD</t>
  </si>
  <si>
    <t>EXPERIMENT D Y  AXIS SERIES 1 VARIANCE</t>
  </si>
  <si>
    <t>EXPERIMENT D Y  AXIS SERIES 1 CORRELATION</t>
  </si>
  <si>
    <t>EXPERIMENT D Y  AXIS SERIES 2 MIN</t>
  </si>
  <si>
    <t>EXPERIMENT D Y  AXIS SERIES 2 MIN X COODINATE</t>
  </si>
  <si>
    <t>EXPERIMENT D Y  AXIS SERIES 2 MAX</t>
  </si>
  <si>
    <t>EXPERIMENT D Y  AXIS SERIES 2 MAX X COORDINATE</t>
  </si>
  <si>
    <t>EXPERIMENT D Y  AXIS SERIES 2 MEAN</t>
  </si>
  <si>
    <t>EXPERIMENT D Y  AXIS SERIES 2 SKEW</t>
  </si>
  <si>
    <t>EXPERIMENT D Y  AXIS SERIES 2 MEDIAN</t>
  </si>
  <si>
    <t>EXPERIMENT D Y  AXIS SERIES 2 STD</t>
  </si>
  <si>
    <t>EXPERIMENT D Y  AXIS SERIES 2 VARIANCE</t>
  </si>
  <si>
    <t>EXPERIMENT D Y  AXIS SERIES 2 CORRELATION</t>
  </si>
  <si>
    <t>EXPERIMENT D Y  AXIS SERIES 3 MIN</t>
  </si>
  <si>
    <t>EXPERIMENT D Y  AXIS SERIES 3 MIN X COORDINATE</t>
  </si>
  <si>
    <t>EXPERIMENT D Y  AXIS SERIES 3 MAX</t>
  </si>
  <si>
    <t>EXPERIMENT D Y  AXIS SERIES 3 MAX X COORDINATE</t>
  </si>
  <si>
    <t>EXPERIMENT D Y  AXIS SERIES 3 MEAN</t>
  </si>
  <si>
    <t>EXPERIMENT D Y  AXIS SERIES 3 SKEW</t>
  </si>
  <si>
    <t>EXPERIMENT D Y  AXIS SERIES 3 MEDIAN</t>
  </si>
  <si>
    <t>EXPERIMENT D Y  AXIS SERIES 3 STD</t>
  </si>
  <si>
    <t>EXPERIMENT D Y  AXIS SERIES 3 VARIANCE</t>
  </si>
  <si>
    <t>EXPERIMENT D Y  AXIS SERIES 3 CORRELATION</t>
  </si>
  <si>
    <t>EXPERIMENT D Y  AXIS SERIES 4 MIN</t>
  </si>
  <si>
    <t>EXPERIMENT D Y  AXIS SERIES 4  MIN X COORDINATE</t>
  </si>
  <si>
    <t>EXPERIMENT D Y  AXIS SERIES 4 MAX</t>
  </si>
  <si>
    <t>EXPERIMENT D Y  AXIS SERIES 4 MAX X COODINATE</t>
  </si>
  <si>
    <t>EXPERIMENT D Y  AXIS SERIES 4 MEAN</t>
  </si>
  <si>
    <t>EXPERIMENT D Y  AXIS SERIES 4 SKEW</t>
  </si>
  <si>
    <t>EXPERIMENT D Y  AXIS SERIES 4 MEDIAN</t>
  </si>
  <si>
    <t>EXPERIMENT D Y  AXIS SERIES 4 STD</t>
  </si>
  <si>
    <t>EXPERIMENT D Y  AXIS SERIES 4 VARIANCE</t>
  </si>
  <si>
    <t>EXPERIMENT D Y  AXIS SERIES CORRELATION</t>
  </si>
  <si>
    <t>EXPERIMENT E X  AXIS MIN</t>
  </si>
  <si>
    <t>EXPERIMENT E X  AXIS MAX</t>
  </si>
  <si>
    <t>EXPERIMENT E Y  AXIS SERIES 1 MIN</t>
  </si>
  <si>
    <t>EXPERIMENT E Y  AXIS SERIES 1 MIN X COODINATE</t>
  </si>
  <si>
    <t>EXPERIMENT E Y  AXIS SERIES 1 MAX</t>
  </si>
  <si>
    <t>EXPERIMENT E Y  AXIS SERIES 1 MAX X COORDINATE</t>
  </si>
  <si>
    <t>EXPERIMENT E Y  AXIS SERIES 1 MEAN</t>
  </si>
  <si>
    <t>EXPERIMENT E Y  AXIS SERIES 1 SKEW</t>
  </si>
  <si>
    <t>EXPERIMENT E Y  AXIS SERIES 1 MEDIAN</t>
  </si>
  <si>
    <t>EXPERIMENT E Y  AXIS SERIES 1 STD</t>
  </si>
  <si>
    <t>EXPERIMENT E Y  AXIS SERIES 1 VARIANCE</t>
  </si>
  <si>
    <t>EXPERIMENT E Y  AXIS SERIES 1 CORRELATION</t>
  </si>
  <si>
    <t>EXPERIMENT E Y  AXIS SERIES 2 MIN</t>
  </si>
  <si>
    <t>EXPERIMENT E Y  AXIS SERIES 2 MIN X COODINATE</t>
  </si>
  <si>
    <t>EXPERIMENT E Y  AXIS SERIES 2 MAX</t>
  </si>
  <si>
    <t>EXPERIMENT E Y  AXIS SERIES 2 MAX X COORDINATE</t>
  </si>
  <si>
    <t>EXPERIMENT E Y  AXIS SERIES 2 MEAN</t>
  </si>
  <si>
    <t>EXPERIMENT E Y  AXIS SERIES 2 SKEW</t>
  </si>
  <si>
    <t>EXPERIMENT E Y  AXIS SERIES 2 MEDIAN</t>
  </si>
  <si>
    <t>EXPERIMENT E Y  AXIS SERIES 2 STD</t>
  </si>
  <si>
    <t>EXPERIMENT E Y  AXIS SERIES 2 VARIANCE</t>
  </si>
  <si>
    <t>EXPERIMENT E Y  AXIS SERIES 2 CORRELATION</t>
  </si>
  <si>
    <t>EXPERIMENT E Y  AXIS SERIES 3 MIN</t>
  </si>
  <si>
    <t>EXPERIMENT E Y  AXIS SERIES 3 MIN X COORDINATE</t>
  </si>
  <si>
    <t>EXPERIMENT E Y  AXIS SERIES 3 MAX</t>
  </si>
  <si>
    <t>EXPERIMENT E Y  AXIS SERIES 3 MAX X COORDINATE</t>
  </si>
  <si>
    <t>EXPERIMENT E Y  AXIS SERIES 3 MEAN</t>
  </si>
  <si>
    <t>EXPERIMENT E Y  AXIS SERIES 3 SKEW</t>
  </si>
  <si>
    <t>EXPERIMENT E Y  AXIS SERIES 3 MEDIAN</t>
  </si>
  <si>
    <t>EXPERIMENT E Y  AXIS SERIES 3 STD</t>
  </si>
  <si>
    <t>EXPERIMENT E Y  AXIS SERIES 3 VARIANCE</t>
  </si>
  <si>
    <t>EXPERIMENT E Y  AXIS SERIES 3 CORRELATION</t>
  </si>
  <si>
    <t>EXPERIMENT E Y  AXIS SERIES 4 MIN</t>
  </si>
  <si>
    <t>EXPERIMENT E Y  AXIS SERIES 4  MIN X COORDINATE</t>
  </si>
  <si>
    <t>EXPERIMENT E Y  AXIS SERIES 4 MAX</t>
  </si>
  <si>
    <t>EXPERIMENT E Y  AXIS SERIES 4 MAX X COODINATE</t>
  </si>
  <si>
    <t>EXPERIMENT E Y  AXIS SERIES 4 MEAN</t>
  </si>
  <si>
    <t>EXPERIMENT E Y  AXIS SERIES 4 SKEW</t>
  </si>
  <si>
    <t>EXPERIMENT E Y  AXIS SERIES 4 MEDIAN</t>
  </si>
  <si>
    <t>EXPERIMENT E Y  AXIS SERIES 4 STD</t>
  </si>
  <si>
    <t>EXPERIMENT E Y  AXIS SERIES 4 VARIANCE</t>
  </si>
  <si>
    <t>EXPERIMENT E Y  AXIS SERIES CORRELATION</t>
  </si>
  <si>
    <t>EXPERIMENT F X  AXIS MIN</t>
  </si>
  <si>
    <t>EXPERIMENT F X  AXIS MAX</t>
  </si>
  <si>
    <t>EXPERIMENT F Y  AXIS SERIES 1 MIN</t>
  </si>
  <si>
    <t>EXPERIMENT F Y  AXIS SERIES 1 MIN X COODINATE</t>
  </si>
  <si>
    <t>EXPERIMENT F Y  AXIS SERIES 1 MAX</t>
  </si>
  <si>
    <t>EXPERIMENT F Y  AXIS SERIES 1 MAX X COORDINATE</t>
  </si>
  <si>
    <t>EXPERIMENT F Y  AXIS SERIES 1 MEAN</t>
  </si>
  <si>
    <t>EXPERIMENT F Y  AXIS SERIES 1 SKEW</t>
  </si>
  <si>
    <t>EXPERIMENT F Y  AXIS SERIES 1 MEDIAN</t>
  </si>
  <si>
    <t>EXPERIMENT F Y  AXIS SERIES 1 STD</t>
  </si>
  <si>
    <t>EXPERIMENT F Y  AXIS SERIES 1 VARIANCE</t>
  </si>
  <si>
    <t>EXPERIMENT F Y  AXIS SERIES 1 CORRELATION</t>
  </si>
  <si>
    <t>EXPERIMENT F Y  AXIS SERIES 2 MIN</t>
  </si>
  <si>
    <t>EXPERIMENT F Y  AXIS SERIES 2 MIN X COODINATE</t>
  </si>
  <si>
    <t>EXPERIMENT F Y  AXIS SERIES 2 MAX</t>
  </si>
  <si>
    <t>EXPERIMENT F Y  AXIS SERIES 2 MAX X COORDINATE</t>
  </si>
  <si>
    <t>EXPERIMENT F Y  AXIS SERIES 2 MEAN</t>
  </si>
  <si>
    <t>EXPERIMENT F Y  AXIS SERIES 2 SKEW</t>
  </si>
  <si>
    <t>EXPERIMENT F Y  AXIS SERIES 2 MEDIAN</t>
  </si>
  <si>
    <t>EXPERIMENT F Y  AXIS SERIES 2 STD</t>
  </si>
  <si>
    <t>EXPERIMENT F Y  AXIS SERIES 2 VARIANCE</t>
  </si>
  <si>
    <t>EXPERIMENT F Y  AXIS SERIES 2 CORRELATION</t>
  </si>
  <si>
    <t>EXPERIMENT F Y  AXIS SERIES 3 MIN</t>
  </si>
  <si>
    <t>EXPERIMENT F Y  AXIS SERIES 3 MIN X COORDINATE</t>
  </si>
  <si>
    <t>EXPERIMENT F Y  AXIS SERIES 3 MAX</t>
  </si>
  <si>
    <t>EXPERIMENT F Y  AXIS SERIES 3 MAX X COORDINATE</t>
  </si>
  <si>
    <t>EXPERIMENT F Y  AXIS SERIES 3 MEAN</t>
  </si>
  <si>
    <t>EXPERIMENT F Y  AXIS SERIES 3 SKEW</t>
  </si>
  <si>
    <t>EXPERIMENT F Y  AXIS SERIES 3 MEDIAN</t>
  </si>
  <si>
    <t>EXPERIMENT F Y  AXIS SERIES 3 STD</t>
  </si>
  <si>
    <t>EXPERIMENT F Y  AXIS SERIES 3 VARIANCE</t>
  </si>
  <si>
    <t>EXPERIMENT F Y  AXIS SERIES 3 CORRELATION</t>
  </si>
  <si>
    <t>EXPERIMENT F Y  AXIS SERIES 4 MIN</t>
  </si>
  <si>
    <t>EXPERIMENT F Y  AXIS SERIES 4  MIN X COORDINATE</t>
  </si>
  <si>
    <t>EXPERIMENT F Y  AXIS SERIES 4 MAX</t>
  </si>
  <si>
    <t>EXPERIMENT F Y  AXIS SERIES 4 MAX X COODINATE</t>
  </si>
  <si>
    <t>EXPERIMENT F Y  AXIS SERIES 4 MEAN</t>
  </si>
  <si>
    <t>EXPERIMENT F Y  AXIS SERIES 4 SKEW</t>
  </si>
  <si>
    <t>EXPERIMENT F Y  AXIS SERIES 4 MEDIAN</t>
  </si>
  <si>
    <t>EXPERIMENT F Y  AXIS SERIES 4 STD</t>
  </si>
  <si>
    <t>EXPERIMENT F Y  AXIS SERIES 4 VARIANCE</t>
  </si>
  <si>
    <t>EXPERIMENT F Y  AXIS SERIES CORRELATION</t>
  </si>
  <si>
    <t>EXPERIMENT A X  AXIS UNITS</t>
  </si>
  <si>
    <t>EXPERIMENT A Y  AXIS SERIES 1 UNITS</t>
  </si>
  <si>
    <t>EXPERIMENT A Y  AXIS SERIES 2 UNITS</t>
  </si>
  <si>
    <t>EXPERIMENT A Y  AXIS SERIES 3 UNITS</t>
  </si>
  <si>
    <t>EXPERIMENT A Y  AXIS SERIES 4 UNITS</t>
  </si>
  <si>
    <t>EXPERIMENT B X  AXIS UNITS</t>
  </si>
  <si>
    <t>EXPERIMENT B Y  AXIS SERIES 1 UNITS</t>
  </si>
  <si>
    <t>EXPERIMENT B Y  AXIS SERIES 2 UNITS</t>
  </si>
  <si>
    <t>EXPERIMENT B Y  AXIS SERIES 3 UNITS</t>
  </si>
  <si>
    <t>EXPERIMENT B Y  AXIS SERIES 4 UNITS</t>
  </si>
  <si>
    <t>EXPERIMENT C X  AXIS UNITS</t>
  </si>
  <si>
    <t>EXPERIMENT C Y  AXIS SERIES 1 UNITS</t>
  </si>
  <si>
    <t>EXPERIMENT C Y  AXIS SERIES 2 UNITS</t>
  </si>
  <si>
    <t>EXPERIMENT C Y  AXIS SERIES 3 UNITS</t>
  </si>
  <si>
    <t>EXPERIMENT C Y  AXIS SERIES 4 UNITS</t>
  </si>
  <si>
    <t>EXPERIMENT D X  AXIS UNITS</t>
  </si>
  <si>
    <t>EXPERIMENT D Y  AXIS SERIES 1 UNITS</t>
  </si>
  <si>
    <t>EXPERIMENT D Y  AXIS SERIES 2 UNITS</t>
  </si>
  <si>
    <t>EXPERIMENT D Y  AXIS SERIES 3 UNITS</t>
  </si>
  <si>
    <t>EXPERIMENT D Y  AXIS SERIES 4 UNITS</t>
  </si>
  <si>
    <t>EXPERIMENT E X  AXIS UNITS</t>
  </si>
  <si>
    <t>EXPERIMENT E Y  AXIS SERIES 1 UNITS</t>
  </si>
  <si>
    <t>EXPERIMENT E Y  AXIS SERIES 2 UNITS</t>
  </si>
  <si>
    <t>EXPERIMENT E Y  AXIS SERIES 3 UNITS</t>
  </si>
  <si>
    <t>EXPERIMENT E Y  AXIS SERIES 4 UNITS</t>
  </si>
  <si>
    <t>EXPERIMENT F X  AXIS UNITS</t>
  </si>
  <si>
    <t>EXPERIMENT F Y  AXIS SERIES 1 UNITS</t>
  </si>
  <si>
    <t>EXPERIMENT F Y  AXIS SERIES 2 UNITS</t>
  </si>
  <si>
    <t>EXPERIMENT F Y  AXIS SERIES 3 UNITS</t>
  </si>
  <si>
    <t>EXPERIMENT F Y  AXIS SERIES 4 UNITS</t>
  </si>
  <si>
    <t>EXPERIMENT A X  AXIS GRAPH DESCRIPTION</t>
  </si>
  <si>
    <t>EXPERIMENT A Y  AXIS SERIES 1 GRAPH DESCRIPTION</t>
  </si>
  <si>
    <t>EXPERIMENT A Y  AXIS SERIES 2 GRAPH DESCRIPTION</t>
  </si>
  <si>
    <t>EXPERIMENT A Y  AXIS SERIES 3 GRAPH DESCRIPTION</t>
  </si>
  <si>
    <t>EXPERIMENT A Y  AXIS SERIES 4 GRAPH DESCRIPTION</t>
  </si>
  <si>
    <t>EXPERIMENT B X  AXIS GRAPH DESCRIPTION</t>
  </si>
  <si>
    <t>EXPERIMENT B Y  AXIS SERIES 1 GRAPH DESCRIPTION</t>
  </si>
  <si>
    <t>EXPERIMENT B Y  AXIS SERIES 2 GRAPH DESCRIPTION</t>
  </si>
  <si>
    <t>EXPERIMENT B Y  AXIS SERIES 3 GRAPH DESCRIPTION</t>
  </si>
  <si>
    <t>EXPERIMENT B Y  AXIS SERIES 4 GRAPH DESCRIPTION</t>
  </si>
  <si>
    <t>EXPERIMENT C X  AXIS GRAPH DESCRIPTION</t>
  </si>
  <si>
    <t>EXPERIMENT C Y  AXIS SERIES 1 GRAPH DESCRIPTION</t>
  </si>
  <si>
    <t>EXPERIMENT C Y  AXIS SERIES 2 GRAPH DESCRIPTION</t>
  </si>
  <si>
    <t>EXPERIMENT C Y  AXIS SERIES 3 GRAPH DESCRIPTION</t>
  </si>
  <si>
    <t>EXPERIMENT C Y  AXIS SERIES 4 GRAPH DESCRIPTION</t>
  </si>
  <si>
    <t>EXPERIMENT D X  AXIS GRAPH DESCRIPTION</t>
  </si>
  <si>
    <t>EXPERIMENT D Y  AXIS SERIES 1 GRAPH DESCRIPTION</t>
  </si>
  <si>
    <t>EXPERIMENT D Y  AXIS SERIES 2 GRAPH DESCRIPTION</t>
  </si>
  <si>
    <t>EXPERIMENT D Y  AXIS SERIES 3 GRAPH DESCRIPTION</t>
  </si>
  <si>
    <t>EXPERIMENT D Y  AXIS SERIES 4 GRAPH DESCRIPTION</t>
  </si>
  <si>
    <t>EXPERIMENT E X  AXIS GRAPH DESCRIPTION</t>
  </si>
  <si>
    <t>EXPERIMENT E Y  AXIS SERIES 1 GRAPH DESCRIPTION</t>
  </si>
  <si>
    <t>EXPERIMENT E Y  AXIS SERIES 2 GRAPH DESCRIPTION</t>
  </si>
  <si>
    <t>EXPERIMENT E Y  AXIS SERIES 3 GRAPH DESCRIPTION</t>
  </si>
  <si>
    <t>EXPERIMENT E Y  AXIS SERIES 4 GRAPH DESCRIPTION</t>
  </si>
  <si>
    <t>EXPERIMENT F X  AXIS GRAPH DESCRIPTION</t>
  </si>
  <si>
    <t>EXPERIMENT F Y  AXIS SERIES 1 GRAPH DESCRIPTION</t>
  </si>
  <si>
    <t>EXPERIMENT F Y  AXIS SERIES 2 GRAPH DESCRIPTION</t>
  </si>
  <si>
    <t>EXPERIMENT F Y  AXIS SERIES 3 GRAPH DESCRIPTION</t>
  </si>
  <si>
    <t>EXPERIMENT F Y  AXIS SERIES 4 GRAPH DESCRIPTION</t>
  </si>
  <si>
    <t>EXPERIMENT A X  AXIS IDEAL GRAPH VALUE</t>
  </si>
  <si>
    <t>EXPERIMENT A Y  AXIS SERIES 1 IDEAL GRAPH VALUE</t>
  </si>
  <si>
    <t>EXPERIMENT A Y  AXIS SERIES 2 IDEAL GRAPH VALUE</t>
  </si>
  <si>
    <t>EXPERIMENT A Y  AXIS SERIES 3 IDEAL GRAPH VALUE</t>
  </si>
  <si>
    <t>EXPERIMENT A Y  AXIS SERIES 4 IDEAL GRAPH VALUE</t>
  </si>
  <si>
    <t>EXPERIMENT B X  AXIS IDEAL GRAPH VALUE</t>
  </si>
  <si>
    <t>EXPERIMENT B Y  AXIS SERIES 1 IDEAL GRAPH VALUE</t>
  </si>
  <si>
    <t>EXPERIMENT B Y  AXIS SERIES 2 IDEAL GRAPH VALUE</t>
  </si>
  <si>
    <t>EXPERIMENT B Y  AXIS SERIES 3 IDEAL GRAPH VALUE</t>
  </si>
  <si>
    <t>EXPERIMENT B Y  AXIS SERIES 4 IDEAL GRAPH VALUE</t>
  </si>
  <si>
    <t>EXPERIMENT C X  AXIS IDEAL GRAPH VALUE</t>
  </si>
  <si>
    <t>EXPERIMENT C Y  AXIS SERIES 1 IDEAL GRAPH VALUE</t>
  </si>
  <si>
    <t>EXPERIMENT C Y  AXIS SERIES 2 IDEAL GRAPH VALUE</t>
  </si>
  <si>
    <t>EXPERIMENT C Y  AXIS SERIES 3 IDEAL GRAPH VALUE</t>
  </si>
  <si>
    <t>EXPERIMENT C Y  AXIS SERIES 4 IDEAL GRAPH VALUE</t>
  </si>
  <si>
    <t>EXPERIMENT D X  AXIS IDEAL GRAPH VALUE</t>
  </si>
  <si>
    <t>EXPERIMENT D Y  AXIS SERIES 1 IDEAL GRAPH VALUE</t>
  </si>
  <si>
    <t>EXPERIMENT D Y  AXIS SERIES 2 IDEAL GRAPH VALUE</t>
  </si>
  <si>
    <t>EXPERIMENT D Y  AXIS SERIES 3 IDEAL GRAPH VALUE</t>
  </si>
  <si>
    <t>EXPERIMENT D Y  AXIS SERIES 4 IDEAL GRAPH VALUE</t>
  </si>
  <si>
    <t>EXPERIMENT E X  AXIS IDEAL GRAPH VALUE</t>
  </si>
  <si>
    <t>EXPERIMENT E Y  AXIS SERIES 1 IDEAL GRAPH VALUE</t>
  </si>
  <si>
    <t>EXPERIMENT E Y  AXIS SERIES 2 IDEAL GRAPH VALUE</t>
  </si>
  <si>
    <t>EXPERIMENT E Y  AXIS SERIES 3 IDEAL GRAPH VALUE</t>
  </si>
  <si>
    <t>EXPERIMENT E Y  AXIS SERIES 4 IDEAL GRAPH VALUE</t>
  </si>
  <si>
    <t>EXPERIMENT F X  AXIS IDEAL GRAPH VALUE</t>
  </si>
  <si>
    <t>EXPERIMENT F Y  AXIS SERIES 1 IDEAL GRAPH VALUE</t>
  </si>
  <si>
    <t>EXPERIMENT F Y  AXIS SERIES 2 IDEAL GRAPH VALUE</t>
  </si>
  <si>
    <t>EXPERIMENT F Y  AXIS SERIES 3 IDEAL GRAPH VALUE</t>
  </si>
  <si>
    <t>EXPERIMENT F Y  AXIS SERIES 4 IDEAL GRAPH VALUE</t>
  </si>
  <si>
    <t>PRIOR ARTS D YEAR PUBLISHED</t>
  </si>
  <si>
    <t>PRIOR ARTS E YEAR PUBLISHED</t>
  </si>
  <si>
    <t>PRIOR ARTS F YEAR PUBLISHED</t>
  </si>
  <si>
    <t>PRIOR ARTS D JOURNAL PUBLISHED DETAILS</t>
  </si>
  <si>
    <t>PRIOR ARTS E JOURNAL PUBLISHED DETAILS</t>
  </si>
  <si>
    <t>PRIOR ARTS F JOURNAL PUBLISHED DETAILS</t>
  </si>
  <si>
    <t>EXPERIMENT A SETUP DIAGRAM FIGURE URL</t>
  </si>
  <si>
    <t>EXPERIMENT A PLOTTED CHART FIGURE URL</t>
  </si>
  <si>
    <t>EXPERIMENT B SETUP DIAGRAM FIGURE URL</t>
  </si>
  <si>
    <t>EXPERIMENT B PLOTTED CHART FIGURE URL</t>
  </si>
  <si>
    <t>EXPERIMENT C SETUP DIAGRAM FIGURE URL</t>
  </si>
  <si>
    <t>EXPERIMENT C PLOTTED CHART FIGURE URL</t>
  </si>
  <si>
    <t>EXPERIMENT D SETUP DIAGRAM FIGURE URL</t>
  </si>
  <si>
    <t>EXPERIMENT D PLOTTED CHART FIGURE URL</t>
  </si>
  <si>
    <t>EXPERIMENT E SETUP DIAGRAM FIGURE URL</t>
  </si>
  <si>
    <t>EXPERIMENT E PLOTTED CHART FIGURE URL</t>
  </si>
  <si>
    <t>EXPERIMENT F SETUP DIAGRAM FIGURE URL</t>
  </si>
  <si>
    <t>EXPERIMENT F PLOTTED CHART FIGURE URL</t>
  </si>
  <si>
    <t>EXPERIMENT A EQUIPMENT</t>
  </si>
  <si>
    <t>EXPERIMENT A MATERIALS</t>
  </si>
  <si>
    <t>EXPERIMENT B EQUIPMENT</t>
  </si>
  <si>
    <t>EXPERIMENT B MATERIALS</t>
  </si>
  <si>
    <t>EXPERIMENT C EQUIPMENT</t>
  </si>
  <si>
    <t>EXPERIMENT C MATERIALS</t>
  </si>
  <si>
    <t>EXPERIMENT D EQUIPMENT</t>
  </si>
  <si>
    <t>EXPERIMENT D MATERIALS</t>
  </si>
  <si>
    <t>EXPERIMENT E EQUIPMENT</t>
  </si>
  <si>
    <t>EXPERIMENT E MATERIALS</t>
  </si>
  <si>
    <t>EXPERIMENT F EQUIPMENT</t>
  </si>
  <si>
    <t>EXPERIMENT F MATERIALS</t>
  </si>
  <si>
    <t xml:space="preserve"> </t>
  </si>
  <si>
    <t>rock temperature after 1 yr storing spent fuel [Deg. C]</t>
  </si>
  <si>
    <t>http://s3.amazonaws.com/auto-writer/assets/8/medium.png?1472037804</t>
  </si>
  <si>
    <t>AUTHORS</t>
  </si>
  <si>
    <t>JOHN DOE</t>
  </si>
  <si>
    <t>XYZ INSTITUTE</t>
  </si>
  <si>
    <t>SMALLTOWN, USA</t>
  </si>
  <si>
    <t>john.doe@domain.com</t>
  </si>
  <si>
    <t>DIFFERENT ROCK TYPES SUITABILITY FOR SPENT FUEL STORAGE</t>
  </si>
  <si>
    <t>Spent fuel, nuclear waste disposal, nuclear power, radioactive contamination, rock types, granite, shale, rock salt, basalt.</t>
  </si>
  <si>
    <t>safe nuclear power plant planning, spent fuel disposal rock choice, spent fuel energy re-use, e.t.c,</t>
  </si>
  <si>
    <t>rock type</t>
  </si>
  <si>
    <t>thermal conductivity</t>
  </si>
  <si>
    <t xml:space="preserve"> [W/m°C]</t>
  </si>
  <si>
    <t>http://s3.amazonaws.com/auto-writer/assets/9/medium.png?1472037825</t>
  </si>
  <si>
    <t xml:space="preserve"> [°C]</t>
  </si>
  <si>
    <t>rock temperature</t>
  </si>
  <si>
    <t>Rock salt</t>
  </si>
  <si>
    <t>Granite</t>
  </si>
  <si>
    <t>EXPERIMENTAL EQUIPMENT LIST</t>
  </si>
  <si>
    <t>Basalt</t>
  </si>
  <si>
    <t>Lamp, Paper cone, Coarse cloth, Glass jar</t>
  </si>
  <si>
    <t>Shale</t>
  </si>
  <si>
    <t>EXPERIMENTAL MATERIALS LIST</t>
  </si>
  <si>
    <t>Soil burrowing insects, Sugar, Water, Soil</t>
  </si>
  <si>
    <t xml:space="preserve">IDEALLY VALUE SHOULD BE </t>
  </si>
  <si>
    <t>high</t>
  </si>
  <si>
    <t>low</t>
  </si>
  <si>
    <t>medium</t>
  </si>
  <si>
    <t>increase then decrease</t>
  </si>
  <si>
    <t>min</t>
  </si>
  <si>
    <t>min x coordinate</t>
  </si>
  <si>
    <t xml:space="preserve">max </t>
  </si>
  <si>
    <t>max x coordinate</t>
  </si>
  <si>
    <t>mean</t>
  </si>
  <si>
    <t>median</t>
  </si>
  <si>
    <t>std</t>
  </si>
  <si>
    <t>var</t>
  </si>
  <si>
    <t>skew</t>
  </si>
  <si>
    <t xml:space="preserve">correlation </t>
  </si>
  <si>
    <t>x_1</t>
  </si>
  <si>
    <t>x_last</t>
  </si>
  <si>
    <t>BLANK CELLS</t>
  </si>
  <si>
    <t>GRAPH EXPLANATION</t>
  </si>
  <si>
    <t>IF(W2&gt;X2,"start by decreasing then ",IF(W2&lt;X2,"start by increasing then ",IF(W2=X2,"start by not changing then","")</t>
  </si>
  <si>
    <t>IF(AND(NOT(ISBLANK(Z2)),NOT(ISBLANK(AA2)),Z2&gt;AA2),", decreases",IF(AND(NOT(ISBLANK(Z2)),NOT(ISBLANK(AA2)),Z2&lt;AA2),", increases",IF(AND(NOT(ISBLANK(Z2)),NOT(ISBLANK(AA2)),Z2=AA0),", stays the same",".")))</t>
  </si>
  <si>
    <t>IF(AND(NOT(ISBLANK(Z2)),NOT(ISBLANK(AA2)),Z2&gt;AA2),", decreases",IF(AND(NOT(ISBLANK(Z2)),NOT(ISBLANK(AA2)),Z2&lt;AA2),", increases",IF(AND(NOT(ISBLANK(Z2)),NOT(ISBLANK(AA2)),Z2=AA1),", stays the same",".")))</t>
  </si>
  <si>
    <t>IF(AND(NOT(ISBLANK(AB2)),NOT(ISBLANK(AC2)),AB2&gt;AC2),", decreases",IF(AND(NOT(ISBLANK(AB2)),NOT(ISBLANK(AC2)),AD2&lt;AC2),", increases",IF(AND(NOT(ISBLANK(AB2)),NOT(ISBLANK(AC2)),AB2=AC1),", stays the same",".")))</t>
  </si>
  <si>
    <t>IF(AND(NOT(ISBLANK(AC2)),NOT(ISBLANK(AD2)),AC2&gt;AD2),", decreases",IF(AND(NOT(ISBLANK(AC2)),NOT(ISBLANK(AD2)),AC2&lt;AD2),", increases",IF(AND(NOT(ISBLANK(AC2)),NOT(ISBLANK(AD2)),AC2=AD0),", stays the same",".")))</t>
  </si>
  <si>
    <t>IF(AND(NOT(ISBLANK(AD2)),NOT(ISBLANK(AE2)),AD2&gt;AE2),", decreases",IF(AND(NOT(ISBLANK(AD2)),NOT(ISBLANK(AE2)),AD2&lt;AE2),", increases",IF(AND(NOT(ISBLANK(AD2)),NOT(ISBLANK(AE2)),AD2=AE1),", stays the same",".")))</t>
  </si>
  <si>
    <t>IF(AND(NOT(ISBLANK(AE2)),NOT(ISBLANK(AF2)),AE2&gt;AF2),", decreases",IF(AND(NOT(ISBLANK(AE2)),NOT(ISBLANK(AF2)),AE2&lt;AF2),", increases",IF(AND(NOT(ISBLANK(AE2)),NOT(ISBLANK(AF2)),AE2=AF2),", stays the same",".")))</t>
  </si>
  <si>
    <t>temperature</t>
  </si>
  <si>
    <t>[°C]</t>
  </si>
  <si>
    <t>http://s3.amazonaws.com/auto-writer/assets/10/medium.png?1472037845</t>
  </si>
  <si>
    <t>ROCK SALT</t>
  </si>
  <si>
    <t>GRANITE</t>
  </si>
  <si>
    <t>SHALE</t>
  </si>
  <si>
    <t>BASALT</t>
  </si>
  <si>
    <t>Lamp, Thermometer, Ruler, Test tube, Beaker, Syringe, Tubing, Clamps</t>
  </si>
  <si>
    <t>Pond weed, Water</t>
  </si>
  <si>
    <t>years storing spent fuel</t>
  </si>
  <si>
    <t xml:space="preserve"> [YR]</t>
  </si>
  <si>
    <t>http://s3.amazonaws.com/auto-writer/assets/11/medium.png?1472037862</t>
  </si>
  <si>
    <t>[YR]</t>
  </si>
  <si>
    <t xml:space="preserve">years storing spent fuel </t>
  </si>
  <si>
    <t>Antenna, Electrostatic Analyzer, Solar Panel, Magnetometer</t>
  </si>
  <si>
    <t>Ion particles, Carbon rods, Heavy water</t>
  </si>
  <si>
    <t xml:space="preserve">rock type </t>
  </si>
  <si>
    <t>rock density at standard temperature and pressure</t>
  </si>
  <si>
    <t>[g/cm^3]</t>
  </si>
  <si>
    <t>http://www.domain.com/experiment_D_setup_diagram_image.png</t>
  </si>
  <si>
    <t>rock temperature after 1 yr  storing spent fuel</t>
  </si>
  <si>
    <t>http://www.domain.com/experiment_D_plotted_chart.png</t>
  </si>
  <si>
    <t>Plagioclase</t>
  </si>
  <si>
    <t>Hornblende</t>
  </si>
  <si>
    <t>Hermatite</t>
  </si>
  <si>
    <t>Quartz</t>
  </si>
  <si>
    <t xml:space="preserve">  rock density</t>
  </si>
  <si>
    <t xml:space="preserve"> [ g/cm^3] </t>
  </si>
  <si>
    <t>http://www.domain.com/experiment_E_setup_diagram_image.png</t>
  </si>
  <si>
    <t xml:space="preserve">[ g/cm^3] </t>
  </si>
  <si>
    <t>http://www.domain.com/experiment_E_plotted_chart.png</t>
  </si>
  <si>
    <t>years of storing spent fuel</t>
  </si>
  <si>
    <t>increase in temperature</t>
  </si>
  <si>
    <t>http://www.domain.com/experiment_F_setup_diagram_image.png</t>
  </si>
  <si>
    <t xml:space="preserve">years of storing spent fuel </t>
  </si>
  <si>
    <t>Hornblende increase in temperature</t>
  </si>
  <si>
    <t>Hermatite  increase in temperature</t>
  </si>
  <si>
    <t>Plagioclase  increase in temperature</t>
  </si>
  <si>
    <t>Quartz  increase in temperature</t>
  </si>
  <si>
    <t>http://www.domain.com/experiment_F_plotted_chart.png</t>
  </si>
  <si>
    <t>Lamp6, Paper cone, Coarse cloth, Glass jar</t>
  </si>
  <si>
    <t>PAPER</t>
  </si>
  <si>
    <t>D</t>
  </si>
  <si>
    <t>E</t>
  </si>
  <si>
    <t>F</t>
  </si>
  <si>
    <t>TITLE</t>
  </si>
  <si>
    <t>Rock densities impact on temperature change due to Spent Fuel Storage</t>
  </si>
  <si>
    <t>Impact of increasing Temperature on different rocks' densities</t>
  </si>
  <si>
    <t>How years of Spent Fuel storage impact different rocks' temperatures</t>
  </si>
  <si>
    <t>Smith et al.,</t>
  </si>
  <si>
    <t>Williams et al.,</t>
  </si>
  <si>
    <t>Zhang et al.,</t>
  </si>
  <si>
    <t>YEAR PUBLISHED</t>
  </si>
  <si>
    <t>JOURNAL NAME , VOL, PAGE</t>
  </si>
  <si>
    <t>Journal of Geology, Vol 20(3), pp 128-130</t>
  </si>
  <si>
    <t>Journal of Power Engineering, Vol 16(5), pp 19-22</t>
  </si>
  <si>
    <t>Journal of Power Technology, Vol 33(1), pp 103-105</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</si>
</sst>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177" formatCode="_ * #,##0_ ;_ * \-#,##0_ ;_ * &quot;-&quot;_ ;_ @_ "/>
    <numFmt numFmtId="42" formatCode="_(&quot;$&quot;* #,##0_);_(&quot;$&quot;* \(#,##0\);_(&quot;$&quot;* &quot;-&quot;_);_(@_)"/>
  </numFmts>
  <fonts count="27">
    <font>
      <sz val="11"/>
      <color theme="1"/>
      <name val="Calibri"/>
      <charset val="134"/>
      <scheme val="minor"/>
    </font>
    <font>
      <sz val="12"/>
      <color indexed="8"/>
      <name val="Calibri"/>
      <charset val="0"/>
      <scheme val="minor"/>
    </font>
    <font>
      <sz val="12"/>
      <color theme="1"/>
      <name val="Calibri"/>
      <charset val="134"/>
      <scheme val="minor"/>
    </font>
    <font>
      <sz val="12"/>
      <name val="Calibri"/>
      <charset val="0"/>
      <scheme val="minor"/>
    </font>
    <font>
      <u/>
      <sz val="11"/>
      <color rgb="FF0000FF"/>
      <name val="Calibri"/>
      <charset val="0"/>
      <scheme val="minor"/>
    </font>
    <font>
      <u/>
      <sz val="11"/>
      <color rgb="FF800080"/>
      <name val="Calibri"/>
      <charset val="0"/>
      <scheme val="minor"/>
    </font>
    <font>
      <sz val="12"/>
      <color indexed="63"/>
      <name val="Calibri"/>
      <charset val="0"/>
      <scheme val="minor"/>
    </font>
    <font>
      <sz val="10.5"/>
      <color theme="1"/>
      <name val="SimSun"/>
      <charset val="134"/>
    </font>
    <font>
      <sz val="11"/>
      <color theme="0"/>
      <name val="Calibri"/>
      <charset val="0"/>
      <scheme val="minor"/>
    </font>
    <font>
      <sz val="11"/>
      <color rgb="FF9C6500"/>
      <name val="Calibri"/>
      <charset val="0"/>
      <scheme val="minor"/>
    </font>
    <font>
      <b/>
      <sz val="13"/>
      <color theme="3"/>
      <name val="Calibri"/>
      <charset val="134"/>
      <scheme val="minor"/>
    </font>
    <font>
      <sz val="11"/>
      <color theme="1"/>
      <name val="Calibri"/>
      <charset val="0"/>
      <scheme val="minor"/>
    </font>
    <font>
      <sz val="11"/>
      <color rgb="FF006100"/>
      <name val="Calibri"/>
      <charset val="0"/>
      <scheme val="minor"/>
    </font>
    <font>
      <i/>
      <sz val="11"/>
      <color rgb="FF7F7F7F"/>
      <name val="Calibri"/>
      <charset val="0"/>
      <scheme val="minor"/>
    </font>
    <font>
      <b/>
      <sz val="11"/>
      <color rgb="FFFFFFFF"/>
      <name val="Calibri"/>
      <charset val="0"/>
      <scheme val="minor"/>
    </font>
    <font>
      <sz val="11"/>
      <color rgb="FF3F3F76"/>
      <name val="Calibri"/>
      <charset val="0"/>
      <scheme val="minor"/>
    </font>
    <font>
      <b/>
      <sz val="11"/>
      <color rgb="FF3F3F3F"/>
      <name val="Calibri"/>
      <charset val="0"/>
      <scheme val="minor"/>
    </font>
    <font>
      <sz val="12"/>
      <color indexed="8"/>
      <name val="Calibri"/>
      <charset val="0"/>
    </font>
    <font>
      <sz val="11"/>
      <color rgb="FFFF0000"/>
      <name val="Calibri"/>
      <charset val="0"/>
      <scheme val="minor"/>
    </font>
    <font>
      <sz val="11"/>
      <color rgb="FF9C0006"/>
      <name val="Calibri"/>
      <charset val="0"/>
      <scheme val="minor"/>
    </font>
    <font>
      <sz val="11"/>
      <color rgb="FFFA7D00"/>
      <name val="Calibri"/>
      <charset val="0"/>
      <scheme val="minor"/>
    </font>
    <font>
      <b/>
      <sz val="15"/>
      <color theme="3"/>
      <name val="Calibri"/>
      <charset val="134"/>
      <scheme val="minor"/>
    </font>
    <font>
      <sz val="10"/>
      <name val="微软雅黑"/>
      <charset val="0"/>
    </font>
    <font>
      <b/>
      <sz val="11"/>
      <color theme="1"/>
      <name val="Calibri"/>
      <charset val="0"/>
      <scheme val="minor"/>
    </font>
    <font>
      <b/>
      <sz val="11"/>
      <color rgb="FFFA7D00"/>
      <name val="Calibri"/>
      <charset val="0"/>
      <scheme val="minor"/>
    </font>
    <font>
      <b/>
      <sz val="18"/>
      <color theme="3"/>
      <name val="Calibri"/>
      <charset val="134"/>
      <scheme val="minor"/>
    </font>
    <font>
      <b/>
      <sz val="11"/>
      <color theme="3"/>
      <name val="Calibri"/>
      <charset val="134"/>
      <scheme val="minor"/>
    </font>
  </fonts>
  <fills count="46">
    <fill>
      <patternFill patternType="none"/>
    </fill>
    <fill>
      <patternFill patternType="gray125"/>
    </fill>
    <fill>
      <patternFill patternType="solid">
        <fgColor rgb="FFEA12EC"/>
        <bgColor indexed="64"/>
      </patternFill>
    </fill>
    <fill>
      <patternFill patternType="solid">
        <fgColor theme="7"/>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70C0"/>
        <bgColor indexed="64"/>
      </patternFill>
    </fill>
    <fill>
      <patternFill patternType="solid">
        <fgColor theme="5"/>
        <bgColor indexed="64"/>
      </patternFill>
    </fill>
    <fill>
      <patternFill patternType="solid">
        <fgColor theme="2"/>
        <bgColor indexed="64"/>
      </patternFill>
    </fill>
    <fill>
      <patternFill patternType="solid">
        <fgColor rgb="FF7030A0"/>
        <bgColor indexed="64"/>
      </patternFill>
    </fill>
    <fill>
      <patternFill patternType="solid">
        <fgColor rgb="FF00B0F0"/>
        <bgColor indexed="64"/>
      </patternFill>
    </fill>
    <fill>
      <patternFill patternType="solid">
        <fgColor theme="2" tint="-0.25"/>
        <bgColor indexed="64"/>
      </patternFill>
    </fill>
    <fill>
      <patternFill patternType="solid">
        <fgColor theme="5" tint="-0.25"/>
        <bgColor indexed="64"/>
      </patternFill>
    </fill>
    <fill>
      <patternFill patternType="solid">
        <fgColor theme="9"/>
        <bgColor indexed="64"/>
      </patternFill>
    </fill>
    <fill>
      <patternFill patternType="solid">
        <fgColor theme="1" tint="0.5"/>
        <bgColor indexed="64"/>
      </patternFill>
    </fill>
    <fill>
      <patternFill patternType="solid">
        <fgColor rgb="FF24DF1F"/>
        <bgColor indexed="64"/>
      </patternFill>
    </fill>
    <fill>
      <patternFill patternType="solid">
        <fgColor theme="4"/>
        <bgColor indexed="64"/>
      </patternFill>
    </fill>
    <fill>
      <patternFill patternType="solid">
        <fgColor theme="4" tint="0.4"/>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FFCC9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2F2F2"/>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tint="0.799981688894314"/>
        <bgColor indexed="64"/>
      </patternFill>
    </fill>
  </fills>
  <borders count="28">
    <border>
      <left/>
      <right/>
      <top/>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hair">
        <color indexed="8"/>
      </left>
      <right/>
      <top style="hair">
        <color indexed="8"/>
      </top>
      <bottom style="hair">
        <color indexed="8"/>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hair">
        <color indexed="8"/>
      </right>
      <top style="hair">
        <color indexed="8"/>
      </top>
      <bottom style="hair">
        <color indexed="8"/>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hair">
        <color indexed="8"/>
      </left>
      <right style="hair">
        <color indexed="8"/>
      </right>
      <top/>
      <bottom style="hair">
        <color indexed="8"/>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s>
  <cellStyleXfs count="51">
    <xf numFmtId="0" fontId="0" fillId="0" borderId="0">
      <alignment vertical="center"/>
    </xf>
    <xf numFmtId="0" fontId="11" fillId="32" borderId="0" applyNumberFormat="0" applyBorder="0" applyAlignment="0" applyProtection="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42" fontId="0" fillId="0" borderId="0" applyFont="0" applyFill="0" applyBorder="0" applyAlignment="0" applyProtection="0">
      <alignment vertical="center"/>
    </xf>
    <xf numFmtId="0" fontId="14" fillId="28" borderId="22" applyNumberFormat="0" applyAlignment="0" applyProtection="0">
      <alignment vertical="center"/>
    </xf>
    <xf numFmtId="0" fontId="10" fillId="0" borderId="21" applyNumberFormat="0" applyFill="0" applyAlignment="0" applyProtection="0">
      <alignment vertical="center"/>
    </xf>
    <xf numFmtId="0" fontId="0" fillId="19" borderId="20" applyNumberFormat="0" applyFont="0" applyAlignment="0" applyProtection="0">
      <alignment vertical="center"/>
    </xf>
    <xf numFmtId="0" fontId="4" fillId="0" borderId="0" applyNumberFormat="0" applyFill="0" applyBorder="0" applyAlignment="0" applyProtection="0">
      <alignment vertical="center"/>
    </xf>
    <xf numFmtId="0" fontId="8" fillId="35" borderId="0" applyNumberFormat="0" applyBorder="0" applyAlignment="0" applyProtection="0">
      <alignment vertical="center"/>
    </xf>
    <xf numFmtId="0" fontId="5" fillId="0" borderId="0" applyNumberFormat="0" applyFill="0" applyBorder="0" applyAlignment="0" applyProtection="0">
      <alignment vertical="center"/>
    </xf>
    <xf numFmtId="0" fontId="11" fillId="39" borderId="0" applyNumberFormat="0" applyBorder="0" applyAlignment="0" applyProtection="0">
      <alignment vertical="center"/>
    </xf>
    <xf numFmtId="0" fontId="18" fillId="0" borderId="0" applyNumberFormat="0" applyFill="0" applyBorder="0" applyAlignment="0" applyProtection="0">
      <alignment vertical="center"/>
    </xf>
    <xf numFmtId="0" fontId="11" fillId="38" borderId="0" applyNumberFormat="0" applyBorder="0" applyAlignment="0" applyProtection="0">
      <alignment vertical="center"/>
    </xf>
    <xf numFmtId="0" fontId="2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1" fillId="0" borderId="21" applyNumberFormat="0" applyFill="0" applyAlignment="0" applyProtection="0">
      <alignment vertical="center"/>
    </xf>
    <xf numFmtId="0" fontId="17" fillId="0" borderId="0">
      <alignment vertical="center"/>
    </xf>
    <xf numFmtId="0" fontId="26" fillId="0" borderId="27" applyNumberFormat="0" applyFill="0" applyAlignment="0" applyProtection="0">
      <alignment vertical="center"/>
    </xf>
    <xf numFmtId="0" fontId="26" fillId="0" borderId="0" applyNumberFormat="0" applyFill="0" applyBorder="0" applyAlignment="0" applyProtection="0">
      <alignment vertical="center"/>
    </xf>
    <xf numFmtId="0" fontId="15" fillId="31" borderId="23" applyNumberFormat="0" applyAlignment="0" applyProtection="0">
      <alignment vertical="center"/>
    </xf>
    <xf numFmtId="0" fontId="8" fillId="23" borderId="0" applyNumberFormat="0" applyBorder="0" applyAlignment="0" applyProtection="0">
      <alignment vertical="center"/>
    </xf>
    <xf numFmtId="0" fontId="12" fillId="27" borderId="0" applyNumberFormat="0" applyBorder="0" applyAlignment="0" applyProtection="0">
      <alignment vertical="center"/>
    </xf>
    <xf numFmtId="0" fontId="16" fillId="34" borderId="24" applyNumberFormat="0" applyAlignment="0" applyProtection="0">
      <alignment vertical="center"/>
    </xf>
    <xf numFmtId="0" fontId="11" fillId="45" borderId="0" applyNumberFormat="0" applyBorder="0" applyAlignment="0" applyProtection="0">
      <alignment vertical="center"/>
    </xf>
    <xf numFmtId="0" fontId="24" fillId="34" borderId="23" applyNumberFormat="0" applyAlignment="0" applyProtection="0">
      <alignment vertical="center"/>
    </xf>
    <xf numFmtId="0" fontId="20" fillId="0" borderId="25" applyNumberFormat="0" applyFill="0" applyAlignment="0" applyProtection="0">
      <alignment vertical="center"/>
    </xf>
    <xf numFmtId="0" fontId="23" fillId="0" borderId="26" applyNumberFormat="0" applyFill="0" applyAlignment="0" applyProtection="0">
      <alignment vertical="center"/>
    </xf>
    <xf numFmtId="0" fontId="19" fillId="37" borderId="0" applyNumberFormat="0" applyBorder="0" applyAlignment="0" applyProtection="0">
      <alignment vertical="center"/>
    </xf>
    <xf numFmtId="0" fontId="9" fillId="22" borderId="0" applyNumberFormat="0" applyBorder="0" applyAlignment="0" applyProtection="0">
      <alignment vertical="center"/>
    </xf>
    <xf numFmtId="0" fontId="8" fillId="17" borderId="0" applyNumberFormat="0" applyBorder="0" applyAlignment="0" applyProtection="0">
      <alignment vertical="center"/>
    </xf>
    <xf numFmtId="0" fontId="11" fillId="26" borderId="0" applyNumberFormat="0" applyBorder="0" applyAlignment="0" applyProtection="0">
      <alignment vertical="center"/>
    </xf>
    <xf numFmtId="0" fontId="8" fillId="33" borderId="0" applyNumberFormat="0" applyBorder="0" applyAlignment="0" applyProtection="0">
      <alignment vertical="center"/>
    </xf>
    <xf numFmtId="0" fontId="8" fillId="8" borderId="0" applyNumberFormat="0" applyBorder="0" applyAlignment="0" applyProtection="0">
      <alignment vertical="center"/>
    </xf>
    <xf numFmtId="0" fontId="11" fillId="25" borderId="0" applyNumberFormat="0" applyBorder="0" applyAlignment="0" applyProtection="0">
      <alignment vertical="center"/>
    </xf>
    <xf numFmtId="0" fontId="11" fillId="42" borderId="0" applyNumberFormat="0" applyBorder="0" applyAlignment="0" applyProtection="0">
      <alignment vertical="center"/>
    </xf>
    <xf numFmtId="0" fontId="8" fillId="21" borderId="0" applyNumberFormat="0" applyBorder="0" applyAlignment="0" applyProtection="0">
      <alignment vertical="center"/>
    </xf>
    <xf numFmtId="0" fontId="8" fillId="41" borderId="0" applyNumberFormat="0" applyBorder="0" applyAlignment="0" applyProtection="0">
      <alignment vertical="center"/>
    </xf>
    <xf numFmtId="0" fontId="11" fillId="24" borderId="0" applyNumberFormat="0" applyBorder="0" applyAlignment="0" applyProtection="0">
      <alignment vertical="center"/>
    </xf>
    <xf numFmtId="0" fontId="8" fillId="3" borderId="0" applyNumberFormat="0" applyBorder="0" applyAlignment="0" applyProtection="0">
      <alignment vertical="center"/>
    </xf>
    <xf numFmtId="0" fontId="11" fillId="44" borderId="0" applyNumberFormat="0" applyBorder="0" applyAlignment="0" applyProtection="0">
      <alignment vertical="center"/>
    </xf>
    <xf numFmtId="0" fontId="11" fillId="30" borderId="0" applyNumberFormat="0" applyBorder="0" applyAlignment="0" applyProtection="0">
      <alignment vertical="center"/>
    </xf>
    <xf numFmtId="0" fontId="8" fillId="40" borderId="0" applyNumberFormat="0" applyBorder="0" applyAlignment="0" applyProtection="0">
      <alignment vertical="center"/>
    </xf>
    <xf numFmtId="0" fontId="11" fillId="36" borderId="0" applyNumberFormat="0" applyBorder="0" applyAlignment="0" applyProtection="0">
      <alignment vertical="center"/>
    </xf>
    <xf numFmtId="0" fontId="8" fillId="20" borderId="0" applyNumberFormat="0" applyBorder="0" applyAlignment="0" applyProtection="0">
      <alignment vertical="center"/>
    </xf>
    <xf numFmtId="0" fontId="8" fillId="14" borderId="0" applyNumberFormat="0" applyBorder="0" applyAlignment="0" applyProtection="0">
      <alignment vertical="center"/>
    </xf>
    <xf numFmtId="0" fontId="11" fillId="43" borderId="0" applyNumberFormat="0" applyBorder="0" applyAlignment="0" applyProtection="0">
      <alignment vertical="center"/>
    </xf>
    <xf numFmtId="0" fontId="8" fillId="29" borderId="0" applyNumberFormat="0" applyBorder="0" applyAlignment="0" applyProtection="0">
      <alignment vertical="center"/>
    </xf>
    <xf numFmtId="0" fontId="22" fillId="0" borderId="0"/>
  </cellStyleXfs>
  <cellXfs count="133">
    <xf numFmtId="0" fontId="0" fillId="0" borderId="0" xfId="0">
      <alignment vertical="center"/>
    </xf>
    <xf numFmtId="0" fontId="1" fillId="0" borderId="1" xfId="19" applyFont="1" applyBorder="1">
      <alignment vertical="center"/>
    </xf>
    <xf numFmtId="0" fontId="2" fillId="0" borderId="0" xfId="0" applyFont="1">
      <alignment vertical="center"/>
    </xf>
    <xf numFmtId="0" fontId="3" fillId="0" borderId="1" xfId="19" applyFont="1" applyBorder="1" applyAlignment="1">
      <alignment vertical="center"/>
    </xf>
    <xf numFmtId="0" fontId="3" fillId="0" borderId="2" xfId="19" applyFont="1" applyBorder="1" applyAlignment="1">
      <alignment vertical="center"/>
    </xf>
    <xf numFmtId="0" fontId="3" fillId="0" borderId="3" xfId="19" applyFont="1" applyBorder="1" applyAlignment="1">
      <alignment vertical="center"/>
    </xf>
    <xf numFmtId="0" fontId="3" fillId="2" borderId="4" xfId="19" applyFont="1" applyFill="1" applyBorder="1" applyAlignment="1">
      <alignment vertical="center"/>
    </xf>
    <xf numFmtId="0" fontId="3" fillId="2" borderId="5" xfId="19" applyFont="1" applyFill="1" applyBorder="1" applyAlignment="1">
      <alignment vertical="center"/>
    </xf>
    <xf numFmtId="0" fontId="3" fillId="2" borderId="6" xfId="19" applyFont="1" applyFill="1" applyBorder="1" applyAlignment="1">
      <alignment vertical="center"/>
    </xf>
    <xf numFmtId="0" fontId="1" fillId="0" borderId="7" xfId="19" applyFont="1" applyBorder="1">
      <alignment vertical="center"/>
    </xf>
    <xf numFmtId="0" fontId="3" fillId="2" borderId="8" xfId="19" applyFont="1" applyFill="1" applyBorder="1" applyAlignment="1">
      <alignment vertical="center"/>
    </xf>
    <xf numFmtId="0" fontId="3" fillId="2" borderId="9" xfId="19" applyFont="1" applyFill="1" applyBorder="1" applyAlignment="1">
      <alignment vertical="center"/>
    </xf>
    <xf numFmtId="0" fontId="3" fillId="2" borderId="10" xfId="19" applyFont="1" applyFill="1" applyBorder="1" applyAlignment="1">
      <alignment vertical="center"/>
    </xf>
    <xf numFmtId="0" fontId="1" fillId="0" borderId="3" xfId="19" applyFont="1" applyBorder="1">
      <alignment vertical="center"/>
    </xf>
    <xf numFmtId="0" fontId="1" fillId="2" borderId="8" xfId="19" applyFont="1" applyFill="1" applyBorder="1">
      <alignment vertical="center"/>
    </xf>
    <xf numFmtId="0" fontId="1" fillId="2" borderId="9" xfId="19" applyFont="1" applyFill="1" applyBorder="1">
      <alignment vertical="center"/>
    </xf>
    <xf numFmtId="0" fontId="1" fillId="2" borderId="10" xfId="19" applyFont="1" applyFill="1" applyBorder="1">
      <alignment vertical="center"/>
    </xf>
    <xf numFmtId="0" fontId="1" fillId="2" borderId="11" xfId="19" applyFont="1" applyFill="1" applyBorder="1">
      <alignment vertical="center"/>
    </xf>
    <xf numFmtId="0" fontId="1" fillId="2" borderId="12" xfId="19" applyFont="1" applyFill="1" applyBorder="1">
      <alignment vertical="center"/>
    </xf>
    <xf numFmtId="0" fontId="1" fillId="2" borderId="13" xfId="19" applyFont="1" applyFill="1" applyBorder="1">
      <alignment vertical="center"/>
    </xf>
    <xf numFmtId="0" fontId="1" fillId="0" borderId="14" xfId="19" applyFont="1" applyBorder="1">
      <alignment vertical="center"/>
    </xf>
    <xf numFmtId="0" fontId="3" fillId="2" borderId="1" xfId="19" applyFont="1" applyFill="1" applyBorder="1" applyAlignment="1">
      <alignment vertical="center"/>
    </xf>
    <xf numFmtId="0" fontId="4" fillId="2" borderId="1" xfId="10" applyNumberFormat="1" applyFill="1" applyBorder="1" applyAlignment="1" applyProtection="1">
      <alignment vertical="center"/>
    </xf>
    <xf numFmtId="0" fontId="1" fillId="2" borderId="1" xfId="19" applyFont="1" applyFill="1" applyBorder="1">
      <alignment vertical="center"/>
    </xf>
    <xf numFmtId="0" fontId="3" fillId="2" borderId="2" xfId="19" applyFont="1" applyFill="1" applyBorder="1" applyAlignment="1">
      <alignment vertical="center"/>
    </xf>
    <xf numFmtId="0" fontId="3" fillId="2" borderId="11" xfId="19" applyFont="1" applyFill="1" applyBorder="1" applyAlignment="1">
      <alignment vertical="center"/>
    </xf>
    <xf numFmtId="0" fontId="3" fillId="2" borderId="12" xfId="19" applyFont="1" applyFill="1" applyBorder="1" applyAlignment="1">
      <alignment vertical="center"/>
    </xf>
    <xf numFmtId="0" fontId="3" fillId="2" borderId="13" xfId="19" applyFont="1" applyFill="1" applyBorder="1" applyAlignment="1">
      <alignment vertical="center"/>
    </xf>
    <xf numFmtId="0" fontId="1" fillId="2" borderId="14" xfId="19" applyFont="1" applyFill="1" applyBorder="1">
      <alignment vertical="center"/>
    </xf>
    <xf numFmtId="0" fontId="1" fillId="0" borderId="0" xfId="19" applyFont="1">
      <alignment vertical="center"/>
    </xf>
    <xf numFmtId="0" fontId="1" fillId="2" borderId="1" xfId="19" applyFont="1" applyFill="1" applyBorder="1" applyAlignment="1"/>
    <xf numFmtId="0" fontId="5" fillId="2" borderId="1" xfId="10" applyNumberFormat="1" applyFont="1" applyFill="1" applyBorder="1" applyAlignment="1" applyProtection="1">
      <alignment vertical="center"/>
    </xf>
    <xf numFmtId="0" fontId="3" fillId="2" borderId="11" xfId="0" applyFont="1" applyFill="1" applyBorder="1" applyAlignment="1"/>
    <xf numFmtId="0" fontId="3" fillId="2" borderId="12" xfId="0" applyFont="1" applyFill="1" applyBorder="1" applyAlignment="1"/>
    <xf numFmtId="0" fontId="3" fillId="2" borderId="13" xfId="0" applyFont="1" applyFill="1" applyBorder="1" applyAlignment="1"/>
    <xf numFmtId="0" fontId="1" fillId="0" borderId="1" xfId="19" applyFont="1" applyBorder="1" applyAlignment="1">
      <alignment horizontal="left" vertical="center"/>
    </xf>
    <xf numFmtId="0" fontId="3" fillId="2" borderId="1" xfId="19" applyFont="1" applyFill="1" applyBorder="1" applyAlignment="1">
      <alignment horizontal="left" vertical="center"/>
    </xf>
    <xf numFmtId="0" fontId="3" fillId="2" borderId="1" xfId="50" applyFont="1" applyFill="1" applyBorder="1" applyAlignment="1">
      <alignment horizontal="left"/>
    </xf>
    <xf numFmtId="0" fontId="1" fillId="2" borderId="1" xfId="19" applyFont="1" applyFill="1" applyBorder="1" applyAlignment="1">
      <alignment horizontal="left" vertical="center"/>
    </xf>
    <xf numFmtId="0" fontId="3" fillId="2" borderId="1" xfId="19" applyFont="1" applyFill="1" applyBorder="1">
      <alignment vertical="center"/>
    </xf>
    <xf numFmtId="0" fontId="3" fillId="2" borderId="2" xfId="19" applyFont="1" applyFill="1" applyBorder="1" applyAlignment="1">
      <alignment horizontal="left" vertical="center"/>
    </xf>
    <xf numFmtId="0" fontId="3" fillId="2" borderId="2" xfId="50" applyFont="1" applyFill="1" applyBorder="1" applyAlignment="1">
      <alignment horizontal="left"/>
    </xf>
    <xf numFmtId="0" fontId="1" fillId="2" borderId="2" xfId="19" applyFont="1" applyFill="1" applyBorder="1" applyAlignment="1">
      <alignment horizontal="left" vertical="center"/>
    </xf>
    <xf numFmtId="0" fontId="6" fillId="2" borderId="4" xfId="19" applyFont="1" applyFill="1" applyBorder="1" applyAlignment="1">
      <alignment horizontal="left" vertical="top" wrapText="1"/>
    </xf>
    <xf numFmtId="0" fontId="6" fillId="2" borderId="5" xfId="19" applyFont="1" applyFill="1" applyBorder="1" applyAlignment="1">
      <alignment horizontal="left" vertical="top" wrapText="1"/>
    </xf>
    <xf numFmtId="0" fontId="6" fillId="2" borderId="5" xfId="19" applyFont="1" applyFill="1" applyBorder="1" applyAlignment="1">
      <alignment horizontal="left" vertical="center"/>
    </xf>
    <xf numFmtId="0" fontId="1" fillId="2" borderId="5" xfId="19" applyFont="1" applyFill="1" applyBorder="1" applyAlignment="1">
      <alignment horizontal="left" vertical="center"/>
    </xf>
    <xf numFmtId="0" fontId="1" fillId="2" borderId="6" xfId="19" applyFont="1" applyFill="1" applyBorder="1" applyAlignment="1">
      <alignment horizontal="left" vertical="center"/>
    </xf>
    <xf numFmtId="0" fontId="1" fillId="0" borderId="7" xfId="19" applyFont="1" applyBorder="1" applyAlignment="1">
      <alignment horizontal="left" vertical="center"/>
    </xf>
    <xf numFmtId="0" fontId="6" fillId="2" borderId="8" xfId="19" applyFont="1" applyFill="1" applyBorder="1" applyAlignment="1">
      <alignment horizontal="left" vertical="top" wrapText="1"/>
    </xf>
    <xf numFmtId="0" fontId="6" fillId="2" borderId="9" xfId="19" applyFont="1" applyFill="1" applyBorder="1" applyAlignment="1">
      <alignment horizontal="left" vertical="top" wrapText="1"/>
    </xf>
    <xf numFmtId="0" fontId="6" fillId="2" borderId="9" xfId="19" applyFont="1" applyFill="1" applyBorder="1" applyAlignment="1">
      <alignment horizontal="left" vertical="center"/>
    </xf>
    <xf numFmtId="0" fontId="1" fillId="2" borderId="9" xfId="19" applyFont="1" applyFill="1" applyBorder="1" applyAlignment="1">
      <alignment horizontal="left" vertical="center"/>
    </xf>
    <xf numFmtId="0" fontId="1" fillId="2" borderId="10" xfId="19" applyFont="1" applyFill="1" applyBorder="1" applyAlignment="1">
      <alignment horizontal="left" vertical="center"/>
    </xf>
    <xf numFmtId="0" fontId="1" fillId="2" borderId="8" xfId="19" applyFont="1" applyFill="1" applyBorder="1" applyAlignment="1">
      <alignment horizontal="left" vertical="center"/>
    </xf>
    <xf numFmtId="0" fontId="1" fillId="2" borderId="11" xfId="19" applyFont="1" applyFill="1" applyBorder="1" applyAlignment="1">
      <alignment horizontal="left" vertical="center"/>
    </xf>
    <xf numFmtId="0" fontId="1" fillId="2" borderId="12" xfId="19" applyFont="1" applyFill="1" applyBorder="1" applyAlignment="1">
      <alignment horizontal="left" vertical="center"/>
    </xf>
    <xf numFmtId="0" fontId="1" fillId="2" borderId="13" xfId="19" applyFont="1" applyFill="1" applyBorder="1" applyAlignment="1">
      <alignment horizontal="left" vertical="center"/>
    </xf>
    <xf numFmtId="0" fontId="3" fillId="0" borderId="7" xfId="19" applyFont="1" applyBorder="1">
      <alignment vertical="center"/>
    </xf>
    <xf numFmtId="0" fontId="3" fillId="2" borderId="2" xfId="50" applyFont="1" applyFill="1" applyBorder="1"/>
    <xf numFmtId="0" fontId="1" fillId="2" borderId="2" xfId="19" applyFont="1" applyFill="1" applyBorder="1">
      <alignment vertical="center"/>
    </xf>
    <xf numFmtId="0" fontId="6" fillId="2" borderId="5" xfId="19" applyFont="1" applyFill="1" applyBorder="1" applyAlignment="1">
      <alignment vertical="center"/>
    </xf>
    <xf numFmtId="0" fontId="1" fillId="2" borderId="5" xfId="19" applyFont="1" applyFill="1" applyBorder="1">
      <alignment vertical="center"/>
    </xf>
    <xf numFmtId="0" fontId="1" fillId="2" borderId="6" xfId="19" applyFont="1" applyFill="1" applyBorder="1">
      <alignment vertical="center"/>
    </xf>
    <xf numFmtId="0" fontId="6" fillId="2" borderId="9" xfId="19" applyFont="1" applyFill="1" applyBorder="1" applyAlignment="1">
      <alignment vertical="center"/>
    </xf>
    <xf numFmtId="0" fontId="0" fillId="3" borderId="9" xfId="0" applyFill="1" applyBorder="1">
      <alignment vertical="center"/>
    </xf>
    <xf numFmtId="0" fontId="0" fillId="2" borderId="0" xfId="0" applyFill="1">
      <alignment vertical="center"/>
    </xf>
    <xf numFmtId="0" fontId="4" fillId="2" borderId="0" xfId="10" applyFill="1">
      <alignment vertical="center"/>
    </xf>
    <xf numFmtId="0" fontId="0" fillId="0" borderId="0" xfId="0" applyFill="1" applyBorder="1">
      <alignment vertical="center"/>
    </xf>
    <xf numFmtId="0" fontId="0" fillId="4" borderId="9" xfId="0" applyFill="1" applyBorder="1">
      <alignment vertical="center"/>
    </xf>
    <xf numFmtId="0" fontId="0" fillId="5" borderId="9" xfId="0" applyFill="1" applyBorder="1">
      <alignment vertical="center"/>
    </xf>
    <xf numFmtId="0" fontId="0" fillId="6" borderId="9" xfId="0" applyFill="1" applyBorder="1">
      <alignment vertical="center"/>
    </xf>
    <xf numFmtId="0" fontId="0" fillId="7" borderId="9" xfId="0" applyFill="1" applyBorder="1">
      <alignment vertical="center"/>
    </xf>
    <xf numFmtId="0" fontId="0" fillId="8" borderId="9" xfId="0" applyFill="1" applyBorder="1">
      <alignment vertical="center"/>
    </xf>
    <xf numFmtId="0" fontId="0" fillId="5" borderId="0" xfId="0" applyFill="1">
      <alignment vertical="center"/>
    </xf>
    <xf numFmtId="0" fontId="0" fillId="8" borderId="0" xfId="0" applyFill="1">
      <alignment vertical="center"/>
    </xf>
    <xf numFmtId="0" fontId="0" fillId="9" borderId="0" xfId="0" applyFill="1">
      <alignment vertical="center"/>
    </xf>
    <xf numFmtId="0" fontId="0" fillId="3" borderId="0" xfId="0" applyFill="1">
      <alignment vertical="center"/>
    </xf>
    <xf numFmtId="0" fontId="0" fillId="10" borderId="0" xfId="0" applyFill="1">
      <alignment vertical="center"/>
    </xf>
    <xf numFmtId="0" fontId="0" fillId="11" borderId="0" xfId="0" applyFill="1">
      <alignment vertical="center"/>
    </xf>
    <xf numFmtId="0" fontId="0" fillId="4" borderId="0" xfId="0" applyFill="1">
      <alignment vertical="center"/>
    </xf>
    <xf numFmtId="0" fontId="0" fillId="12" borderId="0" xfId="0" applyFill="1">
      <alignment vertical="center"/>
    </xf>
    <xf numFmtId="0" fontId="0" fillId="6" borderId="0" xfId="0" applyFill="1">
      <alignment vertical="center"/>
    </xf>
    <xf numFmtId="0" fontId="0" fillId="7" borderId="0" xfId="0" applyFill="1">
      <alignment vertical="center"/>
    </xf>
    <xf numFmtId="0" fontId="0" fillId="13" borderId="0" xfId="0" applyFill="1">
      <alignment vertical="center"/>
    </xf>
    <xf numFmtId="0" fontId="0" fillId="2" borderId="9" xfId="0" applyFill="1" applyBorder="1">
      <alignment vertical="center"/>
    </xf>
    <xf numFmtId="0" fontId="0" fillId="4" borderId="15" xfId="0" applyFill="1" applyBorder="1">
      <alignment vertical="center"/>
    </xf>
    <xf numFmtId="0" fontId="0" fillId="5" borderId="15" xfId="0" applyFill="1" applyBorder="1">
      <alignment vertical="center"/>
    </xf>
    <xf numFmtId="0" fontId="0" fillId="14" borderId="9" xfId="0" applyFill="1" applyBorder="1">
      <alignment vertical="center"/>
    </xf>
    <xf numFmtId="0" fontId="0" fillId="14" borderId="15" xfId="0" applyFill="1" applyBorder="1">
      <alignment vertical="center"/>
    </xf>
    <xf numFmtId="0" fontId="0" fillId="8" borderId="15" xfId="0" applyFill="1" applyBorder="1">
      <alignment vertical="center"/>
    </xf>
    <xf numFmtId="0" fontId="0" fillId="15" borderId="9" xfId="0" applyFill="1" applyBorder="1">
      <alignment vertical="center"/>
    </xf>
    <xf numFmtId="0" fontId="0" fillId="15" borderId="15" xfId="0" applyFill="1" applyBorder="1">
      <alignment vertical="center"/>
    </xf>
    <xf numFmtId="0" fontId="0" fillId="16" borderId="9" xfId="0" applyFill="1" applyBorder="1">
      <alignment vertical="center"/>
    </xf>
    <xf numFmtId="0" fontId="0" fillId="17" borderId="0" xfId="0" applyFill="1">
      <alignment vertical="center"/>
    </xf>
    <xf numFmtId="0" fontId="7" fillId="0" borderId="0" xfId="0" applyFont="1" applyFill="1" applyBorder="1" applyAlignment="1">
      <alignment horizontal="justify" vertical="center"/>
    </xf>
    <xf numFmtId="0" fontId="2" fillId="11" borderId="0" xfId="0" applyFont="1" applyFill="1">
      <alignment vertical="center"/>
    </xf>
    <xf numFmtId="0" fontId="2" fillId="4" borderId="0" xfId="0" applyFont="1" applyFill="1">
      <alignment vertical="center"/>
    </xf>
    <xf numFmtId="0" fontId="2" fillId="12" borderId="0" xfId="0" applyFont="1" applyFill="1">
      <alignment vertical="center"/>
    </xf>
    <xf numFmtId="0" fontId="2" fillId="8" borderId="0" xfId="0" applyFont="1" applyFill="1">
      <alignment vertical="center"/>
    </xf>
    <xf numFmtId="0" fontId="2" fillId="5" borderId="0" xfId="0" applyFont="1" applyFill="1">
      <alignment vertical="center"/>
    </xf>
    <xf numFmtId="0" fontId="2" fillId="6" borderId="0" xfId="0" applyFont="1" applyFill="1">
      <alignment vertical="center"/>
    </xf>
    <xf numFmtId="0" fontId="2" fillId="7" borderId="0" xfId="0" applyFont="1" applyFill="1">
      <alignment vertical="center"/>
    </xf>
    <xf numFmtId="0" fontId="2" fillId="2" borderId="16" xfId="0" applyFont="1" applyFill="1" applyBorder="1">
      <alignment vertical="center"/>
    </xf>
    <xf numFmtId="0" fontId="2" fillId="0" borderId="0" xfId="0" applyFont="1" applyAlignment="1">
      <alignment vertical="center" wrapText="1"/>
    </xf>
    <xf numFmtId="0" fontId="2" fillId="4" borderId="16" xfId="0" applyFont="1" applyFill="1" applyBorder="1">
      <alignment vertical="center"/>
    </xf>
    <xf numFmtId="0" fontId="2" fillId="4" borderId="17" xfId="0" applyFont="1" applyFill="1" applyBorder="1">
      <alignment vertical="center"/>
    </xf>
    <xf numFmtId="0" fontId="2" fillId="5" borderId="16" xfId="0" applyFont="1" applyFill="1" applyBorder="1">
      <alignment vertical="center"/>
    </xf>
    <xf numFmtId="0" fontId="2" fillId="5" borderId="17" xfId="0" applyFont="1" applyFill="1" applyBorder="1">
      <alignment vertical="center"/>
    </xf>
    <xf numFmtId="0" fontId="2" fillId="14" borderId="16" xfId="0" applyFont="1" applyFill="1" applyBorder="1">
      <alignment vertical="center"/>
    </xf>
    <xf numFmtId="0" fontId="2" fillId="14" borderId="17" xfId="0" applyFont="1" applyFill="1" applyBorder="1">
      <alignment vertical="center"/>
    </xf>
    <xf numFmtId="0" fontId="2" fillId="7" borderId="16" xfId="0" applyFont="1" applyFill="1" applyBorder="1">
      <alignment vertical="center"/>
    </xf>
    <xf numFmtId="0" fontId="0" fillId="3" borderId="15" xfId="0" applyFill="1" applyBorder="1">
      <alignment vertical="center"/>
    </xf>
    <xf numFmtId="0" fontId="0" fillId="2" borderId="15" xfId="0" applyFill="1" applyBorder="1">
      <alignment vertical="center"/>
    </xf>
    <xf numFmtId="0" fontId="0" fillId="16" borderId="15" xfId="0" applyFill="1" applyBorder="1">
      <alignment vertical="center"/>
    </xf>
    <xf numFmtId="0" fontId="0" fillId="12" borderId="9" xfId="0" applyFill="1" applyBorder="1">
      <alignment vertical="center"/>
    </xf>
    <xf numFmtId="0" fontId="0" fillId="18" borderId="9" xfId="0" applyFill="1" applyBorder="1">
      <alignment vertical="center"/>
    </xf>
    <xf numFmtId="0" fontId="0" fillId="0" borderId="0" xfId="0" applyFont="1" applyFill="1" applyAlignment="1">
      <alignment vertical="center"/>
    </xf>
    <xf numFmtId="0" fontId="0" fillId="4" borderId="18" xfId="0" applyFill="1" applyBorder="1">
      <alignment vertical="center"/>
    </xf>
    <xf numFmtId="0" fontId="0" fillId="5" borderId="18" xfId="0" applyFill="1" applyBorder="1">
      <alignment vertical="center"/>
    </xf>
    <xf numFmtId="0" fontId="0" fillId="6" borderId="18" xfId="0" applyFill="1" applyBorder="1">
      <alignment vertical="center"/>
    </xf>
    <xf numFmtId="0" fontId="0" fillId="7" borderId="18" xfId="0" applyFill="1" applyBorder="1">
      <alignment vertical="center"/>
    </xf>
    <xf numFmtId="0" fontId="0" fillId="8" borderId="18" xfId="0" applyFill="1" applyBorder="1">
      <alignment vertical="center"/>
    </xf>
    <xf numFmtId="0" fontId="0" fillId="2" borderId="18" xfId="0" applyFill="1" applyBorder="1">
      <alignment vertical="center"/>
    </xf>
    <xf numFmtId="0" fontId="0" fillId="4" borderId="19" xfId="0" applyFill="1" applyBorder="1">
      <alignment vertical="center"/>
    </xf>
    <xf numFmtId="0" fontId="0" fillId="5" borderId="19" xfId="0" applyFill="1" applyBorder="1">
      <alignment vertical="center"/>
    </xf>
    <xf numFmtId="0" fontId="0" fillId="14" borderId="18" xfId="0" applyFill="1" applyBorder="1">
      <alignment vertical="center"/>
    </xf>
    <xf numFmtId="0" fontId="0" fillId="14" borderId="19" xfId="0" applyFill="1" applyBorder="1">
      <alignment vertical="center"/>
    </xf>
    <xf numFmtId="0" fontId="0" fillId="8" borderId="19" xfId="0" applyFill="1" applyBorder="1">
      <alignment vertical="center"/>
    </xf>
    <xf numFmtId="0" fontId="0" fillId="15" borderId="18" xfId="0" applyFill="1" applyBorder="1">
      <alignment vertical="center"/>
    </xf>
    <xf numFmtId="0" fontId="0" fillId="15" borderId="19" xfId="0" applyFill="1" applyBorder="1">
      <alignment vertical="center"/>
    </xf>
    <xf numFmtId="0" fontId="0" fillId="3" borderId="18" xfId="0" applyFill="1" applyBorder="1">
      <alignment vertical="center"/>
    </xf>
    <xf numFmtId="0" fontId="0" fillId="16" borderId="18" xfId="0" applyFill="1" applyBorder="1">
      <alignment vertical="center"/>
    </xf>
  </cellXfs>
  <cellStyles count="51">
    <cellStyle name="Normal" xfId="0" builtinId="0"/>
    <cellStyle name="40% - Accent1" xfId="1" builtinId="31"/>
    <cellStyle name="Comma" xfId="2" builtinId="3"/>
    <cellStyle name="Currency" xfId="3" builtinId="4"/>
    <cellStyle name="Comma[0]" xfId="4" builtinId="6"/>
    <cellStyle name="Percent" xfId="5" builtinId="5"/>
    <cellStyle name="Currency[0]" xfId="6" builtinId="7"/>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Excel Built-in Normal 1" xfId="19"/>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 name="Excel Built-in Normal" xfId="50"/>
  </cellStyles>
  <tableStyles count="0" defaultTableStyle="TableStyleMedium2"/>
  <colors>
    <mruColors>
      <color rgb="00EA12EC"/>
      <color rgb="0024DF1F"/>
      <color rgb="00FFFFFF"/>
    </mru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vertOverflow="ellipsis" anchor="ctr" anchorCtr="1"/>
          <a:lstStyle/>
          <a:p>
            <a:pPr algn="ctr" defTabSz="914400">
              <a:defRPr sz="1400" b="0"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Rock Type vs  Thermal Conductivity  [W/m°C] , Rock Temperature  [°C]</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manualLayout>
          <c:xMode val="edge"/>
          <c:yMode val="edge"/>
          <c:x val="0.153584317585302"/>
          <c:y val="0.0243055555555556"/>
        </c:manualLayout>
      </c:layout>
      <c:overlay val="0"/>
      <c:spPr>
        <a:noFill/>
        <a:ln>
          <a:noFill/>
        </a:ln>
        <a:effectLst/>
      </c:spPr>
    </c:title>
    <c:autoTitleDeleted val="0"/>
    <c:plotArea>
      <c:layout/>
      <c:lineChart>
        <c:grouping val="standard"/>
        <c:varyColors val="0"/>
        <c:ser>
          <c:idx val="1"/>
          <c:order val="1"/>
          <c:tx>
            <c:strRef>
              <c:f>'EXPERIMENT A'!$B$3</c:f>
              <c:strCache>
                <c:ptCount val="1"/>
                <c:pt idx="0">
                  <c:v>thermal conductivity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'EXPERIMENT A'!$A$4:$A$13</c:f>
              <c:strCache>
                <c:ptCount val="10"/>
                <c:pt idx="0">
                  <c:v>Rock salt</c:v>
                </c:pt>
                <c:pt idx="1">
                  <c:v>Granite</c:v>
                </c:pt>
                <c:pt idx="2">
                  <c:v>Basalt</c:v>
                </c:pt>
                <c:pt idx="3">
                  <c:v>Shale</c:v>
                </c:pt>
              </c:strCache>
            </c:strRef>
          </c:cat>
          <c:val>
            <c:numRef>
              <c:f>'EXPERIMENT A'!$B$4:$B$13</c:f>
              <c:numCache>
                <c:formatCode>General</c:formatCode>
                <c:ptCount val="10"/>
                <c:pt idx="0">
                  <c:v>5.7</c:v>
                </c:pt>
                <c:pt idx="1">
                  <c:v>2.8</c:v>
                </c:pt>
                <c:pt idx="2">
                  <c:v>1.26</c:v>
                </c:pt>
                <c:pt idx="3">
                  <c:v>1.57</c:v>
                </c:pt>
              </c:numCache>
            </c:numRef>
          </c:val>
          <c:smooth val="0"/>
        </c:ser>
        <c:ser>
          <c:idx val="2"/>
          <c:order val="2"/>
          <c:tx>
            <c:strRef>
              <c:f>'EXPERIMENT A'!$C$3</c:f>
              <c:strCache>
                <c:ptCount val="1"/>
                <c:pt idx="0">
                  <c:v>rock temperature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'EXPERIMENT A'!$A$4:$A$13</c:f>
              <c:strCache>
                <c:ptCount val="10"/>
                <c:pt idx="0">
                  <c:v>Rock salt</c:v>
                </c:pt>
                <c:pt idx="1">
                  <c:v>Granite</c:v>
                </c:pt>
                <c:pt idx="2">
                  <c:v>Basalt</c:v>
                </c:pt>
                <c:pt idx="3">
                  <c:v>Shale</c:v>
                </c:pt>
              </c:strCache>
            </c:strRef>
          </c:cat>
          <c:val>
            <c:numRef>
              <c:f>'EXPERIMENT A'!$C$4:$C$13</c:f>
              <c:numCache>
                <c:formatCode>General</c:formatCode>
                <c:ptCount val="10"/>
                <c:pt idx="0">
                  <c:v>110</c:v>
                </c:pt>
                <c:pt idx="1">
                  <c:v>121</c:v>
                </c:pt>
                <c:pt idx="2">
                  <c:v>165</c:v>
                </c:pt>
                <c:pt idx="3">
                  <c:v>146</c:v>
                </c:pt>
              </c:numCache>
            </c:numRef>
          </c:val>
          <c:smooth val="0"/>
        </c:ser>
        <c:ser>
          <c:idx val="3"/>
          <c:order val="3"/>
          <c:tx>
            <c:strRef>
              <c:f>'EXPERIMENT A'!$D$3</c:f>
              <c:strCache>
                <c:ptCount val="1"/>
                <c:pt idx="0">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'EXPERIMENT A'!$A$4:$A$13</c:f>
              <c:strCache>
                <c:ptCount val="10"/>
                <c:pt idx="0">
                  <c:v>Rock salt</c:v>
                </c:pt>
                <c:pt idx="1">
                  <c:v>Granite</c:v>
                </c:pt>
                <c:pt idx="2">
                  <c:v>Basalt</c:v>
                </c:pt>
                <c:pt idx="3">
                  <c:v>Shale</c:v>
                </c:pt>
              </c:strCache>
            </c:strRef>
          </c:cat>
          <c:val>
            <c:numRef>
              <c:f>'EXPERIMENT A'!$D$4:$D$13</c:f>
              <c:numCache>
                <c:formatCode>General</c:formatCode>
                <c:ptCount val="10"/>
              </c:numCache>
            </c:numRef>
          </c:val>
          <c:smooth val="0"/>
        </c:ser>
        <c:ser>
          <c:idx val="4"/>
          <c:order val="4"/>
          <c:tx>
            <c:strRef>
              <c:f>'EXPERIMENT A'!$E$3</c:f>
              <c:strCache>
                <c:ptCount val="1"/>
                <c:pt idx="0">
                  <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'EXPERIMENT A'!$A$4:$A$13</c:f>
              <c:strCache>
                <c:ptCount val="10"/>
                <c:pt idx="0">
                  <c:v>Rock salt</c:v>
                </c:pt>
                <c:pt idx="1">
                  <c:v>Granite</c:v>
                </c:pt>
                <c:pt idx="2">
                  <c:v>Basalt</c:v>
                </c:pt>
                <c:pt idx="3">
                  <c:v>Shale</c:v>
                </c:pt>
              </c:strCache>
            </c:strRef>
          </c:cat>
          <c:val>
            <c:numRef>
              <c:f>'EXPERIMENT A'!$E$4:$E$13</c:f>
              <c:numCache>
                <c:formatCode>General</c:formatCode>
                <c:ptCount val="10"/>
              </c:numCache>
            </c:numRef>
          </c:val>
          <c:smooth val="0"/>
        </c:ser>
        <c:dLbls>
          <c:dLblPos val="r"/>
          <c:showLegendKey val="0"/>
          <c:showVal val="0"/>
          <c:showCatName val="0"/>
          <c:showSerName val="0"/>
          <c:showPercent val="0"/>
          <c:showBubbleSize val="0"/>
        </c:dLbls>
        <c:marker val="1"/>
        <c:smooth val="0"/>
        <c:axId val="766244453"/>
        <c:axId val="469437097"/>
        <c:extLst>
          <c:ext xmlns:c15="http://schemas.microsoft.com/office/drawing/2012/chart" uri="{02D57815-91ED-43cb-92C2-25804820EDAC}">
            <c15:filteredLineSeries>
              <c15: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uri="{02D57815-91ED-43cb-92C2-25804820EDAC}">
                        <c15:fullRef>
                          <c15:sqref/>
                        </c15:fullRef>
                        <c15:formulaRef>
                          <c15:sqref>'EXPERIMENT A'!$A$4:$A$13</c15:sqref>
                        </c15:formulaRef>
                      </c:ext>
                    </c:extLst>
                    <c:strCache>
                      <c:ptCount val="10"/>
                      <c:pt idx="0">
                        <c:v>Rock salt</c:v>
                      </c:pt>
                      <c:pt idx="1">
                        <c:v>Granite</c:v>
                      </c:pt>
                      <c:pt idx="2">
                        <c:v>Basalt</c:v>
                      </c:pt>
                      <c:pt idx="3">
                        <c:v>Shale</c:v>
                      </c:pt>
                    </c:strCache>
                  </c:strRef>
                </c:cat>
                <c:val>
                  <c:numRef>
                    <c:extLst>
                      <c:ext uri="{02D57815-91ED-43cb-92C2-25804820EDAC}">
                        <c15:formulaRef>
                          <c15:sqref>'EXPERIMENT A'!$A$3:$A$13</c15:sqref>
                        </c15:formulaRef>
                      </c:ext>
                    </c:extLst>
                    <c:numCache>
                      <c:formatCode>General</c:formatCode>
                      <c:ptCount val="11"/>
                      <c:pt idx="0">
                        <c:v>0</c:v>
                      </c:pt>
                      <c:pt idx="1">
                        <c:v>0</c:v>
                      </c:pt>
                      <c:pt idx="2">
                        <c:v>0</c:v>
                      </c:pt>
                      <c:pt idx="3">
                        <c:v>0</c:v>
                      </c:pt>
                      <c:pt idx="4">
                        <c:v>0</c:v>
                      </c:pt>
                    </c:numCache>
                  </c:numRef>
                </c:val>
                <c:smooth val="0"/>
              </c15:ser>
            </c15:filteredLineSeries>
          </c:ext>
        </c:extLst>
      </c:lineChart>
      <c:catAx>
        <c:axId val="76624445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horzOverflow="overflow" vert="horz" wrap="square" anchor="ctr" anchorCtr="1"/>
          <a:lstStyle/>
          <a:p>
            <a:pPr>
              <a:defRPr sz="900" kern="1200">
                <a:solidFill>
                  <a:schemeClr val="tx1">
                    <a:lumMod val="65000"/>
                    <a:lumOff val="35000"/>
                  </a:schemeClr>
                </a:solidFill>
                <a:latin typeface="+mn-lt"/>
                <a:ea typeface="+mn-ea"/>
                <a:cs typeface="+mn-cs"/>
              </a:defRPr>
            </a:pPr>
          </a:p>
        </c:txPr>
        <c:crossAx val="469437097"/>
        <c:crosses val="autoZero"/>
        <c:auto val="1"/>
        <c:lblAlgn val="ctr"/>
        <c:lblOffset val="100"/>
        <c:tickMarkSkip val="1"/>
        <c:noMultiLvlLbl val="0"/>
      </c:catAx>
      <c:valAx>
        <c:axId val="469437097"/>
        <c:scaling>
          <c:orientation val="minMax"/>
        </c:scaling>
        <c:delete val="0"/>
        <c:axPos val="l"/>
        <c:majorGridlines>
          <c:spPr>
            <a:noFill/>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horzOverflow="overflow" vert="horz" wrap="square" anchor="ctr" anchorCtr="1"/>
          <a:lstStyle/>
          <a:p>
            <a:pPr>
              <a:defRPr sz="900" kern="1200">
                <a:solidFill>
                  <a:schemeClr val="tx1">
                    <a:lumMod val="65000"/>
                    <a:lumOff val="35000"/>
                  </a:schemeClr>
                </a:solidFill>
                <a:latin typeface="+mn-lt"/>
                <a:ea typeface="+mn-ea"/>
                <a:cs typeface="+mn-cs"/>
              </a:defRPr>
            </a:pPr>
          </a:p>
        </c:txPr>
        <c:crossAx val="766244453"/>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sz="900" kern="120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0" spcFirstLastPara="0" vertOverflow="ellipsis" horzOverflow="overflow" vert="horz" wrap="square" anchor="ctr" anchorCtr="1"/>
    <a:lstStyle/>
    <a:p>
      <a:pPr>
        <a:defRPr lang="en-US" sz="1000" kern="1200">
          <a:solidFill>
            <a:schemeClr val="tx1"/>
          </a:solidFill>
          <a:latin typeface="+mn-lt"/>
          <a:ea typeface="+mn-ea"/>
          <a:cs typeface="+mn-cs"/>
        </a:defRPr>
      </a:pPr>
    </a:p>
  </c:txPr>
  <c:printSettings>
    <c:headerFooter/>
    <c:pageMargins r="0.7" b="0.75" l="0.7" footer="0.3" header="0.3" t="0.7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vertOverflow="ellipsis" anchor="ctr" anchorCtr="1"/>
          <a:lstStyle/>
          <a:p>
            <a:pPr algn="ctr" defTabSz="914400">
              <a:defRPr sz="1400" b="0"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Temperature [°C]  vs Rock Salt [W/m°C]  , Granite [W/m°C] , Shale [W/m°C] , Basalt  [W/m°C]  </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lineChart>
        <c:grouping val="standard"/>
        <c:varyColors val="0"/>
        <c:ser>
          <c:idx val="1"/>
          <c:order val="1"/>
          <c:tx>
            <c:strRef>
              <c:f>'EXPERIMENT B'!$B$3</c:f>
              <c:strCache>
                <c:ptCount val="1"/>
                <c:pt idx="0">
                  <c:v>ROCK SALT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'EXPERIMENT B'!$A$4:$A$13</c:f>
              <c:numCache>
                <c:formatCode>General</c:formatCode>
                <c:ptCount val="10"/>
                <c:pt idx="0">
                  <c:v>0</c:v>
                </c:pt>
                <c:pt idx="1">
                  <c:v>50</c:v>
                </c:pt>
                <c:pt idx="2">
                  <c:v>100</c:v>
                </c:pt>
                <c:pt idx="3">
                  <c:v>150</c:v>
                </c:pt>
                <c:pt idx="4">
                  <c:v>200</c:v>
                </c:pt>
                <c:pt idx="5">
                  <c:v>250</c:v>
                </c:pt>
                <c:pt idx="6">
                  <c:v>300</c:v>
                </c:pt>
                <c:pt idx="7">
                  <c:v>350</c:v>
                </c:pt>
                <c:pt idx="8">
                  <c:v>400</c:v>
                </c:pt>
              </c:numCache>
            </c:numRef>
          </c:cat>
          <c:val>
            <c:numRef>
              <c:f>'EXPERIMENT B'!$B$4:$B$13</c:f>
              <c:numCache>
                <c:formatCode>General</c:formatCode>
                <c:ptCount val="10"/>
                <c:pt idx="0">
                  <c:v>6.1</c:v>
                </c:pt>
                <c:pt idx="1">
                  <c:v>5</c:v>
                </c:pt>
                <c:pt idx="2">
                  <c:v>4.2</c:v>
                </c:pt>
                <c:pt idx="3">
                  <c:v>3.5</c:v>
                </c:pt>
                <c:pt idx="4">
                  <c:v>3.1</c:v>
                </c:pt>
                <c:pt idx="5">
                  <c:v>2.8</c:v>
                </c:pt>
                <c:pt idx="6">
                  <c:v>2.7</c:v>
                </c:pt>
                <c:pt idx="7">
                  <c:v>2.6</c:v>
                </c:pt>
                <c:pt idx="8">
                  <c:v>2.8</c:v>
                </c:pt>
              </c:numCache>
            </c:numRef>
          </c:val>
          <c:smooth val="0"/>
        </c:ser>
        <c:ser>
          <c:idx val="2"/>
          <c:order val="2"/>
          <c:tx>
            <c:strRef>
              <c:f>'EXPERIMENT B'!$C$3</c:f>
              <c:strCache>
                <c:ptCount val="1"/>
                <c:pt idx="0">
                  <c:v>GRANITE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'EXPERIMENT B'!$A$4:$A$13</c:f>
              <c:numCache>
                <c:formatCode>General</c:formatCode>
                <c:ptCount val="10"/>
                <c:pt idx="0">
                  <c:v>0</c:v>
                </c:pt>
                <c:pt idx="1">
                  <c:v>50</c:v>
                </c:pt>
                <c:pt idx="2">
                  <c:v>100</c:v>
                </c:pt>
                <c:pt idx="3">
                  <c:v>150</c:v>
                </c:pt>
                <c:pt idx="4">
                  <c:v>200</c:v>
                </c:pt>
                <c:pt idx="5">
                  <c:v>250</c:v>
                </c:pt>
                <c:pt idx="6">
                  <c:v>300</c:v>
                </c:pt>
                <c:pt idx="7">
                  <c:v>350</c:v>
                </c:pt>
                <c:pt idx="8">
                  <c:v>400</c:v>
                </c:pt>
              </c:numCache>
            </c:numRef>
          </c:cat>
          <c:val>
            <c:numRef>
              <c:f>'EXPERIMENT B'!$C$4:$C$13</c:f>
              <c:numCache>
                <c:formatCode>General</c:formatCode>
                <c:ptCount val="10"/>
                <c:pt idx="0">
                  <c:v>2.9</c:v>
                </c:pt>
                <c:pt idx="1">
                  <c:v>2.8</c:v>
                </c:pt>
                <c:pt idx="2">
                  <c:v>2.5</c:v>
                </c:pt>
                <c:pt idx="3">
                  <c:v>2.4</c:v>
                </c:pt>
                <c:pt idx="4">
                  <c:v>2.3</c:v>
                </c:pt>
                <c:pt idx="5">
                  <c:v>2.1</c:v>
                </c:pt>
                <c:pt idx="6">
                  <c:v>2.05</c:v>
                </c:pt>
                <c:pt idx="7">
                  <c:v>2.15</c:v>
                </c:pt>
                <c:pt idx="8">
                  <c:v>2.25</c:v>
                </c:pt>
              </c:numCache>
            </c:numRef>
          </c:val>
          <c:smooth val="0"/>
        </c:ser>
        <c:ser>
          <c:idx val="3"/>
          <c:order val="3"/>
          <c:tx>
            <c:strRef>
              <c:f>'EXPERIMENT B'!$D$3</c:f>
              <c:strCache>
                <c:ptCount val="1"/>
                <c:pt idx="0">
                  <c:v>SHALE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'EXPERIMENT B'!$A$4:$A$13</c:f>
              <c:numCache>
                <c:formatCode>General</c:formatCode>
                <c:ptCount val="10"/>
                <c:pt idx="0">
                  <c:v>0</c:v>
                </c:pt>
                <c:pt idx="1">
                  <c:v>50</c:v>
                </c:pt>
                <c:pt idx="2">
                  <c:v>100</c:v>
                </c:pt>
                <c:pt idx="3">
                  <c:v>150</c:v>
                </c:pt>
                <c:pt idx="4">
                  <c:v>200</c:v>
                </c:pt>
                <c:pt idx="5">
                  <c:v>250</c:v>
                </c:pt>
                <c:pt idx="6">
                  <c:v>300</c:v>
                </c:pt>
                <c:pt idx="7">
                  <c:v>350</c:v>
                </c:pt>
                <c:pt idx="8">
                  <c:v>400</c:v>
                </c:pt>
              </c:numCache>
            </c:numRef>
          </c:cat>
          <c:val>
            <c:numRef>
              <c:f>'EXPERIMENT B'!$D$4:$D$13</c:f>
              <c:numCache>
                <c:formatCode>General</c:formatCode>
                <c:ptCount val="10"/>
                <c:pt idx="0">
                  <c:v>1.7</c:v>
                </c:pt>
                <c:pt idx="1">
                  <c:v>1.5</c:v>
                </c:pt>
                <c:pt idx="2">
                  <c:v>1.3</c:v>
                </c:pt>
                <c:pt idx="3">
                  <c:v>1.2</c:v>
                </c:pt>
                <c:pt idx="4">
                  <c:v>1.2</c:v>
                </c:pt>
                <c:pt idx="5">
                  <c:v>1.2</c:v>
                </c:pt>
                <c:pt idx="6">
                  <c:v>1.2</c:v>
                </c:pt>
                <c:pt idx="7">
                  <c:v>1.2</c:v>
                </c:pt>
                <c:pt idx="8">
                  <c:v>1.02</c:v>
                </c:pt>
              </c:numCache>
            </c:numRef>
          </c:val>
          <c:smooth val="0"/>
        </c:ser>
        <c:ser>
          <c:idx val="4"/>
          <c:order val="4"/>
          <c:tx>
            <c:strRef>
              <c:f>'EXPERIMENT B'!$E$3</c:f>
              <c:strCache>
                <c:ptCount val="1"/>
                <c:pt idx="0">
                  <c:v>BASALT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'EXPERIMENT B'!$A$4:$A$13</c:f>
              <c:numCache>
                <c:formatCode>General</c:formatCode>
                <c:ptCount val="10"/>
                <c:pt idx="0">
                  <c:v>0</c:v>
                </c:pt>
                <c:pt idx="1">
                  <c:v>50</c:v>
                </c:pt>
                <c:pt idx="2">
                  <c:v>100</c:v>
                </c:pt>
                <c:pt idx="3">
                  <c:v>150</c:v>
                </c:pt>
                <c:pt idx="4">
                  <c:v>200</c:v>
                </c:pt>
                <c:pt idx="5">
                  <c:v>250</c:v>
                </c:pt>
                <c:pt idx="6">
                  <c:v>300</c:v>
                </c:pt>
                <c:pt idx="7">
                  <c:v>350</c:v>
                </c:pt>
                <c:pt idx="8">
                  <c:v>400</c:v>
                </c:pt>
              </c:numCache>
            </c:numRef>
          </c:cat>
          <c:val>
            <c:numRef>
              <c:f>'EXPERIMENT B'!$E$4:$E$13</c:f>
              <c:numCache>
                <c:formatCode>General</c:formatCode>
                <c:ptCount val="10"/>
                <c:pt idx="0">
                  <c:v>1.1</c:v>
                </c:pt>
                <c:pt idx="1">
                  <c:v>1.15</c:v>
                </c:pt>
                <c:pt idx="2">
                  <c:v>1.17</c:v>
                </c:pt>
                <c:pt idx="3">
                  <c:v>1.18</c:v>
                </c:pt>
                <c:pt idx="4">
                  <c:v>1.2</c:v>
                </c:pt>
                <c:pt idx="5">
                  <c:v>1.2</c:v>
                </c:pt>
                <c:pt idx="6">
                  <c:v>1.2</c:v>
                </c:pt>
                <c:pt idx="7">
                  <c:v>1.25</c:v>
                </c:pt>
                <c:pt idx="8">
                  <c:v>1.3</c:v>
                </c:pt>
              </c:numCache>
            </c:numRef>
          </c:val>
          <c:smooth val="0"/>
        </c:ser>
        <c:dLbls>
          <c:dLblPos val="r"/>
          <c:showLegendKey val="0"/>
          <c:showVal val="0"/>
          <c:showCatName val="0"/>
          <c:showSerName val="0"/>
          <c:showPercent val="0"/>
          <c:showBubbleSize val="0"/>
        </c:dLbls>
        <c:marker val="1"/>
        <c:smooth val="0"/>
        <c:axId val="302437712"/>
        <c:axId val="850740792"/>
        <c:extLst>
          <c:ext xmlns:c15="http://schemas.microsoft.com/office/drawing/2012/chart" uri="{02D57815-91ED-43cb-92C2-25804820EDAC}">
            <c15:filteredLineSeries>
              <c15:ser>
                <c:idx val="0"/>
                <c:order val="0"/>
                <c:tx>
                  <c:strRef>
                    <c:extLst>
                      <c:ext uri="{02D57815-91ED-43cb-92C2-25804820EDAC}">
                        <c15:formulaRef>
                          <c15:sqref>'EXPERIMENT B'!$A$3</c15:sqref>
                        </c15:formulaRef>
                      </c:ext>
                    </c:extLst>
                    <c:strCache>
                      <c:ptCount val="1"/>
                      <c:pt idx="0">
                        <c:v>temperature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ullRef>
                          <c15:sqref/>
                        </c15:fullRef>
                        <c15:formulaRef>
                          <c15:sqref>'EXPERIMENT B'!$A$4:$A$13</c15:sqref>
                        </c15:formulaRef>
                      </c:ext>
                    </c:extLst>
                    <c:numCache>
                      <c:formatCode>General</c:formatCode>
                      <c:ptCount val="10"/>
                      <c:pt idx="0">
                        <c:v>0</c:v>
                      </c:pt>
                      <c:pt idx="1">
                        <c:v>50</c:v>
                      </c:pt>
                      <c:pt idx="2">
                        <c:v>100</c:v>
                      </c:pt>
                      <c:pt idx="3">
                        <c:v>150</c:v>
                      </c:pt>
                      <c:pt idx="4">
                        <c:v>200</c:v>
                      </c:pt>
                      <c:pt idx="5">
                        <c:v>250</c:v>
                      </c:pt>
                      <c:pt idx="6">
                        <c:v>300</c:v>
                      </c:pt>
                      <c:pt idx="7">
                        <c:v>350</c:v>
                      </c:pt>
                      <c:pt idx="8">
                        <c:v>400</c:v>
                      </c:pt>
                    </c:numCache>
                  </c:numRef>
                </c:cat>
                <c:val>
                  <c:numRef>
                    <c:extLst>
                      <c:ext uri="{02D57815-91ED-43cb-92C2-25804820EDAC}">
                        <c15:formulaRef>
                          <c15:sqref>'EXPERIMENT B'!$A$4:$A$13</c15:sqref>
                        </c15:formulaRef>
                      </c:ext>
                    </c:extLst>
                    <c:numCache>
                      <c:formatCode>General</c:formatCode>
                      <c:ptCount val="10"/>
                      <c:pt idx="0">
                        <c:v>0</c:v>
                      </c:pt>
                      <c:pt idx="1">
                        <c:v>50</c:v>
                      </c:pt>
                      <c:pt idx="2">
                        <c:v>100</c:v>
                      </c:pt>
                      <c:pt idx="3">
                        <c:v>150</c:v>
                      </c:pt>
                      <c:pt idx="4">
                        <c:v>200</c:v>
                      </c:pt>
                      <c:pt idx="5">
                        <c:v>250</c:v>
                      </c:pt>
                      <c:pt idx="6">
                        <c:v>300</c:v>
                      </c:pt>
                      <c:pt idx="7">
                        <c:v>350</c:v>
                      </c:pt>
                      <c:pt idx="8">
                        <c:v>400</c:v>
                      </c:pt>
                    </c:numCache>
                  </c:numRef>
                </c:val>
                <c:smooth val="0"/>
              </c15:ser>
            </c15:filteredLineSeries>
          </c:ext>
        </c:extLst>
      </c:lineChart>
      <c:catAx>
        <c:axId val="30243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horzOverflow="overflow" vert="horz" wrap="square" anchor="ctr" anchorCtr="1"/>
          <a:lstStyle/>
          <a:p>
            <a:pPr>
              <a:defRPr sz="900" kern="1200">
                <a:solidFill>
                  <a:schemeClr val="tx1">
                    <a:lumMod val="65000"/>
                    <a:lumOff val="35000"/>
                  </a:schemeClr>
                </a:solidFill>
                <a:latin typeface="+mn-lt"/>
                <a:ea typeface="+mn-ea"/>
                <a:cs typeface="+mn-cs"/>
              </a:defRPr>
            </a:pPr>
          </a:p>
        </c:txPr>
        <c:crossAx val="850740792"/>
        <c:crosses val="autoZero"/>
        <c:auto val="1"/>
        <c:lblAlgn val="ctr"/>
        <c:lblOffset val="100"/>
        <c:tickMarkSkip val="1"/>
        <c:noMultiLvlLbl val="0"/>
      </c:catAx>
      <c:valAx>
        <c:axId val="850740792"/>
        <c:scaling>
          <c:orientation val="minMax"/>
        </c:scaling>
        <c:delete val="0"/>
        <c:axPos val="l"/>
        <c:majorGridlines>
          <c:spPr>
            <a:noFill/>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horzOverflow="overflow" vert="horz" wrap="square" anchor="ctr" anchorCtr="1"/>
          <a:lstStyle/>
          <a:p>
            <a:pPr>
              <a:defRPr sz="900" kern="1200">
                <a:solidFill>
                  <a:schemeClr val="tx1">
                    <a:lumMod val="65000"/>
                    <a:lumOff val="35000"/>
                  </a:schemeClr>
                </a:solidFill>
                <a:latin typeface="+mn-lt"/>
                <a:ea typeface="+mn-ea"/>
                <a:cs typeface="+mn-cs"/>
              </a:defRPr>
            </a:pPr>
          </a:p>
        </c:txPr>
        <c:crossAx val="302437712"/>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sz="900" kern="120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0" spcFirstLastPara="0" vertOverflow="ellipsis" horzOverflow="overflow" vert="horz" wrap="square" anchor="ctr" anchorCtr="1"/>
    <a:lstStyle/>
    <a:p>
      <a:pPr>
        <a:defRPr lang="en-US" sz="1000" kern="1200">
          <a:solidFill>
            <a:schemeClr val="tx1"/>
          </a:solidFill>
          <a:latin typeface="+mn-lt"/>
          <a:ea typeface="+mn-ea"/>
          <a:cs typeface="+mn-cs"/>
        </a:defRPr>
      </a:pPr>
    </a:p>
  </c:txPr>
  <c:printSettings>
    <c:headerFooter/>
    <c:pageMargins r="0.7" b="0.75" l="0.7" footer="0.3" header="0.3" t="0.7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vertOverflow="ellipsis" anchor="ctr" anchorCtr="1"/>
          <a:lstStyle/>
          <a:p>
            <a:pPr algn="ctr" defTabSz="914400">
              <a:defRPr sz="1400" b="0"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Years Storing Spent Fuel [YR] vs Rock Salt [°C], Granite [°C], Basalt [°C], Shale [°C] </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manualLayout>
          <c:xMode val="edge"/>
          <c:yMode val="edge"/>
          <c:x val="0.0981676509186352"/>
          <c:y val="0.0243055555555556"/>
        </c:manualLayout>
      </c:layout>
      <c:overlay val="0"/>
      <c:spPr>
        <a:noFill/>
        <a:ln>
          <a:noFill/>
        </a:ln>
        <a:effectLst/>
      </c:spPr>
    </c:title>
    <c:autoTitleDeleted val="0"/>
    <c:plotArea>
      <c:layout/>
      <c:lineChart>
        <c:grouping val="standard"/>
        <c:varyColors val="0"/>
        <c:ser>
          <c:idx val="1"/>
          <c:order val="1"/>
          <c:tx>
            <c:strRef>
              <c:f>'EXPERIMENT C'!$B$3</c:f>
              <c:strCache>
                <c:ptCount val="1"/>
                <c:pt idx="0">
                  <c:v>ROCK SALT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'EXPERIMENT C'!$A$4:$A$13</c:f>
              <c:numCache>
                <c:formatCode>General</c:formatCode>
                <c:ptCount val="10"/>
                <c:pt idx="0">
                  <c:v>1</c:v>
                </c:pt>
                <c:pt idx="1">
                  <c:v>5</c:v>
                </c:pt>
                <c:pt idx="2">
                  <c:v>10</c:v>
                </c:pt>
                <c:pt idx="3">
                  <c:v>50</c:v>
                </c:pt>
                <c:pt idx="4">
                  <c:v>100</c:v>
                </c:pt>
                <c:pt idx="5">
                  <c:v>500</c:v>
                </c:pt>
                <c:pt idx="6">
                  <c:v>1000</c:v>
                </c:pt>
                <c:pt idx="7">
                  <c:v>5000</c:v>
                </c:pt>
                <c:pt idx="8">
                  <c:v>10000</c:v>
                </c:pt>
                <c:pt idx="9">
                  <c:v>50000</c:v>
                </c:pt>
              </c:numCache>
            </c:numRef>
          </c:cat>
          <c:val>
            <c:numRef>
              <c:f>'EXPERIMENT C'!$B$4:$B$13</c:f>
              <c:numCache>
                <c:formatCode>General</c:formatCode>
                <c:ptCount val="10"/>
                <c:pt idx="0">
                  <c:v>12</c:v>
                </c:pt>
                <c:pt idx="1">
                  <c:v>20</c:v>
                </c:pt>
                <c:pt idx="2">
                  <c:v>30</c:v>
                </c:pt>
                <c:pt idx="3">
                  <c:v>40</c:v>
                </c:pt>
                <c:pt idx="4">
                  <c:v>40</c:v>
                </c:pt>
                <c:pt idx="5">
                  <c:v>38</c:v>
                </c:pt>
                <c:pt idx="6">
                  <c:v>31</c:v>
                </c:pt>
                <c:pt idx="7">
                  <c:v>28</c:v>
                </c:pt>
                <c:pt idx="8">
                  <c:v>19</c:v>
                </c:pt>
                <c:pt idx="9">
                  <c:v>10</c:v>
                </c:pt>
              </c:numCache>
            </c:numRef>
          </c:val>
          <c:smooth val="0"/>
        </c:ser>
        <c:ser>
          <c:idx val="2"/>
          <c:order val="2"/>
          <c:tx>
            <c:strRef>
              <c:f>'EXPERIMENT C'!$C$3</c:f>
              <c:strCache>
                <c:ptCount val="1"/>
                <c:pt idx="0">
                  <c:v>GRANITE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'EXPERIMENT C'!$A$4:$A$13</c:f>
              <c:numCache>
                <c:formatCode>General</c:formatCode>
                <c:ptCount val="10"/>
                <c:pt idx="0">
                  <c:v>1</c:v>
                </c:pt>
                <c:pt idx="1">
                  <c:v>5</c:v>
                </c:pt>
                <c:pt idx="2">
                  <c:v>10</c:v>
                </c:pt>
                <c:pt idx="3">
                  <c:v>50</c:v>
                </c:pt>
                <c:pt idx="4">
                  <c:v>100</c:v>
                </c:pt>
                <c:pt idx="5">
                  <c:v>500</c:v>
                </c:pt>
                <c:pt idx="6">
                  <c:v>1000</c:v>
                </c:pt>
                <c:pt idx="7">
                  <c:v>5000</c:v>
                </c:pt>
                <c:pt idx="8">
                  <c:v>10000</c:v>
                </c:pt>
                <c:pt idx="9">
                  <c:v>50000</c:v>
                </c:pt>
              </c:numCache>
            </c:numRef>
          </c:cat>
          <c:val>
            <c:numRef>
              <c:f>'EXPERIMENT C'!$C$4:$C$13</c:f>
              <c:numCache>
                <c:formatCode>General</c:formatCode>
                <c:ptCount val="10"/>
                <c:pt idx="0">
                  <c:v>15</c:v>
                </c:pt>
                <c:pt idx="1">
                  <c:v>21</c:v>
                </c:pt>
                <c:pt idx="2">
                  <c:v>31</c:v>
                </c:pt>
                <c:pt idx="3">
                  <c:v>41</c:v>
                </c:pt>
                <c:pt idx="4">
                  <c:v>45</c:v>
                </c:pt>
                <c:pt idx="5">
                  <c:v>40</c:v>
                </c:pt>
                <c:pt idx="6">
                  <c:v>37</c:v>
                </c:pt>
                <c:pt idx="7">
                  <c:v>30</c:v>
                </c:pt>
                <c:pt idx="8">
                  <c:v>25</c:v>
                </c:pt>
                <c:pt idx="9">
                  <c:v>15</c:v>
                </c:pt>
              </c:numCache>
            </c:numRef>
          </c:val>
          <c:smooth val="0"/>
        </c:ser>
        <c:ser>
          <c:idx val="3"/>
          <c:order val="3"/>
          <c:tx>
            <c:strRef>
              <c:f>'EXPERIMENT C'!$D$3</c:f>
              <c:strCache>
                <c:ptCount val="1"/>
                <c:pt idx="0">
                  <c:v>BASALT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'EXPERIMENT C'!$A$4:$A$13</c:f>
              <c:numCache>
                <c:formatCode>General</c:formatCode>
                <c:ptCount val="10"/>
                <c:pt idx="0">
                  <c:v>1</c:v>
                </c:pt>
                <c:pt idx="1">
                  <c:v>5</c:v>
                </c:pt>
                <c:pt idx="2">
                  <c:v>10</c:v>
                </c:pt>
                <c:pt idx="3">
                  <c:v>50</c:v>
                </c:pt>
                <c:pt idx="4">
                  <c:v>100</c:v>
                </c:pt>
                <c:pt idx="5">
                  <c:v>500</c:v>
                </c:pt>
                <c:pt idx="6">
                  <c:v>1000</c:v>
                </c:pt>
                <c:pt idx="7">
                  <c:v>5000</c:v>
                </c:pt>
                <c:pt idx="8">
                  <c:v>10000</c:v>
                </c:pt>
                <c:pt idx="9">
                  <c:v>50000</c:v>
                </c:pt>
              </c:numCache>
            </c:numRef>
          </c:cat>
          <c:val>
            <c:numRef>
              <c:f>'EXPERIMENT C'!$D$4:$D$13</c:f>
              <c:numCache>
                <c:formatCode>General</c:formatCode>
                <c:ptCount val="10"/>
                <c:pt idx="0">
                  <c:v>20</c:v>
                </c:pt>
                <c:pt idx="1">
                  <c:v>30</c:v>
                </c:pt>
                <c:pt idx="2">
                  <c:v>49</c:v>
                </c:pt>
                <c:pt idx="3">
                  <c:v>67</c:v>
                </c:pt>
                <c:pt idx="4">
                  <c:v>69</c:v>
                </c:pt>
                <c:pt idx="5">
                  <c:v>60</c:v>
                </c:pt>
                <c:pt idx="6">
                  <c:v>52</c:v>
                </c:pt>
                <c:pt idx="7">
                  <c:v>48</c:v>
                </c:pt>
                <c:pt idx="8">
                  <c:v>40</c:v>
                </c:pt>
                <c:pt idx="9">
                  <c:v>25</c:v>
                </c:pt>
              </c:numCache>
            </c:numRef>
          </c:val>
          <c:smooth val="0"/>
        </c:ser>
        <c:ser>
          <c:idx val="4"/>
          <c:order val="4"/>
          <c:tx>
            <c:strRef>
              <c:f>'EXPERIMENT C'!$E$3</c:f>
              <c:strCache>
                <c:ptCount val="1"/>
                <c:pt idx="0">
                  <c:v>SHALE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'EXPERIMENT C'!$A$4:$A$13</c:f>
              <c:numCache>
                <c:formatCode>General</c:formatCode>
                <c:ptCount val="10"/>
                <c:pt idx="0">
                  <c:v>1</c:v>
                </c:pt>
                <c:pt idx="1">
                  <c:v>5</c:v>
                </c:pt>
                <c:pt idx="2">
                  <c:v>10</c:v>
                </c:pt>
                <c:pt idx="3">
                  <c:v>50</c:v>
                </c:pt>
                <c:pt idx="4">
                  <c:v>100</c:v>
                </c:pt>
                <c:pt idx="5">
                  <c:v>500</c:v>
                </c:pt>
                <c:pt idx="6">
                  <c:v>1000</c:v>
                </c:pt>
                <c:pt idx="7">
                  <c:v>5000</c:v>
                </c:pt>
                <c:pt idx="8">
                  <c:v>10000</c:v>
                </c:pt>
                <c:pt idx="9">
                  <c:v>50000</c:v>
                </c:pt>
              </c:numCache>
            </c:numRef>
          </c:cat>
          <c:val>
            <c:numRef>
              <c:f>'EXPERIMENT C'!$E$4:$E$13</c:f>
              <c:numCache>
                <c:formatCode>General</c:formatCode>
                <c:ptCount val="10"/>
                <c:pt idx="0">
                  <c:v>19</c:v>
                </c:pt>
                <c:pt idx="1">
                  <c:v>29</c:v>
                </c:pt>
                <c:pt idx="2">
                  <c:v>46</c:v>
                </c:pt>
                <c:pt idx="3">
                  <c:v>60</c:v>
                </c:pt>
                <c:pt idx="4">
                  <c:v>64</c:v>
                </c:pt>
                <c:pt idx="5">
                  <c:v>57</c:v>
                </c:pt>
                <c:pt idx="6">
                  <c:v>49</c:v>
                </c:pt>
                <c:pt idx="7">
                  <c:v>43</c:v>
                </c:pt>
                <c:pt idx="8">
                  <c:v>37</c:v>
                </c:pt>
                <c:pt idx="9">
                  <c:v>19</c:v>
                </c:pt>
              </c:numCache>
            </c:numRef>
          </c:val>
          <c:smooth val="0"/>
        </c:ser>
        <c:dLbls>
          <c:dLblPos val="r"/>
          <c:showLegendKey val="0"/>
          <c:showVal val="0"/>
          <c:showCatName val="0"/>
          <c:showSerName val="0"/>
          <c:showPercent val="0"/>
          <c:showBubbleSize val="0"/>
        </c:dLbls>
        <c:marker val="1"/>
        <c:smooth val="0"/>
        <c:axId val="418359279"/>
        <c:axId val="401055847"/>
        <c:extLst>
          <c:ext xmlns:c15="http://schemas.microsoft.com/office/drawing/2012/chart" uri="{02D57815-91ED-43cb-92C2-25804820EDAC}">
            <c15:filteredLineSeries>
              <c15:ser>
                <c:idx val="0"/>
                <c:order val="0"/>
                <c:tx>
                  <c:strRef>
                    <c:extLst>
                      <c:ext uri="{02D57815-91ED-43cb-92C2-25804820EDAC}">
                        <c15:formulaRef>
                          <c15:sqref>'EXPERIMENT C'!$A$3</c15:sqref>
                        </c15:formulaRef>
                      </c:ext>
                    </c:extLst>
                    <c:strCache>
                      <c:ptCount val="1"/>
                      <c:pt idx="0">
                        <c:v>years storing spent fuel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ullRef>
                          <c15:sqref/>
                        </c15:fullRef>
                        <c15:formulaRef>
                          <c15:sqref>'EXPERIMENT C'!$A$4:$A$13</c15:sqref>
                        </c15:formulaRef>
                      </c:ext>
                    </c:extLst>
                    <c:numCache>
                      <c:formatCode>General</c:formatCode>
                      <c:ptCount val="10"/>
                      <c:pt idx="0">
                        <c:v>1</c:v>
                      </c:pt>
                      <c:pt idx="1">
                        <c:v>5</c:v>
                      </c:pt>
                      <c:pt idx="2">
                        <c:v>10</c:v>
                      </c:pt>
                      <c:pt idx="3">
                        <c:v>50</c:v>
                      </c:pt>
                      <c:pt idx="4">
                        <c:v>100</c:v>
                      </c:pt>
                      <c:pt idx="5">
                        <c:v>500</c:v>
                      </c:pt>
                      <c:pt idx="6">
                        <c:v>1000</c:v>
                      </c:pt>
                      <c:pt idx="7">
                        <c:v>5000</c:v>
                      </c:pt>
                      <c:pt idx="8">
                        <c:v>10000</c:v>
                      </c:pt>
                      <c:pt idx="9">
                        <c:v>50000</c:v>
                      </c:pt>
                    </c:numCache>
                  </c:numRef>
                </c:cat>
                <c:val>
                  <c:numRef>
                    <c:extLst>
                      <c:ext uri="{02D57815-91ED-43cb-92C2-25804820EDAC}">
                        <c15:formulaRef>
                          <c15:sqref>'EXPERIMENT C'!$A$4:$A$13</c15:sqref>
                        </c15:formulaRef>
                      </c:ext>
                    </c:extLst>
                    <c:numCache>
                      <c:formatCode>General</c:formatCode>
                      <c:ptCount val="10"/>
                      <c:pt idx="0">
                        <c:v>1</c:v>
                      </c:pt>
                      <c:pt idx="1">
                        <c:v>5</c:v>
                      </c:pt>
                      <c:pt idx="2">
                        <c:v>10</c:v>
                      </c:pt>
                      <c:pt idx="3">
                        <c:v>50</c:v>
                      </c:pt>
                      <c:pt idx="4">
                        <c:v>100</c:v>
                      </c:pt>
                      <c:pt idx="5">
                        <c:v>500</c:v>
                      </c:pt>
                      <c:pt idx="6">
                        <c:v>1000</c:v>
                      </c:pt>
                      <c:pt idx="7">
                        <c:v>5000</c:v>
                      </c:pt>
                      <c:pt idx="8">
                        <c:v>10000</c:v>
                      </c:pt>
                      <c:pt idx="9">
                        <c:v>50000</c:v>
                      </c:pt>
                    </c:numCache>
                  </c:numRef>
                </c:val>
                <c:smooth val="0"/>
              </c15:ser>
            </c15:filteredLineSeries>
          </c:ext>
        </c:extLst>
      </c:lineChart>
      <c:catAx>
        <c:axId val="41835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horzOverflow="overflow" vert="horz" wrap="square" anchor="ctr" anchorCtr="1"/>
          <a:lstStyle/>
          <a:p>
            <a:pPr>
              <a:defRPr sz="900" kern="1200">
                <a:solidFill>
                  <a:schemeClr val="tx1">
                    <a:lumMod val="65000"/>
                    <a:lumOff val="35000"/>
                  </a:schemeClr>
                </a:solidFill>
                <a:latin typeface="+mn-lt"/>
                <a:ea typeface="+mn-ea"/>
                <a:cs typeface="+mn-cs"/>
              </a:defRPr>
            </a:pPr>
          </a:p>
        </c:txPr>
        <c:crossAx val="401055847"/>
        <c:crosses val="autoZero"/>
        <c:auto val="1"/>
        <c:lblAlgn val="ctr"/>
        <c:lblOffset val="100"/>
        <c:tickMarkSkip val="1"/>
        <c:noMultiLvlLbl val="0"/>
      </c:catAx>
      <c:valAx>
        <c:axId val="401055847"/>
        <c:scaling>
          <c:orientation val="minMax"/>
        </c:scaling>
        <c:delete val="0"/>
        <c:axPos val="l"/>
        <c:majorGridlines>
          <c:spPr>
            <a:noFill/>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horzOverflow="overflow" vert="horz" wrap="square" anchor="ctr" anchorCtr="1"/>
          <a:lstStyle/>
          <a:p>
            <a:pPr>
              <a:defRPr sz="900" kern="1200">
                <a:solidFill>
                  <a:schemeClr val="tx1">
                    <a:lumMod val="65000"/>
                    <a:lumOff val="35000"/>
                  </a:schemeClr>
                </a:solidFill>
                <a:latin typeface="+mn-lt"/>
                <a:ea typeface="+mn-ea"/>
                <a:cs typeface="+mn-cs"/>
              </a:defRPr>
            </a:pPr>
          </a:p>
        </c:txPr>
        <c:crossAx val="418359279"/>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sz="900" kern="120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0" spcFirstLastPara="0" vertOverflow="ellipsis" horzOverflow="overflow" vert="horz" wrap="square" anchor="ctr" anchorCtr="1"/>
    <a:lstStyle/>
    <a:p>
      <a:pPr>
        <a:defRPr lang="en-US" sz="1000" kern="1200">
          <a:solidFill>
            <a:schemeClr val="tx1"/>
          </a:solidFill>
          <a:latin typeface="+mn-lt"/>
          <a:ea typeface="+mn-ea"/>
          <a:cs typeface="+mn-cs"/>
        </a:defRPr>
      </a:pPr>
    </a:p>
  </c:txPr>
  <c:printSettings>
    <c:headerFooter/>
    <c:pageMargins r="0.7" b="0.75" l="0.7" footer="0.3" header="0.3" t="0.7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vertOverflow="ellipsis" anchor="ctr" anchorCtr="1"/>
          <a:lstStyle/>
          <a:p>
            <a:pPr algn="ctr" defTabSz="914400">
              <a:defRPr sz="1400" b="0"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Rock Type vs Rock Density at STP [g/cm^3], Rock Temperature after 1 yr storing spent fuel  [°C] </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lineChart>
        <c:grouping val="standard"/>
        <c:varyColors val="0"/>
        <c:ser>
          <c:idx val="1"/>
          <c:order val="1"/>
          <c:tx>
            <c:strRef>
              <c:f>'EXPERIMENT D'!$B$3</c:f>
              <c:strCache>
                <c:ptCount val="1"/>
                <c:pt idx="0">
                  <c:v>rock density at standard temperature and pressure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'EXPERIMENT D'!$A$4:$A$13</c:f>
              <c:strCache>
                <c:ptCount val="10"/>
                <c:pt idx="0">
                  <c:v>Plagioclase</c:v>
                </c:pt>
                <c:pt idx="1">
                  <c:v>Hornblende</c:v>
                </c:pt>
                <c:pt idx="2">
                  <c:v>Hermatite</c:v>
                </c:pt>
                <c:pt idx="3">
                  <c:v>Quartz</c:v>
                </c:pt>
              </c:strCache>
            </c:strRef>
          </c:cat>
          <c:val>
            <c:numRef>
              <c:f>'EXPERIMENT D'!$B$4:$B$13</c:f>
              <c:numCache>
                <c:formatCode>General</c:formatCode>
                <c:ptCount val="10"/>
                <c:pt idx="0">
                  <c:v>5.7</c:v>
                </c:pt>
                <c:pt idx="1">
                  <c:v>2.8</c:v>
                </c:pt>
                <c:pt idx="2">
                  <c:v>1.26</c:v>
                </c:pt>
                <c:pt idx="3">
                  <c:v>1.57</c:v>
                </c:pt>
              </c:numCache>
            </c:numRef>
          </c:val>
          <c:smooth val="0"/>
        </c:ser>
        <c:ser>
          <c:idx val="2"/>
          <c:order val="2"/>
          <c:tx>
            <c:strRef>
              <c:f>'EXPERIMENT D'!$C$3</c:f>
              <c:strCache>
                <c:ptCount val="1"/>
                <c:pt idx="0">
                  <c:v>rock temperature after 1 yr  storing spent fuel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'EXPERIMENT D'!$A$4:$A$13</c:f>
              <c:strCache>
                <c:ptCount val="10"/>
                <c:pt idx="0">
                  <c:v>Plagioclase</c:v>
                </c:pt>
                <c:pt idx="1">
                  <c:v>Hornblende</c:v>
                </c:pt>
                <c:pt idx="2">
                  <c:v>Hermatite</c:v>
                </c:pt>
                <c:pt idx="3">
                  <c:v>Quartz</c:v>
                </c:pt>
              </c:strCache>
            </c:strRef>
          </c:cat>
          <c:val>
            <c:numRef>
              <c:f>'EXPERIMENT D'!$C$4:$C$13</c:f>
              <c:numCache>
                <c:formatCode>General</c:formatCode>
                <c:ptCount val="10"/>
                <c:pt idx="0">
                  <c:v>110</c:v>
                </c:pt>
                <c:pt idx="1">
                  <c:v>121</c:v>
                </c:pt>
                <c:pt idx="2">
                  <c:v>165</c:v>
                </c:pt>
                <c:pt idx="3">
                  <c:v>146</c:v>
                </c:pt>
              </c:numCache>
            </c:numRef>
          </c:val>
          <c:smooth val="0"/>
        </c:ser>
        <c:ser>
          <c:idx val="3"/>
          <c:order val="3"/>
          <c:tx>
            <c:strRef>
              <c:f>'EXPERIMENT D'!$D$3</c:f>
              <c:strCache>
                <c:ptCount val="1"/>
                <c:pt idx="0">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'EXPERIMENT D'!$A$4:$A$13</c:f>
              <c:strCache>
                <c:ptCount val="10"/>
                <c:pt idx="0">
                  <c:v>Plagioclase</c:v>
                </c:pt>
                <c:pt idx="1">
                  <c:v>Hornblende</c:v>
                </c:pt>
                <c:pt idx="2">
                  <c:v>Hermatite</c:v>
                </c:pt>
                <c:pt idx="3">
                  <c:v>Quartz</c:v>
                </c:pt>
              </c:strCache>
            </c:strRef>
          </c:cat>
          <c:val>
            <c:numRef>
              <c:f>'EXPERIMENT D'!$D$4:$D$13</c:f>
              <c:numCache>
                <c:formatCode>General</c:formatCode>
                <c:ptCount val="10"/>
              </c:numCache>
            </c:numRef>
          </c:val>
          <c:smooth val="0"/>
        </c:ser>
        <c:ser>
          <c:idx val="4"/>
          <c:order val="4"/>
          <c:tx>
            <c:strRef>
              <c:f>'EXPERIMENT D'!$E$3</c:f>
              <c:strCache>
                <c:ptCount val="1"/>
                <c:pt idx="0">
                  <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'EXPERIMENT D'!$A$4:$A$13</c:f>
              <c:strCache>
                <c:ptCount val="10"/>
                <c:pt idx="0">
                  <c:v>Plagioclase</c:v>
                </c:pt>
                <c:pt idx="1">
                  <c:v>Hornblende</c:v>
                </c:pt>
                <c:pt idx="2">
                  <c:v>Hermatite</c:v>
                </c:pt>
                <c:pt idx="3">
                  <c:v>Quartz</c:v>
                </c:pt>
              </c:strCache>
            </c:strRef>
          </c:cat>
          <c:val>
            <c:numRef>
              <c:f>'EXPERIMENT D'!$E$4:$E$13</c:f>
              <c:numCache>
                <c:formatCode>General</c:formatCode>
                <c:ptCount val="10"/>
              </c:numCache>
            </c:numRef>
          </c:val>
          <c:smooth val="0"/>
        </c:ser>
        <c:dLbls>
          <c:dLblPos val="r"/>
          <c:showLegendKey val="0"/>
          <c:showVal val="0"/>
          <c:showCatName val="0"/>
          <c:showSerName val="0"/>
          <c:showPercent val="0"/>
          <c:showBubbleSize val="0"/>
        </c:dLbls>
        <c:marker val="1"/>
        <c:smooth val="0"/>
        <c:axId val="344420948"/>
        <c:axId val="921386039"/>
        <c:extLst>
          <c:ext xmlns:c15="http://schemas.microsoft.com/office/drawing/2012/chart" uri="{02D57815-91ED-43cb-92C2-25804820EDAC}">
            <c15:filteredLineSeries>
              <c15: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uri="{02D57815-91ED-43cb-92C2-25804820EDAC}">
                        <c15:fullRef>
                          <c15:sqref/>
                        </c15:fullRef>
                        <c15:formulaRef>
                          <c15:sqref>'EXPERIMENT D'!$A$4:$A$13</c15:sqref>
                        </c15:formulaRef>
                      </c:ext>
                    </c:extLst>
                    <c:strCache>
                      <c:ptCount val="10"/>
                      <c:pt idx="0">
                        <c:v>Plagioclase</c:v>
                      </c:pt>
                      <c:pt idx="1">
                        <c:v>Hornblende</c:v>
                      </c:pt>
                      <c:pt idx="2">
                        <c:v>Hermatite</c:v>
                      </c:pt>
                      <c:pt idx="3">
                        <c:v>Quartz</c:v>
                      </c:pt>
                    </c:strCache>
                  </c:strRef>
                </c:cat>
                <c:val>
                  <c:numRef>
                    <c:extLst>
                      <c:ext uri="{02D57815-91ED-43cb-92C2-25804820EDAC}">
                        <c15:formulaRef>
                          <c15:sqref>'EXPERIMENT D'!$A$3:$A$13</c15:sqref>
                        </c15:formulaRef>
                      </c:ext>
                    </c:extLst>
                    <c:numCache>
                      <c:formatCode>General</c:formatCode>
                      <c:ptCount val="11"/>
                      <c:pt idx="0">
                        <c:v>0</c:v>
                      </c:pt>
                      <c:pt idx="1">
                        <c:v>0</c:v>
                      </c:pt>
                      <c:pt idx="2">
                        <c:v>0</c:v>
                      </c:pt>
                      <c:pt idx="3">
                        <c:v>0</c:v>
                      </c:pt>
                      <c:pt idx="4">
                        <c:v>0</c:v>
                      </c:pt>
                    </c:numCache>
                  </c:numRef>
                </c:val>
                <c:smooth val="0"/>
              </c15:ser>
            </c15:filteredLineSeries>
          </c:ext>
        </c:extLst>
      </c:lineChart>
      <c:catAx>
        <c:axId val="3444209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horzOverflow="overflow" vert="horz" wrap="square" anchor="ctr" anchorCtr="1"/>
          <a:lstStyle/>
          <a:p>
            <a:pPr>
              <a:defRPr sz="900" kern="1200">
                <a:solidFill>
                  <a:schemeClr val="tx1">
                    <a:lumMod val="65000"/>
                    <a:lumOff val="35000"/>
                  </a:schemeClr>
                </a:solidFill>
                <a:latin typeface="+mn-lt"/>
                <a:ea typeface="+mn-ea"/>
                <a:cs typeface="+mn-cs"/>
              </a:defRPr>
            </a:pPr>
          </a:p>
        </c:txPr>
        <c:crossAx val="921386039"/>
        <c:crosses val="autoZero"/>
        <c:auto val="1"/>
        <c:lblAlgn val="ctr"/>
        <c:lblOffset val="100"/>
        <c:tickMarkSkip val="1"/>
        <c:noMultiLvlLbl val="0"/>
      </c:catAx>
      <c:valAx>
        <c:axId val="921386039"/>
        <c:scaling>
          <c:orientation val="minMax"/>
        </c:scaling>
        <c:delete val="0"/>
        <c:axPos val="l"/>
        <c:majorGridlines>
          <c:spPr>
            <a:noFill/>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horzOverflow="overflow" vert="horz" wrap="square" anchor="ctr" anchorCtr="1"/>
          <a:lstStyle/>
          <a:p>
            <a:pPr>
              <a:defRPr sz="900" kern="1200">
                <a:solidFill>
                  <a:schemeClr val="tx1">
                    <a:lumMod val="65000"/>
                    <a:lumOff val="35000"/>
                  </a:schemeClr>
                </a:solidFill>
                <a:latin typeface="+mn-lt"/>
                <a:ea typeface="+mn-ea"/>
                <a:cs typeface="+mn-cs"/>
              </a:defRPr>
            </a:pPr>
          </a:p>
        </c:txPr>
        <c:crossAx val="344420948"/>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sz="900" kern="120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0" spcFirstLastPara="0" vertOverflow="ellipsis" horzOverflow="overflow" vert="horz" wrap="square" anchor="ctr" anchorCtr="1"/>
    <a:lstStyle/>
    <a:p>
      <a:pPr>
        <a:defRPr lang="en-US" sz="1000" kern="1200">
          <a:solidFill>
            <a:schemeClr val="tx1"/>
          </a:solidFill>
          <a:latin typeface="+mn-lt"/>
          <a:ea typeface="+mn-ea"/>
          <a:cs typeface="+mn-cs"/>
        </a:defRPr>
      </a:pPr>
    </a:p>
  </c:txPr>
  <c:printSettings>
    <c:headerFooter/>
    <c:pageMargins r="0.7" b="0.75" l="0.7" footer="0.3" header="0.3" t="0.7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vertOverflow="ellipsis" anchor="ctr" anchorCtr="1"/>
          <a:lstStyle/>
          <a:p>
            <a:pPr algn="ctr" defTabSz="914400">
              <a:defRPr sz="1400" b="0"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Temperature [°C] vs Hornblende [g/cm^3]</a:t>
            </a:r>
            <a:endParaRPr sz="1400" b="0" i="0" u="none" strike="noStrike" kern="1200" cap="none" spc="0" normalizeH="0" baseline="0">
              <a:solidFill>
                <a:schemeClr val="tx1">
                  <a:lumMod val="65000"/>
                  <a:lumOff val="35000"/>
                </a:schemeClr>
              </a:solidFill>
              <a:effectLst/>
              <a:latin typeface="+mn-lt"/>
              <a:ea typeface="+mn-ea"/>
              <a:cs typeface="+mn-cs"/>
            </a:endParaRPr>
          </a:p>
          <a:p>
            <a:pPr algn="ctr" defTabSz="914400">
              <a:defRPr sz="1400" b="0"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 Hermatite[g/cm^3]</a:t>
            </a:r>
            <a:endParaRPr sz="1400" b="0" i="0" u="none" strike="noStrike" kern="1200" cap="none" spc="0" normalizeH="0" baseline="0">
              <a:solidFill>
                <a:schemeClr val="tx1">
                  <a:lumMod val="65000"/>
                  <a:lumOff val="35000"/>
                </a:schemeClr>
              </a:solidFill>
              <a:effectLst/>
              <a:latin typeface="+mn-lt"/>
              <a:ea typeface="+mn-ea"/>
              <a:cs typeface="+mn-cs"/>
            </a:endParaRPr>
          </a:p>
          <a:p>
            <a:pPr algn="ctr" defTabSz="914400">
              <a:defRPr sz="1400" b="0"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 Plagioclase [g/cm^3], Quartz [g/cm^3]</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manualLayout>
          <c:xMode val="edge"/>
          <c:yMode val="edge"/>
          <c:x val="0.269320036455648"/>
          <c:y val="0.0355731611893584"/>
        </c:manualLayout>
      </c:layout>
      <c:overlay val="0"/>
      <c:spPr>
        <a:noFill/>
        <a:ln>
          <a:noFill/>
        </a:ln>
        <a:effectLst/>
      </c:spPr>
    </c:title>
    <c:autoTitleDeleted val="0"/>
    <c:plotArea>
      <c:layout/>
      <c:lineChart>
        <c:grouping val="standard"/>
        <c:varyColors val="0"/>
        <c:ser>
          <c:idx val="1"/>
          <c:order val="1"/>
          <c:tx>
            <c:strRef>
              <c:f>'EXPERIMENT E'!$B$3</c:f>
              <c:strCache>
                <c:ptCount val="1"/>
                <c:pt idx="0">
                  <c:v>Hornblende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'EXPERIMENT E'!$A$4:$A$13</c:f>
              <c:numCache>
                <c:formatCode>General</c:formatCode>
                <c:ptCount val="10"/>
                <c:pt idx="0">
                  <c:v>0</c:v>
                </c:pt>
                <c:pt idx="1">
                  <c:v>50</c:v>
                </c:pt>
                <c:pt idx="2">
                  <c:v>100</c:v>
                </c:pt>
                <c:pt idx="3">
                  <c:v>150</c:v>
                </c:pt>
                <c:pt idx="4">
                  <c:v>200</c:v>
                </c:pt>
                <c:pt idx="5">
                  <c:v>250</c:v>
                </c:pt>
                <c:pt idx="6">
                  <c:v>300</c:v>
                </c:pt>
                <c:pt idx="7">
                  <c:v>350</c:v>
                </c:pt>
                <c:pt idx="8">
                  <c:v>400</c:v>
                </c:pt>
              </c:numCache>
            </c:numRef>
          </c:cat>
          <c:val>
            <c:numRef>
              <c:f>'EXPERIMENT E'!$B$4:$B$13</c:f>
              <c:numCache>
                <c:formatCode>General</c:formatCode>
                <c:ptCount val="10"/>
                <c:pt idx="0">
                  <c:v>6.1</c:v>
                </c:pt>
                <c:pt idx="1">
                  <c:v>5</c:v>
                </c:pt>
                <c:pt idx="2">
                  <c:v>4.2</c:v>
                </c:pt>
                <c:pt idx="3">
                  <c:v>3.5</c:v>
                </c:pt>
                <c:pt idx="4">
                  <c:v>3.1</c:v>
                </c:pt>
                <c:pt idx="5">
                  <c:v>2.8</c:v>
                </c:pt>
                <c:pt idx="6">
                  <c:v>2.7</c:v>
                </c:pt>
                <c:pt idx="7">
                  <c:v>2.6</c:v>
                </c:pt>
                <c:pt idx="8">
                  <c:v>2.3</c:v>
                </c:pt>
              </c:numCache>
            </c:numRef>
          </c:val>
          <c:smooth val="0"/>
        </c:ser>
        <c:ser>
          <c:idx val="2"/>
          <c:order val="2"/>
          <c:tx>
            <c:strRef>
              <c:f>'EXPERIMENT E'!$C$3</c:f>
              <c:strCache>
                <c:ptCount val="1"/>
                <c:pt idx="0">
                  <c:v>Hermatite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'EXPERIMENT E'!$A$4:$A$13</c:f>
              <c:numCache>
                <c:formatCode>General</c:formatCode>
                <c:ptCount val="10"/>
                <c:pt idx="0">
                  <c:v>0</c:v>
                </c:pt>
                <c:pt idx="1">
                  <c:v>50</c:v>
                </c:pt>
                <c:pt idx="2">
                  <c:v>100</c:v>
                </c:pt>
                <c:pt idx="3">
                  <c:v>150</c:v>
                </c:pt>
                <c:pt idx="4">
                  <c:v>200</c:v>
                </c:pt>
                <c:pt idx="5">
                  <c:v>250</c:v>
                </c:pt>
                <c:pt idx="6">
                  <c:v>300</c:v>
                </c:pt>
                <c:pt idx="7">
                  <c:v>350</c:v>
                </c:pt>
                <c:pt idx="8">
                  <c:v>400</c:v>
                </c:pt>
              </c:numCache>
            </c:numRef>
          </c:cat>
          <c:val>
            <c:numRef>
              <c:f>'EXPERIMENT E'!$C$4:$C$13</c:f>
              <c:numCache>
                <c:formatCode>General</c:formatCode>
                <c:ptCount val="10"/>
                <c:pt idx="0">
                  <c:v>2.9</c:v>
                </c:pt>
                <c:pt idx="1">
                  <c:v>2.8</c:v>
                </c:pt>
                <c:pt idx="2">
                  <c:v>2.5</c:v>
                </c:pt>
                <c:pt idx="3">
                  <c:v>2.4</c:v>
                </c:pt>
                <c:pt idx="4">
                  <c:v>2.3</c:v>
                </c:pt>
                <c:pt idx="5">
                  <c:v>2.1</c:v>
                </c:pt>
                <c:pt idx="6">
                  <c:v>2.05</c:v>
                </c:pt>
                <c:pt idx="7">
                  <c:v>2</c:v>
                </c:pt>
                <c:pt idx="8">
                  <c:v>1.95</c:v>
                </c:pt>
              </c:numCache>
            </c:numRef>
          </c:val>
          <c:smooth val="0"/>
        </c:ser>
        <c:ser>
          <c:idx val="3"/>
          <c:order val="3"/>
          <c:tx>
            <c:strRef>
              <c:f>'EXPERIMENT E'!$D$3</c:f>
              <c:strCache>
                <c:ptCount val="1"/>
                <c:pt idx="0">
                  <c:v>Plagioclase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'EXPERIMENT E'!$A$4:$A$13</c:f>
              <c:numCache>
                <c:formatCode>General</c:formatCode>
                <c:ptCount val="10"/>
                <c:pt idx="0">
                  <c:v>0</c:v>
                </c:pt>
                <c:pt idx="1">
                  <c:v>50</c:v>
                </c:pt>
                <c:pt idx="2">
                  <c:v>100</c:v>
                </c:pt>
                <c:pt idx="3">
                  <c:v>150</c:v>
                </c:pt>
                <c:pt idx="4">
                  <c:v>200</c:v>
                </c:pt>
                <c:pt idx="5">
                  <c:v>250</c:v>
                </c:pt>
                <c:pt idx="6">
                  <c:v>300</c:v>
                </c:pt>
                <c:pt idx="7">
                  <c:v>350</c:v>
                </c:pt>
                <c:pt idx="8">
                  <c:v>400</c:v>
                </c:pt>
              </c:numCache>
            </c:numRef>
          </c:cat>
          <c:val>
            <c:numRef>
              <c:f>'EXPERIMENT E'!$D$4:$D$13</c:f>
              <c:numCache>
                <c:formatCode>General</c:formatCode>
                <c:ptCount val="10"/>
                <c:pt idx="0">
                  <c:v>1.7</c:v>
                </c:pt>
                <c:pt idx="1">
                  <c:v>1.5</c:v>
                </c:pt>
                <c:pt idx="2">
                  <c:v>1.3</c:v>
                </c:pt>
                <c:pt idx="3">
                  <c:v>1.2</c:v>
                </c:pt>
                <c:pt idx="4">
                  <c:v>1.2</c:v>
                </c:pt>
                <c:pt idx="5">
                  <c:v>1.2</c:v>
                </c:pt>
                <c:pt idx="6">
                  <c:v>1.2</c:v>
                </c:pt>
                <c:pt idx="7">
                  <c:v>1.2</c:v>
                </c:pt>
                <c:pt idx="8">
                  <c:v>1.2</c:v>
                </c:pt>
              </c:numCache>
            </c:numRef>
          </c:val>
          <c:smooth val="0"/>
        </c:ser>
        <c:ser>
          <c:idx val="4"/>
          <c:order val="4"/>
          <c:tx>
            <c:strRef>
              <c:f>'EXPERIMENT E'!$E$3</c:f>
              <c:strCache>
                <c:ptCount val="1"/>
                <c:pt idx="0">
                  <c:v>Quartz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'EXPERIMENT E'!$A$4:$A$13</c:f>
              <c:numCache>
                <c:formatCode>General</c:formatCode>
                <c:ptCount val="10"/>
                <c:pt idx="0">
                  <c:v>0</c:v>
                </c:pt>
                <c:pt idx="1">
                  <c:v>50</c:v>
                </c:pt>
                <c:pt idx="2">
                  <c:v>100</c:v>
                </c:pt>
                <c:pt idx="3">
                  <c:v>150</c:v>
                </c:pt>
                <c:pt idx="4">
                  <c:v>200</c:v>
                </c:pt>
                <c:pt idx="5">
                  <c:v>250</c:v>
                </c:pt>
                <c:pt idx="6">
                  <c:v>300</c:v>
                </c:pt>
                <c:pt idx="7">
                  <c:v>350</c:v>
                </c:pt>
                <c:pt idx="8">
                  <c:v>400</c:v>
                </c:pt>
              </c:numCache>
            </c:numRef>
          </c:cat>
          <c:val>
            <c:numRef>
              <c:f>'EXPERIMENT E'!$E$4:$E$13</c:f>
              <c:numCache>
                <c:formatCode>General</c:formatCode>
                <c:ptCount val="10"/>
                <c:pt idx="0">
                  <c:v>1.1</c:v>
                </c:pt>
                <c:pt idx="1">
                  <c:v>1.15</c:v>
                </c:pt>
                <c:pt idx="2">
                  <c:v>1.17</c:v>
                </c:pt>
                <c:pt idx="3">
                  <c:v>1.18</c:v>
                </c:pt>
                <c:pt idx="4">
                  <c:v>1.2</c:v>
                </c:pt>
                <c:pt idx="5">
                  <c:v>1.2</c:v>
                </c:pt>
                <c:pt idx="6">
                  <c:v>1.2</c:v>
                </c:pt>
                <c:pt idx="7">
                  <c:v>1.25</c:v>
                </c:pt>
                <c:pt idx="8">
                  <c:v>1.3</c:v>
                </c:pt>
              </c:numCache>
            </c:numRef>
          </c:val>
          <c:smooth val="0"/>
        </c:ser>
        <c:dLbls>
          <c:dLblPos val="r"/>
          <c:showLegendKey val="0"/>
          <c:showVal val="0"/>
          <c:showCatName val="0"/>
          <c:showSerName val="0"/>
          <c:showPercent val="0"/>
          <c:showBubbleSize val="0"/>
        </c:dLbls>
        <c:marker val="1"/>
        <c:smooth val="0"/>
        <c:axId val="494218371"/>
        <c:axId val="509953793"/>
        <c:extLst>
          <c:ext xmlns:c15="http://schemas.microsoft.com/office/drawing/2012/chart" uri="{02D57815-91ED-43cb-92C2-25804820EDAC}">
            <c15:filteredLineSeries>
              <c15:ser>
                <c:idx val="0"/>
                <c:order val="0"/>
                <c:tx>
                  <c:strRef>
                    <c:extLst>
                      <c:ext uri="{02D57815-91ED-43cb-92C2-25804820EDAC}">
                        <c15:formulaRef>
                          <c15:sqref>'EXPERIMENT E'!$A$3</c15:sqref>
                        </c15:formulaRef>
                      </c:ext>
                    </c:extLst>
                    <c:strCache>
                      <c:ptCount val="1"/>
                      <c:pt idx="0">
                        <c:v>temperature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ullRef>
                          <c15:sqref/>
                        </c15:fullRef>
                        <c15:formulaRef>
                          <c15:sqref>'EXPERIMENT E'!$A$4:$A$13</c15:sqref>
                        </c15:formulaRef>
                      </c:ext>
                    </c:extLst>
                    <c:numCache>
                      <c:formatCode>General</c:formatCode>
                      <c:ptCount val="10"/>
                      <c:pt idx="0">
                        <c:v>0</c:v>
                      </c:pt>
                      <c:pt idx="1">
                        <c:v>50</c:v>
                      </c:pt>
                      <c:pt idx="2">
                        <c:v>100</c:v>
                      </c:pt>
                      <c:pt idx="3">
                        <c:v>150</c:v>
                      </c:pt>
                      <c:pt idx="4">
                        <c:v>200</c:v>
                      </c:pt>
                      <c:pt idx="5">
                        <c:v>250</c:v>
                      </c:pt>
                      <c:pt idx="6">
                        <c:v>300</c:v>
                      </c:pt>
                      <c:pt idx="7">
                        <c:v>350</c:v>
                      </c:pt>
                      <c:pt idx="8">
                        <c:v>400</c:v>
                      </c:pt>
                    </c:numCache>
                  </c:numRef>
                </c:cat>
                <c:val>
                  <c:numRef>
                    <c:extLst>
                      <c:ext uri="{02D57815-91ED-43cb-92C2-25804820EDAC}">
                        <c15:formulaRef>
                          <c15:sqref>'EXPERIMENT E'!$A$4:$A$13</c15:sqref>
                        </c15:formulaRef>
                      </c:ext>
                    </c:extLst>
                    <c:numCache>
                      <c:formatCode>General</c:formatCode>
                      <c:ptCount val="10"/>
                      <c:pt idx="0">
                        <c:v>0</c:v>
                      </c:pt>
                      <c:pt idx="1">
                        <c:v>50</c:v>
                      </c:pt>
                      <c:pt idx="2">
                        <c:v>100</c:v>
                      </c:pt>
                      <c:pt idx="3">
                        <c:v>150</c:v>
                      </c:pt>
                      <c:pt idx="4">
                        <c:v>200</c:v>
                      </c:pt>
                      <c:pt idx="5">
                        <c:v>250</c:v>
                      </c:pt>
                      <c:pt idx="6">
                        <c:v>300</c:v>
                      </c:pt>
                      <c:pt idx="7">
                        <c:v>350</c:v>
                      </c:pt>
                      <c:pt idx="8">
                        <c:v>400</c:v>
                      </c:pt>
                    </c:numCache>
                  </c:numRef>
                </c:val>
                <c:smooth val="0"/>
              </c15:ser>
            </c15:filteredLineSeries>
          </c:ext>
        </c:extLst>
      </c:lineChart>
      <c:catAx>
        <c:axId val="4942183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horzOverflow="overflow" vert="horz" wrap="square" anchor="ctr" anchorCtr="1"/>
          <a:lstStyle/>
          <a:p>
            <a:pPr>
              <a:defRPr sz="900" kern="1200">
                <a:solidFill>
                  <a:schemeClr val="tx1">
                    <a:lumMod val="65000"/>
                    <a:lumOff val="35000"/>
                  </a:schemeClr>
                </a:solidFill>
                <a:latin typeface="+mn-lt"/>
                <a:ea typeface="+mn-ea"/>
                <a:cs typeface="+mn-cs"/>
              </a:defRPr>
            </a:pPr>
          </a:p>
        </c:txPr>
        <c:crossAx val="509953793"/>
        <c:crosses val="autoZero"/>
        <c:auto val="1"/>
        <c:lblAlgn val="ctr"/>
        <c:lblOffset val="100"/>
        <c:tickMarkSkip val="1"/>
        <c:noMultiLvlLbl val="0"/>
      </c:catAx>
      <c:valAx>
        <c:axId val="509953793"/>
        <c:scaling>
          <c:orientation val="minMax"/>
        </c:scaling>
        <c:delete val="0"/>
        <c:axPos val="l"/>
        <c:majorGridlines>
          <c:spPr>
            <a:noFill/>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horzOverflow="overflow" vert="horz" wrap="square" anchor="ctr" anchorCtr="1"/>
          <a:lstStyle/>
          <a:p>
            <a:pPr>
              <a:defRPr sz="900" kern="1200">
                <a:solidFill>
                  <a:schemeClr val="tx1">
                    <a:lumMod val="65000"/>
                    <a:lumOff val="35000"/>
                  </a:schemeClr>
                </a:solidFill>
                <a:latin typeface="+mn-lt"/>
                <a:ea typeface="+mn-ea"/>
                <a:cs typeface="+mn-cs"/>
              </a:defRPr>
            </a:pPr>
          </a:p>
        </c:txPr>
        <c:crossAx val="494218371"/>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sz="900" kern="120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0" spcFirstLastPara="0" vertOverflow="ellipsis" horzOverflow="overflow" vert="horz" wrap="square" anchor="ctr" anchorCtr="1"/>
    <a:lstStyle/>
    <a:p>
      <a:pPr>
        <a:defRPr lang="en-US" sz="1000" kern="1200">
          <a:solidFill>
            <a:schemeClr val="tx1"/>
          </a:solidFill>
          <a:latin typeface="+mn-lt"/>
          <a:ea typeface="+mn-ea"/>
          <a:cs typeface="+mn-cs"/>
        </a:defRPr>
      </a:pPr>
    </a:p>
  </c:txPr>
  <c:printSettings>
    <c:headerFooter/>
    <c:pageMargins r="0.7" b="0.75" l="0.7" footer="0.3" header="0.3" t="0.7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vertOverflow="ellipsis" anchor="ctr" anchorCtr="1"/>
          <a:lstStyle/>
          <a:p>
            <a:pPr algn="ctr" defTabSz="914400">
              <a:defRPr sz="1400" b="0"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Years storing spent fuel [YR] vs Hornblende increase in tempearture [°C]</a:t>
            </a:r>
            <a:endParaRPr sz="1400" b="0" i="0" u="none" strike="noStrike" kern="1200" cap="none" spc="0" normalizeH="0" baseline="0">
              <a:solidFill>
                <a:schemeClr val="tx1">
                  <a:lumMod val="65000"/>
                  <a:lumOff val="35000"/>
                </a:schemeClr>
              </a:solidFill>
              <a:effectLst/>
              <a:latin typeface="+mn-lt"/>
              <a:ea typeface="+mn-ea"/>
              <a:cs typeface="+mn-cs"/>
            </a:endParaRPr>
          </a:p>
          <a:p>
            <a:pPr algn="ctr" defTabSz="914400">
              <a:defRPr sz="1400" b="0"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 Hermatite increase in temperature[°C]</a:t>
            </a:r>
            <a:endParaRPr sz="1400" b="0" i="0" u="none" strike="noStrike" kern="1200" cap="none" spc="0" normalizeH="0" baseline="0">
              <a:solidFill>
                <a:schemeClr val="tx1">
                  <a:lumMod val="65000"/>
                  <a:lumOff val="35000"/>
                </a:schemeClr>
              </a:solidFill>
              <a:effectLst/>
              <a:latin typeface="+mn-lt"/>
              <a:ea typeface="+mn-ea"/>
              <a:cs typeface="+mn-cs"/>
            </a:endParaRPr>
          </a:p>
          <a:p>
            <a:pPr algn="ctr" defTabSz="914400">
              <a:defRPr sz="1400" b="0"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 Plagioclase increase in temperature [°C]</a:t>
            </a:r>
            <a:endParaRPr sz="1400" b="0" i="0" u="none" strike="noStrike" kern="1200" cap="none" spc="0" normalizeH="0" baseline="0">
              <a:solidFill>
                <a:schemeClr val="tx1">
                  <a:lumMod val="65000"/>
                  <a:lumOff val="35000"/>
                </a:schemeClr>
              </a:solidFill>
              <a:effectLst/>
              <a:latin typeface="+mn-lt"/>
              <a:ea typeface="+mn-ea"/>
              <a:cs typeface="+mn-cs"/>
            </a:endParaRPr>
          </a:p>
          <a:p>
            <a:pPr algn="ctr" defTabSz="914400">
              <a:defRPr sz="1400" b="0" kern="1200" spc="0" baseline="0">
                <a:solidFill>
                  <a:schemeClr val="tx1">
                    <a:lumMod val="65000"/>
                    <a:lumOff val="35000"/>
                  </a:schemeClr>
                </a:solidFill>
                <a:latin typeface="+mn-lt"/>
                <a:ea typeface="+mn-ea"/>
                <a:cs typeface="+mn-cs"/>
              </a:defRPr>
            </a:pPr>
            <a:r>
              <a:rPr sz="1400" b="0" i="0" u="none" strike="noStrike" kern="1200" cap="none" spc="0" normalizeH="0" baseline="0">
                <a:solidFill>
                  <a:schemeClr val="tx1">
                    <a:lumMod val="65000"/>
                    <a:lumOff val="35000"/>
                  </a:schemeClr>
                </a:solidFill>
                <a:effectLst/>
                <a:latin typeface="+mn-lt"/>
                <a:ea typeface="+mn-ea"/>
                <a:cs typeface="+mn-cs"/>
              </a:rPr>
              <a:t>, Quartz increase in temperature[°C]</a:t>
            </a:r>
            <a:endParaRPr sz="1400" b="0" i="0" u="none" strike="noStrike" kern="1200" cap="none" spc="0" normalizeH="0" baseline="0">
              <a:solidFill>
                <a:schemeClr val="tx1">
                  <a:lumMod val="65000"/>
                  <a:lumOff val="35000"/>
                </a:schemeClr>
              </a:solidFill>
              <a:effectLst/>
              <a:latin typeface="+mn-lt"/>
              <a:ea typeface="+mn-ea"/>
              <a:cs typeface="+mn-cs"/>
            </a:endParaRPr>
          </a:p>
        </c:rich>
      </c:tx>
      <c:layout/>
      <c:overlay val="0"/>
      <c:spPr>
        <a:noFill/>
        <a:ln>
          <a:noFill/>
        </a:ln>
        <a:effectLst/>
      </c:spPr>
    </c:title>
    <c:autoTitleDeleted val="0"/>
    <c:plotArea>
      <c:layout/>
      <c:lineChart>
        <c:grouping val="standard"/>
        <c:varyColors val="0"/>
        <c:ser>
          <c:idx val="1"/>
          <c:order val="1"/>
          <c:tx>
            <c:strRef>
              <c:f>'EXPERIMENT F'!$B$3</c:f>
              <c:strCache>
                <c:ptCount val="1"/>
                <c:pt idx="0">
                  <c:v>Hornblende increase in temperature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'EXPERIMENT F'!$A$4:$A$13</c:f>
              <c:numCache>
                <c:formatCode>General</c:formatCode>
                <c:ptCount val="10"/>
                <c:pt idx="0">
                  <c:v>1</c:v>
                </c:pt>
                <c:pt idx="1">
                  <c:v>5</c:v>
                </c:pt>
                <c:pt idx="2">
                  <c:v>10</c:v>
                </c:pt>
                <c:pt idx="3">
                  <c:v>50</c:v>
                </c:pt>
                <c:pt idx="4">
                  <c:v>100</c:v>
                </c:pt>
                <c:pt idx="5">
                  <c:v>500</c:v>
                </c:pt>
                <c:pt idx="6">
                  <c:v>1000</c:v>
                </c:pt>
                <c:pt idx="7">
                  <c:v>5000</c:v>
                </c:pt>
                <c:pt idx="8">
                  <c:v>10000</c:v>
                </c:pt>
                <c:pt idx="9">
                  <c:v>50000</c:v>
                </c:pt>
              </c:numCache>
            </c:numRef>
          </c:cat>
          <c:val>
            <c:numRef>
              <c:f>'EXPERIMENT F'!$B$4:$B$13</c:f>
              <c:numCache>
                <c:formatCode>General</c:formatCode>
                <c:ptCount val="10"/>
                <c:pt idx="0">
                  <c:v>12</c:v>
                </c:pt>
                <c:pt idx="1">
                  <c:v>20</c:v>
                </c:pt>
                <c:pt idx="2">
                  <c:v>30</c:v>
                </c:pt>
                <c:pt idx="3">
                  <c:v>40</c:v>
                </c:pt>
                <c:pt idx="4">
                  <c:v>40</c:v>
                </c:pt>
                <c:pt idx="5">
                  <c:v>38</c:v>
                </c:pt>
                <c:pt idx="6">
                  <c:v>31</c:v>
                </c:pt>
                <c:pt idx="7">
                  <c:v>28</c:v>
                </c:pt>
                <c:pt idx="8">
                  <c:v>19</c:v>
                </c:pt>
                <c:pt idx="9">
                  <c:v>10</c:v>
                </c:pt>
              </c:numCache>
            </c:numRef>
          </c:val>
          <c:smooth val="0"/>
        </c:ser>
        <c:ser>
          <c:idx val="2"/>
          <c:order val="2"/>
          <c:tx>
            <c:strRef>
              <c:f>'EXPERIMENT F'!$C$3</c:f>
              <c:strCache>
                <c:ptCount val="1"/>
                <c:pt idx="0">
                  <c:v>Hermatite  increase in temperature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'EXPERIMENT F'!$A$4:$A$13</c:f>
              <c:numCache>
                <c:formatCode>General</c:formatCode>
                <c:ptCount val="10"/>
                <c:pt idx="0">
                  <c:v>1</c:v>
                </c:pt>
                <c:pt idx="1">
                  <c:v>5</c:v>
                </c:pt>
                <c:pt idx="2">
                  <c:v>10</c:v>
                </c:pt>
                <c:pt idx="3">
                  <c:v>50</c:v>
                </c:pt>
                <c:pt idx="4">
                  <c:v>100</c:v>
                </c:pt>
                <c:pt idx="5">
                  <c:v>500</c:v>
                </c:pt>
                <c:pt idx="6">
                  <c:v>1000</c:v>
                </c:pt>
                <c:pt idx="7">
                  <c:v>5000</c:v>
                </c:pt>
                <c:pt idx="8">
                  <c:v>10000</c:v>
                </c:pt>
                <c:pt idx="9">
                  <c:v>50000</c:v>
                </c:pt>
              </c:numCache>
            </c:numRef>
          </c:cat>
          <c:val>
            <c:numRef>
              <c:f>'EXPERIMENT F'!$C$4:$C$13</c:f>
              <c:numCache>
                <c:formatCode>General</c:formatCode>
                <c:ptCount val="10"/>
                <c:pt idx="0">
                  <c:v>15</c:v>
                </c:pt>
                <c:pt idx="1">
                  <c:v>21</c:v>
                </c:pt>
                <c:pt idx="2">
                  <c:v>31</c:v>
                </c:pt>
                <c:pt idx="3">
                  <c:v>41</c:v>
                </c:pt>
                <c:pt idx="4">
                  <c:v>45</c:v>
                </c:pt>
                <c:pt idx="5">
                  <c:v>40</c:v>
                </c:pt>
                <c:pt idx="6">
                  <c:v>37</c:v>
                </c:pt>
                <c:pt idx="7">
                  <c:v>30</c:v>
                </c:pt>
                <c:pt idx="8">
                  <c:v>25</c:v>
                </c:pt>
                <c:pt idx="9">
                  <c:v>15</c:v>
                </c:pt>
              </c:numCache>
            </c:numRef>
          </c:val>
          <c:smooth val="0"/>
        </c:ser>
        <c:ser>
          <c:idx val="3"/>
          <c:order val="3"/>
          <c:tx>
            <c:strRef>
              <c:f>'EXPERIMENT F'!$D$3</c:f>
              <c:strCache>
                <c:ptCount val="1"/>
                <c:pt idx="0">
                  <c:v>Plagioclase  increase in temperature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'EXPERIMENT F'!$A$4:$A$13</c:f>
              <c:numCache>
                <c:formatCode>General</c:formatCode>
                <c:ptCount val="10"/>
                <c:pt idx="0">
                  <c:v>1</c:v>
                </c:pt>
                <c:pt idx="1">
                  <c:v>5</c:v>
                </c:pt>
                <c:pt idx="2">
                  <c:v>10</c:v>
                </c:pt>
                <c:pt idx="3">
                  <c:v>50</c:v>
                </c:pt>
                <c:pt idx="4">
                  <c:v>100</c:v>
                </c:pt>
                <c:pt idx="5">
                  <c:v>500</c:v>
                </c:pt>
                <c:pt idx="6">
                  <c:v>1000</c:v>
                </c:pt>
                <c:pt idx="7">
                  <c:v>5000</c:v>
                </c:pt>
                <c:pt idx="8">
                  <c:v>10000</c:v>
                </c:pt>
                <c:pt idx="9">
                  <c:v>50000</c:v>
                </c:pt>
              </c:numCache>
            </c:numRef>
          </c:cat>
          <c:val>
            <c:numRef>
              <c:f>'EXPERIMENT F'!$D$4:$D$13</c:f>
              <c:numCache>
                <c:formatCode>General</c:formatCode>
                <c:ptCount val="10"/>
                <c:pt idx="0">
                  <c:v>20</c:v>
                </c:pt>
                <c:pt idx="1">
                  <c:v>30</c:v>
                </c:pt>
                <c:pt idx="2">
                  <c:v>49</c:v>
                </c:pt>
                <c:pt idx="3">
                  <c:v>67</c:v>
                </c:pt>
                <c:pt idx="4">
                  <c:v>69</c:v>
                </c:pt>
                <c:pt idx="5">
                  <c:v>60</c:v>
                </c:pt>
                <c:pt idx="6">
                  <c:v>52</c:v>
                </c:pt>
                <c:pt idx="7">
                  <c:v>48</c:v>
                </c:pt>
                <c:pt idx="8">
                  <c:v>40</c:v>
                </c:pt>
                <c:pt idx="9">
                  <c:v>25</c:v>
                </c:pt>
              </c:numCache>
            </c:numRef>
          </c:val>
          <c:smooth val="0"/>
        </c:ser>
        <c:ser>
          <c:idx val="4"/>
          <c:order val="4"/>
          <c:tx>
            <c:strRef>
              <c:f>'EXPERIMENT F'!$E$3</c:f>
              <c:strCache>
                <c:ptCount val="1"/>
                <c:pt idx="0">
                  <c:v>Quartz  increase in temperature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'EXPERIMENT F'!$A$4:$A$13</c:f>
              <c:numCache>
                <c:formatCode>General</c:formatCode>
                <c:ptCount val="10"/>
                <c:pt idx="0">
                  <c:v>1</c:v>
                </c:pt>
                <c:pt idx="1">
                  <c:v>5</c:v>
                </c:pt>
                <c:pt idx="2">
                  <c:v>10</c:v>
                </c:pt>
                <c:pt idx="3">
                  <c:v>50</c:v>
                </c:pt>
                <c:pt idx="4">
                  <c:v>100</c:v>
                </c:pt>
                <c:pt idx="5">
                  <c:v>500</c:v>
                </c:pt>
                <c:pt idx="6">
                  <c:v>1000</c:v>
                </c:pt>
                <c:pt idx="7">
                  <c:v>5000</c:v>
                </c:pt>
                <c:pt idx="8">
                  <c:v>10000</c:v>
                </c:pt>
                <c:pt idx="9">
                  <c:v>50000</c:v>
                </c:pt>
              </c:numCache>
            </c:numRef>
          </c:cat>
          <c:val>
            <c:numRef>
              <c:f>'EXPERIMENT F'!$E$4:$E$13</c:f>
              <c:numCache>
                <c:formatCode>General</c:formatCode>
                <c:ptCount val="10"/>
                <c:pt idx="0">
                  <c:v>19</c:v>
                </c:pt>
                <c:pt idx="1">
                  <c:v>29</c:v>
                </c:pt>
                <c:pt idx="2">
                  <c:v>46</c:v>
                </c:pt>
                <c:pt idx="3">
                  <c:v>60</c:v>
                </c:pt>
                <c:pt idx="4">
                  <c:v>64</c:v>
                </c:pt>
                <c:pt idx="5">
                  <c:v>57</c:v>
                </c:pt>
                <c:pt idx="6">
                  <c:v>49</c:v>
                </c:pt>
                <c:pt idx="7">
                  <c:v>43</c:v>
                </c:pt>
                <c:pt idx="8">
                  <c:v>37</c:v>
                </c:pt>
                <c:pt idx="9">
                  <c:v>19</c:v>
                </c:pt>
              </c:numCache>
            </c:numRef>
          </c:val>
          <c:smooth val="0"/>
        </c:ser>
        <c:dLbls>
          <c:dLblPos val="r"/>
          <c:showLegendKey val="0"/>
          <c:showVal val="0"/>
          <c:showCatName val="0"/>
          <c:showSerName val="0"/>
          <c:showPercent val="0"/>
          <c:showBubbleSize val="0"/>
        </c:dLbls>
        <c:marker val="1"/>
        <c:smooth val="0"/>
        <c:axId val="959187545"/>
        <c:axId val="618403705"/>
        <c:extLst>
          <c:ext xmlns:c15="http://schemas.microsoft.com/office/drawing/2012/chart" uri="{02D57815-91ED-43cb-92C2-25804820EDAC}">
            <c15:filteredLineSeries>
              <c15:ser>
                <c:idx val="0"/>
                <c:order val="0"/>
                <c:tx>
                  <c:strRef>
                    <c:extLst>
                      <c:ext uri="{02D57815-91ED-43cb-92C2-25804820EDAC}">
                        <c15:formulaRef>
                          <c15:sqref>'EXPERIMENT F'!$A$3</c15:sqref>
                        </c15:formulaRef>
                      </c:ext>
                    </c:extLst>
                    <c:strCache>
                      <c:ptCount val="1"/>
                      <c:pt idx="0">
                        <c:v>years of storing spent fuel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ullRef>
                          <c15:sqref/>
                        </c15:fullRef>
                        <c15:formulaRef>
                          <c15:sqref>'EXPERIMENT F'!$A$4:$A$13</c15:sqref>
                        </c15:formulaRef>
                      </c:ext>
                    </c:extLst>
                    <c:numCache>
                      <c:formatCode>General</c:formatCode>
                      <c:ptCount val="10"/>
                      <c:pt idx="0">
                        <c:v>1</c:v>
                      </c:pt>
                      <c:pt idx="1">
                        <c:v>5</c:v>
                      </c:pt>
                      <c:pt idx="2">
                        <c:v>10</c:v>
                      </c:pt>
                      <c:pt idx="3">
                        <c:v>50</c:v>
                      </c:pt>
                      <c:pt idx="4">
                        <c:v>100</c:v>
                      </c:pt>
                      <c:pt idx="5">
                        <c:v>500</c:v>
                      </c:pt>
                      <c:pt idx="6">
                        <c:v>1000</c:v>
                      </c:pt>
                      <c:pt idx="7">
                        <c:v>5000</c:v>
                      </c:pt>
                      <c:pt idx="8">
                        <c:v>10000</c:v>
                      </c:pt>
                      <c:pt idx="9">
                        <c:v>50000</c:v>
                      </c:pt>
                    </c:numCache>
                  </c:numRef>
                </c:cat>
                <c:val>
                  <c:numRef>
                    <c:extLst>
                      <c:ext uri="{02D57815-91ED-43cb-92C2-25804820EDAC}">
                        <c15:formulaRef>
                          <c15:sqref>'EXPERIMENT F'!$A$4:$A$13</c15:sqref>
                        </c15:formulaRef>
                      </c:ext>
                    </c:extLst>
                    <c:numCache>
                      <c:formatCode>General</c:formatCode>
                      <c:ptCount val="10"/>
                      <c:pt idx="0">
                        <c:v>1</c:v>
                      </c:pt>
                      <c:pt idx="1">
                        <c:v>5</c:v>
                      </c:pt>
                      <c:pt idx="2">
                        <c:v>10</c:v>
                      </c:pt>
                      <c:pt idx="3">
                        <c:v>50</c:v>
                      </c:pt>
                      <c:pt idx="4">
                        <c:v>100</c:v>
                      </c:pt>
                      <c:pt idx="5">
                        <c:v>500</c:v>
                      </c:pt>
                      <c:pt idx="6">
                        <c:v>1000</c:v>
                      </c:pt>
                      <c:pt idx="7">
                        <c:v>5000</c:v>
                      </c:pt>
                      <c:pt idx="8">
                        <c:v>10000</c:v>
                      </c:pt>
                      <c:pt idx="9">
                        <c:v>50000</c:v>
                      </c:pt>
                    </c:numCache>
                  </c:numRef>
                </c:val>
                <c:smooth val="0"/>
              </c15:ser>
            </c15:filteredLineSeries>
          </c:ext>
        </c:extLst>
      </c:lineChart>
      <c:catAx>
        <c:axId val="95918754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horzOverflow="overflow" vert="horz" wrap="square" anchor="ctr" anchorCtr="1"/>
          <a:lstStyle/>
          <a:p>
            <a:pPr>
              <a:defRPr sz="900" kern="1200">
                <a:solidFill>
                  <a:schemeClr val="tx1">
                    <a:lumMod val="65000"/>
                    <a:lumOff val="35000"/>
                  </a:schemeClr>
                </a:solidFill>
                <a:latin typeface="+mn-lt"/>
                <a:ea typeface="+mn-ea"/>
                <a:cs typeface="+mn-cs"/>
              </a:defRPr>
            </a:pPr>
          </a:p>
        </c:txPr>
        <c:crossAx val="618403705"/>
        <c:crosses val="autoZero"/>
        <c:auto val="1"/>
        <c:lblAlgn val="ctr"/>
        <c:lblOffset val="100"/>
        <c:tickMarkSkip val="1"/>
        <c:noMultiLvlLbl val="0"/>
      </c:catAx>
      <c:valAx>
        <c:axId val="618403705"/>
        <c:scaling>
          <c:orientation val="minMax"/>
        </c:scaling>
        <c:delete val="0"/>
        <c:axPos val="l"/>
        <c:majorGridlines>
          <c:spPr>
            <a:noFill/>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horzOverflow="overflow" vert="horz" wrap="square" anchor="ctr" anchorCtr="1"/>
          <a:lstStyle/>
          <a:p>
            <a:pPr>
              <a:defRPr sz="900" kern="1200">
                <a:solidFill>
                  <a:schemeClr val="tx1">
                    <a:lumMod val="65000"/>
                    <a:lumOff val="35000"/>
                  </a:schemeClr>
                </a:solidFill>
                <a:latin typeface="+mn-lt"/>
                <a:ea typeface="+mn-ea"/>
                <a:cs typeface="+mn-cs"/>
              </a:defRPr>
            </a:pPr>
          </a:p>
        </c:txPr>
        <c:crossAx val="959187545"/>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a:lstStyle/>
        <a:p>
          <a:pPr>
            <a:defRPr sz="900" kern="120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0" spcFirstLastPara="0" vertOverflow="ellipsis" horzOverflow="overflow" vert="horz" wrap="square" anchor="ctr" anchorCtr="1"/>
    <a:lstStyle/>
    <a:p>
      <a:pPr>
        <a:defRPr lang="en-US" sz="1000" kern="1200">
          <a:solidFill>
            <a:schemeClr val="tx1"/>
          </a:solidFill>
          <a:latin typeface="+mn-lt"/>
          <a:ea typeface="+mn-ea"/>
          <a:cs typeface="+mn-cs"/>
        </a:defRPr>
      </a:pPr>
    </a:p>
  </c:txPr>
  <c:printSettings>
    <c:headerFooter/>
    <c:pageMargins r="0.7" b="0.75" l="0.7" footer="0.3" header="0.3" t="0.7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323850</xdr:colOff>
      <xdr:row>4</xdr:row>
      <xdr:rowOff>39370</xdr:rowOff>
    </xdr:from>
    <xdr:to>
      <xdr:col>15</xdr:col>
      <xdr:colOff>86360</xdr:colOff>
      <xdr:row>20</xdr:row>
      <xdr:rowOff>11430</xdr:rowOff>
    </xdr:to>
    <xdr:pic>
      <xdr:nvPicPr>
        <xdr:cNvPr id="2" name="Picture 1" descr="EXPERIMENT A DIAG"/>
        <xdr:cNvPicPr>
          <a:picLocks noChangeAspect="1"/>
        </xdr:cNvPicPr>
      </xdr:nvPicPr>
      <xdr:blipFill>
        <a:blip r:embed="rId2"/>
        <a:stretch>
          <a:fillRect/>
        </a:stretch>
      </xdr:blipFill>
      <xdr:spPr>
        <a:xfrm>
          <a:off x="10429875" y="848995"/>
          <a:ext cx="4029710" cy="3181985"/>
        </a:xfrm>
        <a:prstGeom prst="rect">
          <a:avLst/>
        </a:prstGeom>
      </xdr:spPr>
    </xdr:pic>
    <xdr:clientData/>
  </xdr:twoCellAnchor>
  <xdr:twoCellAnchor>
    <xdr:from>
      <xdr:col>6</xdr:col>
      <xdr:colOff>587375</xdr:colOff>
      <xdr:row>20</xdr:row>
      <xdr:rowOff>15875</xdr:rowOff>
    </xdr:from>
    <xdr:to>
      <xdr:col>16</xdr:col>
      <xdr:colOff>443865</xdr:colOff>
      <xdr:row>41</xdr:row>
      <xdr:rowOff>6350</xdr:rowOff>
    </xdr:to>
    <xdr:graphicFrame>
      <xdr:nvGraphicFramePr>
        <xdr:cNvPr id="3" name="Chart 2"/>
        <xdr:cNvGraphicFramePr/>
      </xdr:nvGraphicFramePr>
      <xdr:xfrm>
        <a:off x="9245600" y="4035425"/>
        <a:ext cx="6181090" cy="4191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152400</xdr:colOff>
      <xdr:row>4</xdr:row>
      <xdr:rowOff>144145</xdr:rowOff>
    </xdr:from>
    <xdr:to>
      <xdr:col>16</xdr:col>
      <xdr:colOff>410210</xdr:colOff>
      <xdr:row>22</xdr:row>
      <xdr:rowOff>125095</xdr:rowOff>
    </xdr:to>
    <xdr:pic>
      <xdr:nvPicPr>
        <xdr:cNvPr id="2" name="Picture 1" descr="EXPERIMENT B DIAG"/>
        <xdr:cNvPicPr>
          <a:picLocks noChangeAspect="1"/>
        </xdr:cNvPicPr>
      </xdr:nvPicPr>
      <xdr:blipFill>
        <a:blip r:embed="rId2"/>
        <a:stretch>
          <a:fillRect/>
        </a:stretch>
      </xdr:blipFill>
      <xdr:spPr>
        <a:xfrm>
          <a:off x="9886950" y="953770"/>
          <a:ext cx="4525010" cy="3590925"/>
        </a:xfrm>
        <a:prstGeom prst="rect">
          <a:avLst/>
        </a:prstGeom>
      </xdr:spPr>
    </xdr:pic>
    <xdr:clientData/>
  </xdr:twoCellAnchor>
  <xdr:twoCellAnchor>
    <xdr:from>
      <xdr:col>5</xdr:col>
      <xdr:colOff>806450</xdr:colOff>
      <xdr:row>15</xdr:row>
      <xdr:rowOff>130175</xdr:rowOff>
    </xdr:from>
    <xdr:to>
      <xdr:col>13</xdr:col>
      <xdr:colOff>44450</xdr:colOff>
      <xdr:row>29</xdr:row>
      <xdr:rowOff>73025</xdr:rowOff>
    </xdr:to>
    <xdr:graphicFrame>
      <xdr:nvGraphicFramePr>
        <xdr:cNvPr id="3" name="Chart 2"/>
        <xdr:cNvGraphicFramePr/>
      </xdr:nvGraphicFramePr>
      <xdr:xfrm>
        <a:off x="7645400" y="31496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476250</xdr:colOff>
      <xdr:row>4</xdr:row>
      <xdr:rowOff>172720</xdr:rowOff>
    </xdr:from>
    <xdr:to>
      <xdr:col>18</xdr:col>
      <xdr:colOff>219710</xdr:colOff>
      <xdr:row>31</xdr:row>
      <xdr:rowOff>59055</xdr:rowOff>
    </xdr:to>
    <xdr:pic>
      <xdr:nvPicPr>
        <xdr:cNvPr id="2" name="Picture 1" descr="EXPERIMENT C DIAG"/>
        <xdr:cNvPicPr>
          <a:picLocks noChangeAspect="1"/>
        </xdr:cNvPicPr>
      </xdr:nvPicPr>
      <xdr:blipFill>
        <a:blip r:embed="rId2"/>
        <a:stretch>
          <a:fillRect/>
        </a:stretch>
      </xdr:blipFill>
      <xdr:spPr>
        <a:xfrm>
          <a:off x="9020175" y="982345"/>
          <a:ext cx="5229860" cy="5296535"/>
        </a:xfrm>
        <a:prstGeom prst="rect">
          <a:avLst/>
        </a:prstGeom>
      </xdr:spPr>
    </xdr:pic>
    <xdr:clientData/>
  </xdr:twoCellAnchor>
  <xdr:twoCellAnchor>
    <xdr:from>
      <xdr:col>6</xdr:col>
      <xdr:colOff>25400</xdr:colOff>
      <xdr:row>21</xdr:row>
      <xdr:rowOff>111125</xdr:rowOff>
    </xdr:from>
    <xdr:to>
      <xdr:col>13</xdr:col>
      <xdr:colOff>101600</xdr:colOff>
      <xdr:row>35</xdr:row>
      <xdr:rowOff>53975</xdr:rowOff>
    </xdr:to>
    <xdr:graphicFrame>
      <xdr:nvGraphicFramePr>
        <xdr:cNvPr id="3" name="Chart 2"/>
        <xdr:cNvGraphicFramePr/>
      </xdr:nvGraphicFramePr>
      <xdr:xfrm>
        <a:off x="6511925" y="43307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15875</xdr:colOff>
      <xdr:row>14</xdr:row>
      <xdr:rowOff>140335</xdr:rowOff>
    </xdr:from>
    <xdr:to>
      <xdr:col>17</xdr:col>
      <xdr:colOff>14605</xdr:colOff>
      <xdr:row>34</xdr:row>
      <xdr:rowOff>17145</xdr:rowOff>
    </xdr:to>
    <xdr:graphicFrame>
      <xdr:nvGraphicFramePr>
        <xdr:cNvPr id="2" name="Chart 1"/>
        <xdr:cNvGraphicFramePr/>
      </xdr:nvGraphicFramePr>
      <xdr:xfrm>
        <a:off x="11026775" y="2959735"/>
        <a:ext cx="6932930" cy="38773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5</xdr:col>
      <xdr:colOff>740410</xdr:colOff>
      <xdr:row>10</xdr:row>
      <xdr:rowOff>54610</xdr:rowOff>
    </xdr:from>
    <xdr:to>
      <xdr:col>17</xdr:col>
      <xdr:colOff>387985</xdr:colOff>
      <xdr:row>27</xdr:row>
      <xdr:rowOff>26035</xdr:rowOff>
    </xdr:to>
    <xdr:graphicFrame>
      <xdr:nvGraphicFramePr>
        <xdr:cNvPr id="2" name="Chart 1"/>
        <xdr:cNvGraphicFramePr/>
      </xdr:nvGraphicFramePr>
      <xdr:xfrm>
        <a:off x="6512560" y="2064385"/>
        <a:ext cx="7419975" cy="33813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6</xdr:col>
      <xdr:colOff>270510</xdr:colOff>
      <xdr:row>11</xdr:row>
      <xdr:rowOff>130175</xdr:rowOff>
    </xdr:from>
    <xdr:to>
      <xdr:col>19</xdr:col>
      <xdr:colOff>432435</xdr:colOff>
      <xdr:row>26</xdr:row>
      <xdr:rowOff>130175</xdr:rowOff>
    </xdr:to>
    <xdr:graphicFrame>
      <xdr:nvGraphicFramePr>
        <xdr:cNvPr id="2" name="Chart 1"/>
        <xdr:cNvGraphicFramePr/>
      </xdr:nvGraphicFramePr>
      <xdr:xfrm>
        <a:off x="8700135" y="2339975"/>
        <a:ext cx="8315325" cy="30099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john.doe@domain.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5" Type="http://schemas.openxmlformats.org/officeDocument/2006/relationships/hyperlink" Target="http://www.domain.com/experiment_D_plotted_chart.png" TargetMode="External"/><Relationship Id="rId4" Type="http://schemas.openxmlformats.org/officeDocument/2006/relationships/hyperlink" Target="http://www.domain.com/experiment_D_setup_diagram_image.png" TargetMode="External"/><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_rels/sheet7.xml.rels><?xml version="1.0" encoding="UTF-8" standalone="yes"?>
<Relationships xmlns="http://schemas.openxmlformats.org/package/2006/relationships"><Relationship Id="rId5" Type="http://schemas.openxmlformats.org/officeDocument/2006/relationships/hyperlink" Target="http://www.domain.com/experiment_E_plotted_chart.png" TargetMode="External"/><Relationship Id="rId4" Type="http://schemas.openxmlformats.org/officeDocument/2006/relationships/hyperlink" Target="http://www.domain.com/experiment_E_setup_diagram_image.png" TargetMode="External"/><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comments" Target="../comments5.xml"/></Relationships>
</file>

<file path=xl/worksheets/_rels/sheet8.xml.rels><?xml version="1.0" encoding="UTF-8" standalone="yes"?>
<Relationships xmlns="http://schemas.openxmlformats.org/package/2006/relationships"><Relationship Id="rId5" Type="http://schemas.openxmlformats.org/officeDocument/2006/relationships/hyperlink" Target="http://www.domain.com/experiment_F_plotted_chart.png" TargetMode="External"/><Relationship Id="rId4" Type="http://schemas.openxmlformats.org/officeDocument/2006/relationships/hyperlink" Target="http://www.domain.com/experiment_F_setup_diagram_image.png" TargetMode="External"/><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sheetPr>
  <dimension ref="A1:AHR106"/>
  <sheetViews>
    <sheetView topLeftCell="AHD1" workbookViewId="0">
      <selection activeCell="AHF6" sqref="AHF6"/>
    </sheetView>
  </sheetViews>
  <sheetFormatPr defaultColWidth="10.2857142857143" defaultRowHeight="15"/>
  <cols>
    <col min="9" max="9" width="13.5714285714286" customWidth="1"/>
    <col min="23" max="32" width="10.2857142857143" style="69"/>
    <col min="34" max="43" width="10.2857142857143" style="70"/>
    <col min="45" max="54" width="10.2857142857143" style="71"/>
    <col min="57" max="66" width="10.2857142857143" style="72"/>
    <col min="69" max="78" width="10.2857142857143" style="73"/>
    <col min="81" max="81" width="10.2857142857143" style="74"/>
    <col min="90" max="90" width="10.2857142857143" style="75"/>
    <col min="92" max="92" width="10.2857142857143" style="74"/>
    <col min="101" max="101" width="10.2857142857143" style="76"/>
    <col min="103" max="103" width="10.2857142857143" style="74"/>
    <col min="112" max="112" width="10.2857142857143" style="77"/>
    <col min="114" max="114" width="10.2857142857143" style="74"/>
    <col min="123" max="123" width="10.2857142857143" style="78"/>
    <col min="124" max="124" width="10.2857142857143" style="79"/>
    <col min="136" max="136" width="10.2857142857143" style="80"/>
    <col min="139" max="139" width="10.2857142857143" style="79"/>
    <col min="151" max="151" width="10.2857142857143" style="79"/>
    <col min="163" max="163" width="10.2857142857143" style="79"/>
    <col min="175" max="175" width="10.2857142857143" style="79"/>
    <col min="188" max="188" width="10.2857142857143" style="81"/>
    <col min="199" max="200" width="10.2857142857143" style="81"/>
    <col min="211" max="211" width="10.2857142857143" style="80"/>
    <col min="212" max="212" width="10.2857142857143" style="81"/>
    <col min="222" max="222" width="10.2857142857143" style="74"/>
    <col min="223" max="223" width="10.2857142857143" style="81"/>
    <col min="234" max="234" width="10.2857142857143" style="82"/>
    <col min="235" max="235" width="10.2857142857143" style="81"/>
    <col min="244" max="244" width="10.2857142857143" style="83"/>
    <col min="247" max="247" width="10.2857142857143" style="84"/>
    <col min="259" max="259" width="10.2857142857143" style="84"/>
    <col min="269" max="269" width="10.2857142857143" style="80"/>
    <col min="270" max="270" width="10.2857142857143" style="84"/>
    <col min="279" max="279" width="10.2857142857143" style="74"/>
    <col min="281" max="281" width="10.2857142857143" style="84"/>
    <col min="290" max="290" width="10.2857142857143" style="82"/>
    <col min="292" max="292" width="10.2857142857143" style="84"/>
    <col min="301" max="301" width="10.2857142857143" style="83"/>
    <col min="304" max="304" width="10.2857142857143" style="84"/>
    <col min="314" max="314" width="10.2857142857143" style="75"/>
    <col min="317" max="317" width="10.2857142857143" style="84"/>
    <col min="327" max="327" width="10.2857142857143" style="80"/>
    <col min="329" max="329" width="10.2857142857143" style="84"/>
    <col min="339" max="339" width="10.2857142857143" style="74"/>
    <col min="341" max="341" width="10.2857142857143" style="84"/>
    <col min="351" max="351" width="10.2857142857143" style="82"/>
    <col min="353" max="353" width="10.2857142857143" style="84"/>
    <col min="363" max="363" width="10.2857142857143" style="83"/>
    <col min="364" max="369" width="10.2857142857143" style="85"/>
    <col min="531" max="537" width="10.2857142857143" style="69"/>
    <col min="538" max="538" width="14.5714285714286" style="69"/>
    <col min="539" max="539" width="10.2857142857143" style="69"/>
    <col min="540" max="541" width="14.5714285714286" style="69"/>
    <col min="542" max="542" width="10.2857142857143" style="86"/>
    <col min="543" max="547" width="10.2857142857143" style="70"/>
    <col min="548" max="548" width="14.5714285714286" style="70"/>
    <col min="549" max="549" width="10.2857142857143" style="70"/>
    <col min="550" max="551" width="14.5714285714286" style="70"/>
    <col min="552" max="552" width="12.8571428571429" style="87"/>
    <col min="553" max="553" width="12.8571428571429" style="88"/>
    <col min="554" max="557" width="10.2857142857143" style="88"/>
    <col min="558" max="558" width="12.8571428571429" style="88"/>
    <col min="559" max="559" width="10.2857142857143" style="88"/>
    <col min="560" max="561" width="12.8571428571429" style="88"/>
    <col min="562" max="562" width="10.2857142857143" style="89"/>
    <col min="563" max="567" width="10.2857142857143" style="72"/>
    <col min="568" max="568" width="12.8571428571429" style="72"/>
    <col min="569" max="569" width="10.2857142857143" style="72"/>
    <col min="570" max="571" width="12.8571428571429" style="72"/>
    <col min="572" max="572" width="10.2857142857143" style="72"/>
    <col min="573" max="578" width="10.2857142857143" style="73"/>
    <col min="579" max="580" width="14.5714285714286" style="73"/>
    <col min="581" max="581" width="10.2857142857143" style="73"/>
    <col min="582" max="583" width="14.5714285714286" style="73"/>
    <col min="584" max="584" width="15.8571428571429" style="90"/>
    <col min="585" max="588" width="10.2857142857143" style="70"/>
    <col min="589" max="590" width="14.5714285714286" style="70"/>
    <col min="591" max="591" width="10.2857142857143" style="70"/>
    <col min="592" max="592" width="14.5714285714286" style="70"/>
    <col min="593" max="593" width="12.8571428571429" style="70"/>
    <col min="594" max="594" width="14.5714285714286" style="87"/>
    <col min="595" max="595" width="12.8571428571429" style="88"/>
    <col min="596" max="599" width="10.2857142857143" style="88"/>
    <col min="600" max="600" width="14.5714285714286" style="88"/>
    <col min="601" max="601" width="10.2857142857143" style="88"/>
    <col min="602" max="602" width="14.5714285714286" style="88"/>
    <col min="603" max="603" width="12.8571428571429" style="88"/>
    <col min="604" max="604" width="15.8571428571429" style="89"/>
    <col min="605" max="608" width="10.2857142857143" style="72"/>
    <col min="609" max="610" width="14.5714285714286" style="72"/>
    <col min="611" max="611" width="10.2857142857143" style="72"/>
    <col min="612" max="614" width="14.5714285714286" style="72"/>
    <col min="615" max="620" width="10.2857142857143" style="91"/>
    <col min="621" max="621" width="12.8571428571429" style="91"/>
    <col min="622" max="622" width="15.8571428571429" style="91"/>
    <col min="623" max="623" width="10.2857142857143" style="91"/>
    <col min="624" max="625" width="14.5714285714286" style="91"/>
    <col min="626" max="626" width="15.8571428571429" style="92"/>
    <col min="627" max="630" width="10.2857142857143" style="70"/>
    <col min="631" max="631" width="12.8571428571429" style="70"/>
    <col min="632" max="632" width="15.8571428571429" style="70"/>
    <col min="633" max="633" width="10.2857142857143" style="70"/>
    <col min="634" max="635" width="14.5714285714286" style="70"/>
    <col min="636" max="636" width="14.5714285714286" style="87"/>
    <col min="637" max="637" width="12.8571428571429" style="88"/>
    <col min="638" max="641" width="10.2857142857143" style="88"/>
    <col min="642" max="642" width="15.8571428571429" style="88"/>
    <col min="643" max="643" width="10.2857142857143" style="88"/>
    <col min="644" max="645" width="14.5714285714286" style="88"/>
    <col min="646" max="646" width="14.5714285714286" style="89"/>
    <col min="647" max="650" width="10.2857142857143" style="72"/>
    <col min="651" max="651" width="12.8571428571429" style="72"/>
    <col min="652" max="652" width="14.5714285714286" style="72"/>
    <col min="653" max="653" width="10.2857142857143" style="72"/>
    <col min="654" max="656" width="14.5714285714286" style="72"/>
    <col min="657" max="663" width="10.2857142857143" style="65"/>
    <col min="664" max="664" width="14.5714285714286" style="65"/>
    <col min="665" max="665" width="10.2857142857143" style="65"/>
    <col min="666" max="667" width="14.5714285714286" style="65"/>
    <col min="668" max="668" width="14" style="65"/>
    <col min="669" max="673" width="10.2857142857143" style="65"/>
    <col min="674" max="674" width="14.5714285714286" style="65"/>
    <col min="675" max="675" width="10.2857142857143" style="65"/>
    <col min="676" max="677" width="14.5714285714286" style="65"/>
    <col min="678" max="678" width="14" style="65"/>
    <col min="679" max="682" width="10.2857142857143" style="65"/>
    <col min="684" max="684" width="14"/>
    <col min="686" max="688" width="12.8571428571429"/>
    <col min="694" max="694" width="12.8571428571429"/>
    <col min="696" max="698" width="12.8571428571429"/>
    <col min="699" max="699" width="10.2857142857143" style="85"/>
    <col min="700" max="700" width="12.1428571428571" style="85" customWidth="1"/>
    <col min="701" max="704" width="10.2857142857143" style="85"/>
    <col min="705" max="706" width="14.5714285714286" style="85"/>
    <col min="707" max="707" width="10.2857142857143" style="85"/>
    <col min="708" max="709" width="14.5714285714286" style="85"/>
    <col min="710" max="710" width="15.8571428571429" style="85"/>
    <col min="711" max="714" width="10.2857142857143" style="65"/>
    <col min="715" max="716" width="14.5714285714286" style="65"/>
    <col min="717" max="717" width="10.2857142857143" style="65"/>
    <col min="718" max="719" width="12.8571428571429" style="65"/>
    <col min="720" max="720" width="15.8571428571429" style="65"/>
    <col min="721" max="724" width="10.2857142857143" style="65"/>
    <col min="726" max="726" width="14.5714285714286"/>
    <col min="728" max="728" width="14.5714285714286"/>
    <col min="730" max="730" width="15.8571428571429"/>
    <col min="735" max="736" width="14.5714285714286"/>
    <col min="738" max="740" width="14.5714285714286"/>
    <col min="741" max="741" width="10.2857142857143" style="93"/>
    <col min="742" max="742" width="12.1428571428571" style="93" customWidth="1"/>
    <col min="743" max="746" width="10.2857142857143" style="93"/>
    <col min="747" max="747" width="12.8571428571429" style="93"/>
    <col min="748" max="748" width="15.8571428571429" style="93"/>
    <col min="749" max="749" width="10.2857142857143" style="93"/>
    <col min="750" max="751" width="14.5714285714286" style="93"/>
    <col min="752" max="752" width="15.8571428571429" style="93"/>
    <col min="753" max="756" width="10.2857142857143" style="65"/>
    <col min="757" max="757" width="12.8571428571429" style="65"/>
    <col min="758" max="758" width="15.8571428571429" style="65"/>
    <col min="759" max="759" width="10.2857142857143" style="65"/>
    <col min="760" max="762" width="14.5714285714286" style="65"/>
    <col min="763" max="766" width="10.2857142857143" style="65"/>
    <col min="767" max="767" width="12.8571428571429"/>
    <col min="768" max="768" width="15.8571428571429"/>
    <col min="770" max="772" width="14.5714285714286"/>
    <col min="777" max="777" width="12.8571428571429"/>
    <col min="778" max="778" width="14.5714285714286"/>
    <col min="780" max="782" width="14.5714285714286"/>
  </cols>
  <sheetData>
    <row r="1" spans="1:902">
      <c r="A1" t="s">
        <v>0</v>
      </c>
      <c r="B1" t="s">
        <v>1</v>
      </c>
      <c r="C1" t="s">
        <v>2</v>
      </c>
      <c r="D1" t="s">
        <v>3</v>
      </c>
      <c r="E1" t="s">
        <v>4</v>
      </c>
      <c r="F1" t="s">
        <v>5</v>
      </c>
      <c r="G1" t="s">
        <v>6</v>
      </c>
      <c r="H1" t="s">
        <v>7</v>
      </c>
      <c r="I1" s="94" t="s">
        <v>8</v>
      </c>
      <c r="J1" t="s">
        <v>9</v>
      </c>
      <c r="K1" t="s">
        <v>10</v>
      </c>
      <c r="L1" t="s">
        <v>11</v>
      </c>
      <c r="M1" t="s">
        <v>12</v>
      </c>
      <c r="N1" t="s">
        <v>13</v>
      </c>
      <c r="O1" t="s">
        <v>14</v>
      </c>
      <c r="P1" t="s">
        <v>15</v>
      </c>
      <c r="Q1" t="s">
        <v>16</v>
      </c>
      <c r="R1" t="s">
        <v>17</v>
      </c>
      <c r="S1" t="s">
        <v>18</v>
      </c>
      <c r="T1" t="s">
        <v>19</v>
      </c>
      <c r="U1" t="s">
        <v>20</v>
      </c>
      <c r="V1" t="s">
        <v>21</v>
      </c>
      <c r="W1" s="69" t="s">
        <v>22</v>
      </c>
      <c r="X1" s="69" t="s">
        <v>23</v>
      </c>
      <c r="Y1" s="69" t="s">
        <v>24</v>
      </c>
      <c r="Z1" s="69" t="s">
        <v>25</v>
      </c>
      <c r="AA1" s="69" t="s">
        <v>26</v>
      </c>
      <c r="AB1" s="69" t="s">
        <v>27</v>
      </c>
      <c r="AC1" s="69" t="s">
        <v>28</v>
      </c>
      <c r="AD1" s="69" t="s">
        <v>29</v>
      </c>
      <c r="AE1" s="69" t="s">
        <v>30</v>
      </c>
      <c r="AF1" s="69" t="s">
        <v>31</v>
      </c>
      <c r="AG1" t="s">
        <v>32</v>
      </c>
      <c r="AH1" s="70" t="s">
        <v>33</v>
      </c>
      <c r="AI1" s="70" t="s">
        <v>34</v>
      </c>
      <c r="AJ1" s="70" t="s">
        <v>35</v>
      </c>
      <c r="AK1" s="70" t="s">
        <v>36</v>
      </c>
      <c r="AL1" s="70" t="s">
        <v>37</v>
      </c>
      <c r="AM1" s="70" t="s">
        <v>38</v>
      </c>
      <c r="AN1" s="70" t="s">
        <v>39</v>
      </c>
      <c r="AO1" s="70" t="s">
        <v>40</v>
      </c>
      <c r="AP1" s="70" t="s">
        <v>41</v>
      </c>
      <c r="AQ1" s="70" t="s">
        <v>42</v>
      </c>
      <c r="AR1" t="s">
        <v>43</v>
      </c>
      <c r="AS1" s="71" t="s">
        <v>44</v>
      </c>
      <c r="AT1" s="71" t="s">
        <v>45</v>
      </c>
      <c r="AU1" s="71" t="s">
        <v>46</v>
      </c>
      <c r="AV1" s="71" t="s">
        <v>47</v>
      </c>
      <c r="AW1" s="71" t="s">
        <v>48</v>
      </c>
      <c r="AX1" s="71" t="s">
        <v>49</v>
      </c>
      <c r="AY1" s="71" t="s">
        <v>50</v>
      </c>
      <c r="AZ1" s="71" t="s">
        <v>51</v>
      </c>
      <c r="BA1" s="71" t="s">
        <v>52</v>
      </c>
      <c r="BB1" s="71" t="s">
        <v>53</v>
      </c>
      <c r="BC1" t="s">
        <v>54</v>
      </c>
      <c r="BD1" t="s">
        <v>55</v>
      </c>
      <c r="BE1" s="72" t="s">
        <v>56</v>
      </c>
      <c r="BF1" s="72" t="s">
        <v>57</v>
      </c>
      <c r="BG1" s="72" t="s">
        <v>58</v>
      </c>
      <c r="BH1" s="72" t="s">
        <v>59</v>
      </c>
      <c r="BI1" s="72" t="s">
        <v>60</v>
      </c>
      <c r="BJ1" s="72" t="s">
        <v>61</v>
      </c>
      <c r="BK1" s="72" t="s">
        <v>62</v>
      </c>
      <c r="BL1" s="72" t="s">
        <v>63</v>
      </c>
      <c r="BM1" s="72" t="s">
        <v>64</v>
      </c>
      <c r="BN1" s="72" t="s">
        <v>65</v>
      </c>
      <c r="BO1" t="s">
        <v>66</v>
      </c>
      <c r="BP1" t="s">
        <v>67</v>
      </c>
      <c r="BQ1" s="73" t="s">
        <v>68</v>
      </c>
      <c r="BR1" s="73" t="s">
        <v>69</v>
      </c>
      <c r="BS1" s="73" t="s">
        <v>70</v>
      </c>
      <c r="BT1" s="73" t="s">
        <v>71</v>
      </c>
      <c r="BU1" s="73" t="s">
        <v>72</v>
      </c>
      <c r="BV1" s="73" t="s">
        <v>73</v>
      </c>
      <c r="BW1" s="73" t="s">
        <v>74</v>
      </c>
      <c r="BX1" s="73" t="s">
        <v>75</v>
      </c>
      <c r="BY1" s="73" t="s">
        <v>76</v>
      </c>
      <c r="BZ1" s="73" t="s">
        <v>77</v>
      </c>
      <c r="CA1" t="s">
        <v>78</v>
      </c>
      <c r="CB1" t="s">
        <v>79</v>
      </c>
      <c r="CC1" s="74" t="s">
        <v>80</v>
      </c>
      <c r="CD1" t="s">
        <v>81</v>
      </c>
      <c r="CE1" t="s">
        <v>82</v>
      </c>
      <c r="CF1" t="s">
        <v>83</v>
      </c>
      <c r="CG1" t="s">
        <v>84</v>
      </c>
      <c r="CH1" t="s">
        <v>85</v>
      </c>
      <c r="CI1" t="s">
        <v>86</v>
      </c>
      <c r="CJ1" t="s">
        <v>87</v>
      </c>
      <c r="CK1" t="s">
        <v>88</v>
      </c>
      <c r="CL1" s="75" t="s">
        <v>89</v>
      </c>
      <c r="CM1" t="s">
        <v>90</v>
      </c>
      <c r="CN1" s="74" t="s">
        <v>91</v>
      </c>
      <c r="CO1" t="s">
        <v>92</v>
      </c>
      <c r="CP1" t="s">
        <v>93</v>
      </c>
      <c r="CQ1" t="s">
        <v>94</v>
      </c>
      <c r="CR1" t="s">
        <v>95</v>
      </c>
      <c r="CS1" t="s">
        <v>96</v>
      </c>
      <c r="CT1" t="s">
        <v>97</v>
      </c>
      <c r="CU1" t="s">
        <v>98</v>
      </c>
      <c r="CV1" t="s">
        <v>99</v>
      </c>
      <c r="CW1" s="76" t="s">
        <v>100</v>
      </c>
      <c r="CX1" t="s">
        <v>101</v>
      </c>
      <c r="CY1" s="74" t="s">
        <v>102</v>
      </c>
      <c r="CZ1" t="s">
        <v>103</v>
      </c>
      <c r="DA1" t="s">
        <v>104</v>
      </c>
      <c r="DB1" t="s">
        <v>105</v>
      </c>
      <c r="DC1" t="s">
        <v>106</v>
      </c>
      <c r="DD1" t="s">
        <v>107</v>
      </c>
      <c r="DE1" t="s">
        <v>108</v>
      </c>
      <c r="DF1" t="s">
        <v>109</v>
      </c>
      <c r="DG1" t="s">
        <v>110</v>
      </c>
      <c r="DH1" s="77" t="s">
        <v>111</v>
      </c>
      <c r="DI1" t="s">
        <v>112</v>
      </c>
      <c r="DJ1" s="74" t="s">
        <v>113</v>
      </c>
      <c r="DK1" t="s">
        <v>114</v>
      </c>
      <c r="DL1" t="s">
        <v>115</v>
      </c>
      <c r="DM1" t="s">
        <v>116</v>
      </c>
      <c r="DN1" t="s">
        <v>117</v>
      </c>
      <c r="DO1" t="s">
        <v>118</v>
      </c>
      <c r="DP1" t="s">
        <v>119</v>
      </c>
      <c r="DQ1" t="s">
        <v>120</v>
      </c>
      <c r="DR1" t="s">
        <v>121</v>
      </c>
      <c r="DS1" s="78" t="s">
        <v>122</v>
      </c>
      <c r="DT1" s="79" t="s">
        <v>123</v>
      </c>
      <c r="DU1" t="s">
        <v>124</v>
      </c>
      <c r="DV1" t="s">
        <v>125</v>
      </c>
      <c r="DW1" t="s">
        <v>126</v>
      </c>
      <c r="DX1" t="s">
        <v>127</v>
      </c>
      <c r="DY1" t="s">
        <v>128</v>
      </c>
      <c r="DZ1" t="s">
        <v>129</v>
      </c>
      <c r="EA1" t="s">
        <v>130</v>
      </c>
      <c r="EB1" t="s">
        <v>131</v>
      </c>
      <c r="EC1" t="s">
        <v>132</v>
      </c>
      <c r="ED1" t="s">
        <v>133</v>
      </c>
      <c r="EE1" t="s">
        <v>134</v>
      </c>
      <c r="EF1" s="80" t="s">
        <v>135</v>
      </c>
      <c r="EG1" t="s">
        <v>136</v>
      </c>
      <c r="EH1" t="s">
        <v>137</v>
      </c>
      <c r="EI1" s="79" t="s">
        <v>138</v>
      </c>
      <c r="EJ1" t="s">
        <v>139</v>
      </c>
      <c r="EK1" t="s">
        <v>140</v>
      </c>
      <c r="EL1" t="s">
        <v>141</v>
      </c>
      <c r="EM1" t="s">
        <v>142</v>
      </c>
      <c r="EN1" t="s">
        <v>143</v>
      </c>
      <c r="EO1" t="s">
        <v>144</v>
      </c>
      <c r="EP1" t="s">
        <v>145</v>
      </c>
      <c r="EQ1" t="s">
        <v>146</v>
      </c>
      <c r="ER1" t="s">
        <v>147</v>
      </c>
      <c r="ES1" t="s">
        <v>148</v>
      </c>
      <c r="ET1" t="s">
        <v>149</v>
      </c>
      <c r="EU1" s="79" t="s">
        <v>150</v>
      </c>
      <c r="EV1" t="s">
        <v>151</v>
      </c>
      <c r="EW1" t="s">
        <v>152</v>
      </c>
      <c r="EX1" t="s">
        <v>153</v>
      </c>
      <c r="EY1" t="s">
        <v>154</v>
      </c>
      <c r="EZ1" t="s">
        <v>155</v>
      </c>
      <c r="FA1" t="s">
        <v>156</v>
      </c>
      <c r="FB1" t="s">
        <v>157</v>
      </c>
      <c r="FC1" t="s">
        <v>158</v>
      </c>
      <c r="FD1" t="s">
        <v>159</v>
      </c>
      <c r="FE1" t="s">
        <v>160</v>
      </c>
      <c r="FF1" t="s">
        <v>161</v>
      </c>
      <c r="FG1" s="79" t="s">
        <v>162</v>
      </c>
      <c r="FH1" t="s">
        <v>163</v>
      </c>
      <c r="FI1" t="s">
        <v>164</v>
      </c>
      <c r="FJ1" t="s">
        <v>165</v>
      </c>
      <c r="FK1" t="s">
        <v>166</v>
      </c>
      <c r="FL1" t="s">
        <v>167</v>
      </c>
      <c r="FM1" t="s">
        <v>168</v>
      </c>
      <c r="FN1" t="s">
        <v>169</v>
      </c>
      <c r="FO1" t="s">
        <v>170</v>
      </c>
      <c r="FP1" t="s">
        <v>171</v>
      </c>
      <c r="FQ1" t="s">
        <v>172</v>
      </c>
      <c r="FR1" t="s">
        <v>173</v>
      </c>
      <c r="FS1" s="79" t="s">
        <v>174</v>
      </c>
      <c r="FT1" t="s">
        <v>175</v>
      </c>
      <c r="FU1" t="s">
        <v>176</v>
      </c>
      <c r="FV1" t="s">
        <v>177</v>
      </c>
      <c r="FW1" t="s">
        <v>178</v>
      </c>
      <c r="FX1" t="s">
        <v>179</v>
      </c>
      <c r="FY1" t="s">
        <v>180</v>
      </c>
      <c r="FZ1" t="s">
        <v>181</v>
      </c>
      <c r="GA1" t="s">
        <v>182</v>
      </c>
      <c r="GB1" t="s">
        <v>183</v>
      </c>
      <c r="GC1" t="s">
        <v>184</v>
      </c>
      <c r="GD1" t="s">
        <v>185</v>
      </c>
      <c r="GE1" t="s">
        <v>186</v>
      </c>
      <c r="GF1" s="81" t="s">
        <v>187</v>
      </c>
      <c r="GG1" t="s">
        <v>188</v>
      </c>
      <c r="GH1" t="s">
        <v>189</v>
      </c>
      <c r="GI1" t="s">
        <v>190</v>
      </c>
      <c r="GJ1" t="s">
        <v>191</v>
      </c>
      <c r="GK1" t="s">
        <v>192</v>
      </c>
      <c r="GL1" t="s">
        <v>193</v>
      </c>
      <c r="GM1" t="s">
        <v>194</v>
      </c>
      <c r="GN1" t="s">
        <v>195</v>
      </c>
      <c r="GO1" t="s">
        <v>196</v>
      </c>
      <c r="GP1" t="s">
        <v>197</v>
      </c>
      <c r="GQ1" s="81" t="s">
        <v>198</v>
      </c>
      <c r="GR1" s="81" t="s">
        <v>199</v>
      </c>
      <c r="GS1" t="s">
        <v>200</v>
      </c>
      <c r="GT1" t="s">
        <v>201</v>
      </c>
      <c r="GU1" t="s">
        <v>202</v>
      </c>
      <c r="GV1" t="s">
        <v>203</v>
      </c>
      <c r="GW1" t="s">
        <v>204</v>
      </c>
      <c r="GX1" t="s">
        <v>205</v>
      </c>
      <c r="GY1" t="s">
        <v>206</v>
      </c>
      <c r="GZ1" t="s">
        <v>207</v>
      </c>
      <c r="HA1" t="s">
        <v>208</v>
      </c>
      <c r="HB1" t="s">
        <v>209</v>
      </c>
      <c r="HC1" s="80" t="s">
        <v>210</v>
      </c>
      <c r="HD1" s="81" t="s">
        <v>211</v>
      </c>
      <c r="HE1" t="s">
        <v>212</v>
      </c>
      <c r="HF1" t="s">
        <v>213</v>
      </c>
      <c r="HG1" t="s">
        <v>214</v>
      </c>
      <c r="HH1" t="s">
        <v>215</v>
      </c>
      <c r="HI1" t="s">
        <v>216</v>
      </c>
      <c r="HJ1" t="s">
        <v>217</v>
      </c>
      <c r="HK1" t="s">
        <v>218</v>
      </c>
      <c r="HL1" t="s">
        <v>219</v>
      </c>
      <c r="HM1" t="s">
        <v>220</v>
      </c>
      <c r="HN1" s="74" t="s">
        <v>221</v>
      </c>
      <c r="HO1" s="81" t="s">
        <v>222</v>
      </c>
      <c r="HP1" t="s">
        <v>223</v>
      </c>
      <c r="HQ1" t="s">
        <v>224</v>
      </c>
      <c r="HR1" t="s">
        <v>225</v>
      </c>
      <c r="HS1" t="s">
        <v>226</v>
      </c>
      <c r="HT1" t="s">
        <v>227</v>
      </c>
      <c r="HU1" t="s">
        <v>228</v>
      </c>
      <c r="HV1" t="s">
        <v>229</v>
      </c>
      <c r="HW1" t="s">
        <v>230</v>
      </c>
      <c r="HX1" t="s">
        <v>231</v>
      </c>
      <c r="HY1" t="s">
        <v>232</v>
      </c>
      <c r="HZ1" s="82" t="s">
        <v>233</v>
      </c>
      <c r="IA1" s="81" t="s">
        <v>234</v>
      </c>
      <c r="IB1" t="s">
        <v>235</v>
      </c>
      <c r="IC1" t="s">
        <v>236</v>
      </c>
      <c r="ID1" t="s">
        <v>237</v>
      </c>
      <c r="IE1" t="s">
        <v>238</v>
      </c>
      <c r="IF1" t="s">
        <v>239</v>
      </c>
      <c r="IG1" t="s">
        <v>240</v>
      </c>
      <c r="IH1" t="s">
        <v>241</v>
      </c>
      <c r="II1" t="s">
        <v>242</v>
      </c>
      <c r="IJ1" s="83" t="s">
        <v>243</v>
      </c>
      <c r="IK1" t="s">
        <v>244</v>
      </c>
      <c r="IL1" t="s">
        <v>245</v>
      </c>
      <c r="IM1" s="84" t="s">
        <v>246</v>
      </c>
      <c r="IN1" t="s">
        <v>247</v>
      </c>
      <c r="IO1" t="s">
        <v>248</v>
      </c>
      <c r="IP1" t="s">
        <v>249</v>
      </c>
      <c r="IQ1" t="s">
        <v>250</v>
      </c>
      <c r="IR1" t="s">
        <v>251</v>
      </c>
      <c r="IS1" t="s">
        <v>252</v>
      </c>
      <c r="IT1" t="s">
        <v>253</v>
      </c>
      <c r="IU1" t="s">
        <v>254</v>
      </c>
      <c r="IV1" t="s">
        <v>255</v>
      </c>
      <c r="IW1" t="s">
        <v>256</v>
      </c>
      <c r="IX1" t="s">
        <v>257</v>
      </c>
      <c r="IY1" s="84" t="s">
        <v>258</v>
      </c>
      <c r="IZ1" t="s">
        <v>259</v>
      </c>
      <c r="JA1" t="s">
        <v>260</v>
      </c>
      <c r="JB1" t="s">
        <v>261</v>
      </c>
      <c r="JC1" t="s">
        <v>262</v>
      </c>
      <c r="JD1" t="s">
        <v>263</v>
      </c>
      <c r="JE1" t="s">
        <v>264</v>
      </c>
      <c r="JF1" t="s">
        <v>265</v>
      </c>
      <c r="JG1" t="s">
        <v>266</v>
      </c>
      <c r="JH1" t="s">
        <v>267</v>
      </c>
      <c r="JI1" s="80" t="s">
        <v>268</v>
      </c>
      <c r="JJ1" s="84" t="s">
        <v>269</v>
      </c>
      <c r="JK1" t="s">
        <v>270</v>
      </c>
      <c r="JL1" t="s">
        <v>271</v>
      </c>
      <c r="JM1" t="s">
        <v>272</v>
      </c>
      <c r="JN1" t="s">
        <v>273</v>
      </c>
      <c r="JO1" t="s">
        <v>274</v>
      </c>
      <c r="JP1" t="s">
        <v>275</v>
      </c>
      <c r="JQ1" t="s">
        <v>276</v>
      </c>
      <c r="JR1" t="s">
        <v>277</v>
      </c>
      <c r="JS1" s="74" t="s">
        <v>278</v>
      </c>
      <c r="JT1" t="s">
        <v>279</v>
      </c>
      <c r="JU1" s="84" t="s">
        <v>280</v>
      </c>
      <c r="JV1" t="s">
        <v>281</v>
      </c>
      <c r="JW1" t="s">
        <v>282</v>
      </c>
      <c r="JX1" t="s">
        <v>283</v>
      </c>
      <c r="JY1" t="s">
        <v>284</v>
      </c>
      <c r="JZ1" t="s">
        <v>285</v>
      </c>
      <c r="KA1" t="s">
        <v>286</v>
      </c>
      <c r="KB1" t="s">
        <v>287</v>
      </c>
      <c r="KC1" t="s">
        <v>288</v>
      </c>
      <c r="KD1" s="82" t="s">
        <v>289</v>
      </c>
      <c r="KE1" t="s">
        <v>290</v>
      </c>
      <c r="KF1" s="84" t="s">
        <v>291</v>
      </c>
      <c r="KG1" t="s">
        <v>292</v>
      </c>
      <c r="KH1" t="s">
        <v>293</v>
      </c>
      <c r="KI1" t="s">
        <v>294</v>
      </c>
      <c r="KJ1" t="s">
        <v>295</v>
      </c>
      <c r="KK1" t="s">
        <v>296</v>
      </c>
      <c r="KL1" t="s">
        <v>297</v>
      </c>
      <c r="KM1" t="s">
        <v>298</v>
      </c>
      <c r="KN1" t="s">
        <v>299</v>
      </c>
      <c r="KO1" s="83" t="s">
        <v>300</v>
      </c>
      <c r="KP1" t="s">
        <v>301</v>
      </c>
      <c r="KQ1" t="s">
        <v>302</v>
      </c>
      <c r="KR1" s="84" t="s">
        <v>303</v>
      </c>
      <c r="KS1" t="s">
        <v>304</v>
      </c>
      <c r="KT1" t="s">
        <v>305</v>
      </c>
      <c r="KU1" t="s">
        <v>306</v>
      </c>
      <c r="KV1" t="s">
        <v>307</v>
      </c>
      <c r="KW1" t="s">
        <v>308</v>
      </c>
      <c r="KX1" t="s">
        <v>309</v>
      </c>
      <c r="KY1" t="s">
        <v>310</v>
      </c>
      <c r="KZ1" t="s">
        <v>311</v>
      </c>
      <c r="LA1" t="s">
        <v>312</v>
      </c>
      <c r="LB1" s="75" t="s">
        <v>313</v>
      </c>
      <c r="LC1" t="s">
        <v>314</v>
      </c>
      <c r="LD1" t="s">
        <v>315</v>
      </c>
      <c r="LE1" s="84" t="s">
        <v>316</v>
      </c>
      <c r="LF1" t="s">
        <v>317</v>
      </c>
      <c r="LG1" t="s">
        <v>318</v>
      </c>
      <c r="LH1" t="s">
        <v>319</v>
      </c>
      <c r="LI1" t="s">
        <v>320</v>
      </c>
      <c r="LJ1" t="s">
        <v>321</v>
      </c>
      <c r="LK1" t="s">
        <v>322</v>
      </c>
      <c r="LL1" t="s">
        <v>323</v>
      </c>
      <c r="LM1" t="s">
        <v>324</v>
      </c>
      <c r="LN1" t="s">
        <v>325</v>
      </c>
      <c r="LO1" s="80" t="s">
        <v>326</v>
      </c>
      <c r="LP1" t="s">
        <v>327</v>
      </c>
      <c r="LQ1" s="84" t="s">
        <v>328</v>
      </c>
      <c r="LR1" t="s">
        <v>329</v>
      </c>
      <c r="LS1" t="s">
        <v>330</v>
      </c>
      <c r="LT1" t="s">
        <v>331</v>
      </c>
      <c r="LU1" t="s">
        <v>332</v>
      </c>
      <c r="LV1" t="s">
        <v>333</v>
      </c>
      <c r="LW1" t="s">
        <v>334</v>
      </c>
      <c r="LX1" t="s">
        <v>335</v>
      </c>
      <c r="LY1" t="s">
        <v>336</v>
      </c>
      <c r="LZ1" t="s">
        <v>337</v>
      </c>
      <c r="MA1" s="74" t="s">
        <v>338</v>
      </c>
      <c r="MB1" t="s">
        <v>339</v>
      </c>
      <c r="MC1" s="84" t="s">
        <v>340</v>
      </c>
      <c r="MD1" t="s">
        <v>341</v>
      </c>
      <c r="ME1" t="s">
        <v>342</v>
      </c>
      <c r="MF1" t="s">
        <v>343</v>
      </c>
      <c r="MG1" t="s">
        <v>344</v>
      </c>
      <c r="MH1" t="s">
        <v>345</v>
      </c>
      <c r="MI1" t="s">
        <v>346</v>
      </c>
      <c r="MJ1" t="s">
        <v>347</v>
      </c>
      <c r="MK1" t="s">
        <v>348</v>
      </c>
      <c r="ML1" t="s">
        <v>349</v>
      </c>
      <c r="MM1" s="82" t="s">
        <v>350</v>
      </c>
      <c r="MN1" t="s">
        <v>351</v>
      </c>
      <c r="MO1" s="84" t="s">
        <v>352</v>
      </c>
      <c r="MP1" t="s">
        <v>353</v>
      </c>
      <c r="MQ1" t="s">
        <v>354</v>
      </c>
      <c r="MR1" t="s">
        <v>355</v>
      </c>
      <c r="MS1" t="s">
        <v>356</v>
      </c>
      <c r="MT1" t="s">
        <v>357</v>
      </c>
      <c r="MU1" t="s">
        <v>358</v>
      </c>
      <c r="MV1" t="s">
        <v>359</v>
      </c>
      <c r="MW1" t="s">
        <v>360</v>
      </c>
      <c r="MX1" t="s">
        <v>361</v>
      </c>
      <c r="MY1" s="83" t="s">
        <v>362</v>
      </c>
      <c r="MZ1" s="85" t="s">
        <v>363</v>
      </c>
      <c r="NA1" s="85" t="s">
        <v>364</v>
      </c>
      <c r="NB1" s="85" t="s">
        <v>365</v>
      </c>
      <c r="NC1" s="85" t="s">
        <v>366</v>
      </c>
      <c r="ND1" s="85" t="s">
        <v>367</v>
      </c>
      <c r="NE1" s="85" t="s">
        <v>368</v>
      </c>
      <c r="NF1" t="s">
        <v>369</v>
      </c>
      <c r="NG1" t="s">
        <v>370</v>
      </c>
      <c r="NH1" t="s">
        <v>371</v>
      </c>
      <c r="NI1" t="s">
        <v>372</v>
      </c>
      <c r="NJ1" t="s">
        <v>373</v>
      </c>
      <c r="NK1" t="s">
        <v>374</v>
      </c>
      <c r="NL1" t="s">
        <v>375</v>
      </c>
      <c r="NM1" t="s">
        <v>376</v>
      </c>
      <c r="NN1" t="s">
        <v>377</v>
      </c>
      <c r="NO1" t="s">
        <v>378</v>
      </c>
      <c r="NP1" t="s">
        <v>379</v>
      </c>
      <c r="NQ1" t="s">
        <v>380</v>
      </c>
      <c r="NR1" t="s">
        <v>381</v>
      </c>
      <c r="NS1" t="s">
        <v>382</v>
      </c>
      <c r="NT1" t="s">
        <v>383</v>
      </c>
      <c r="NU1" t="s">
        <v>384</v>
      </c>
      <c r="NV1" t="s">
        <v>385</v>
      </c>
      <c r="NW1" t="s">
        <v>386</v>
      </c>
      <c r="NX1" t="s">
        <v>387</v>
      </c>
      <c r="NY1" t="s">
        <v>388</v>
      </c>
      <c r="NZ1" t="s">
        <v>389</v>
      </c>
      <c r="OA1" t="s">
        <v>390</v>
      </c>
      <c r="OB1" t="s">
        <v>391</v>
      </c>
      <c r="OC1" t="s">
        <v>392</v>
      </c>
      <c r="OD1" t="s">
        <v>393</v>
      </c>
      <c r="OE1" t="s">
        <v>394</v>
      </c>
      <c r="OF1" t="s">
        <v>395</v>
      </c>
      <c r="OG1" t="s">
        <v>396</v>
      </c>
      <c r="OH1" t="s">
        <v>397</v>
      </c>
      <c r="OI1" t="s">
        <v>398</v>
      </c>
      <c r="OJ1" t="s">
        <v>399</v>
      </c>
      <c r="OK1" t="s">
        <v>400</v>
      </c>
      <c r="OL1" t="s">
        <v>401</v>
      </c>
      <c r="OM1" t="s">
        <v>402</v>
      </c>
      <c r="ON1" t="s">
        <v>403</v>
      </c>
      <c r="OO1" t="s">
        <v>404</v>
      </c>
      <c r="OP1" t="s">
        <v>405</v>
      </c>
      <c r="OQ1" t="s">
        <v>406</v>
      </c>
      <c r="OR1" t="s">
        <v>407</v>
      </c>
      <c r="OS1" t="s">
        <v>408</v>
      </c>
      <c r="OT1" t="s">
        <v>409</v>
      </c>
      <c r="OU1" t="s">
        <v>410</v>
      </c>
      <c r="OV1" t="s">
        <v>411</v>
      </c>
      <c r="OW1" t="s">
        <v>412</v>
      </c>
      <c r="OX1" t="s">
        <v>413</v>
      </c>
      <c r="OY1" t="s">
        <v>414</v>
      </c>
      <c r="OZ1" t="s">
        <v>415</v>
      </c>
      <c r="PA1" t="s">
        <v>416</v>
      </c>
      <c r="PB1" t="s">
        <v>417</v>
      </c>
      <c r="PC1" t="s">
        <v>418</v>
      </c>
      <c r="PD1" t="s">
        <v>419</v>
      </c>
      <c r="PE1" t="s">
        <v>420</v>
      </c>
      <c r="PF1" t="s">
        <v>421</v>
      </c>
      <c r="PG1" t="s">
        <v>422</v>
      </c>
      <c r="PH1" t="s">
        <v>423</v>
      </c>
      <c r="PI1" t="s">
        <v>424</v>
      </c>
      <c r="PJ1" t="s">
        <v>425</v>
      </c>
      <c r="PK1" t="s">
        <v>426</v>
      </c>
      <c r="PL1" t="s">
        <v>427</v>
      </c>
      <c r="PM1" t="s">
        <v>428</v>
      </c>
      <c r="PN1" t="s">
        <v>429</v>
      </c>
      <c r="PO1" t="s">
        <v>430</v>
      </c>
      <c r="PP1" t="s">
        <v>431</v>
      </c>
      <c r="PQ1" t="s">
        <v>432</v>
      </c>
      <c r="PR1" t="s">
        <v>433</v>
      </c>
      <c r="PS1" t="s">
        <v>434</v>
      </c>
      <c r="PT1" t="s">
        <v>435</v>
      </c>
      <c r="PU1" t="s">
        <v>436</v>
      </c>
      <c r="PV1" t="s">
        <v>437</v>
      </c>
      <c r="PW1" t="s">
        <v>438</v>
      </c>
      <c r="PX1" t="s">
        <v>439</v>
      </c>
      <c r="PY1" t="s">
        <v>440</v>
      </c>
      <c r="PZ1" t="s">
        <v>441</v>
      </c>
      <c r="QA1" t="s">
        <v>442</v>
      </c>
      <c r="QB1" t="s">
        <v>443</v>
      </c>
      <c r="QC1" t="s">
        <v>444</v>
      </c>
      <c r="QD1" t="s">
        <v>445</v>
      </c>
      <c r="QE1" t="s">
        <v>446</v>
      </c>
      <c r="QF1" t="s">
        <v>447</v>
      </c>
      <c r="QG1" t="s">
        <v>448</v>
      </c>
      <c r="QH1" t="s">
        <v>449</v>
      </c>
      <c r="QI1" t="s">
        <v>450</v>
      </c>
      <c r="QJ1" t="s">
        <v>451</v>
      </c>
      <c r="QK1" t="s">
        <v>452</v>
      </c>
      <c r="QL1" t="s">
        <v>453</v>
      </c>
      <c r="QM1" t="s">
        <v>454</v>
      </c>
      <c r="QN1" t="s">
        <v>455</v>
      </c>
      <c r="QO1" t="s">
        <v>456</v>
      </c>
      <c r="QP1" t="s">
        <v>457</v>
      </c>
      <c r="QQ1" t="s">
        <v>458</v>
      </c>
      <c r="QR1" t="s">
        <v>459</v>
      </c>
      <c r="QS1" t="s">
        <v>460</v>
      </c>
      <c r="QT1" t="s">
        <v>461</v>
      </c>
      <c r="QU1" t="s">
        <v>462</v>
      </c>
      <c r="QV1" t="s">
        <v>463</v>
      </c>
      <c r="QW1" t="s">
        <v>464</v>
      </c>
      <c r="QX1" t="s">
        <v>465</v>
      </c>
      <c r="QY1" t="s">
        <v>466</v>
      </c>
      <c r="QZ1" t="s">
        <v>467</v>
      </c>
      <c r="RA1" t="s">
        <v>468</v>
      </c>
      <c r="RB1" t="s">
        <v>469</v>
      </c>
      <c r="RC1" t="s">
        <v>470</v>
      </c>
      <c r="RD1" t="s">
        <v>471</v>
      </c>
      <c r="RE1" t="s">
        <v>472</v>
      </c>
      <c r="RF1" t="s">
        <v>473</v>
      </c>
      <c r="RG1" t="s">
        <v>474</v>
      </c>
      <c r="RH1" t="s">
        <v>475</v>
      </c>
      <c r="RI1" t="s">
        <v>476</v>
      </c>
      <c r="RJ1" t="s">
        <v>477</v>
      </c>
      <c r="RK1" t="s">
        <v>478</v>
      </c>
      <c r="RL1" t="s">
        <v>479</v>
      </c>
      <c r="RM1" t="s">
        <v>480</v>
      </c>
      <c r="RN1" t="s">
        <v>481</v>
      </c>
      <c r="RO1" t="s">
        <v>482</v>
      </c>
      <c r="RP1" t="s">
        <v>483</v>
      </c>
      <c r="RQ1" t="s">
        <v>484</v>
      </c>
      <c r="RR1" t="s">
        <v>485</v>
      </c>
      <c r="RS1" t="s">
        <v>486</v>
      </c>
      <c r="RT1" t="s">
        <v>487</v>
      </c>
      <c r="RU1" t="s">
        <v>488</v>
      </c>
      <c r="RV1" t="s">
        <v>489</v>
      </c>
      <c r="RW1" t="s">
        <v>490</v>
      </c>
      <c r="RX1" t="s">
        <v>491</v>
      </c>
      <c r="RY1" t="s">
        <v>492</v>
      </c>
      <c r="RZ1" t="s">
        <v>493</v>
      </c>
      <c r="SA1" t="s">
        <v>494</v>
      </c>
      <c r="SB1" t="s">
        <v>495</v>
      </c>
      <c r="SC1" t="s">
        <v>496</v>
      </c>
      <c r="SD1" t="s">
        <v>497</v>
      </c>
      <c r="SE1" t="s">
        <v>498</v>
      </c>
      <c r="SF1" t="s">
        <v>499</v>
      </c>
      <c r="SG1" t="s">
        <v>500</v>
      </c>
      <c r="SH1" t="s">
        <v>501</v>
      </c>
      <c r="SI1" t="s">
        <v>502</v>
      </c>
      <c r="SJ1" t="s">
        <v>503</v>
      </c>
      <c r="SK1" t="s">
        <v>504</v>
      </c>
      <c r="SL1" t="s">
        <v>505</v>
      </c>
      <c r="SM1" t="s">
        <v>506</v>
      </c>
      <c r="SN1" t="s">
        <v>507</v>
      </c>
      <c r="SO1" t="s">
        <v>508</v>
      </c>
      <c r="SP1" t="s">
        <v>509</v>
      </c>
      <c r="SQ1" t="s">
        <v>510</v>
      </c>
      <c r="SR1" t="s">
        <v>511</v>
      </c>
      <c r="SS1" t="s">
        <v>512</v>
      </c>
      <c r="ST1" t="s">
        <v>513</v>
      </c>
      <c r="SU1" t="s">
        <v>514</v>
      </c>
      <c r="SV1" t="s">
        <v>515</v>
      </c>
      <c r="SW1" t="s">
        <v>516</v>
      </c>
      <c r="SX1" t="s">
        <v>517</v>
      </c>
      <c r="SY1" t="s">
        <v>518</v>
      </c>
      <c r="SZ1" t="s">
        <v>519</v>
      </c>
      <c r="TA1" t="s">
        <v>520</v>
      </c>
      <c r="TB1" t="s">
        <v>521</v>
      </c>
      <c r="TC1" t="s">
        <v>522</v>
      </c>
      <c r="TD1" t="s">
        <v>523</v>
      </c>
      <c r="TE1" t="s">
        <v>524</v>
      </c>
      <c r="TF1" t="s">
        <v>525</v>
      </c>
      <c r="TG1" t="s">
        <v>526</v>
      </c>
      <c r="TH1" t="s">
        <v>527</v>
      </c>
      <c r="TI1" t="s">
        <v>528</v>
      </c>
      <c r="TJ1" t="s">
        <v>529</v>
      </c>
      <c r="TK1" s="69" t="s">
        <v>530</v>
      </c>
      <c r="TL1" s="69" t="s">
        <v>531</v>
      </c>
      <c r="TM1" s="69" t="s">
        <v>532</v>
      </c>
      <c r="TN1" s="69" t="s">
        <v>533</v>
      </c>
      <c r="TO1" s="69" t="s">
        <v>534</v>
      </c>
      <c r="TP1" s="69" t="s">
        <v>535</v>
      </c>
      <c r="TQ1" s="69" t="s">
        <v>536</v>
      </c>
      <c r="TR1" s="69" t="s">
        <v>537</v>
      </c>
      <c r="TS1" s="69" t="s">
        <v>538</v>
      </c>
      <c r="TT1" s="69" t="s">
        <v>539</v>
      </c>
      <c r="TU1" s="69" t="s">
        <v>540</v>
      </c>
      <c r="TV1" s="86" t="s">
        <v>541</v>
      </c>
      <c r="TW1" s="70" t="s">
        <v>542</v>
      </c>
      <c r="TX1" s="70" t="s">
        <v>543</v>
      </c>
      <c r="TY1" s="70" t="s">
        <v>544</v>
      </c>
      <c r="TZ1" s="70" t="s">
        <v>545</v>
      </c>
      <c r="UA1" s="70" t="s">
        <v>546</v>
      </c>
      <c r="UB1" s="70" t="s">
        <v>547</v>
      </c>
      <c r="UC1" s="70" t="s">
        <v>548</v>
      </c>
      <c r="UD1" s="70" t="s">
        <v>549</v>
      </c>
      <c r="UE1" s="70" t="s">
        <v>550</v>
      </c>
      <c r="UF1" s="87" t="s">
        <v>551</v>
      </c>
      <c r="UG1" s="70" t="s">
        <v>552</v>
      </c>
      <c r="UH1" s="70" t="s">
        <v>553</v>
      </c>
      <c r="UI1" s="70" t="s">
        <v>554</v>
      </c>
      <c r="UJ1" s="70" t="s">
        <v>555</v>
      </c>
      <c r="UK1" s="70" t="s">
        <v>556</v>
      </c>
      <c r="UL1" s="70" t="s">
        <v>557</v>
      </c>
      <c r="UM1" s="70" t="s">
        <v>558</v>
      </c>
      <c r="UN1" s="70" t="s">
        <v>559</v>
      </c>
      <c r="UO1" s="70" t="s">
        <v>560</v>
      </c>
      <c r="UP1" s="87" t="s">
        <v>561</v>
      </c>
      <c r="UQ1" s="70" t="s">
        <v>562</v>
      </c>
      <c r="UR1" s="70" t="s">
        <v>563</v>
      </c>
      <c r="US1" s="70" t="s">
        <v>564</v>
      </c>
      <c r="UT1" s="70" t="s">
        <v>565</v>
      </c>
      <c r="UU1" s="70" t="s">
        <v>566</v>
      </c>
      <c r="UV1" s="70" t="s">
        <v>567</v>
      </c>
      <c r="UW1" s="70" t="s">
        <v>568</v>
      </c>
      <c r="UX1" s="70" t="s">
        <v>569</v>
      </c>
      <c r="UY1" s="70" t="s">
        <v>570</v>
      </c>
      <c r="UZ1" s="87" t="s">
        <v>571</v>
      </c>
      <c r="VA1" s="73" t="s">
        <v>572</v>
      </c>
      <c r="VB1" s="73" t="s">
        <v>573</v>
      </c>
      <c r="VC1" s="73" t="s">
        <v>574</v>
      </c>
      <c r="VD1" s="73" t="s">
        <v>575</v>
      </c>
      <c r="VE1" s="73" t="s">
        <v>576</v>
      </c>
      <c r="VF1" s="73" t="s">
        <v>577</v>
      </c>
      <c r="VG1" s="73" t="s">
        <v>578</v>
      </c>
      <c r="VH1" s="73" t="s">
        <v>579</v>
      </c>
      <c r="VI1" s="73" t="s">
        <v>580</v>
      </c>
      <c r="VJ1" s="73" t="s">
        <v>581</v>
      </c>
      <c r="VK1" s="73" t="s">
        <v>582</v>
      </c>
      <c r="VL1" s="90" t="s">
        <v>583</v>
      </c>
      <c r="VM1" s="70" t="s">
        <v>584</v>
      </c>
      <c r="VN1" s="70" t="s">
        <v>585</v>
      </c>
      <c r="VO1" s="70" t="s">
        <v>586</v>
      </c>
      <c r="VP1" s="70" t="s">
        <v>587</v>
      </c>
      <c r="VQ1" s="70" t="s">
        <v>588</v>
      </c>
      <c r="VR1" s="70" t="s">
        <v>589</v>
      </c>
      <c r="VS1" s="70" t="s">
        <v>590</v>
      </c>
      <c r="VT1" s="70" t="s">
        <v>591</v>
      </c>
      <c r="VU1" s="70" t="s">
        <v>592</v>
      </c>
      <c r="VV1" s="87" t="s">
        <v>593</v>
      </c>
      <c r="VW1" s="88" t="s">
        <v>594</v>
      </c>
      <c r="VX1" s="88" t="s">
        <v>595</v>
      </c>
      <c r="VY1" s="88" t="s">
        <v>596</v>
      </c>
      <c r="VZ1" s="88" t="s">
        <v>597</v>
      </c>
      <c r="WA1" s="88" t="s">
        <v>598</v>
      </c>
      <c r="WB1" s="88" t="s">
        <v>599</v>
      </c>
      <c r="WC1" s="88" t="s">
        <v>600</v>
      </c>
      <c r="WD1" s="88" t="s">
        <v>601</v>
      </c>
      <c r="WE1" s="88" t="s">
        <v>602</v>
      </c>
      <c r="WF1" s="89" t="s">
        <v>603</v>
      </c>
      <c r="WG1" s="72" t="s">
        <v>604</v>
      </c>
      <c r="WH1" s="72" t="s">
        <v>605</v>
      </c>
      <c r="WI1" s="72" t="s">
        <v>606</v>
      </c>
      <c r="WJ1" s="72" t="s">
        <v>607</v>
      </c>
      <c r="WK1" s="72" t="s">
        <v>608</v>
      </c>
      <c r="WL1" s="72" t="s">
        <v>609</v>
      </c>
      <c r="WM1" s="72" t="s">
        <v>610</v>
      </c>
      <c r="WN1" s="72" t="s">
        <v>611</v>
      </c>
      <c r="WO1" s="72" t="s">
        <v>612</v>
      </c>
      <c r="WP1" s="72" t="s">
        <v>613</v>
      </c>
      <c r="WQ1" s="91" t="s">
        <v>614</v>
      </c>
      <c r="WR1" s="91" t="s">
        <v>615</v>
      </c>
      <c r="WS1" s="91" t="s">
        <v>616</v>
      </c>
      <c r="WT1" s="91" t="s">
        <v>617</v>
      </c>
      <c r="WU1" s="91" t="s">
        <v>618</v>
      </c>
      <c r="WV1" s="91" t="s">
        <v>619</v>
      </c>
      <c r="WW1" s="91" t="s">
        <v>620</v>
      </c>
      <c r="WX1" s="91" t="s">
        <v>621</v>
      </c>
      <c r="WY1" s="91" t="s">
        <v>622</v>
      </c>
      <c r="WZ1" s="91" t="s">
        <v>623</v>
      </c>
      <c r="XA1" s="91" t="s">
        <v>624</v>
      </c>
      <c r="XB1" s="92" t="s">
        <v>625</v>
      </c>
      <c r="XC1" s="70" t="s">
        <v>626</v>
      </c>
      <c r="XD1" s="70" t="s">
        <v>627</v>
      </c>
      <c r="XE1" s="70" t="s">
        <v>628</v>
      </c>
      <c r="XF1" s="70" t="s">
        <v>629</v>
      </c>
      <c r="XG1" s="70" t="s">
        <v>630</v>
      </c>
      <c r="XH1" s="70" t="s">
        <v>631</v>
      </c>
      <c r="XI1" s="70" t="s">
        <v>632</v>
      </c>
      <c r="XJ1" s="70" t="s">
        <v>633</v>
      </c>
      <c r="XK1" s="70" t="s">
        <v>634</v>
      </c>
      <c r="XL1" s="87" t="s">
        <v>635</v>
      </c>
      <c r="XM1" s="88" t="s">
        <v>636</v>
      </c>
      <c r="XN1" s="88" t="s">
        <v>637</v>
      </c>
      <c r="XO1" s="88" t="s">
        <v>638</v>
      </c>
      <c r="XP1" s="88" t="s">
        <v>639</v>
      </c>
      <c r="XQ1" s="88" t="s">
        <v>640</v>
      </c>
      <c r="XR1" s="88" t="s">
        <v>641</v>
      </c>
      <c r="XS1" s="88" t="s">
        <v>642</v>
      </c>
      <c r="XT1" s="88" t="s">
        <v>643</v>
      </c>
      <c r="XU1" s="88" t="s">
        <v>644</v>
      </c>
      <c r="XV1" s="89" t="s">
        <v>645</v>
      </c>
      <c r="XW1" s="72" t="s">
        <v>646</v>
      </c>
      <c r="XX1" s="72" t="s">
        <v>647</v>
      </c>
      <c r="XY1" s="72" t="s">
        <v>648</v>
      </c>
      <c r="XZ1" s="72" t="s">
        <v>649</v>
      </c>
      <c r="YA1" s="72" t="s">
        <v>650</v>
      </c>
      <c r="YB1" s="72" t="s">
        <v>651</v>
      </c>
      <c r="YC1" s="72" t="s">
        <v>652</v>
      </c>
      <c r="YD1" s="72" t="s">
        <v>653</v>
      </c>
      <c r="YE1" s="72" t="s">
        <v>654</v>
      </c>
      <c r="YF1" s="72" t="s">
        <v>655</v>
      </c>
      <c r="YG1" s="65" t="s">
        <v>656</v>
      </c>
      <c r="YH1" s="65" t="s">
        <v>657</v>
      </c>
      <c r="YI1" s="65" t="s">
        <v>658</v>
      </c>
      <c r="YJ1" s="65" t="s">
        <v>659</v>
      </c>
      <c r="YK1" s="65" t="s">
        <v>660</v>
      </c>
      <c r="YL1" s="65" t="s">
        <v>661</v>
      </c>
      <c r="YM1" s="65" t="s">
        <v>662</v>
      </c>
      <c r="YN1" s="65" t="s">
        <v>663</v>
      </c>
      <c r="YO1" s="65" t="s">
        <v>664</v>
      </c>
      <c r="YP1" s="65" t="s">
        <v>665</v>
      </c>
      <c r="YQ1" s="65" t="s">
        <v>666</v>
      </c>
      <c r="YR1" s="112" t="s">
        <v>667</v>
      </c>
      <c r="YS1" s="70" t="s">
        <v>668</v>
      </c>
      <c r="YT1" s="70" t="s">
        <v>669</v>
      </c>
      <c r="YU1" s="70" t="s">
        <v>670</v>
      </c>
      <c r="YV1" s="70" t="s">
        <v>671</v>
      </c>
      <c r="YW1" s="70" t="s">
        <v>672</v>
      </c>
      <c r="YX1" s="70" t="s">
        <v>673</v>
      </c>
      <c r="YY1" s="70" t="s">
        <v>674</v>
      </c>
      <c r="YZ1" s="70" t="s">
        <v>675</v>
      </c>
      <c r="ZA1" s="70" t="s">
        <v>676</v>
      </c>
      <c r="ZB1" s="87" t="s">
        <v>677</v>
      </c>
      <c r="ZC1" s="88" t="s">
        <v>678</v>
      </c>
      <c r="ZD1" s="88" t="s">
        <v>679</v>
      </c>
      <c r="ZE1" s="88" t="s">
        <v>680</v>
      </c>
      <c r="ZF1" s="88" t="s">
        <v>681</v>
      </c>
      <c r="ZG1" s="88" t="s">
        <v>682</v>
      </c>
      <c r="ZH1" s="88" t="s">
        <v>683</v>
      </c>
      <c r="ZI1" s="88" t="s">
        <v>684</v>
      </c>
      <c r="ZJ1" s="88" t="s">
        <v>685</v>
      </c>
      <c r="ZK1" s="88" t="s">
        <v>686</v>
      </c>
      <c r="ZL1" s="89" t="s">
        <v>687</v>
      </c>
      <c r="ZM1" s="72" t="s">
        <v>688</v>
      </c>
      <c r="ZN1" s="72" t="s">
        <v>689</v>
      </c>
      <c r="ZO1" s="72" t="s">
        <v>690</v>
      </c>
      <c r="ZP1" s="72" t="s">
        <v>691</v>
      </c>
      <c r="ZQ1" s="72" t="s">
        <v>692</v>
      </c>
      <c r="ZR1" s="72" t="s">
        <v>693</v>
      </c>
      <c r="ZS1" s="72" t="s">
        <v>694</v>
      </c>
      <c r="ZT1" s="72" t="s">
        <v>695</v>
      </c>
      <c r="ZU1" s="72" t="s">
        <v>696</v>
      </c>
      <c r="ZV1" s="72" t="s">
        <v>697</v>
      </c>
      <c r="ZW1" s="85" t="s">
        <v>698</v>
      </c>
      <c r="ZX1" s="85" t="s">
        <v>699</v>
      </c>
      <c r="ZY1" s="85" t="s">
        <v>700</v>
      </c>
      <c r="ZZ1" s="85" t="s">
        <v>701</v>
      </c>
      <c r="AAA1" s="85" t="s">
        <v>702</v>
      </c>
      <c r="AAB1" s="85" t="s">
        <v>703</v>
      </c>
      <c r="AAC1" s="85" t="s">
        <v>704</v>
      </c>
      <c r="AAD1" s="85" t="s">
        <v>705</v>
      </c>
      <c r="AAE1" s="85" t="s">
        <v>706</v>
      </c>
      <c r="AAF1" s="85" t="s">
        <v>707</v>
      </c>
      <c r="AAG1" s="85" t="s">
        <v>708</v>
      </c>
      <c r="AAH1" s="113" t="s">
        <v>709</v>
      </c>
      <c r="AAI1" s="70" t="s">
        <v>710</v>
      </c>
      <c r="AAJ1" s="70" t="s">
        <v>711</v>
      </c>
      <c r="AAK1" s="70" t="s">
        <v>712</v>
      </c>
      <c r="AAL1" s="70" t="s">
        <v>713</v>
      </c>
      <c r="AAM1" s="70" t="s">
        <v>714</v>
      </c>
      <c r="AAN1" s="70" t="s">
        <v>715</v>
      </c>
      <c r="AAO1" s="70" t="s">
        <v>716</v>
      </c>
      <c r="AAP1" s="70" t="s">
        <v>717</v>
      </c>
      <c r="AAQ1" s="70" t="s">
        <v>718</v>
      </c>
      <c r="AAR1" s="87" t="s">
        <v>719</v>
      </c>
      <c r="AAS1" s="88" t="s">
        <v>720</v>
      </c>
      <c r="AAT1" s="88" t="s">
        <v>721</v>
      </c>
      <c r="AAU1" s="88" t="s">
        <v>722</v>
      </c>
      <c r="AAV1" s="88" t="s">
        <v>723</v>
      </c>
      <c r="AAW1" s="88" t="s">
        <v>724</v>
      </c>
      <c r="AAX1" s="88" t="s">
        <v>725</v>
      </c>
      <c r="AAY1" s="88" t="s">
        <v>726</v>
      </c>
      <c r="AAZ1" s="88" t="s">
        <v>727</v>
      </c>
      <c r="ABA1" s="88" t="s">
        <v>728</v>
      </c>
      <c r="ABB1" s="89" t="s">
        <v>729</v>
      </c>
      <c r="ABC1" s="72" t="s">
        <v>730</v>
      </c>
      <c r="ABD1" s="72" t="s">
        <v>731</v>
      </c>
      <c r="ABE1" s="72" t="s">
        <v>732</v>
      </c>
      <c r="ABF1" s="72" t="s">
        <v>733</v>
      </c>
      <c r="ABG1" s="72" t="s">
        <v>734</v>
      </c>
      <c r="ABH1" s="72" t="s">
        <v>735</v>
      </c>
      <c r="ABI1" s="72" t="s">
        <v>736</v>
      </c>
      <c r="ABJ1" s="72" t="s">
        <v>737</v>
      </c>
      <c r="ABK1" s="72" t="s">
        <v>738</v>
      </c>
      <c r="ABL1" s="72" t="s">
        <v>739</v>
      </c>
      <c r="ABM1" s="93" t="s">
        <v>740</v>
      </c>
      <c r="ABN1" s="93" t="s">
        <v>741</v>
      </c>
      <c r="ABO1" s="93" t="s">
        <v>742</v>
      </c>
      <c r="ABP1" s="93" t="s">
        <v>743</v>
      </c>
      <c r="ABQ1" s="93" t="s">
        <v>744</v>
      </c>
      <c r="ABR1" s="93" t="s">
        <v>745</v>
      </c>
      <c r="ABS1" s="93" t="s">
        <v>746</v>
      </c>
      <c r="ABT1" s="93" t="s">
        <v>747</v>
      </c>
      <c r="ABU1" s="93" t="s">
        <v>748</v>
      </c>
      <c r="ABV1" s="93" t="s">
        <v>749</v>
      </c>
      <c r="ABW1" s="93" t="s">
        <v>750</v>
      </c>
      <c r="ABX1" s="114" t="s">
        <v>751</v>
      </c>
      <c r="ABY1" s="70" t="s">
        <v>752</v>
      </c>
      <c r="ABZ1" s="70" t="s">
        <v>753</v>
      </c>
      <c r="ACA1" s="70" t="s">
        <v>754</v>
      </c>
      <c r="ACB1" s="70" t="s">
        <v>755</v>
      </c>
      <c r="ACC1" s="70" t="s">
        <v>756</v>
      </c>
      <c r="ACD1" s="70" t="s">
        <v>757</v>
      </c>
      <c r="ACE1" s="70" t="s">
        <v>758</v>
      </c>
      <c r="ACF1" s="70" t="s">
        <v>759</v>
      </c>
      <c r="ACG1" s="70" t="s">
        <v>760</v>
      </c>
      <c r="ACH1" s="87" t="s">
        <v>761</v>
      </c>
      <c r="ACI1" s="88" t="s">
        <v>762</v>
      </c>
      <c r="ACJ1" s="88" t="s">
        <v>763</v>
      </c>
      <c r="ACK1" s="88" t="s">
        <v>764</v>
      </c>
      <c r="ACL1" s="88" t="s">
        <v>765</v>
      </c>
      <c r="ACM1" s="88" t="s">
        <v>766</v>
      </c>
      <c r="ACN1" s="88" t="s">
        <v>767</v>
      </c>
      <c r="ACO1" s="88" t="s">
        <v>768</v>
      </c>
      <c r="ACP1" s="88" t="s">
        <v>769</v>
      </c>
      <c r="ACQ1" s="88" t="s">
        <v>770</v>
      </c>
      <c r="ACR1" s="89" t="s">
        <v>771</v>
      </c>
      <c r="ACS1" s="72" t="s">
        <v>772</v>
      </c>
      <c r="ACT1" s="72" t="s">
        <v>773</v>
      </c>
      <c r="ACU1" s="72" t="s">
        <v>774</v>
      </c>
      <c r="ACV1" s="72" t="s">
        <v>775</v>
      </c>
      <c r="ACW1" s="72" t="s">
        <v>776</v>
      </c>
      <c r="ACX1" s="72" t="s">
        <v>777</v>
      </c>
      <c r="ACY1" s="72" t="s">
        <v>778</v>
      </c>
      <c r="ACZ1" s="72" t="s">
        <v>779</v>
      </c>
      <c r="ADA1" s="72" t="s">
        <v>780</v>
      </c>
      <c r="ADB1" s="72" t="s">
        <v>781</v>
      </c>
      <c r="ADC1" s="93" t="s">
        <v>782</v>
      </c>
      <c r="ADD1" s="93" t="s">
        <v>783</v>
      </c>
      <c r="ADE1" s="93" t="s">
        <v>784</v>
      </c>
      <c r="ADF1" s="93" t="s">
        <v>785</v>
      </c>
      <c r="ADG1" s="93" t="s">
        <v>786</v>
      </c>
      <c r="ADH1" s="65" t="s">
        <v>787</v>
      </c>
      <c r="ADI1" s="65" t="s">
        <v>788</v>
      </c>
      <c r="ADJ1" s="65" t="s">
        <v>789</v>
      </c>
      <c r="ADK1" s="65" t="s">
        <v>790</v>
      </c>
      <c r="ADL1" s="65" t="s">
        <v>791</v>
      </c>
      <c r="ADM1" s="93" t="s">
        <v>792</v>
      </c>
      <c r="ADN1" s="93" t="s">
        <v>793</v>
      </c>
      <c r="ADO1" s="93" t="s">
        <v>794</v>
      </c>
      <c r="ADP1" s="93" t="s">
        <v>795</v>
      </c>
      <c r="ADQ1" s="93" t="s">
        <v>796</v>
      </c>
      <c r="ADR1" s="65" t="s">
        <v>797</v>
      </c>
      <c r="ADS1" s="65" t="s">
        <v>798</v>
      </c>
      <c r="ADT1" s="65" t="s">
        <v>799</v>
      </c>
      <c r="ADU1" s="65" t="s">
        <v>800</v>
      </c>
      <c r="ADV1" s="65" t="s">
        <v>801</v>
      </c>
      <c r="ADW1" s="93" t="s">
        <v>802</v>
      </c>
      <c r="ADX1" s="93" t="s">
        <v>803</v>
      </c>
      <c r="ADY1" s="93" t="s">
        <v>804</v>
      </c>
      <c r="ADZ1" s="93" t="s">
        <v>805</v>
      </c>
      <c r="AEA1" s="93" t="s">
        <v>806</v>
      </c>
      <c r="AEB1" s="65" t="s">
        <v>807</v>
      </c>
      <c r="AEC1" s="65" t="s">
        <v>808</v>
      </c>
      <c r="AED1" s="65" t="s">
        <v>809</v>
      </c>
      <c r="AEE1" s="65" t="s">
        <v>810</v>
      </c>
      <c r="AEF1" s="65" t="s">
        <v>811</v>
      </c>
      <c r="AEG1" s="85" t="s">
        <v>812</v>
      </c>
      <c r="AEH1" s="85" t="s">
        <v>813</v>
      </c>
      <c r="AEI1" s="85" t="s">
        <v>814</v>
      </c>
      <c r="AEJ1" s="85" t="s">
        <v>815</v>
      </c>
      <c r="AEK1" s="85" t="s">
        <v>816</v>
      </c>
      <c r="AEL1" s="69" t="s">
        <v>817</v>
      </c>
      <c r="AEM1" s="69" t="s">
        <v>818</v>
      </c>
      <c r="AEN1" s="69" t="s">
        <v>819</v>
      </c>
      <c r="AEO1" s="69" t="s">
        <v>820</v>
      </c>
      <c r="AEP1" s="69" t="s">
        <v>821</v>
      </c>
      <c r="AEQ1" s="85" t="s">
        <v>822</v>
      </c>
      <c r="AER1" s="85" t="s">
        <v>823</v>
      </c>
      <c r="AES1" s="85" t="s">
        <v>824</v>
      </c>
      <c r="AET1" s="85" t="s">
        <v>825</v>
      </c>
      <c r="AEU1" s="85" t="s">
        <v>826</v>
      </c>
      <c r="AEV1" s="69" t="s">
        <v>827</v>
      </c>
      <c r="AEW1" s="69" t="s">
        <v>828</v>
      </c>
      <c r="AEX1" s="69" t="s">
        <v>829</v>
      </c>
      <c r="AEY1" s="69" t="s">
        <v>830</v>
      </c>
      <c r="AEZ1" s="69" t="s">
        <v>831</v>
      </c>
      <c r="AFA1" s="85" t="s">
        <v>832</v>
      </c>
      <c r="AFB1" s="85" t="s">
        <v>833</v>
      </c>
      <c r="AFC1" s="85" t="s">
        <v>834</v>
      </c>
      <c r="AFD1" s="85" t="s">
        <v>835</v>
      </c>
      <c r="AFE1" s="85" t="s">
        <v>836</v>
      </c>
      <c r="AFF1" s="69" t="s">
        <v>837</v>
      </c>
      <c r="AFG1" s="69" t="s">
        <v>838</v>
      </c>
      <c r="AFH1" s="69" t="s">
        <v>839</v>
      </c>
      <c r="AFI1" s="69" t="s">
        <v>840</v>
      </c>
      <c r="AFJ1" s="69" t="s">
        <v>841</v>
      </c>
      <c r="AFK1" s="115" t="s">
        <v>842</v>
      </c>
      <c r="AFL1" s="115" t="s">
        <v>843</v>
      </c>
      <c r="AFM1" s="115" t="s">
        <v>844</v>
      </c>
      <c r="AFN1" s="115" t="s">
        <v>845</v>
      </c>
      <c r="AFO1" s="115" t="s">
        <v>846</v>
      </c>
      <c r="AFP1" s="116" t="s">
        <v>847</v>
      </c>
      <c r="AFQ1" s="116" t="s">
        <v>848</v>
      </c>
      <c r="AFR1" s="116" t="s">
        <v>849</v>
      </c>
      <c r="AFS1" s="116" t="s">
        <v>850</v>
      </c>
      <c r="AFT1" s="116" t="s">
        <v>851</v>
      </c>
      <c r="AFU1" s="115" t="s">
        <v>852</v>
      </c>
      <c r="AFV1" s="115" t="s">
        <v>853</v>
      </c>
      <c r="AFW1" s="115" t="s">
        <v>854</v>
      </c>
      <c r="AFX1" s="115" t="s">
        <v>855</v>
      </c>
      <c r="AFY1" s="115" t="s">
        <v>856</v>
      </c>
      <c r="AFZ1" s="116" t="s">
        <v>857</v>
      </c>
      <c r="AGA1" s="116" t="s">
        <v>858</v>
      </c>
      <c r="AGB1" s="116" t="s">
        <v>859</v>
      </c>
      <c r="AGC1" s="116" t="s">
        <v>860</v>
      </c>
      <c r="AGD1" s="116" t="s">
        <v>861</v>
      </c>
      <c r="AGE1" s="115" t="s">
        <v>862</v>
      </c>
      <c r="AGF1" s="115" t="s">
        <v>863</v>
      </c>
      <c r="AGG1" s="115" t="s">
        <v>864</v>
      </c>
      <c r="AGH1" s="115" t="s">
        <v>865</v>
      </c>
      <c r="AGI1" s="115" t="s">
        <v>866</v>
      </c>
      <c r="AGJ1" s="116" t="s">
        <v>867</v>
      </c>
      <c r="AGK1" s="116" t="s">
        <v>868</v>
      </c>
      <c r="AGL1" s="116" t="s">
        <v>869</v>
      </c>
      <c r="AGM1" s="116" t="s">
        <v>870</v>
      </c>
      <c r="AGN1" s="116" t="s">
        <v>871</v>
      </c>
      <c r="AGO1" s="80" t="s">
        <v>872</v>
      </c>
      <c r="AGP1" s="80" t="s">
        <v>873</v>
      </c>
      <c r="AGQ1" s="80" t="s">
        <v>874</v>
      </c>
      <c r="AGR1" s="74" t="s">
        <v>875</v>
      </c>
      <c r="AGS1" s="74" t="s">
        <v>876</v>
      </c>
      <c r="AGT1" s="74" t="s">
        <v>877</v>
      </c>
      <c r="AGU1" s="117" t="s">
        <v>878</v>
      </c>
      <c r="AGV1" s="117" t="s">
        <v>879</v>
      </c>
      <c r="AGW1" s="117" t="s">
        <v>880</v>
      </c>
      <c r="AGX1" s="117" t="s">
        <v>881</v>
      </c>
      <c r="AGY1" s="117" t="s">
        <v>882</v>
      </c>
      <c r="AGZ1" s="117" t="s">
        <v>883</v>
      </c>
      <c r="AHA1" s="117" t="s">
        <v>884</v>
      </c>
      <c r="AHB1" s="117" t="s">
        <v>885</v>
      </c>
      <c r="AHC1" s="117" t="s">
        <v>886</v>
      </c>
      <c r="AHD1" s="117" t="s">
        <v>887</v>
      </c>
      <c r="AHE1" s="117" t="s">
        <v>888</v>
      </c>
      <c r="AHF1" s="117" t="s">
        <v>889</v>
      </c>
      <c r="AHG1" s="117" t="s">
        <v>890</v>
      </c>
      <c r="AHH1" s="117" t="s">
        <v>891</v>
      </c>
      <c r="AHI1" s="117" t="s">
        <v>892</v>
      </c>
      <c r="AHJ1" s="117" t="s">
        <v>893</v>
      </c>
      <c r="AHK1" s="117" t="s">
        <v>894</v>
      </c>
      <c r="AHL1" s="117" t="s">
        <v>895</v>
      </c>
      <c r="AHM1" s="117" t="s">
        <v>896</v>
      </c>
      <c r="AHN1" s="117" t="s">
        <v>897</v>
      </c>
      <c r="AHO1" s="117" t="s">
        <v>898</v>
      </c>
      <c r="AHP1" s="117" t="s">
        <v>899</v>
      </c>
      <c r="AHQ1" s="117" t="s">
        <v>900</v>
      </c>
      <c r="AHR1" s="117" t="s">
        <v>901</v>
      </c>
    </row>
    <row r="2" s="2" customFormat="1" ht="15.75" spans="1:902">
      <c r="A2" s="2" t="str">
        <f>'PAPER DETAILS'!B2</f>
        <v>http://s3.amazonaws.com/auto-writer/assets/8/medium.png?1472037804</v>
      </c>
      <c r="B2" s="2" t="str">
        <f>'PAPER DETAILS'!B3</f>
        <v>JOHN DOE</v>
      </c>
      <c r="C2" s="2" t="str">
        <f>'PAPER DETAILS'!B4</f>
        <v>XYZ INSTITUTE</v>
      </c>
      <c r="D2" s="2" t="str">
        <f>'PAPER DETAILS'!B5</f>
        <v>SMALLTOWN, USA</v>
      </c>
      <c r="E2" s="2" t="str">
        <f>'PAPER DETAILS'!B6</f>
        <v>john.doe@domain.com</v>
      </c>
      <c r="F2" s="2" t="str">
        <f>'PAPER DETAILS'!B7</f>
        <v>DIFFERENT ROCK TYPES SUITABILITY FOR SPENT FUEL STORAGE</v>
      </c>
      <c r="G2" s="2" t="str">
        <f>'PAPER DETAILS'!B8</f>
        <v>Spent fuel, nuclear waste disposal, nuclear power, radioactive contamination, rock types, granite, shale, rock salt, basalt.</v>
      </c>
      <c r="H2" s="2" t="str">
        <f>'PAPER DETAILS'!B9</f>
        <v>safe nuclear power plant planning, spent fuel disposal rock choice, spent fuel energy re-use, e.t.c,</v>
      </c>
      <c r="I2" s="2" t="s">
        <v>8</v>
      </c>
      <c r="J2" s="2" t="str">
        <f>'EXPERIMENT A'!$A3</f>
        <v>rock type</v>
      </c>
      <c r="K2" s="2" t="str">
        <f>'EXPERIMENT A'!$A4</f>
        <v>Rock salt</v>
      </c>
      <c r="L2" s="2" t="str">
        <f>'EXPERIMENT A'!$A5</f>
        <v>Granite</v>
      </c>
      <c r="M2" s="2" t="str">
        <f>'EXPERIMENT A'!$A6</f>
        <v>Basalt</v>
      </c>
      <c r="N2" s="2" t="str">
        <f>'EXPERIMENT A'!$A7</f>
        <v>Shale</v>
      </c>
      <c r="O2" s="2">
        <f>'EXPERIMENT A'!$A8</f>
        <v>0</v>
      </c>
      <c r="P2" s="2">
        <f>'EXPERIMENT A'!$A9</f>
        <v>0</v>
      </c>
      <c r="Q2" s="2">
        <f>'EXPERIMENT A'!$A10</f>
        <v>0</v>
      </c>
      <c r="R2" s="2">
        <f>'EXPERIMENT A'!$A11</f>
        <v>0</v>
      </c>
      <c r="S2" s="2">
        <f>'EXPERIMENT A'!$A12</f>
        <v>0</v>
      </c>
      <c r="T2" s="2">
        <f>'EXPERIMENT A'!$A13</f>
        <v>0</v>
      </c>
      <c r="U2" s="2" t="str">
        <f>'EXPERIMENT A'!B3</f>
        <v>thermal conductivity</v>
      </c>
      <c r="V2" s="2" t="str">
        <f>'EXPERIMENT A'!$B3</f>
        <v>thermal conductivity</v>
      </c>
      <c r="W2" s="2">
        <f>'EXPERIMENT A'!$B4</f>
        <v>5.7</v>
      </c>
      <c r="X2" s="2">
        <f>'EXPERIMENT A'!$B5</f>
        <v>2.8</v>
      </c>
      <c r="Y2" s="2">
        <f>'EXPERIMENT A'!$B6</f>
        <v>1.26</v>
      </c>
      <c r="Z2" s="2">
        <f>'EXPERIMENT A'!$B7</f>
        <v>1.57</v>
      </c>
      <c r="AA2" s="2">
        <f>'EXPERIMENT A'!$B8</f>
        <v>0</v>
      </c>
      <c r="AB2" s="2">
        <f>'EXPERIMENT A'!$B9</f>
        <v>0</v>
      </c>
      <c r="AC2" s="2">
        <f>'EXPERIMENT A'!$B10</f>
        <v>0</v>
      </c>
      <c r="AD2" s="2">
        <f>'EXPERIMENT A'!$B11</f>
        <v>0</v>
      </c>
      <c r="AE2" s="2">
        <f>'EXPERIMENT A'!$B12</f>
        <v>0</v>
      </c>
      <c r="AF2" s="2">
        <f>'EXPERIMENT A'!$B13</f>
        <v>0</v>
      </c>
      <c r="AG2" s="2" t="str">
        <f>'EXPERIMENT A'!$C3</f>
        <v>rock temperature</v>
      </c>
      <c r="AH2" s="2">
        <f>'EXPERIMENT A'!$C4</f>
        <v>110</v>
      </c>
      <c r="AI2" s="2">
        <f>'EXPERIMENT A'!$C5</f>
        <v>121</v>
      </c>
      <c r="AJ2" s="2">
        <f>'EXPERIMENT A'!$C6</f>
        <v>165</v>
      </c>
      <c r="AK2" s="2">
        <f>'EXPERIMENT A'!$C7</f>
        <v>146</v>
      </c>
      <c r="AL2" s="2">
        <f>'EXPERIMENT A'!$C8</f>
        <v>0</v>
      </c>
      <c r="AM2" s="2">
        <f>'EXPERIMENT A'!$C9</f>
        <v>0</v>
      </c>
      <c r="AN2" s="2">
        <f>'EXPERIMENT A'!$C10</f>
        <v>0</v>
      </c>
      <c r="AO2" s="2">
        <f>'EXPERIMENT A'!$C11</f>
        <v>0</v>
      </c>
      <c r="AP2" s="2">
        <f>'EXPERIMENT A'!$C12</f>
        <v>0</v>
      </c>
      <c r="AQ2" s="2">
        <f>'EXPERIMENT A'!$C13</f>
        <v>0</v>
      </c>
      <c r="AR2" s="2">
        <f>'EXPERIMENT A'!$D3</f>
        <v>0</v>
      </c>
      <c r="AS2" s="2">
        <f>'EXPERIMENT A'!$D4</f>
        <v>0</v>
      </c>
      <c r="AT2" s="2">
        <f>'EXPERIMENT A'!$D5</f>
        <v>0</v>
      </c>
      <c r="AU2" s="2">
        <f>'EXPERIMENT A'!$D6</f>
        <v>0</v>
      </c>
      <c r="AV2" s="2">
        <f>'EXPERIMENT A'!$D7</f>
        <v>0</v>
      </c>
      <c r="AW2" s="2">
        <f>'EXPERIMENT A'!$D8</f>
        <v>0</v>
      </c>
      <c r="AX2" s="2">
        <f>'EXPERIMENT A'!$D9</f>
        <v>0</v>
      </c>
      <c r="AY2" s="2">
        <f>'EXPERIMENT A'!$D10</f>
        <v>0</v>
      </c>
      <c r="AZ2" s="2">
        <f>'EXPERIMENT A'!$D11</f>
        <v>0</v>
      </c>
      <c r="BA2" s="2">
        <f>'EXPERIMENT A'!$D12</f>
        <v>0</v>
      </c>
      <c r="BB2" s="2">
        <f>'EXPERIMENT A'!$D13</f>
        <v>0</v>
      </c>
      <c r="BC2" s="2" t="s">
        <v>902</v>
      </c>
      <c r="BD2" s="2">
        <f>'EXPERIMENT A'!$E3</f>
        <v>0</v>
      </c>
      <c r="BE2" s="2">
        <f>'EXPERIMENT A'!$E4</f>
        <v>0</v>
      </c>
      <c r="BF2" s="2">
        <f>'EXPERIMENT A'!$E5</f>
        <v>0</v>
      </c>
      <c r="BG2" s="2">
        <f>'EXPERIMENT A'!$E6</f>
        <v>0</v>
      </c>
      <c r="BH2" s="2">
        <f>'EXPERIMENT A'!$E7</f>
        <v>0</v>
      </c>
      <c r="BI2" s="2">
        <f>'EXPERIMENT A'!$E8</f>
        <v>0</v>
      </c>
      <c r="BJ2" s="2">
        <f>'EXPERIMENT A'!$E9</f>
        <v>0</v>
      </c>
      <c r="BK2" s="2">
        <f>'EXPERIMENT A'!$E10</f>
        <v>0</v>
      </c>
      <c r="BL2" s="2">
        <f>'EXPERIMENT A'!$E11</f>
        <v>0</v>
      </c>
      <c r="BM2" s="2">
        <f>'EXPERIMENT A'!$E12</f>
        <v>0</v>
      </c>
      <c r="BN2" s="2">
        <f>'EXPERIMENT A'!$E13</f>
        <v>0</v>
      </c>
      <c r="BO2" s="2" t="s">
        <v>66</v>
      </c>
      <c r="BP2" s="2" t="str">
        <f>'EXPERIMENT B'!$A3</f>
        <v>temperature</v>
      </c>
      <c r="BQ2" s="2">
        <f>'EXPERIMENT B'!$A4</f>
        <v>0</v>
      </c>
      <c r="BR2" s="2">
        <f>'EXPERIMENT B'!$A5</f>
        <v>50</v>
      </c>
      <c r="BS2" s="2">
        <f>'EXPERIMENT B'!$A6</f>
        <v>100</v>
      </c>
      <c r="BT2" s="2">
        <f>'EXPERIMENT B'!$A7</f>
        <v>150</v>
      </c>
      <c r="BU2" s="2">
        <f>'EXPERIMENT B'!$A8</f>
        <v>200</v>
      </c>
      <c r="BV2" s="2">
        <f>'EXPERIMENT B'!$A9</f>
        <v>250</v>
      </c>
      <c r="BW2" s="2">
        <f>'EXPERIMENT B'!$A10</f>
        <v>300</v>
      </c>
      <c r="BX2" s="2">
        <f>'EXPERIMENT B'!$A11</f>
        <v>350</v>
      </c>
      <c r="BY2" s="2">
        <f>'EXPERIMENT B'!$A12</f>
        <v>400</v>
      </c>
      <c r="BZ2" s="2">
        <f>'EXPERIMENT B'!$A13</f>
        <v>0</v>
      </c>
      <c r="CA2" s="2" t="str">
        <f>'EXPERIMENT B'!C1</f>
        <v>thermal conductivity</v>
      </c>
      <c r="CB2" s="2" t="str">
        <f>'EXPERIMENT B'!$B3</f>
        <v>ROCK SALT</v>
      </c>
      <c r="CC2" s="2">
        <f>'EXPERIMENT B'!$B4</f>
        <v>6.1</v>
      </c>
      <c r="CD2" s="2">
        <f>'EXPERIMENT B'!$B5</f>
        <v>5</v>
      </c>
      <c r="CE2" s="2">
        <f>'EXPERIMENT B'!$B6</f>
        <v>4.2</v>
      </c>
      <c r="CF2" s="2">
        <f>'EXPERIMENT B'!$B7</f>
        <v>3.5</v>
      </c>
      <c r="CG2" s="2">
        <f>'EXPERIMENT B'!$B8</f>
        <v>3.1</v>
      </c>
      <c r="CH2" s="2">
        <f>'EXPERIMENT B'!$B9</f>
        <v>2.8</v>
      </c>
      <c r="CI2" s="2">
        <f>'EXPERIMENT B'!$B10</f>
        <v>2.7</v>
      </c>
      <c r="CJ2" s="2">
        <f>'EXPERIMENT B'!$B11</f>
        <v>2.6</v>
      </c>
      <c r="CK2" s="2">
        <f>'EXPERIMENT B'!$B12</f>
        <v>2.8</v>
      </c>
      <c r="CL2" s="2">
        <f>'EXPERIMENT B'!$B13</f>
        <v>0</v>
      </c>
      <c r="CM2" s="2" t="str">
        <f>'EXPERIMENT B'!$C3</f>
        <v>GRANITE</v>
      </c>
      <c r="CN2" s="2">
        <f>'EXPERIMENT B'!$C4</f>
        <v>2.9</v>
      </c>
      <c r="CO2" s="2">
        <f>'EXPERIMENT B'!$C5</f>
        <v>2.8</v>
      </c>
      <c r="CP2" s="2">
        <f>'EXPERIMENT B'!$C6</f>
        <v>2.5</v>
      </c>
      <c r="CQ2" s="2">
        <f>'EXPERIMENT B'!$C7</f>
        <v>2.4</v>
      </c>
      <c r="CR2" s="2">
        <f>'EXPERIMENT B'!$C8</f>
        <v>2.3</v>
      </c>
      <c r="CS2" s="2">
        <f>'EXPERIMENT B'!$C9</f>
        <v>2.1</v>
      </c>
      <c r="CT2" s="2">
        <f>'EXPERIMENT B'!$C10</f>
        <v>2.05</v>
      </c>
      <c r="CU2" s="2">
        <f>'EXPERIMENT B'!$C11</f>
        <v>2.15</v>
      </c>
      <c r="CV2" s="2">
        <f>'EXPERIMENT B'!$C12</f>
        <v>2.25</v>
      </c>
      <c r="CW2" s="2">
        <f>'EXPERIMENT B'!$C13</f>
        <v>0</v>
      </c>
      <c r="CX2" s="2" t="str">
        <f>'EXPERIMENT B'!$D3</f>
        <v>SHALE</v>
      </c>
      <c r="CY2" s="2">
        <f>'EXPERIMENT B'!$D4</f>
        <v>1.7</v>
      </c>
      <c r="CZ2" s="2">
        <f>'EXPERIMENT B'!$D5</f>
        <v>1.5</v>
      </c>
      <c r="DA2" s="2">
        <f>'EXPERIMENT B'!$D6</f>
        <v>1.3</v>
      </c>
      <c r="DB2" s="2">
        <f>'EXPERIMENT B'!$D7</f>
        <v>1.2</v>
      </c>
      <c r="DC2" s="2">
        <f>'EXPERIMENT B'!$D8</f>
        <v>1.2</v>
      </c>
      <c r="DD2" s="2">
        <f>'EXPERIMENT B'!$D9</f>
        <v>1.2</v>
      </c>
      <c r="DE2" s="2">
        <f>'EXPERIMENT B'!$D10</f>
        <v>1.2</v>
      </c>
      <c r="DF2" s="2">
        <f>'EXPERIMENT B'!$D11</f>
        <v>1.2</v>
      </c>
      <c r="DG2" s="2">
        <f>'EXPERIMENT B'!$D12</f>
        <v>1.02</v>
      </c>
      <c r="DH2" s="2">
        <f>'EXPERIMENT B'!$D13</f>
        <v>0</v>
      </c>
      <c r="DI2" s="2" t="str">
        <f>'EXPERIMENT B'!$E3</f>
        <v>BASALT</v>
      </c>
      <c r="DJ2" s="2">
        <f>'EXPERIMENT B'!$E4</f>
        <v>1.1</v>
      </c>
      <c r="DK2" s="2">
        <f>'EXPERIMENT B'!$E5</f>
        <v>1.15</v>
      </c>
      <c r="DL2" s="2">
        <f>'EXPERIMENT B'!$E6</f>
        <v>1.17</v>
      </c>
      <c r="DM2" s="2">
        <f>'EXPERIMENT B'!$E7</f>
        <v>1.18</v>
      </c>
      <c r="DN2" s="2">
        <f>'EXPERIMENT B'!$E8</f>
        <v>1.2</v>
      </c>
      <c r="DO2" s="2">
        <f>'EXPERIMENT B'!$E9</f>
        <v>1.2</v>
      </c>
      <c r="DP2" s="2">
        <f>'EXPERIMENT B'!$E10</f>
        <v>1.2</v>
      </c>
      <c r="DQ2" s="2">
        <f>'EXPERIMENT B'!$E11</f>
        <v>1.25</v>
      </c>
      <c r="DR2" s="2">
        <f>'EXPERIMENT B'!$E12</f>
        <v>1.3</v>
      </c>
      <c r="DS2" s="2">
        <f>'EXPERIMENT B'!$E13</f>
        <v>0</v>
      </c>
      <c r="DT2" s="96" t="s">
        <v>123</v>
      </c>
      <c r="DU2" s="2" t="str">
        <f>'EXPERIMENT C'!$A3</f>
        <v>years storing spent fuel </v>
      </c>
      <c r="DV2" s="2">
        <f>'EXPERIMENT C'!$A4</f>
        <v>1</v>
      </c>
      <c r="DW2" s="2">
        <f>'EXPERIMENT C'!$A5</f>
        <v>5</v>
      </c>
      <c r="DX2" s="2">
        <f>'EXPERIMENT C'!$A6</f>
        <v>10</v>
      </c>
      <c r="DY2" s="2">
        <f>'EXPERIMENT C'!$A7</f>
        <v>50</v>
      </c>
      <c r="DZ2" s="2">
        <f>'EXPERIMENT C'!$A8</f>
        <v>100</v>
      </c>
      <c r="EA2" s="2">
        <f>'EXPERIMENT C'!$A9</f>
        <v>500</v>
      </c>
      <c r="EB2" s="2">
        <f>'EXPERIMENT C'!$A10</f>
        <v>1000</v>
      </c>
      <c r="EC2" s="2">
        <f>'EXPERIMENT C'!$A11</f>
        <v>5000</v>
      </c>
      <c r="ED2" s="2">
        <f>'EXPERIMENT C'!$A12</f>
        <v>10000</v>
      </c>
      <c r="EE2" s="2">
        <f>'EXPERIMENT C'!$A13</f>
        <v>50000</v>
      </c>
      <c r="EF2" s="97"/>
      <c r="EG2" s="2" t="str">
        <f>'EXPERIMENT C'!C1</f>
        <v>temperature</v>
      </c>
      <c r="EH2" s="2" t="str">
        <f>'EXPERIMENT C'!$B3</f>
        <v>ROCK SALT</v>
      </c>
      <c r="EI2" s="2">
        <f>'EXPERIMENT C'!$B4</f>
        <v>12</v>
      </c>
      <c r="EJ2" s="2">
        <f>'EXPERIMENT C'!$B5</f>
        <v>20</v>
      </c>
      <c r="EK2" s="2">
        <f>'EXPERIMENT C'!$B6</f>
        <v>30</v>
      </c>
      <c r="EL2" s="2">
        <f>'EXPERIMENT C'!$B7</f>
        <v>40</v>
      </c>
      <c r="EM2" s="2">
        <f>'EXPERIMENT C'!$B8</f>
        <v>40</v>
      </c>
      <c r="EN2" s="2">
        <f>'EXPERIMENT C'!$B9</f>
        <v>38</v>
      </c>
      <c r="EO2" s="2">
        <f>'EXPERIMENT C'!$B10</f>
        <v>31</v>
      </c>
      <c r="EP2" s="2">
        <f>'EXPERIMENT C'!$B11</f>
        <v>28</v>
      </c>
      <c r="EQ2" s="2">
        <f>'EXPERIMENT C'!$B12</f>
        <v>19</v>
      </c>
      <c r="ER2" s="2">
        <f>'EXPERIMENT C'!$B13</f>
        <v>10</v>
      </c>
      <c r="ET2" s="2" t="str">
        <f>'EXPERIMENT C'!$C3</f>
        <v>GRANITE</v>
      </c>
      <c r="EU2" s="2">
        <f>'EXPERIMENT C'!$C4</f>
        <v>15</v>
      </c>
      <c r="EV2" s="2">
        <f>'EXPERIMENT C'!$C5</f>
        <v>21</v>
      </c>
      <c r="EW2" s="2">
        <f>'EXPERIMENT C'!$C6</f>
        <v>31</v>
      </c>
      <c r="EX2" s="2">
        <f>'EXPERIMENT C'!$C7</f>
        <v>41</v>
      </c>
      <c r="EY2" s="2">
        <f>'EXPERIMENT C'!$C8</f>
        <v>45</v>
      </c>
      <c r="EZ2" s="2">
        <f>'EXPERIMENT C'!$C9</f>
        <v>40</v>
      </c>
      <c r="FA2" s="2">
        <f>'EXPERIMENT C'!$C10</f>
        <v>37</v>
      </c>
      <c r="FB2" s="2">
        <f>'EXPERIMENT C'!$C11</f>
        <v>30</v>
      </c>
      <c r="FC2" s="2">
        <f>'EXPERIMENT C'!$C12</f>
        <v>25</v>
      </c>
      <c r="FD2" s="2">
        <f>'EXPERIMENT C'!$C13</f>
        <v>15</v>
      </c>
      <c r="FF2" s="2" t="str">
        <f>'EXPERIMENT C'!$D3</f>
        <v>BASALT</v>
      </c>
      <c r="FG2" s="2">
        <f>'EXPERIMENT C'!$D4</f>
        <v>20</v>
      </c>
      <c r="FH2" s="2">
        <f>'EXPERIMENT C'!$D5</f>
        <v>30</v>
      </c>
      <c r="FI2" s="2">
        <f>'EXPERIMENT C'!$D6</f>
        <v>49</v>
      </c>
      <c r="FJ2" s="2">
        <f>'EXPERIMENT C'!$D7</f>
        <v>67</v>
      </c>
      <c r="FK2" s="2">
        <f>'EXPERIMENT C'!$D8</f>
        <v>69</v>
      </c>
      <c r="FL2" s="2">
        <f>'EXPERIMENT C'!$D9</f>
        <v>60</v>
      </c>
      <c r="FM2" s="2">
        <f>'EXPERIMENT C'!$D10</f>
        <v>52</v>
      </c>
      <c r="FN2" s="2">
        <f>'EXPERIMENT C'!$D11</f>
        <v>48</v>
      </c>
      <c r="FO2" s="2">
        <f>'EXPERIMENT C'!$D12</f>
        <v>40</v>
      </c>
      <c r="FP2" s="2">
        <f>'EXPERIMENT C'!$D13</f>
        <v>25</v>
      </c>
      <c r="FR2" s="2" t="str">
        <f>'EXPERIMENT C'!$E3</f>
        <v>SHALE</v>
      </c>
      <c r="FS2" s="2">
        <f>'EXPERIMENT C'!$E4</f>
        <v>19</v>
      </c>
      <c r="FT2" s="2">
        <f>'EXPERIMENT C'!$E5</f>
        <v>29</v>
      </c>
      <c r="FU2" s="2">
        <f>'EXPERIMENT C'!$E6</f>
        <v>46</v>
      </c>
      <c r="FV2" s="2">
        <f>'EXPERIMENT C'!$E7</f>
        <v>60</v>
      </c>
      <c r="FW2" s="2">
        <f>'EXPERIMENT C'!$E8</f>
        <v>64</v>
      </c>
      <c r="FX2" s="2">
        <f>'EXPERIMENT C'!$E9</f>
        <v>57</v>
      </c>
      <c r="FY2" s="2">
        <f>'EXPERIMENT C'!$E10</f>
        <v>49</v>
      </c>
      <c r="FZ2" s="2">
        <f>'EXPERIMENT C'!$E11</f>
        <v>43</v>
      </c>
      <c r="GA2" s="2">
        <f>'EXPERIMENT C'!$E12</f>
        <v>37</v>
      </c>
      <c r="GB2" s="2">
        <f>'EXPERIMENT C'!$E13</f>
        <v>19</v>
      </c>
      <c r="GD2" s="2" t="s">
        <v>185</v>
      </c>
      <c r="GE2" s="2" t="str">
        <f>'EXPERIMENT D'!$A3</f>
        <v>rock type </v>
      </c>
      <c r="GF2" s="2" t="str">
        <f>'EXPERIMENT D'!$A4</f>
        <v>Plagioclase</v>
      </c>
      <c r="GG2" s="2" t="str">
        <f>'EXPERIMENT D'!$A5</f>
        <v>Hornblende</v>
      </c>
      <c r="GH2" s="2" t="str">
        <f>'EXPERIMENT D'!$A6</f>
        <v>Hermatite</v>
      </c>
      <c r="GI2" s="2" t="str">
        <f>'EXPERIMENT D'!$A7</f>
        <v>Quartz</v>
      </c>
      <c r="GJ2" s="2">
        <f>'EXPERIMENT D'!$A8</f>
        <v>0</v>
      </c>
      <c r="GK2" s="2">
        <f>'EXPERIMENT D'!$A9</f>
        <v>0</v>
      </c>
      <c r="GL2" s="2">
        <f>'EXPERIMENT D'!$A10</f>
        <v>0</v>
      </c>
      <c r="GM2" s="2">
        <f>'EXPERIMENT D'!$A11</f>
        <v>0</v>
      </c>
      <c r="GN2" s="2">
        <f>'EXPERIMENT D'!$A12</f>
        <v>0</v>
      </c>
      <c r="GO2" s="2">
        <f>'EXPERIMENT D'!$A13</f>
        <v>0</v>
      </c>
      <c r="GP2" s="2" t="str">
        <f>'EXPERIMENT D'!C1</f>
        <v>rock density at standard temperature and pressure</v>
      </c>
      <c r="GQ2" s="98" t="str">
        <f>'EXPERIMENT D'!$B3</f>
        <v>rock density at standard temperature and pressure</v>
      </c>
      <c r="GR2" s="2">
        <f>'EXPERIMENT D'!$B4</f>
        <v>5.7</v>
      </c>
      <c r="GS2" s="2">
        <f>'EXPERIMENT D'!$B5</f>
        <v>2.8</v>
      </c>
      <c r="GT2" s="2">
        <f>'EXPERIMENT D'!$B6</f>
        <v>1.26</v>
      </c>
      <c r="GU2" s="2">
        <f>'EXPERIMENT D'!$B7</f>
        <v>1.57</v>
      </c>
      <c r="GV2" s="2">
        <f>'EXPERIMENT D'!$B8</f>
        <v>0</v>
      </c>
      <c r="GW2" s="2">
        <f>'EXPERIMENT D'!$B9</f>
        <v>0</v>
      </c>
      <c r="GX2" s="2">
        <f>'EXPERIMENT D'!$B10</f>
        <v>0</v>
      </c>
      <c r="GY2" s="2">
        <f>'EXPERIMENT D'!$B11</f>
        <v>0</v>
      </c>
      <c r="GZ2" s="2">
        <f>'EXPERIMENT D'!$B12</f>
        <v>0</v>
      </c>
      <c r="HA2" s="2">
        <f>'EXPERIMENT D'!$B13</f>
        <v>0</v>
      </c>
      <c r="HB2" s="2" t="s">
        <v>903</v>
      </c>
      <c r="HC2" s="2" t="str">
        <f>'EXPERIMENT D'!$C3</f>
        <v>rock temperature after 1 yr  storing spent fuel</v>
      </c>
      <c r="HD2" s="2">
        <f>'EXPERIMENT D'!$C4</f>
        <v>110</v>
      </c>
      <c r="HE2" s="2">
        <f>'EXPERIMENT D'!$C5</f>
        <v>121</v>
      </c>
      <c r="HF2" s="2">
        <f>'EXPERIMENT D'!$C6</f>
        <v>165</v>
      </c>
      <c r="HG2" s="2">
        <f>'EXPERIMENT D'!$C7</f>
        <v>146</v>
      </c>
      <c r="HH2" s="2">
        <f>'EXPERIMENT D'!$C8</f>
        <v>0</v>
      </c>
      <c r="HI2" s="2">
        <f>'EXPERIMENT D'!$C9</f>
        <v>0</v>
      </c>
      <c r="HJ2" s="2">
        <f>'EXPERIMENT D'!$C10</f>
        <v>0</v>
      </c>
      <c r="HK2" s="2">
        <f>'EXPERIMENT D'!$C11</f>
        <v>0</v>
      </c>
      <c r="HL2" s="2">
        <f>'EXPERIMENT D'!$C12</f>
        <v>0</v>
      </c>
      <c r="HM2" s="2">
        <f>'EXPERIMENT D'!$C13</f>
        <v>0</v>
      </c>
      <c r="HN2" s="2">
        <f>'EXPERIMENT D'!$D3</f>
        <v>0</v>
      </c>
      <c r="HO2" s="2">
        <f>'EXPERIMENT D'!$D4</f>
        <v>0</v>
      </c>
      <c r="HP2" s="2">
        <f>'EXPERIMENT D'!$D5</f>
        <v>0</v>
      </c>
      <c r="HQ2" s="2">
        <f>'EXPERIMENT D'!$D6</f>
        <v>0</v>
      </c>
      <c r="HR2" s="2">
        <f>'EXPERIMENT D'!$D7</f>
        <v>0</v>
      </c>
      <c r="HS2" s="2">
        <f>'EXPERIMENT D'!$D8</f>
        <v>0</v>
      </c>
      <c r="HT2" s="2">
        <f>'EXPERIMENT D'!$D9</f>
        <v>0</v>
      </c>
      <c r="HU2" s="2">
        <f>'EXPERIMENT D'!$D10</f>
        <v>0</v>
      </c>
      <c r="HV2" s="2">
        <f>'EXPERIMENT D'!$D11</f>
        <v>0</v>
      </c>
      <c r="HW2" s="2">
        <f>'EXPERIMENT D'!$D12</f>
        <v>0</v>
      </c>
      <c r="HX2" s="2">
        <f>'EXPERIMENT D'!$D13</f>
        <v>0</v>
      </c>
      <c r="HZ2" s="2">
        <f>'EXPERIMENT D'!$E3</f>
        <v>0</v>
      </c>
      <c r="IA2" s="2">
        <f>'EXPERIMENT D'!$E4</f>
        <v>0</v>
      </c>
      <c r="IB2" s="2">
        <f>'EXPERIMENT D'!$E5</f>
        <v>0</v>
      </c>
      <c r="IC2" s="2">
        <f>'EXPERIMENT D'!$E6</f>
        <v>0</v>
      </c>
      <c r="ID2" s="2">
        <f>'EXPERIMENT D'!$E7</f>
        <v>0</v>
      </c>
      <c r="IE2" s="2">
        <f>'EXPERIMENT D'!$E8</f>
        <v>0</v>
      </c>
      <c r="IF2" s="2">
        <f>'EXPERIMENT D'!$E9</f>
        <v>0</v>
      </c>
      <c r="IG2" s="2">
        <f>'EXPERIMENT D'!$E10</f>
        <v>0</v>
      </c>
      <c r="IH2" s="2">
        <f>'EXPERIMENT D'!$E11</f>
        <v>0</v>
      </c>
      <c r="II2" s="2">
        <f>'EXPERIMENT D'!$E12</f>
        <v>0</v>
      </c>
      <c r="IJ2" s="2">
        <f>'EXPERIMENT D'!$E13</f>
        <v>0</v>
      </c>
      <c r="IK2" s="2" t="s">
        <v>244</v>
      </c>
      <c r="IL2" s="2" t="str">
        <f>'EXPERIMENT E'!$A3</f>
        <v>temperature</v>
      </c>
      <c r="IM2" s="2">
        <f>'EXPERIMENT E'!$A4</f>
        <v>0</v>
      </c>
      <c r="IN2" s="2">
        <f>'EXPERIMENT E'!$A5</f>
        <v>50</v>
      </c>
      <c r="IO2" s="2">
        <f>'EXPERIMENT E'!$A6</f>
        <v>100</v>
      </c>
      <c r="IP2" s="2">
        <f>'EXPERIMENT E'!$A7</f>
        <v>150</v>
      </c>
      <c r="IQ2" s="2">
        <f>'EXPERIMENT E'!$A8</f>
        <v>200</v>
      </c>
      <c r="IR2" s="2">
        <f>'EXPERIMENT E'!$A9</f>
        <v>250</v>
      </c>
      <c r="IS2" s="2">
        <f>'EXPERIMENT E'!$A10</f>
        <v>300</v>
      </c>
      <c r="IT2" s="2">
        <f>'EXPERIMENT E'!$A11</f>
        <v>350</v>
      </c>
      <c r="IU2" s="2">
        <f>'EXPERIMENT E'!$A12</f>
        <v>400</v>
      </c>
      <c r="IV2" s="2">
        <f>'EXPERIMENT E'!$A13</f>
        <v>0</v>
      </c>
      <c r="IW2" s="2" t="str">
        <f>'EXPERIMENT E'!C1</f>
        <v>  rock density</v>
      </c>
      <c r="IX2" s="98" t="str">
        <f>'EXPERIMENT E'!$B3</f>
        <v>Hornblende</v>
      </c>
      <c r="IY2" s="2">
        <f>'EXPERIMENT E'!$B4</f>
        <v>6.1</v>
      </c>
      <c r="IZ2" s="2">
        <f>'EXPERIMENT E'!$B5</f>
        <v>5</v>
      </c>
      <c r="JA2" s="2">
        <f>'EXPERIMENT E'!$B6</f>
        <v>4.2</v>
      </c>
      <c r="JB2" s="2">
        <f>'EXPERIMENT E'!$B7</f>
        <v>3.5</v>
      </c>
      <c r="JC2" s="2">
        <f>'EXPERIMENT E'!$B8</f>
        <v>3.1</v>
      </c>
      <c r="JD2" s="2">
        <f>'EXPERIMENT E'!$B9</f>
        <v>2.8</v>
      </c>
      <c r="JE2" s="2">
        <f>'EXPERIMENT E'!$B10</f>
        <v>2.7</v>
      </c>
      <c r="JF2" s="2">
        <f>'EXPERIMENT E'!$B11</f>
        <v>2.6</v>
      </c>
      <c r="JG2" s="2">
        <f>'EXPERIMENT E'!$B12</f>
        <v>2.3</v>
      </c>
      <c r="JH2" s="2">
        <f>'EXPERIMENT E'!$B13</f>
        <v>0</v>
      </c>
      <c r="JI2" s="2" t="str">
        <f>'EXPERIMENT E'!$C3</f>
        <v>Hermatite</v>
      </c>
      <c r="JJ2" s="2">
        <f>'EXPERIMENT E'!$C4</f>
        <v>2.9</v>
      </c>
      <c r="JK2" s="2">
        <f>'EXPERIMENT E'!$C5</f>
        <v>2.8</v>
      </c>
      <c r="JL2" s="2">
        <f>'EXPERIMENT E'!$C6</f>
        <v>2.5</v>
      </c>
      <c r="JM2" s="2">
        <f>'EXPERIMENT E'!$C7</f>
        <v>2.4</v>
      </c>
      <c r="JN2" s="2">
        <f>'EXPERIMENT E'!$C8</f>
        <v>2.3</v>
      </c>
      <c r="JO2" s="2">
        <f>'EXPERIMENT E'!$C9</f>
        <v>2.1</v>
      </c>
      <c r="JP2" s="2">
        <f>'EXPERIMENT E'!$C10</f>
        <v>2.05</v>
      </c>
      <c r="JQ2" s="2">
        <f>'EXPERIMENT E'!$C11</f>
        <v>2</v>
      </c>
      <c r="JR2" s="2">
        <f>'EXPERIMENT E'!$C12</f>
        <v>1.95</v>
      </c>
      <c r="JS2" s="2">
        <f>'EXPERIMENT E'!$C13</f>
        <v>0</v>
      </c>
      <c r="JT2" s="2" t="str">
        <f>'EXPERIMENT E'!$D3</f>
        <v>Plagioclase</v>
      </c>
      <c r="JU2" s="2">
        <f>'EXPERIMENT E'!$D4</f>
        <v>1.7</v>
      </c>
      <c r="JV2" s="2">
        <f>'EXPERIMENT E'!$D5</f>
        <v>1.5</v>
      </c>
      <c r="JW2" s="2">
        <f>'EXPERIMENT E'!$D6</f>
        <v>1.3</v>
      </c>
      <c r="JX2" s="2">
        <f>'EXPERIMENT E'!$D7</f>
        <v>1.2</v>
      </c>
      <c r="JY2" s="2">
        <f>'EXPERIMENT E'!$D8</f>
        <v>1.2</v>
      </c>
      <c r="JZ2" s="2">
        <f>'EXPERIMENT E'!$D9</f>
        <v>1.2</v>
      </c>
      <c r="KA2" s="2">
        <f>'EXPERIMENT E'!$D10</f>
        <v>1.2</v>
      </c>
      <c r="KB2" s="2">
        <f>'EXPERIMENT E'!$D11</f>
        <v>1.2</v>
      </c>
      <c r="KC2" s="2">
        <f>'EXPERIMENT E'!$D12</f>
        <v>1.2</v>
      </c>
      <c r="KD2" s="2">
        <f>'EXPERIMENT E'!$D13</f>
        <v>0</v>
      </c>
      <c r="KE2" s="2" t="str">
        <f>'EXPERIMENT E'!$E3</f>
        <v>Quartz</v>
      </c>
      <c r="KF2" s="2">
        <f>'EXPERIMENT E'!$E4</f>
        <v>1.1</v>
      </c>
      <c r="KG2" s="2">
        <f>'EXPERIMENT E'!$E5</f>
        <v>1.15</v>
      </c>
      <c r="KH2" s="2">
        <f>'EXPERIMENT E'!$E6</f>
        <v>1.17</v>
      </c>
      <c r="KI2" s="2">
        <f>'EXPERIMENT E'!$E7</f>
        <v>1.18</v>
      </c>
      <c r="KJ2" s="2">
        <f>'EXPERIMENT E'!$E8</f>
        <v>1.2</v>
      </c>
      <c r="KK2" s="2">
        <f>'EXPERIMENT E'!$E9</f>
        <v>1.2</v>
      </c>
      <c r="KL2" s="2">
        <f>'EXPERIMENT E'!$E10</f>
        <v>1.2</v>
      </c>
      <c r="KM2" s="2">
        <f>'EXPERIMENT E'!$E11</f>
        <v>1.25</v>
      </c>
      <c r="KN2" s="2">
        <f>'EXPERIMENT E'!$E12</f>
        <v>1.3</v>
      </c>
      <c r="KO2" s="2">
        <f>'EXPERIMENT E'!$E13</f>
        <v>0</v>
      </c>
      <c r="KQ2" s="2" t="str">
        <f>'EXPERIMENT F'!$A3</f>
        <v>years of storing spent fuel </v>
      </c>
      <c r="KR2" s="2">
        <f>'EXPERIMENT F'!$A4</f>
        <v>1</v>
      </c>
      <c r="KS2" s="2">
        <f>'EXPERIMENT F'!$A5</f>
        <v>5</v>
      </c>
      <c r="KT2" s="2">
        <f>'EXPERIMENT F'!$A6</f>
        <v>10</v>
      </c>
      <c r="KU2" s="2">
        <f>'EXPERIMENT F'!$A7</f>
        <v>50</v>
      </c>
      <c r="KV2" s="2">
        <f>'EXPERIMENT F'!$A8</f>
        <v>100</v>
      </c>
      <c r="KW2" s="2">
        <f>'EXPERIMENT F'!$A9</f>
        <v>500</v>
      </c>
      <c r="KX2" s="2">
        <f>'EXPERIMENT F'!$A10</f>
        <v>1000</v>
      </c>
      <c r="KY2" s="2">
        <f>'EXPERIMENT F'!$A11</f>
        <v>5000</v>
      </c>
      <c r="KZ2" s="2">
        <f>'EXPERIMENT F'!$A12</f>
        <v>10000</v>
      </c>
      <c r="LA2" s="2">
        <f>'EXPERIMENT F'!$A13</f>
        <v>50000</v>
      </c>
      <c r="LB2" s="99"/>
      <c r="LC2" s="2" t="str">
        <f>'EXPERIMENT F'!C1</f>
        <v>increase in temperature</v>
      </c>
      <c r="LD2" s="98" t="str">
        <f>'EXPERIMENT F'!$B3</f>
        <v>Hornblende increase in temperature</v>
      </c>
      <c r="LE2" s="2">
        <f>'EXPERIMENT F'!$B4</f>
        <v>12</v>
      </c>
      <c r="LF2" s="2">
        <f>'EXPERIMENT F'!$B5</f>
        <v>20</v>
      </c>
      <c r="LG2" s="2">
        <f>'EXPERIMENT F'!$B6</f>
        <v>30</v>
      </c>
      <c r="LH2" s="2">
        <f>'EXPERIMENT F'!$B7</f>
        <v>40</v>
      </c>
      <c r="LI2" s="2">
        <f>'EXPERIMENT F'!$B8</f>
        <v>40</v>
      </c>
      <c r="LJ2" s="2">
        <f>'EXPERIMENT F'!$B9</f>
        <v>38</v>
      </c>
      <c r="LK2" s="2">
        <f>'EXPERIMENT F'!$B10</f>
        <v>31</v>
      </c>
      <c r="LL2" s="2">
        <f>'EXPERIMENT F'!$B11</f>
        <v>28</v>
      </c>
      <c r="LM2" s="2">
        <f>'EXPERIMENT F'!$B12</f>
        <v>19</v>
      </c>
      <c r="LN2" s="2">
        <f>'EXPERIMENT F'!$B13</f>
        <v>10</v>
      </c>
      <c r="LO2" s="97"/>
      <c r="LP2" s="2" t="str">
        <f>'EXPERIMENT F'!$C3</f>
        <v>Hermatite  increase in temperature</v>
      </c>
      <c r="LQ2" s="2">
        <f>'EXPERIMENT F'!$C4</f>
        <v>15</v>
      </c>
      <c r="LR2" s="2">
        <f>'EXPERIMENT F'!$C5</f>
        <v>21</v>
      </c>
      <c r="LS2" s="2">
        <f>'EXPERIMENT F'!$C6</f>
        <v>31</v>
      </c>
      <c r="LT2" s="2">
        <f>'EXPERIMENT F'!$C7</f>
        <v>41</v>
      </c>
      <c r="LU2" s="2">
        <f>'EXPERIMENT F'!$C8</f>
        <v>45</v>
      </c>
      <c r="LV2" s="2">
        <f>'EXPERIMENT F'!$C9</f>
        <v>40</v>
      </c>
      <c r="LW2" s="2">
        <f>'EXPERIMENT F'!$C10</f>
        <v>37</v>
      </c>
      <c r="LX2" s="2">
        <f>'EXPERIMENT F'!$C11</f>
        <v>30</v>
      </c>
      <c r="LY2" s="2">
        <f>'EXPERIMENT F'!$C12</f>
        <v>25</v>
      </c>
      <c r="LZ2" s="2">
        <f>'EXPERIMENT F'!$C13</f>
        <v>15</v>
      </c>
      <c r="MA2" s="100"/>
      <c r="MB2" s="2" t="str">
        <f>'EXPERIMENT F'!$D3</f>
        <v>Plagioclase  increase in temperature</v>
      </c>
      <c r="MC2" s="2">
        <f>'EXPERIMENT F'!$D4</f>
        <v>20</v>
      </c>
      <c r="MD2" s="2">
        <f>'EXPERIMENT F'!$D5</f>
        <v>30</v>
      </c>
      <c r="ME2" s="2">
        <f>'EXPERIMENT F'!$D6</f>
        <v>49</v>
      </c>
      <c r="MF2" s="2">
        <f>'EXPERIMENT F'!$D7</f>
        <v>67</v>
      </c>
      <c r="MG2" s="2">
        <f>'EXPERIMENT F'!$D8</f>
        <v>69</v>
      </c>
      <c r="MH2" s="2">
        <f>'EXPERIMENT F'!$D9</f>
        <v>60</v>
      </c>
      <c r="MI2" s="2">
        <f>'EXPERIMENT F'!$D10</f>
        <v>52</v>
      </c>
      <c r="MJ2" s="2">
        <f>'EXPERIMENT F'!$D11</f>
        <v>48</v>
      </c>
      <c r="MK2" s="2">
        <f>'EXPERIMENT F'!$D12</f>
        <v>40</v>
      </c>
      <c r="ML2" s="2">
        <f>'EXPERIMENT F'!$D13</f>
        <v>25</v>
      </c>
      <c r="MM2" s="101"/>
      <c r="MN2" s="2" t="str">
        <f>'EXPERIMENT F'!$E3</f>
        <v>Quartz  increase in temperature</v>
      </c>
      <c r="MO2" s="2">
        <f>'EXPERIMENT F'!$E4</f>
        <v>19</v>
      </c>
      <c r="MP2" s="2">
        <f>'EXPERIMENT F'!$E5</f>
        <v>29</v>
      </c>
      <c r="MQ2" s="2">
        <f>'EXPERIMENT F'!$E6</f>
        <v>46</v>
      </c>
      <c r="MR2" s="2">
        <f>'EXPERIMENT F'!$E7</f>
        <v>60</v>
      </c>
      <c r="MS2" s="2">
        <f>'EXPERIMENT F'!$E8</f>
        <v>64</v>
      </c>
      <c r="MT2" s="2">
        <f>'EXPERIMENT F'!$E9</f>
        <v>57</v>
      </c>
      <c r="MU2" s="2">
        <f>'EXPERIMENT F'!$E10</f>
        <v>49</v>
      </c>
      <c r="MV2" s="2">
        <f>'EXPERIMENT F'!$E11</f>
        <v>43</v>
      </c>
      <c r="MW2" s="2">
        <f>'EXPERIMENT F'!$E12</f>
        <v>37</v>
      </c>
      <c r="MX2" s="2">
        <f>'EXPERIMENT F'!$E13</f>
        <v>19</v>
      </c>
      <c r="MY2" s="102"/>
      <c r="MZ2" s="103" t="str">
        <f>'PRIOR ARTS AUTHORS'!B2</f>
        <v>Rock densities impact on temperature change due to Spent Fuel Storage</v>
      </c>
      <c r="NA2" s="103" t="str">
        <f>'PRIOR ARTS AUTHORS'!B3</f>
        <v>Smith et al.,</v>
      </c>
      <c r="NB2" s="103" t="str">
        <f>'PRIOR ARTS AUTHORS'!C2</f>
        <v>Impact of increasing Temperature on different rocks' densities</v>
      </c>
      <c r="NC2" s="103" t="str">
        <f>'PRIOR ARTS AUTHORS'!C3</f>
        <v>Williams et al.,</v>
      </c>
      <c r="ND2" s="103" t="str">
        <f>'PRIOR ARTS AUTHORS'!D2</f>
        <v>How years of Spent Fuel storage impact different rocks' temperatures</v>
      </c>
      <c r="NE2" s="103" t="str">
        <f>'PRIOR ARTS AUTHORS'!D3</f>
        <v>Zhang et al.,</v>
      </c>
      <c r="SO2" s="104"/>
      <c r="TK2" s="105" t="str">
        <f>'EXPERIMENT A'!$B25</f>
        <v>Rock salt</v>
      </c>
      <c r="TL2" s="105" t="str">
        <f>'EXPERIMENT A'!$B26</f>
        <v>Shale</v>
      </c>
      <c r="TM2" s="105">
        <f>'EXPERIMENT A'!$B15</f>
        <v>1.26</v>
      </c>
      <c r="TN2" s="105" t="str">
        <f>'EXPERIMENT A'!$B16</f>
        <v>Basalt</v>
      </c>
      <c r="TO2" s="105">
        <f>'EXPERIMENT A'!$B17</f>
        <v>5.7</v>
      </c>
      <c r="TP2" s="105" t="str">
        <f>'EXPERIMENT A'!$B18</f>
        <v>Rock salt</v>
      </c>
      <c r="TQ2" s="105">
        <f>'EXPERIMENT A'!$B19</f>
        <v>2.8325</v>
      </c>
      <c r="TR2" s="105">
        <f>'EXPERIMENT A'!$B23</f>
        <v>1.42123974931145</v>
      </c>
      <c r="TS2" s="105">
        <f>'EXPERIMENT A'!$B20</f>
        <v>2.185</v>
      </c>
      <c r="TT2" s="105">
        <f>'EXPERIMENT A'!$B21</f>
        <v>2.02404504231831</v>
      </c>
      <c r="TU2" s="105">
        <f>'EXPERIMENT A'!$B22</f>
        <v>4.09675833333333</v>
      </c>
      <c r="TV2" s="106" t="e">
        <f>'EXPERIMENT A'!$B24</f>
        <v>#DIV/0!</v>
      </c>
      <c r="TW2" s="107">
        <f>'EXPERIMENT A'!$C15</f>
        <v>110</v>
      </c>
      <c r="TX2" s="107" t="str">
        <f>'EXPERIMENT A'!$C16</f>
        <v>Rock salt</v>
      </c>
      <c r="TY2" s="107">
        <f>'EXPERIMENT A'!$C17</f>
        <v>165</v>
      </c>
      <c r="TZ2" s="107" t="str">
        <f>'EXPERIMENT A'!$C18</f>
        <v>Basalt</v>
      </c>
      <c r="UA2" s="107">
        <f>'EXPERIMENT A'!$C19</f>
        <v>135.5</v>
      </c>
      <c r="UB2" s="107">
        <f>'EXPERIMENT A'!$C23</f>
        <v>0.315749329284583</v>
      </c>
      <c r="UC2" s="107">
        <f>'EXPERIMENT A'!$C20</f>
        <v>133.5</v>
      </c>
      <c r="UD2" s="107">
        <f>'EXPERIMENT A'!$C21</f>
        <v>24.7722963543283</v>
      </c>
      <c r="UE2" s="107">
        <f>'EXPERIMENT A'!$C22</f>
        <v>613.666666666667</v>
      </c>
      <c r="UF2" s="108" t="e">
        <f>'EXPERIMENT A'!$C24</f>
        <v>#DIV/0!</v>
      </c>
      <c r="UG2" s="109">
        <f>'EXPERIMENT A'!$D15</f>
        <v>0</v>
      </c>
      <c r="UH2" s="109">
        <f>'EXPERIMENT A'!$D16</f>
        <v>0</v>
      </c>
      <c r="UI2" s="109">
        <f>'EXPERIMENT A'!$D17</f>
        <v>0</v>
      </c>
      <c r="UJ2" s="109">
        <f>'EXPERIMENT A'!$D18</f>
        <v>0</v>
      </c>
      <c r="UK2" s="109" t="e">
        <f>'EXPERIMENT A'!$D19</f>
        <v>#DIV/0!</v>
      </c>
      <c r="UL2" s="109" t="e">
        <f>'EXPERIMENT A'!$D23</f>
        <v>#DIV/0!</v>
      </c>
      <c r="UM2" s="109" t="e">
        <f>'EXPERIMENT A'!$D20</f>
        <v>#NUM!</v>
      </c>
      <c r="UN2" s="109" t="e">
        <f>'EXPERIMENT A'!$D21</f>
        <v>#DIV/0!</v>
      </c>
      <c r="UO2" s="109" t="e">
        <f>'EXPERIMENT A'!$D22</f>
        <v>#DIV/0!</v>
      </c>
      <c r="UP2" s="110" t="e">
        <f>'EXPERIMENT A'!$D24</f>
        <v>#DIV/0!</v>
      </c>
      <c r="UQ2" s="111">
        <f>'EXPERIMENT A'!$E15</f>
        <v>0</v>
      </c>
      <c r="UR2" s="111">
        <f>'EXPERIMENT A'!$E16</f>
        <v>0</v>
      </c>
      <c r="US2" s="111">
        <f>'EXPERIMENT A'!$E17</f>
        <v>0</v>
      </c>
      <c r="UT2" s="111">
        <f>'EXPERIMENT A'!$E18</f>
        <v>0</v>
      </c>
      <c r="UU2" s="111" t="e">
        <f>'EXPERIMENT A'!$E19</f>
        <v>#DIV/0!</v>
      </c>
      <c r="UV2" s="111" t="e">
        <f>'EXPERIMENT A'!$E23</f>
        <v>#DIV/0!</v>
      </c>
      <c r="UW2" s="111" t="e">
        <f>'EXPERIMENT A'!$E20</f>
        <v>#NUM!</v>
      </c>
      <c r="UX2" s="111" t="e">
        <f>'EXPERIMENT A'!$E21</f>
        <v>#DIV/0!</v>
      </c>
      <c r="UY2" s="111" t="e">
        <f>'EXPERIMENT A'!$E22</f>
        <v>#DIV/0!</v>
      </c>
      <c r="UZ2" s="111" t="e">
        <f>'EXPERIMENT A'!$E24</f>
        <v>#DIV/0!</v>
      </c>
      <c r="VA2" s="105">
        <f>'EXPERIMENT B'!$B25</f>
        <v>0</v>
      </c>
      <c r="VB2" s="105">
        <f>'EXPERIMENT B'!$B26</f>
        <v>400</v>
      </c>
      <c r="VC2" s="105">
        <f>'EXPERIMENT B'!$B15</f>
        <v>2.6</v>
      </c>
      <c r="VD2" s="105">
        <f>'EXPERIMENT B'!$B16</f>
        <v>350</v>
      </c>
      <c r="VE2" s="105">
        <f>'EXPERIMENT B'!$B17</f>
        <v>6.1</v>
      </c>
      <c r="VF2" s="105">
        <f>'EXPERIMENT B'!$B18</f>
        <v>0</v>
      </c>
      <c r="VG2" s="105">
        <f>'EXPERIMENT B'!$B19</f>
        <v>3.64444444444444</v>
      </c>
      <c r="VH2" s="105">
        <f>'EXPERIMENT B'!$B23</f>
        <v>1.25034008354385</v>
      </c>
      <c r="VI2" s="105">
        <f>'EXPERIMENT B'!$B20</f>
        <v>3.1</v>
      </c>
      <c r="VJ2" s="105">
        <f>'EXPERIMENT B'!$B21</f>
        <v>1.21974496423547</v>
      </c>
      <c r="VK2" s="105">
        <f>'EXPERIMENT B'!$B22</f>
        <v>1.48777777777778</v>
      </c>
      <c r="VL2" s="106">
        <f>'EXPERIMENT B'!$B24</f>
        <v>-0.901835631144165</v>
      </c>
      <c r="VM2" s="107">
        <f>'EXPERIMENT B'!$C15</f>
        <v>2.05</v>
      </c>
      <c r="VN2" s="107">
        <f>'EXPERIMENT B'!$C16</f>
        <v>300</v>
      </c>
      <c r="VO2" s="107">
        <f>'EXPERIMENT B'!$C17</f>
        <v>2.9</v>
      </c>
      <c r="VP2" s="107">
        <f>'EXPERIMENT B'!$C18</f>
        <v>0</v>
      </c>
      <c r="VQ2" s="107">
        <f>'EXPERIMENT B'!$C19</f>
        <v>2.38333333333333</v>
      </c>
      <c r="VR2" s="107">
        <f>'EXPERIMENT B'!$C23</f>
        <v>0.8036184267226</v>
      </c>
      <c r="VS2" s="107">
        <f>'EXPERIMENT B'!$C20</f>
        <v>2.3</v>
      </c>
      <c r="VT2" s="107">
        <f>'EXPERIMENT B'!$C21</f>
        <v>0.301039864469807</v>
      </c>
      <c r="VU2" s="107">
        <f>'EXPERIMENT B'!$C22</f>
        <v>0.090625</v>
      </c>
      <c r="VV2" s="108">
        <f>'EXPERIMENT B'!$C24</f>
        <v>-0.871812750115739</v>
      </c>
      <c r="VW2" s="109">
        <f>'EXPERIMENT B'!$D15</f>
        <v>1.02</v>
      </c>
      <c r="VX2" s="109">
        <f>'EXPERIMENT B'!$D16</f>
        <v>400</v>
      </c>
      <c r="VY2" s="109">
        <f>'EXPERIMENT B'!$D17</f>
        <v>1.7</v>
      </c>
      <c r="VZ2" s="109">
        <f>'EXPERIMENT B'!$D18</f>
        <v>0</v>
      </c>
      <c r="WA2" s="109">
        <f>'EXPERIMENT B'!$D19</f>
        <v>1.28</v>
      </c>
      <c r="WB2" s="109">
        <f>'EXPERIMENT B'!$D23</f>
        <v>1.26926331890118</v>
      </c>
      <c r="WC2" s="109">
        <f>'EXPERIMENT B'!$D20</f>
        <v>1.2</v>
      </c>
      <c r="WD2" s="109">
        <f>'EXPERIMENT B'!$D21</f>
        <v>0.201494416796099</v>
      </c>
      <c r="WE2" s="109">
        <f>'EXPERIMENT B'!$D22</f>
        <v>0.0406</v>
      </c>
      <c r="WF2" s="110">
        <f>'EXPERIMENT B'!$D24</f>
        <v>-0.86532594919947</v>
      </c>
      <c r="WG2" s="111">
        <f>'EXPERIMENT B'!$E15</f>
        <v>1.1</v>
      </c>
      <c r="WH2" s="111">
        <f>'EXPERIMENT B'!$E16</f>
        <v>0</v>
      </c>
      <c r="WI2" s="111">
        <f>'EXPERIMENT B'!$E17</f>
        <v>1.3</v>
      </c>
      <c r="WJ2" s="111">
        <f>'EXPERIMENT B'!$E18</f>
        <v>400</v>
      </c>
      <c r="WK2" s="111">
        <f>'EXPERIMENT B'!$E19</f>
        <v>1.19444444444444</v>
      </c>
      <c r="WL2" s="111">
        <f>'EXPERIMENT B'!$E23</f>
        <v>0.34673755512071</v>
      </c>
      <c r="WM2" s="111">
        <f>'EXPERIMENT B'!$E20</f>
        <v>1.2</v>
      </c>
      <c r="WN2" s="111">
        <f>'EXPERIMENT B'!$E21</f>
        <v>0.0570331287742289</v>
      </c>
      <c r="WO2" s="111">
        <f>'EXPERIMENT B'!$E22</f>
        <v>0.00325277777777778</v>
      </c>
      <c r="WP2" s="111">
        <f>'EXPERIMENT B'!$E24</f>
        <v>0.944352624148482</v>
      </c>
      <c r="WQ2" s="105">
        <f>'EXPERIMENT C'!$B25</f>
        <v>1</v>
      </c>
      <c r="WR2" s="105">
        <f>'EXPERIMENT C'!$B26</f>
        <v>50000</v>
      </c>
      <c r="WS2" s="105">
        <f>'EXPERIMENT C'!$B15</f>
        <v>10</v>
      </c>
      <c r="WT2" s="105">
        <f>'EXPERIMENT C'!$B16</f>
        <v>50000</v>
      </c>
      <c r="WU2" s="105">
        <f>'EXPERIMENT C'!$B17</f>
        <v>40</v>
      </c>
      <c r="WV2" s="105">
        <f>'EXPERIMENT C'!$B18</f>
        <v>100</v>
      </c>
      <c r="WW2" s="105">
        <f>'EXPERIMENT C'!$B19</f>
        <v>26.8</v>
      </c>
      <c r="WX2" s="105">
        <f>'EXPERIMENT C'!$B23</f>
        <v>-0.26904211267461</v>
      </c>
      <c r="WY2" s="105">
        <f>'EXPERIMENT C'!$B20</f>
        <v>29</v>
      </c>
      <c r="WZ2" s="105">
        <f>'EXPERIMENT C'!$B21</f>
        <v>11.1135552867258</v>
      </c>
      <c r="XA2" s="105">
        <f>'EXPERIMENT C'!$B22</f>
        <v>123.511111111111</v>
      </c>
      <c r="XB2" s="106">
        <f>'EXPERIMENT C'!$B24</f>
        <v>-0.578059216806746</v>
      </c>
      <c r="XC2" s="107">
        <f>'EXPERIMENT C'!$C15</f>
        <v>15</v>
      </c>
      <c r="XD2" s="107">
        <f>'EXPERIMENT C'!$C16</f>
        <v>50000</v>
      </c>
      <c r="XE2" s="107">
        <f>'EXPERIMENT C'!$C17</f>
        <v>45</v>
      </c>
      <c r="XF2" s="107">
        <f>'EXPERIMENT C'!$C18</f>
        <v>100</v>
      </c>
      <c r="XG2" s="107">
        <f>'EXPERIMENT C'!$C19</f>
        <v>30</v>
      </c>
      <c r="XH2" s="107">
        <f>'EXPERIMENT C'!$C23</f>
        <v>-0.170788518969249</v>
      </c>
      <c r="XI2" s="107">
        <f>'EXPERIMENT C'!$C20</f>
        <v>30.5</v>
      </c>
      <c r="XJ2" s="107">
        <f>'EXPERIMENT C'!$C21</f>
        <v>10.8115164934846</v>
      </c>
      <c r="XK2" s="107">
        <f>'EXPERIMENT C'!$C22</f>
        <v>116.888888888889</v>
      </c>
      <c r="XL2" s="108">
        <f>'EXPERIMENT C'!$C24</f>
        <v>-0.518805430355674</v>
      </c>
      <c r="XM2" s="109">
        <f>'EXPERIMENT C'!$D15</f>
        <v>20</v>
      </c>
      <c r="XN2" s="109">
        <f>'EXPERIMENT C'!$D16</f>
        <v>1</v>
      </c>
      <c r="XO2" s="109">
        <f>'EXPERIMENT C'!$D17</f>
        <v>69</v>
      </c>
      <c r="XP2" s="109">
        <f>'EXPERIMENT C'!$D18</f>
        <v>100</v>
      </c>
      <c r="XQ2" s="109">
        <f>'EXPERIMENT C'!$D19</f>
        <v>46</v>
      </c>
      <c r="XR2" s="109">
        <f>'EXPERIMENT C'!$D23</f>
        <v>-0.187647327993301</v>
      </c>
      <c r="XS2" s="109">
        <f>'EXPERIMENT C'!$D20</f>
        <v>48.5</v>
      </c>
      <c r="XT2" s="109">
        <f>'EXPERIMENT C'!$D21</f>
        <v>17.0749979664876</v>
      </c>
      <c r="XU2" s="109">
        <f>'EXPERIMENT C'!$D22</f>
        <v>291.555555555556</v>
      </c>
      <c r="XV2" s="110">
        <f>'EXPERIMENT C'!$D24</f>
        <v>-0.452926169626207</v>
      </c>
      <c r="XW2" s="111">
        <f>'EXPERIMENT C'!$E15</f>
        <v>19</v>
      </c>
      <c r="XX2" s="111">
        <f>'EXPERIMENT C'!$E16</f>
        <v>50000</v>
      </c>
      <c r="XY2" s="111">
        <f>'EXPERIMENT C'!$E17</f>
        <v>64</v>
      </c>
      <c r="XZ2" s="111">
        <f>'EXPERIMENT C'!$E18</f>
        <v>100</v>
      </c>
      <c r="YA2" s="111">
        <f>'EXPERIMENT C'!$E19</f>
        <v>42.3</v>
      </c>
      <c r="YB2" s="111">
        <f>'EXPERIMENT C'!$E23</f>
        <v>-0.280057760212959</v>
      </c>
      <c r="YC2" s="111">
        <f>'EXPERIMENT C'!$E20</f>
        <v>44.5</v>
      </c>
      <c r="YD2" s="111">
        <f>'EXPERIMENT C'!$E21</f>
        <v>16.1592766614791</v>
      </c>
      <c r="YE2" s="111">
        <f>'EXPERIMENT C'!$E22</f>
        <v>261.122222222222</v>
      </c>
      <c r="YF2" s="111">
        <f>'EXPERIMENT C'!$E24</f>
        <v>-0.528814379867076</v>
      </c>
      <c r="YG2" s="105" t="str">
        <f>'EXPERIMENT D'!$B25</f>
        <v>Plagioclase</v>
      </c>
      <c r="YH2" s="105" t="str">
        <f>'EXPERIMENT D'!$B26</f>
        <v>Quartz</v>
      </c>
      <c r="YI2" s="105">
        <f>'EXPERIMENT D'!$B15</f>
        <v>1.26</v>
      </c>
      <c r="YJ2" s="105" t="str">
        <f>'EXPERIMENT D'!$B16</f>
        <v>Hermatite</v>
      </c>
      <c r="YK2" s="105">
        <f>'EXPERIMENT D'!$B17</f>
        <v>5.7</v>
      </c>
      <c r="YL2" s="105" t="str">
        <f>'EXPERIMENT D'!$B18</f>
        <v>Plagioclase</v>
      </c>
      <c r="YM2" s="105">
        <f>'EXPERIMENT D'!$B19</f>
        <v>2.8325</v>
      </c>
      <c r="YN2" s="105">
        <f>'EXPERIMENT D'!$B23</f>
        <v>1.42123974931145</v>
      </c>
      <c r="YO2" s="105">
        <f>'EXPERIMENT D'!$B20</f>
        <v>2.185</v>
      </c>
      <c r="YP2" s="105">
        <f>'EXPERIMENT D'!$B21</f>
        <v>2.02404504231831</v>
      </c>
      <c r="YQ2" s="105">
        <f>'EXPERIMENT D'!$B22</f>
        <v>4.09675833333333</v>
      </c>
      <c r="YR2" s="106" t="e">
        <f>'EXPERIMENT D'!$B24</f>
        <v>#DIV/0!</v>
      </c>
      <c r="YS2" s="107">
        <f>'EXPERIMENT D'!$C15</f>
        <v>110</v>
      </c>
      <c r="YT2" s="107" t="str">
        <f>'EXPERIMENT D'!$C16</f>
        <v>Plagioclase</v>
      </c>
      <c r="YU2" s="107">
        <f>'EXPERIMENT D'!$C17</f>
        <v>165</v>
      </c>
      <c r="YV2" s="107" t="str">
        <f>'EXPERIMENT D'!$C18</f>
        <v>Hermatite</v>
      </c>
      <c r="YW2" s="107">
        <f>'EXPERIMENT D'!$C19</f>
        <v>135.5</v>
      </c>
      <c r="YX2" s="107">
        <f>'EXPERIMENT D'!$C23</f>
        <v>0.315749329284583</v>
      </c>
      <c r="YY2" s="107">
        <f>'EXPERIMENT D'!$C20</f>
        <v>133.5</v>
      </c>
      <c r="YZ2" s="107">
        <f>'EXPERIMENT D'!$C21</f>
        <v>24.7722963543283</v>
      </c>
      <c r="ZA2" s="107">
        <f>'EXPERIMENT D'!$C22</f>
        <v>613.666666666667</v>
      </c>
      <c r="ZB2" s="108" t="e">
        <f>'EXPERIMENT D'!$C24</f>
        <v>#DIV/0!</v>
      </c>
      <c r="ZC2" s="109">
        <f>'EXPERIMENT D'!$D15</f>
        <v>0</v>
      </c>
      <c r="ZD2" s="109">
        <f>'EXPERIMENT D'!$D16</f>
        <v>0</v>
      </c>
      <c r="ZE2" s="109">
        <f>'EXPERIMENT D'!$D17</f>
        <v>0</v>
      </c>
      <c r="ZF2" s="109">
        <f>'EXPERIMENT D'!$D18</f>
        <v>0</v>
      </c>
      <c r="ZG2" s="109" t="e">
        <f>'EXPERIMENT D'!$D19</f>
        <v>#DIV/0!</v>
      </c>
      <c r="ZH2" s="109" t="e">
        <f>'EXPERIMENT D'!$D23</f>
        <v>#DIV/0!</v>
      </c>
      <c r="ZI2" s="109" t="e">
        <f>'EXPERIMENT D'!$D20</f>
        <v>#NUM!</v>
      </c>
      <c r="ZJ2" s="109" t="e">
        <f>'EXPERIMENT D'!$D21</f>
        <v>#DIV/0!</v>
      </c>
      <c r="ZK2" s="109" t="e">
        <f>'EXPERIMENT D'!$D22</f>
        <v>#DIV/0!</v>
      </c>
      <c r="ZL2" s="110" t="e">
        <f>'EXPERIMENT D'!$D24</f>
        <v>#DIV/0!</v>
      </c>
      <c r="ZM2" s="111">
        <f>'EXPERIMENT D'!$E15</f>
        <v>0</v>
      </c>
      <c r="ZN2" s="111">
        <f>'EXPERIMENT D'!$E16</f>
        <v>0</v>
      </c>
      <c r="ZO2" s="111">
        <f>'EXPERIMENT D'!$E17</f>
        <v>0</v>
      </c>
      <c r="ZP2" s="111">
        <f>'EXPERIMENT D'!$E18</f>
        <v>0</v>
      </c>
      <c r="ZQ2" s="111" t="e">
        <f>'EXPERIMENT D'!$E19</f>
        <v>#DIV/0!</v>
      </c>
      <c r="ZR2" s="111" t="e">
        <f>'EXPERIMENT D'!$E23</f>
        <v>#DIV/0!</v>
      </c>
      <c r="ZS2" s="111" t="e">
        <f>'EXPERIMENT D'!$E20</f>
        <v>#NUM!</v>
      </c>
      <c r="ZT2" s="111" t="e">
        <f>'EXPERIMENT D'!$E21</f>
        <v>#DIV/0!</v>
      </c>
      <c r="ZU2" s="111" t="e">
        <f>'EXPERIMENT D'!$E22</f>
        <v>#DIV/0!</v>
      </c>
      <c r="ZV2" s="111" t="e">
        <f>'EXPERIMENT D'!$E24</f>
        <v>#DIV/0!</v>
      </c>
      <c r="ZW2" s="105">
        <f>'EXPERIMENT E'!$B25</f>
        <v>0</v>
      </c>
      <c r="ZX2" s="105">
        <f>'EXPERIMENT E'!$B26</f>
        <v>400</v>
      </c>
      <c r="ZY2" s="105">
        <f>'EXPERIMENT E'!$B15</f>
        <v>2.3</v>
      </c>
      <c r="ZZ2" s="105">
        <f>'EXPERIMENT E'!$B16</f>
        <v>400</v>
      </c>
      <c r="AAA2" s="105">
        <f>'EXPERIMENT E'!$B17</f>
        <v>6.1</v>
      </c>
      <c r="AAB2" s="105">
        <f>'EXPERIMENT E'!$B18</f>
        <v>0</v>
      </c>
      <c r="AAC2" s="105">
        <f>'EXPERIMENT E'!$B19</f>
        <v>3.58888888888889</v>
      </c>
      <c r="AAD2" s="105">
        <f>'EXPERIMENT E'!$B23</f>
        <v>1.1253887920821</v>
      </c>
      <c r="AAE2" s="105">
        <f>'EXPERIMENT E'!$B20</f>
        <v>3.1</v>
      </c>
      <c r="AAF2" s="105">
        <f>'EXPERIMENT E'!$B21</f>
        <v>1.27322861698562</v>
      </c>
      <c r="AAG2" s="105">
        <f>'EXPERIMENT E'!$B22</f>
        <v>1.62111111111111</v>
      </c>
      <c r="AAH2" s="106">
        <f>'EXPERIMENT E'!$B24</f>
        <v>-0.935650162650399</v>
      </c>
      <c r="AAI2" s="107">
        <f>'EXPERIMENT E'!$C15</f>
        <v>1.95</v>
      </c>
      <c r="AAJ2" s="107">
        <f>'EXPERIMENT E'!$C16</f>
        <v>400</v>
      </c>
      <c r="AAK2" s="107">
        <f>'EXPERIMENT E'!$C17</f>
        <v>2.9</v>
      </c>
      <c r="AAL2" s="107">
        <f>'EXPERIMENT E'!$C18</f>
        <v>0</v>
      </c>
      <c r="AAM2" s="107">
        <f>'EXPERIMENT E'!$C19</f>
        <v>2.33333333333333</v>
      </c>
      <c r="AAN2" s="107">
        <f>'EXPERIMENT E'!$C23</f>
        <v>0.612509390866546</v>
      </c>
      <c r="AAO2" s="107">
        <f>'EXPERIMENT E'!$C20</f>
        <v>2.3</v>
      </c>
      <c r="AAP2" s="107">
        <f>'EXPERIMENT E'!$C21</f>
        <v>0.347311099736245</v>
      </c>
      <c r="AAQ2" s="107">
        <f>'EXPERIMENT E'!$C22</f>
        <v>0.120625</v>
      </c>
      <c r="AAR2" s="108">
        <f>'EXPERIMENT E'!$C24</f>
        <v>-0.972506332367021</v>
      </c>
      <c r="AAS2" s="109">
        <f>'EXPERIMENT E'!$D15</f>
        <v>1.2</v>
      </c>
      <c r="AAT2" s="109">
        <f>'EXPERIMENT E'!$D16</f>
        <v>400</v>
      </c>
      <c r="AAU2" s="109">
        <f>'EXPERIMENT E'!$D17</f>
        <v>1.7</v>
      </c>
      <c r="AAV2" s="109">
        <f>'EXPERIMENT E'!$D18</f>
        <v>0</v>
      </c>
      <c r="AAW2" s="109">
        <f>'EXPERIMENT E'!$D19</f>
        <v>1.3</v>
      </c>
      <c r="AAX2" s="109">
        <f>'EXPERIMENT E'!$D23</f>
        <v>1.8103951459219</v>
      </c>
      <c r="AAY2" s="109">
        <f>'EXPERIMENT E'!$D20</f>
        <v>1.2</v>
      </c>
      <c r="AAZ2" s="109">
        <f>'EXPERIMENT E'!$D21</f>
        <v>0.1802775637732</v>
      </c>
      <c r="ABA2" s="109">
        <f>'EXPERIMENT E'!$D22</f>
        <v>0.0325</v>
      </c>
      <c r="ABB2" s="110">
        <f>'EXPERIMENT E'!$D24</f>
        <v>-0.784873009489842</v>
      </c>
      <c r="ABC2" s="111">
        <f>'EXPERIMENT E'!$E15</f>
        <v>1.1</v>
      </c>
      <c r="ABD2" s="111">
        <f>'EXPERIMENT E'!$E16</f>
        <v>0</v>
      </c>
      <c r="ABE2" s="111">
        <f>'EXPERIMENT E'!$E17</f>
        <v>1.3</v>
      </c>
      <c r="ABF2" s="111">
        <f>'EXPERIMENT E'!$E18</f>
        <v>400</v>
      </c>
      <c r="ABG2" s="111">
        <f>'EXPERIMENT E'!$E19</f>
        <v>1.19444444444444</v>
      </c>
      <c r="ABH2" s="111">
        <f>'EXPERIMENT E'!$E23</f>
        <v>0.34673755512071</v>
      </c>
      <c r="ABI2" s="111">
        <f>'EXPERIMENT E'!$E20</f>
        <v>1.2</v>
      </c>
      <c r="ABJ2" s="111">
        <f>'EXPERIMENT E'!$E21</f>
        <v>0.0570331287742289</v>
      </c>
      <c r="ABK2" s="111">
        <f>'EXPERIMENT E'!$E22</f>
        <v>0.00325277777777778</v>
      </c>
      <c r="ABL2" s="111">
        <f>'EXPERIMENT E'!$E24</f>
        <v>0.944352624148482</v>
      </c>
      <c r="ABM2" s="105">
        <f>'EXPERIMENT F'!$B25</f>
        <v>1</v>
      </c>
      <c r="ABN2" s="105">
        <f>'EXPERIMENT F'!$B26</f>
        <v>50000</v>
      </c>
      <c r="ABO2" s="105">
        <f>'EXPERIMENT F'!$B15</f>
        <v>10</v>
      </c>
      <c r="ABP2" s="105">
        <f>'EXPERIMENT F'!$B16</f>
        <v>50000</v>
      </c>
      <c r="ABQ2" s="105">
        <f>'EXPERIMENT F'!$B17</f>
        <v>40</v>
      </c>
      <c r="ABR2" s="105">
        <f>'EXPERIMENT F'!$B18</f>
        <v>100</v>
      </c>
      <c r="ABS2" s="105">
        <f>'EXPERIMENT F'!$B19</f>
        <v>26.8</v>
      </c>
      <c r="ABT2" s="105">
        <f>'EXPERIMENT F'!$B23</f>
        <v>-0.26904211267461</v>
      </c>
      <c r="ABU2" s="105">
        <f>'EXPERIMENT F'!$B20</f>
        <v>29</v>
      </c>
      <c r="ABV2" s="105">
        <f>'EXPERIMENT F'!$B21</f>
        <v>11.1135552867258</v>
      </c>
      <c r="ABW2" s="105">
        <f>'EXPERIMENT F'!$B22</f>
        <v>123.511111111111</v>
      </c>
      <c r="ABX2" s="106">
        <f>'EXPERIMENT F'!$B24</f>
        <v>-0.578059216806746</v>
      </c>
      <c r="ABY2" s="107">
        <f>'EXPERIMENT F'!$C15</f>
        <v>15</v>
      </c>
      <c r="ABZ2" s="107">
        <f>'EXPERIMENT F'!$C16</f>
        <v>50000</v>
      </c>
      <c r="ACA2" s="107">
        <f>'EXPERIMENT F'!$C17</f>
        <v>45</v>
      </c>
      <c r="ACB2" s="107">
        <f>'EXPERIMENT F'!$C18</f>
        <v>100</v>
      </c>
      <c r="ACC2" s="107">
        <f>'EXPERIMENT F'!$C19</f>
        <v>30</v>
      </c>
      <c r="ACD2" s="107">
        <f>'EXPERIMENT F'!$C23</f>
        <v>-0.170788518969249</v>
      </c>
      <c r="ACE2" s="107">
        <f>'EXPERIMENT F'!$C20</f>
        <v>30.5</v>
      </c>
      <c r="ACF2" s="107">
        <f>'EXPERIMENT F'!$C21</f>
        <v>10.8115164934846</v>
      </c>
      <c r="ACG2" s="107">
        <f>'EXPERIMENT F'!$C22</f>
        <v>116.888888888889</v>
      </c>
      <c r="ACH2" s="108">
        <f>'EXPERIMENT F'!$C24</f>
        <v>-0.518805430355674</v>
      </c>
      <c r="ACI2" s="109">
        <f>'EXPERIMENT F'!$D15</f>
        <v>20</v>
      </c>
      <c r="ACJ2" s="109">
        <f>'EXPERIMENT F'!$D16</f>
        <v>1</v>
      </c>
      <c r="ACK2" s="109">
        <f>'EXPERIMENT F'!$D17</f>
        <v>69</v>
      </c>
      <c r="ACL2" s="109">
        <f>'EXPERIMENT F'!$D18</f>
        <v>100</v>
      </c>
      <c r="ACM2" s="109">
        <f>'EXPERIMENT F'!$D19</f>
        <v>46</v>
      </c>
      <c r="ACN2" s="109">
        <f>'EXPERIMENT F'!$D23</f>
        <v>-0.187647327993301</v>
      </c>
      <c r="ACO2" s="109">
        <f>'EXPERIMENT F'!$D20</f>
        <v>48.5</v>
      </c>
      <c r="ACP2" s="109">
        <f>'EXPERIMENT F'!$D21</f>
        <v>17.0749979664876</v>
      </c>
      <c r="ACQ2" s="109">
        <f>'EXPERIMENT F'!$D22</f>
        <v>291.555555555556</v>
      </c>
      <c r="ACR2" s="110">
        <f>'EXPERIMENT F'!$D24</f>
        <v>-0.452926169626207</v>
      </c>
      <c r="ACS2" s="111">
        <f>'EXPERIMENT F'!$E15</f>
        <v>19</v>
      </c>
      <c r="ACT2" s="111">
        <f>'EXPERIMENT F'!$E16</f>
        <v>50000</v>
      </c>
      <c r="ACU2" s="111">
        <f>'EXPERIMENT F'!$E17</f>
        <v>64</v>
      </c>
      <c r="ACV2" s="111">
        <f>'EXPERIMENT F'!$E18</f>
        <v>100</v>
      </c>
      <c r="ACW2" s="111">
        <f>'EXPERIMENT F'!$E19</f>
        <v>42.3</v>
      </c>
      <c r="ACX2" s="111">
        <f>'EXPERIMENT F'!$E23</f>
        <v>-0.280057760212959</v>
      </c>
      <c r="ACY2" s="111">
        <f>'EXPERIMENT F'!$E20</f>
        <v>44.5</v>
      </c>
      <c r="ACZ2" s="111">
        <f>'EXPERIMENT F'!$E21</f>
        <v>16.1592766614791</v>
      </c>
      <c r="ADA2" s="111">
        <f>'EXPERIMENT F'!$E22</f>
        <v>261.122222222222</v>
      </c>
      <c r="ADB2" s="111">
        <f>'EXPERIMENT F'!$E24</f>
        <v>-0.528814379867076</v>
      </c>
      <c r="ADC2" s="2">
        <f>'EXPERIMENT A'!$A2</f>
        <v>0</v>
      </c>
      <c r="ADD2" s="2" t="str">
        <f>'EXPERIMENT A'!$B2</f>
        <v> [W/m°C]</v>
      </c>
      <c r="ADE2" s="2" t="str">
        <f>'EXPERIMENT A'!$C2</f>
        <v> [°C]</v>
      </c>
      <c r="ADF2" s="2">
        <f>'EXPERIMENT A'!$D2</f>
        <v>0</v>
      </c>
      <c r="ADG2" s="2">
        <f>'EXPERIMENT A'!$E2</f>
        <v>0</v>
      </c>
      <c r="ADH2" s="2" t="str">
        <f>'EXPERIMENT B'!$A2</f>
        <v> [°C]</v>
      </c>
      <c r="ADI2" s="2" t="str">
        <f>'EXPERIMENT B'!$B2</f>
        <v> [W/m°C]</v>
      </c>
      <c r="ADJ2" s="2" t="str">
        <f>'EXPERIMENT B'!$C2</f>
        <v> [W/m°C]</v>
      </c>
      <c r="ADK2" s="2" t="str">
        <f>'EXPERIMENT B'!$D2</f>
        <v> [W/m°C]</v>
      </c>
      <c r="ADL2" s="2" t="str">
        <f>'EXPERIMENT B'!$E2</f>
        <v> [W/m°C]</v>
      </c>
      <c r="ADM2" s="2" t="str">
        <f>'EXPERIMENT C'!$A2</f>
        <v>[YR]</v>
      </c>
      <c r="ADN2" s="2" t="str">
        <f>'EXPERIMENT C'!$B2</f>
        <v> [°C]</v>
      </c>
      <c r="ADO2" s="2" t="str">
        <f>'EXPERIMENT C'!$C2</f>
        <v> [°C]</v>
      </c>
      <c r="ADP2" s="2" t="str">
        <f>'EXPERIMENT C'!$D2</f>
        <v> [°C]</v>
      </c>
      <c r="ADQ2" s="2" t="str">
        <f>'EXPERIMENT C'!$E2</f>
        <v> [°C]</v>
      </c>
      <c r="ADR2" s="2">
        <f>'EXPERIMENT D'!$A2</f>
        <v>0</v>
      </c>
      <c r="ADS2" s="2" t="str">
        <f>'EXPERIMENT D'!$B2</f>
        <v>[g/cm^3]</v>
      </c>
      <c r="ADT2" s="2" t="str">
        <f>'EXPERIMENT D'!$C2</f>
        <v> [°C]</v>
      </c>
      <c r="ADU2" s="2">
        <f>'EXPERIMENT D'!$D2</f>
        <v>0</v>
      </c>
      <c r="ADV2" s="2">
        <f>'EXPERIMENT D'!$E2</f>
        <v>0</v>
      </c>
      <c r="ADW2" s="2" t="str">
        <f>'EXPERIMENT E'!$A2</f>
        <v>[°C]</v>
      </c>
      <c r="ADX2" s="2" t="str">
        <f>'EXPERIMENT E'!$B2</f>
        <v>[ g/cm^3] </v>
      </c>
      <c r="ADY2" s="2" t="str">
        <f>'EXPERIMENT E'!$C2</f>
        <v>[ g/cm^3] </v>
      </c>
      <c r="ADZ2" s="2" t="str">
        <f>'EXPERIMENT E'!$D2</f>
        <v>[ g/cm^3] </v>
      </c>
      <c r="AEA2" s="2" t="str">
        <f>'EXPERIMENT E'!$E2</f>
        <v>[ g/cm^3] </v>
      </c>
      <c r="AEB2" s="2" t="str">
        <f>'EXPERIMENT F'!$A2</f>
        <v>[YR]</v>
      </c>
      <c r="AEC2" s="2" t="str">
        <f>'EXPERIMENT F'!$B2</f>
        <v>[°C]</v>
      </c>
      <c r="AED2" s="2" t="str">
        <f>'EXPERIMENT F'!$C2</f>
        <v>[°C]</v>
      </c>
      <c r="AEE2" s="2" t="str">
        <f>'EXPERIMENT F'!$D2</f>
        <v>[°C]</v>
      </c>
      <c r="AEF2" s="2" t="str">
        <f>'EXPERIMENT F'!$E2</f>
        <v>[°C]</v>
      </c>
      <c r="AEG2" s="2" t="str">
        <f>'EXPERIMENT A'!A30</f>
        <v>GRAPH EXPLANATION</v>
      </c>
      <c r="AEH2" s="2" t="str">
        <f>'EXPERIMENT A'!B30</f>
        <v>start by decreasing then in the subsequent steps it then decreases, then increases.</v>
      </c>
      <c r="AEI2" s="2" t="str">
        <f>'EXPERIMENT A'!C30</f>
        <v>start by increasing then in the subsequent steps it then increases, then decreases.</v>
      </c>
      <c r="AEJ2" s="2" t="str">
        <f>'EXPERIMENT A'!D30</f>
        <v>.</v>
      </c>
      <c r="AEK2" s="2" t="str">
        <f>'EXPERIMENT A'!E30</f>
        <v>.</v>
      </c>
      <c r="AEL2" s="2" t="str">
        <f>'EXPERIMENT B'!A30</f>
        <v>GRAPH EXPLANATION</v>
      </c>
      <c r="AEM2" s="2" t="str">
        <f>'EXPERIMENT B'!B30</f>
        <v>start by decreasing then in the subsequent steps it then decreases, then decreases, then decreases, then decreases, then decreases, then decreases, then increases.</v>
      </c>
      <c r="AEN2" s="2" t="str">
        <f>'EXPERIMENT B'!C30</f>
        <v>start by decreasing then in the subsequent steps it then decreases, then decreases, then decreases, then decreases, then decreases, then increases, then increases.</v>
      </c>
      <c r="AEO2" s="2" t="str">
        <f>'EXPERIMENT B'!D30</f>
        <v>start by decreasing then in the subsequent steps it then decreases, then decreases, then stays the same, then stays the same, then stays the same, then stays the same, then decreases.</v>
      </c>
      <c r="AEP2" s="2" t="str">
        <f>'EXPERIMENT B'!E30</f>
        <v>start by increasing then in the subsequent steps it then increases, then increases, then increases, then stays the same, then stays the same, then increases, then increases.</v>
      </c>
      <c r="AEQ2" s="2" t="str">
        <f>'EXPERIMENT C'!A30</f>
        <v>GRAPH EXPLANATION</v>
      </c>
      <c r="AER2" s="2" t="str">
        <f>'EXPERIMENT C'!B30</f>
        <v>start by increasing then in the subsequent steps it then increases, then increases, then stays the same, then decreases, then decreases, then decreases, then decreases, then decreases.</v>
      </c>
      <c r="AES2" s="2" t="str">
        <f>'EXPERIMENT C'!C30</f>
        <v>start by increasing then in the subsequent steps it then increases, then increases, then increases, then decreases, then decreases, then decreases, then decreases, then decreases.</v>
      </c>
      <c r="AET2" s="2" t="str">
        <f>'EXPERIMENT C'!D30</f>
        <v>start by increasing then in the subsequent steps it then increases, then increases, then increases, then decreases, then decreases, then decreases, then decreases, then decreases.</v>
      </c>
      <c r="AEU2" s="2" t="str">
        <f>'EXPERIMENT C'!E30</f>
        <v>start by increasing then in the subsequent steps it then increases, then increases, then increases, then decreases, then decreases, then decreases, then decreases, then decreases.</v>
      </c>
      <c r="AEV2" s="2" t="str">
        <f>'EXPERIMENT D'!A30</f>
        <v>GRAPH EXPLANATION</v>
      </c>
      <c r="AEW2" s="2" t="str">
        <f>'EXPERIMENT D'!B30</f>
        <v>start by decreasing then in the subsequent steps it then decreases, then increases.</v>
      </c>
      <c r="AEX2" s="2" t="str">
        <f>'EXPERIMENT D'!C30</f>
        <v>start by increasing then in the subsequent steps it then increases, then decreases.</v>
      </c>
      <c r="AEY2" s="2" t="str">
        <f>'EXPERIMENT D'!D30</f>
        <v>.</v>
      </c>
      <c r="AEZ2" s="2" t="str">
        <f>'EXPERIMENT D'!E30</f>
        <v>.</v>
      </c>
      <c r="AFA2" s="2" t="str">
        <f>'EXPERIMENT E'!A30</f>
        <v>GRAPH EXPLANATION</v>
      </c>
      <c r="AFB2" s="2" t="str">
        <f>'EXPERIMENT E'!B30</f>
        <v>start by decreasing then in the subsequent steps it then decreases, then decreases, then decreases, then decreases, then decreases, then decreases, then decreases.</v>
      </c>
      <c r="AFC2" s="2" t="str">
        <f>'EXPERIMENT E'!C30</f>
        <v>start by decreasing then in the subsequent steps it then decreases, then decreases, then decreases, then decreases, then decreases, then decreases, then decreases.</v>
      </c>
      <c r="AFD2" s="2" t="str">
        <f>'EXPERIMENT E'!D30</f>
        <v>start by decreasing then in the subsequent steps it then decreases, then decreases, then stays the same, then stays the same, then stays the same, then stays the same, then stays the same.</v>
      </c>
      <c r="AFE2" s="2" t="str">
        <f>'EXPERIMENT E'!E30</f>
        <v>start by increasing then in the subsequent steps it then increases, then increases, then increases, then stays the same, then stays the same, then increases, then increases.</v>
      </c>
      <c r="AFF2" s="2" t="str">
        <f>'EXPERIMENT F'!A30</f>
        <v>GRAPH EXPLANATION</v>
      </c>
      <c r="AFG2" s="2" t="str">
        <f>'EXPERIMENT F'!B30</f>
        <v>start by increasing then in the subsequent steps it then increases, then increases, then stays the same, then decreases, then decreases, then decreases, then decreases, then decreases.</v>
      </c>
      <c r="AFH2" s="2" t="str">
        <f>'EXPERIMENT F'!C30</f>
        <v>start by increasing then in the subsequent steps it then increases, then increases, then increases, then decreases, then decreases, then decreases, then decreases, then decreases.</v>
      </c>
      <c r="AFI2" s="2" t="str">
        <f>'EXPERIMENT F'!D30</f>
        <v>start by increasing then in the subsequent steps it then increases, then increases, then increases, then decreases, then decreases, then decreases, then decreases, then decreases.</v>
      </c>
      <c r="AFJ2" s="2" t="str">
        <f>'EXPERIMENT F'!E30</f>
        <v>start by increasing then in the subsequent steps it then increases, then increases, then increases, then decreases, then decreases, then decreases, then decreases, then decreases.</v>
      </c>
      <c r="AFK2" s="2" t="str">
        <f>'EXPERIMENT A'!A14</f>
        <v>IDEALLY VALUE SHOULD BE </v>
      </c>
      <c r="AFL2" s="2" t="str">
        <f>'EXPERIMENT A'!B14</f>
        <v>high</v>
      </c>
      <c r="AFM2" s="2" t="str">
        <f>'EXPERIMENT A'!C14</f>
        <v>low</v>
      </c>
      <c r="AFN2" s="2" t="str">
        <f>'EXPERIMENT A'!D14</f>
        <v>medium</v>
      </c>
      <c r="AFO2" s="2" t="str">
        <f>'EXPERIMENT A'!E14</f>
        <v>increase then decrease</v>
      </c>
      <c r="AFP2" s="2" t="str">
        <f>'EXPERIMENT B'!A14</f>
        <v>IDEALLY VALUE SHOULD BE </v>
      </c>
      <c r="AFQ2" s="2" t="str">
        <f>'EXPERIMENT B'!B14</f>
        <v>high</v>
      </c>
      <c r="AFR2" s="2" t="str">
        <f>'EXPERIMENT B'!C14</f>
        <v>low</v>
      </c>
      <c r="AFS2" s="2" t="str">
        <f>'EXPERIMENT B'!D14</f>
        <v>medium</v>
      </c>
      <c r="AFT2" s="2" t="str">
        <f>'EXPERIMENT B'!E14</f>
        <v>increase then decrease</v>
      </c>
      <c r="AFU2" s="2" t="str">
        <f>'EXPERIMENT C'!A14</f>
        <v>IDEALLY VALUE SHOULD BE </v>
      </c>
      <c r="AFV2" s="2" t="str">
        <f>'EXPERIMENT C'!B14</f>
        <v>high</v>
      </c>
      <c r="AFW2" s="2" t="str">
        <f>'EXPERIMENT C'!C14</f>
        <v>low</v>
      </c>
      <c r="AFX2" s="2" t="str">
        <f>'EXPERIMENT C'!D14</f>
        <v>medium</v>
      </c>
      <c r="AFY2" s="2" t="str">
        <f>'EXPERIMENT C'!E14</f>
        <v>increase then decrease</v>
      </c>
      <c r="AFZ2" s="2" t="str">
        <f>'EXPERIMENT D'!A14</f>
        <v>IDEALLY VALUE SHOULD BE </v>
      </c>
      <c r="AGA2" s="2" t="str">
        <f>'EXPERIMENT D'!B14</f>
        <v>high</v>
      </c>
      <c r="AGB2" s="2" t="str">
        <f>'EXPERIMENT D'!C14</f>
        <v>low</v>
      </c>
      <c r="AGC2" s="2" t="str">
        <f>'EXPERIMENT D'!D14</f>
        <v>medium</v>
      </c>
      <c r="AGD2" s="2" t="str">
        <f>'EXPERIMENT D'!E14</f>
        <v>increase then decrease</v>
      </c>
      <c r="AGE2" s="2" t="str">
        <f>'EXPERIMENT E'!A14</f>
        <v>IDEALLY VALUE SHOULD BE </v>
      </c>
      <c r="AGF2" s="2" t="str">
        <f>'EXPERIMENT E'!B14</f>
        <v>high</v>
      </c>
      <c r="AGG2" s="2" t="str">
        <f>'EXPERIMENT E'!C14</f>
        <v>low</v>
      </c>
      <c r="AGH2" s="2" t="str">
        <f>'EXPERIMENT E'!D14</f>
        <v>medium</v>
      </c>
      <c r="AGI2" s="2" t="str">
        <f>'EXPERIMENT E'!E14</f>
        <v>increase then decrease</v>
      </c>
      <c r="AGJ2" s="2" t="str">
        <f>'EXPERIMENT F'!A14</f>
        <v>IDEALLY VALUE SHOULD BE </v>
      </c>
      <c r="AGK2" s="2" t="str">
        <f>'EXPERIMENT F'!B14</f>
        <v>high</v>
      </c>
      <c r="AGL2" s="2" t="str">
        <f>'EXPERIMENT F'!C14</f>
        <v>low</v>
      </c>
      <c r="AGM2" s="2" t="str">
        <f>'EXPERIMENT F'!D14</f>
        <v>medium</v>
      </c>
      <c r="AGN2" s="2" t="str">
        <f>'EXPERIMENT F'!E14</f>
        <v>increase then decrease</v>
      </c>
      <c r="AGO2" s="2">
        <f>'PRIOR ARTS AUTHORS'!B4</f>
        <v>2016</v>
      </c>
      <c r="AGP2" s="2">
        <f>'PRIOR ARTS AUTHORS'!C4</f>
        <v>2015</v>
      </c>
      <c r="AGQ2" s="2">
        <f>'PRIOR ARTS AUTHORS'!D4</f>
        <v>2016</v>
      </c>
      <c r="AGR2" s="2" t="str">
        <f>'PRIOR ARTS AUTHORS'!B5</f>
        <v>Journal of Geology, Vol 20(3), pp 128-130</v>
      </c>
      <c r="AGS2" s="2" t="str">
        <f>'PRIOR ARTS AUTHORS'!C5</f>
        <v>Journal of Power Engineering, Vol 16(5), pp 19-22</v>
      </c>
      <c r="AGT2" s="2" t="str">
        <f>'PRIOR ARTS AUTHORS'!D5</f>
        <v>Journal of Power Technology, Vol 33(1), pp 103-105</v>
      </c>
      <c r="AGU2" s="2" t="str">
        <f>'EXPERIMENT A'!G1</f>
        <v>http://s3.amazonaws.com/auto-writer/assets/9/medium.png?1472037825</v>
      </c>
      <c r="AGV2" s="2" t="str">
        <f>'EXPERIMENT A'!G3</f>
        <v>http://s3.amazonaws.com/auto-writer/assets/8/medium.png?1472037804</v>
      </c>
      <c r="AGW2" s="2" t="str">
        <f>'EXPERIMENT B'!G1</f>
        <v>http://s3.amazonaws.com/auto-writer/assets/10/medium.png?1472037845</v>
      </c>
      <c r="AGX2" s="2" t="str">
        <f>'EXPERIMENT B'!G3</f>
        <v>http://s3.amazonaws.com/auto-writer/assets/8/medium.png?1472037804</v>
      </c>
      <c r="AGY2" s="2" t="str">
        <f>'EXPERIMENT C'!G1</f>
        <v>http://s3.amazonaws.com/auto-writer/assets/11/medium.png?1472037862</v>
      </c>
      <c r="AGZ2" s="2" t="str">
        <f>'EXPERIMENT C'!G3</f>
        <v>http://s3.amazonaws.com/auto-writer/assets/8/medium.png?1472037804</v>
      </c>
      <c r="AHA2" s="2" t="str">
        <f>'EXPERIMENT D'!G1</f>
        <v>http://www.domain.com/experiment_D_setup_diagram_image.png</v>
      </c>
      <c r="AHB2" s="2" t="str">
        <f>'EXPERIMENT D'!G3</f>
        <v>http://www.domain.com/experiment_D_plotted_chart.png</v>
      </c>
      <c r="AHC2" s="2" t="str">
        <f>'EXPERIMENT E'!G1</f>
        <v>http://www.domain.com/experiment_E_setup_diagram_image.png</v>
      </c>
      <c r="AHD2" s="2" t="str">
        <f>'EXPERIMENT E'!G3</f>
        <v>http://www.domain.com/experiment_E_plotted_chart.png</v>
      </c>
      <c r="AHE2" s="2" t="str">
        <f>'EXPERIMENT F'!G1</f>
        <v>http://www.domain.com/experiment_F_setup_diagram_image.png</v>
      </c>
      <c r="AHF2" s="2" t="str">
        <f>'EXPERIMENT F'!G3</f>
        <v>http://www.domain.com/experiment_F_plotted_chart.png</v>
      </c>
      <c r="AHG2" s="2" t="str">
        <f>'EXPERIMENT A'!G6</f>
        <v>Lamp, Paper cone, Coarse cloth, Glass jar</v>
      </c>
      <c r="AHH2" s="2" t="str">
        <f>'EXPERIMENT A'!G9</f>
        <v>Soil burrowing insects, Sugar, Water, Soil</v>
      </c>
      <c r="AHI2" s="2" t="str">
        <f>'EXPERIMENT B'!G6</f>
        <v>Lamp, Thermometer, Ruler, Test tube, Beaker, Syringe, Tubing, Clamps</v>
      </c>
      <c r="AHJ2" s="2" t="str">
        <f>'EXPERIMENT B'!G9</f>
        <v>Pond weed, Water</v>
      </c>
      <c r="AHK2" s="2" t="str">
        <f>'EXPERIMENT C'!G6</f>
        <v>Antenna, Electrostatic Analyzer, Solar Panel, Magnetometer</v>
      </c>
      <c r="AHL2" s="2" t="str">
        <f>'EXPERIMENT C'!G9</f>
        <v>Ion particles, Carbon rods, Heavy water</v>
      </c>
      <c r="AHM2" s="2" t="str">
        <f>'EXPERIMENT D'!G6</f>
        <v>Lamp, Paper cone, Coarse cloth, Glass jar</v>
      </c>
      <c r="AHN2" s="2" t="str">
        <f>'EXPERIMENT D'!G9</f>
        <v>Soil burrowing insects, Sugar, Water, Soil</v>
      </c>
      <c r="AHO2" s="2" t="str">
        <f>'EXPERIMENT E'!G6</f>
        <v>Lamp, Paper cone, Coarse cloth, Glass jar</v>
      </c>
      <c r="AHP2" s="2" t="str">
        <f>'EXPERIMENT E'!G9</f>
        <v>Soil burrowing insects, Sugar, Water, Soil</v>
      </c>
      <c r="AHQ2" s="2" t="str">
        <f>'EXPERIMENT F'!G6</f>
        <v>Lamp6, Paper cone, Coarse cloth, Glass jar</v>
      </c>
      <c r="AHR2" s="2" t="str">
        <f>'EXPERIMENT F'!G9</f>
        <v>Soil burrowing insects, Sugar, Water, Soil</v>
      </c>
    </row>
    <row r="3" s="68" customFormat="1"/>
    <row r="4" s="68" customFormat="1" spans="22:22">
      <c r="V4" s="95"/>
    </row>
    <row r="5" s="68" customFormat="1"/>
    <row r="6" s="68" customFormat="1"/>
    <row r="7" s="68" customFormat="1"/>
    <row r="8" s="68" customFormat="1"/>
    <row r="9" s="68" customFormat="1"/>
    <row r="10" s="68" customFormat="1"/>
    <row r="11" s="68" customFormat="1"/>
    <row r="12" s="68" customFormat="1"/>
    <row r="13" s="68" customFormat="1"/>
    <row r="14" s="68" customFormat="1"/>
    <row r="15" s="68" customFormat="1"/>
    <row r="16" s="68" customFormat="1"/>
    <row r="17" s="68" customFormat="1"/>
    <row r="18" s="68" customFormat="1"/>
    <row r="19" s="68" customFormat="1"/>
    <row r="20" s="68" customFormat="1"/>
    <row r="21" s="68" customFormat="1"/>
    <row r="22" s="68" customFormat="1"/>
    <row r="23" s="68" customFormat="1"/>
    <row r="24" s="68" customFormat="1"/>
    <row r="25" s="68" customFormat="1"/>
    <row r="26" s="68" customFormat="1"/>
    <row r="27" s="68" customFormat="1"/>
    <row r="28" s="68" customFormat="1"/>
    <row r="29" s="68" customFormat="1"/>
    <row r="30" s="68" customFormat="1"/>
    <row r="31" s="68" customFormat="1"/>
    <row r="32" s="68" customFormat="1"/>
    <row r="33" s="68" customFormat="1"/>
    <row r="34" s="68" customFormat="1"/>
    <row r="35" s="68" customFormat="1"/>
    <row r="36" s="68" customFormat="1"/>
    <row r="37" s="68" customFormat="1"/>
    <row r="38" s="68" customFormat="1"/>
    <row r="39" s="68" customFormat="1"/>
    <row r="40" s="68" customFormat="1"/>
    <row r="41" s="68" customFormat="1"/>
    <row r="42" s="68" customFormat="1"/>
    <row r="43" s="68" customFormat="1"/>
    <row r="44" s="68" customFormat="1"/>
    <row r="45" s="68" customFormat="1"/>
    <row r="46" s="68" customFormat="1"/>
    <row r="47" s="68" customFormat="1"/>
    <row r="48" s="68" customFormat="1"/>
    <row r="49" s="68" customFormat="1"/>
    <row r="50" s="68" customFormat="1"/>
    <row r="51" s="68" customFormat="1"/>
    <row r="52" s="68" customFormat="1"/>
    <row r="53" s="68" customFormat="1"/>
    <row r="54" s="68" customFormat="1"/>
    <row r="55" s="68" customFormat="1"/>
    <row r="56" s="68" customFormat="1"/>
    <row r="57" s="68" customFormat="1"/>
    <row r="58" s="68" customFormat="1"/>
    <row r="59" s="68" customFormat="1"/>
    <row r="60" s="68" customFormat="1"/>
    <row r="61" s="68" customFormat="1"/>
    <row r="62" s="68" customFormat="1"/>
    <row r="63" s="68" customFormat="1"/>
    <row r="64" s="68" customFormat="1"/>
    <row r="65" s="68" customFormat="1"/>
    <row r="66" s="68" customFormat="1"/>
    <row r="67" s="68" customFormat="1"/>
    <row r="68" s="68" customFormat="1"/>
    <row r="69" s="68" customFormat="1"/>
    <row r="70" s="68" customFormat="1"/>
    <row r="71" s="68" customFormat="1"/>
    <row r="72" s="68" customFormat="1"/>
    <row r="73" s="68" customFormat="1"/>
    <row r="74" s="68" customFormat="1"/>
    <row r="75" s="68" customFormat="1"/>
    <row r="76" s="68" customFormat="1"/>
    <row r="77" s="68" customFormat="1"/>
    <row r="78" s="68" customFormat="1"/>
    <row r="79" s="68" customFormat="1"/>
    <row r="80" s="68" customFormat="1"/>
    <row r="81" s="68" customFormat="1"/>
    <row r="82" s="68" customFormat="1"/>
    <row r="83" s="68" customFormat="1"/>
    <row r="84" s="68" customFormat="1"/>
    <row r="85" s="68" customFormat="1"/>
    <row r="86" s="68" customFormat="1"/>
    <row r="87" s="68" customFormat="1"/>
    <row r="88" s="68" customFormat="1"/>
    <row r="89" s="68" customFormat="1"/>
    <row r="90" s="68" customFormat="1"/>
    <row r="91" s="68" customFormat="1"/>
    <row r="92" s="68" customFormat="1"/>
    <row r="93" s="68" customFormat="1"/>
    <row r="94" s="68" customFormat="1"/>
    <row r="95" s="68" customFormat="1"/>
    <row r="96" s="68" customFormat="1"/>
    <row r="97" s="68" customFormat="1"/>
    <row r="98" s="68" customFormat="1"/>
    <row r="99" s="68" customFormat="1"/>
    <row r="100" s="68" customFormat="1"/>
    <row r="101" s="68" customFormat="1"/>
    <row r="102" s="68" customFormat="1"/>
    <row r="103" s="68" customFormat="1"/>
    <row r="104" s="68" customFormat="1"/>
    <row r="105" s="68" customFormat="1"/>
    <row r="106" spans="23:766">
      <c r="W106" s="118"/>
      <c r="X106" s="118"/>
      <c r="Y106" s="118"/>
      <c r="Z106" s="118"/>
      <c r="AA106" s="118"/>
      <c r="AB106" s="118"/>
      <c r="AC106" s="118"/>
      <c r="AD106" s="118"/>
      <c r="AE106" s="118"/>
      <c r="AF106" s="118"/>
      <c r="AH106" s="119"/>
      <c r="AI106" s="119"/>
      <c r="AJ106" s="119"/>
      <c r="AK106" s="119"/>
      <c r="AL106" s="119"/>
      <c r="AM106" s="119"/>
      <c r="AN106" s="119"/>
      <c r="AO106" s="119"/>
      <c r="AP106" s="119"/>
      <c r="AQ106" s="119"/>
      <c r="AS106" s="120"/>
      <c r="AT106" s="120"/>
      <c r="AU106" s="120"/>
      <c r="AV106" s="120"/>
      <c r="AW106" s="120"/>
      <c r="AX106" s="120"/>
      <c r="AY106" s="120"/>
      <c r="AZ106" s="120"/>
      <c r="BA106" s="120"/>
      <c r="BB106" s="120"/>
      <c r="BE106" s="121"/>
      <c r="BF106" s="121"/>
      <c r="BG106" s="121"/>
      <c r="BH106" s="121"/>
      <c r="BI106" s="121"/>
      <c r="BJ106" s="121"/>
      <c r="BK106" s="121"/>
      <c r="BL106" s="121"/>
      <c r="BM106" s="121"/>
      <c r="BN106" s="121"/>
      <c r="BQ106" s="122"/>
      <c r="BR106" s="122"/>
      <c r="BS106" s="122"/>
      <c r="BT106" s="122"/>
      <c r="BU106" s="122"/>
      <c r="BV106" s="122"/>
      <c r="BW106" s="122"/>
      <c r="BX106" s="122"/>
      <c r="BY106" s="122"/>
      <c r="BZ106" s="122"/>
      <c r="MZ106" s="123"/>
      <c r="NA106" s="123"/>
      <c r="NB106" s="123"/>
      <c r="NC106" s="123"/>
      <c r="ND106" s="123"/>
      <c r="NE106" s="123"/>
      <c r="TK106" s="118"/>
      <c r="TL106" s="118"/>
      <c r="TM106" s="118"/>
      <c r="TN106" s="118"/>
      <c r="TO106" s="118"/>
      <c r="TP106" s="118"/>
      <c r="TQ106" s="118"/>
      <c r="TR106" s="118"/>
      <c r="TS106" s="118"/>
      <c r="TT106" s="118"/>
      <c r="TU106" s="118"/>
      <c r="TV106" s="124"/>
      <c r="TW106" s="119"/>
      <c r="TX106" s="119"/>
      <c r="TY106" s="119"/>
      <c r="TZ106" s="119"/>
      <c r="UA106" s="119"/>
      <c r="UB106" s="119"/>
      <c r="UC106" s="119"/>
      <c r="UD106" s="119"/>
      <c r="UE106" s="119"/>
      <c r="UF106" s="125"/>
      <c r="UG106" s="126"/>
      <c r="UH106" s="126"/>
      <c r="UI106" s="126"/>
      <c r="UJ106" s="126"/>
      <c r="UK106" s="126"/>
      <c r="UL106" s="126"/>
      <c r="UM106" s="126"/>
      <c r="UN106" s="126"/>
      <c r="UO106" s="126"/>
      <c r="UP106" s="127"/>
      <c r="UQ106" s="121"/>
      <c r="UR106" s="121"/>
      <c r="US106" s="121"/>
      <c r="UT106" s="121"/>
      <c r="UU106" s="121"/>
      <c r="UV106" s="121"/>
      <c r="UW106" s="121"/>
      <c r="UX106" s="121"/>
      <c r="UY106" s="121"/>
      <c r="UZ106" s="121"/>
      <c r="VA106" s="122"/>
      <c r="VB106" s="122"/>
      <c r="VC106" s="122"/>
      <c r="VD106" s="122"/>
      <c r="VE106" s="122"/>
      <c r="VF106" s="122"/>
      <c r="VG106" s="122"/>
      <c r="VH106" s="122"/>
      <c r="VI106" s="122"/>
      <c r="VJ106" s="122"/>
      <c r="VK106" s="122"/>
      <c r="VL106" s="128"/>
      <c r="VM106" s="119"/>
      <c r="VN106" s="119"/>
      <c r="VO106" s="119"/>
      <c r="VP106" s="119"/>
      <c r="VQ106" s="119"/>
      <c r="VR106" s="119"/>
      <c r="VS106" s="119"/>
      <c r="VT106" s="119"/>
      <c r="VU106" s="119"/>
      <c r="VV106" s="125"/>
      <c r="VW106" s="126"/>
      <c r="VX106" s="126"/>
      <c r="VY106" s="126"/>
      <c r="VZ106" s="126"/>
      <c r="WA106" s="126"/>
      <c r="WB106" s="126"/>
      <c r="WC106" s="126"/>
      <c r="WD106" s="126"/>
      <c r="WE106" s="126"/>
      <c r="WF106" s="127"/>
      <c r="WG106" s="121"/>
      <c r="WH106" s="121"/>
      <c r="WI106" s="121"/>
      <c r="WJ106" s="121"/>
      <c r="WK106" s="121"/>
      <c r="WL106" s="121"/>
      <c r="WM106" s="121"/>
      <c r="WN106" s="121"/>
      <c r="WO106" s="121"/>
      <c r="WP106" s="121"/>
      <c r="WQ106" s="129"/>
      <c r="WR106" s="129"/>
      <c r="WS106" s="129"/>
      <c r="WT106" s="129"/>
      <c r="WU106" s="129"/>
      <c r="WV106" s="129"/>
      <c r="WW106" s="129"/>
      <c r="WX106" s="129"/>
      <c r="WY106" s="129"/>
      <c r="WZ106" s="129"/>
      <c r="XA106" s="129"/>
      <c r="XB106" s="130"/>
      <c r="XC106" s="119"/>
      <c r="XD106" s="119"/>
      <c r="XE106" s="119"/>
      <c r="XF106" s="119"/>
      <c r="XG106" s="119"/>
      <c r="XH106" s="119"/>
      <c r="XI106" s="119"/>
      <c r="XJ106" s="119"/>
      <c r="XK106" s="119"/>
      <c r="XL106" s="125"/>
      <c r="XM106" s="126"/>
      <c r="XN106" s="126"/>
      <c r="XO106" s="126"/>
      <c r="XP106" s="126"/>
      <c r="XQ106" s="126"/>
      <c r="XR106" s="126"/>
      <c r="XS106" s="126"/>
      <c r="XT106" s="126"/>
      <c r="XU106" s="126"/>
      <c r="XV106" s="127"/>
      <c r="XW106" s="121"/>
      <c r="XX106" s="121"/>
      <c r="XY106" s="121"/>
      <c r="XZ106" s="121"/>
      <c r="YA106" s="121"/>
      <c r="YB106" s="121"/>
      <c r="YC106" s="121"/>
      <c r="YD106" s="121"/>
      <c r="YE106" s="121"/>
      <c r="YF106" s="121"/>
      <c r="YG106" s="131"/>
      <c r="YH106" s="131"/>
      <c r="YI106" s="131"/>
      <c r="YJ106" s="131"/>
      <c r="YK106" s="131"/>
      <c r="YL106" s="131"/>
      <c r="YM106" s="131"/>
      <c r="YN106" s="131"/>
      <c r="YO106" s="131"/>
      <c r="YP106" s="131"/>
      <c r="YQ106" s="131"/>
      <c r="YR106" s="131"/>
      <c r="YS106" s="131"/>
      <c r="YT106" s="131"/>
      <c r="YU106" s="131"/>
      <c r="YV106" s="131"/>
      <c r="YW106" s="131"/>
      <c r="YX106" s="131"/>
      <c r="YY106" s="131"/>
      <c r="YZ106" s="131"/>
      <c r="ZA106" s="131"/>
      <c r="ZB106" s="131"/>
      <c r="ZC106" s="131"/>
      <c r="ZD106" s="131"/>
      <c r="ZE106" s="131"/>
      <c r="ZF106" s="131"/>
      <c r="ZW106" s="123"/>
      <c r="ZX106" s="123"/>
      <c r="ZY106" s="123"/>
      <c r="ZZ106" s="123"/>
      <c r="AAA106" s="123"/>
      <c r="AAB106" s="123"/>
      <c r="AAC106" s="123"/>
      <c r="AAD106" s="123"/>
      <c r="AAE106" s="123"/>
      <c r="AAF106" s="123"/>
      <c r="AAG106" s="123"/>
      <c r="AAH106" s="123"/>
      <c r="AAI106" s="131"/>
      <c r="AAJ106" s="131"/>
      <c r="AAK106" s="131"/>
      <c r="AAL106" s="131"/>
      <c r="AAM106" s="131"/>
      <c r="AAN106" s="131"/>
      <c r="AAO106" s="131"/>
      <c r="AAP106" s="131"/>
      <c r="AAQ106" s="131"/>
      <c r="AAR106" s="131"/>
      <c r="AAS106" s="131"/>
      <c r="AAT106" s="131"/>
      <c r="AAU106" s="131"/>
      <c r="AAV106" s="131"/>
      <c r="ABM106" s="132"/>
      <c r="ABN106" s="132"/>
      <c r="ABO106" s="132"/>
      <c r="ABP106" s="132"/>
      <c r="ABQ106" s="132"/>
      <c r="ABR106" s="132"/>
      <c r="ABS106" s="132"/>
      <c r="ABT106" s="132"/>
      <c r="ABU106" s="132"/>
      <c r="ABV106" s="132"/>
      <c r="ABW106" s="132"/>
      <c r="ABX106" s="132"/>
      <c r="ABY106" s="131"/>
      <c r="ABZ106" s="131"/>
      <c r="ACA106" s="131"/>
      <c r="ACB106" s="131"/>
      <c r="ACC106" s="131"/>
      <c r="ACD106" s="131"/>
      <c r="ACE106" s="131"/>
      <c r="ACF106" s="131"/>
      <c r="ACG106" s="131"/>
      <c r="ACH106" s="131"/>
      <c r="ACI106" s="131"/>
      <c r="ACJ106" s="131"/>
      <c r="ACK106" s="131"/>
      <c r="ACL106" s="131"/>
    </row>
  </sheetData>
  <pageMargins left="0.75" right="0.75" top="1" bottom="1" header="0.511805555555556" footer="0.511805555555556"/>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B9"/>
  <sheetViews>
    <sheetView tabSelected="1" workbookViewId="0">
      <selection activeCell="B15" sqref="B15"/>
    </sheetView>
  </sheetViews>
  <sheetFormatPr defaultColWidth="9.14285714285714" defaultRowHeight="15" outlineLevelCol="1"/>
  <cols>
    <col min="1" max="1" width="30.8571428571429" customWidth="1"/>
    <col min="2" max="2" width="119.857142857143" customWidth="1"/>
  </cols>
  <sheetData>
    <row r="2" spans="1:2">
      <c r="A2" s="65" t="s">
        <v>0</v>
      </c>
      <c r="B2" s="22" t="s">
        <v>904</v>
      </c>
    </row>
    <row r="3" spans="1:2">
      <c r="A3" s="65" t="s">
        <v>905</v>
      </c>
      <c r="B3" s="66" t="s">
        <v>906</v>
      </c>
    </row>
    <row r="4" spans="1:2">
      <c r="A4" s="65" t="s">
        <v>2</v>
      </c>
      <c r="B4" s="66" t="s">
        <v>907</v>
      </c>
    </row>
    <row r="5" spans="1:2">
      <c r="A5" s="65" t="s">
        <v>3</v>
      </c>
      <c r="B5" s="66" t="s">
        <v>908</v>
      </c>
    </row>
    <row r="6" spans="1:2">
      <c r="A6" s="65" t="s">
        <v>4</v>
      </c>
      <c r="B6" s="67" t="s">
        <v>909</v>
      </c>
    </row>
    <row r="7" spans="1:2">
      <c r="A7" s="65" t="s">
        <v>5</v>
      </c>
      <c r="B7" s="66" t="s">
        <v>910</v>
      </c>
    </row>
    <row r="8" spans="1:2">
      <c r="A8" s="65" t="s">
        <v>6</v>
      </c>
      <c r="B8" s="66" t="s">
        <v>911</v>
      </c>
    </row>
    <row r="9" spans="1:2">
      <c r="A9" s="65" t="s">
        <v>7</v>
      </c>
      <c r="B9" s="66" t="s">
        <v>912</v>
      </c>
    </row>
  </sheetData>
  <hyperlinks>
    <hyperlink ref="B6" r:id="rId1" display="john.doe@domain.com"/>
  </hyperlink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40"/>
  <sheetViews>
    <sheetView topLeftCell="B1" workbookViewId="0">
      <selection activeCell="O24" sqref="O24"/>
    </sheetView>
  </sheetViews>
  <sheetFormatPr defaultColWidth="9.14285714285714" defaultRowHeight="15.75" outlineLevelCol="6"/>
  <cols>
    <col min="1" max="1" width="24.8571428571429" style="1" customWidth="1"/>
    <col min="2" max="2" width="36.2857142857143" style="1" customWidth="1"/>
    <col min="3" max="3" width="27.5714285714286" style="1" customWidth="1"/>
    <col min="4" max="4" width="12.2857142857143" style="1" customWidth="1"/>
    <col min="5" max="5" width="16.2857142857143" style="1"/>
    <col min="6" max="7" width="12.5714285714286" style="1"/>
    <col min="8" max="16384" width="9.14285714285714" style="2"/>
  </cols>
  <sheetData>
    <row r="1" spans="1:7">
      <c r="A1" s="21" t="s">
        <v>913</v>
      </c>
      <c r="B1" s="21"/>
      <c r="C1" s="21" t="s">
        <v>914</v>
      </c>
      <c r="D1" s="39" t="s">
        <v>915</v>
      </c>
      <c r="E1" s="23"/>
      <c r="G1" s="22" t="s">
        <v>916</v>
      </c>
    </row>
    <row r="2" spans="1:7">
      <c r="A2" s="21"/>
      <c r="B2" s="39" t="s">
        <v>915</v>
      </c>
      <c r="C2" s="39" t="s">
        <v>917</v>
      </c>
      <c r="D2" s="39"/>
      <c r="E2" s="23"/>
      <c r="G2" s="23"/>
    </row>
    <row r="3" ht="16.5" spans="1:7">
      <c r="A3" s="24" t="s">
        <v>913</v>
      </c>
      <c r="B3" s="24" t="s">
        <v>914</v>
      </c>
      <c r="C3" s="59" t="s">
        <v>918</v>
      </c>
      <c r="D3" s="60"/>
      <c r="E3" s="60"/>
      <c r="G3" s="22" t="s">
        <v>904</v>
      </c>
    </row>
    <row r="4" spans="1:7">
      <c r="A4" s="43" t="s">
        <v>919</v>
      </c>
      <c r="B4" s="44">
        <v>5.7</v>
      </c>
      <c r="C4" s="61">
        <v>110</v>
      </c>
      <c r="D4" s="62"/>
      <c r="E4" s="63"/>
      <c r="F4" s="9"/>
      <c r="G4" s="23"/>
    </row>
    <row r="5" spans="1:7">
      <c r="A5" s="49" t="s">
        <v>920</v>
      </c>
      <c r="B5" s="50">
        <v>2.8</v>
      </c>
      <c r="C5" s="64">
        <v>121</v>
      </c>
      <c r="D5" s="15"/>
      <c r="E5" s="16"/>
      <c r="F5" s="9"/>
      <c r="G5" s="23" t="s">
        <v>921</v>
      </c>
    </row>
    <row r="6" spans="1:7">
      <c r="A6" s="49" t="s">
        <v>922</v>
      </c>
      <c r="B6" s="50">
        <v>1.26</v>
      </c>
      <c r="C6" s="64">
        <v>165</v>
      </c>
      <c r="D6" s="15"/>
      <c r="E6" s="16"/>
      <c r="F6" s="9"/>
      <c r="G6" s="23" t="s">
        <v>923</v>
      </c>
    </row>
    <row r="7" spans="1:7">
      <c r="A7" s="49" t="s">
        <v>924</v>
      </c>
      <c r="B7" s="50">
        <v>1.57</v>
      </c>
      <c r="C7" s="64">
        <v>146</v>
      </c>
      <c r="D7" s="15"/>
      <c r="E7" s="16"/>
      <c r="F7" s="9"/>
      <c r="G7" s="23"/>
    </row>
    <row r="8" spans="1:7">
      <c r="A8" s="14"/>
      <c r="B8" s="15"/>
      <c r="C8" s="15"/>
      <c r="D8" s="15"/>
      <c r="E8" s="16"/>
      <c r="F8" s="9"/>
      <c r="G8" s="23" t="s">
        <v>925</v>
      </c>
    </row>
    <row r="9" spans="1:7">
      <c r="A9" s="14"/>
      <c r="B9" s="15"/>
      <c r="C9" s="15"/>
      <c r="D9" s="15"/>
      <c r="E9" s="16"/>
      <c r="F9" s="9"/>
      <c r="G9" s="23" t="s">
        <v>926</v>
      </c>
    </row>
    <row r="10" spans="1:6">
      <c r="A10" s="14"/>
      <c r="B10" s="15"/>
      <c r="C10" s="15"/>
      <c r="D10" s="15"/>
      <c r="E10" s="16"/>
      <c r="F10" s="9"/>
    </row>
    <row r="11" spans="1:6">
      <c r="A11" s="14"/>
      <c r="B11" s="15"/>
      <c r="C11" s="15"/>
      <c r="D11" s="15"/>
      <c r="E11" s="16"/>
      <c r="F11" s="9"/>
    </row>
    <row r="12" spans="1:6">
      <c r="A12" s="14"/>
      <c r="B12" s="15"/>
      <c r="C12" s="15"/>
      <c r="D12" s="15"/>
      <c r="E12" s="16"/>
      <c r="F12" s="9"/>
    </row>
    <row r="13" ht="16.5" spans="1:6">
      <c r="A13" s="17"/>
      <c r="B13" s="18"/>
      <c r="C13" s="18"/>
      <c r="D13" s="18"/>
      <c r="E13" s="19"/>
      <c r="F13" s="9"/>
    </row>
    <row r="14" spans="1:5">
      <c r="A14" s="28" t="s">
        <v>927</v>
      </c>
      <c r="B14" s="28" t="s">
        <v>928</v>
      </c>
      <c r="C14" s="28" t="s">
        <v>929</v>
      </c>
      <c r="D14" s="28" t="s">
        <v>930</v>
      </c>
      <c r="E14" s="28" t="s">
        <v>931</v>
      </c>
    </row>
    <row r="15" spans="1:5">
      <c r="A15" s="1" t="s">
        <v>932</v>
      </c>
      <c r="B15" s="1">
        <f>MIN(B4:B13)</f>
        <v>1.26</v>
      </c>
      <c r="C15" s="1">
        <f>MIN(C4:C13)</f>
        <v>110</v>
      </c>
      <c r="D15" s="1">
        <f>MIN(D4:D13)</f>
        <v>0</v>
      </c>
      <c r="E15" s="1">
        <f>MIN(E4:E13)</f>
        <v>0</v>
      </c>
    </row>
    <row r="16" spans="1:5">
      <c r="A16" s="1" t="s">
        <v>933</v>
      </c>
      <c r="B16" s="1" t="str">
        <f>IF(B15=B13,$A13,IF(B15=B12,$A12,IF(B15=B11,$A11,IF(B15=B10,$A10,IF(B15=B9,$A9,IF(B15=B8,$A8,IF(B15=B7,$A7,IF(B15=B6,$A6,IF(B15=B5,$A5,IF(B15=B4,$A4,"NO MIN X COORDINATE"))))))))))</f>
        <v>Basalt</v>
      </c>
      <c r="C16" s="1" t="str">
        <f>IF(C15=C13,$A13,IF(C15=C12,$A12,IF(C15=C11,$A11,IF(C15=C10,$A10,IF(C15=C9,$A9,IF(C15=C8,$A8,IF(C15=C7,$A7,IF(C15=C6,$A6,IF(C15=C5,$A5,IF(C15=C4,$A4,"NO MIN X COORDIN$ATE"))))))))))</f>
        <v>Rock salt</v>
      </c>
      <c r="D16" s="1">
        <f>IF(D15=D13,$A13,IF(D15=D12,$A12,IF(D15=D11,$A11,IF(D15=D10,$A10,IF(D15=D9,$A9,IF(D15=D8,$A8,IF(D15=D7,$A7,IF(D15=D6,$A6,IF(D15=D5,$A5,IF(D15=D4,$A4,"NO MIN X COORDIN$ATE"))))))))))</f>
        <v>0</v>
      </c>
      <c r="E16" s="1">
        <f>IF(E15=E13,$A13,IF(E15=E12,$A12,IF(E15=E11,$A11,IF(E15=E10,$A10,IF(E15=E9,$A9,IF(E15=E8,$A8,IF(E15=E7,$A7,IF(E15=E6,$A6,IF(E15=E5,$A5,IF(E15=E4,$A4,"NO MIN X COORDIN$ATE"))))))))))</f>
        <v>0</v>
      </c>
    </row>
    <row r="17" spans="1:5">
      <c r="A17" s="1" t="s">
        <v>934</v>
      </c>
      <c r="B17" s="1">
        <f>MAX(B4:B13)</f>
        <v>5.7</v>
      </c>
      <c r="C17" s="1">
        <f>MAX(C4:C13)</f>
        <v>165</v>
      </c>
      <c r="D17" s="1">
        <f>MAX(D4:D13)</f>
        <v>0</v>
      </c>
      <c r="E17" s="1">
        <f>MAX(E4:E13)</f>
        <v>0</v>
      </c>
    </row>
    <row r="18" spans="1:5">
      <c r="A18" s="1" t="s">
        <v>935</v>
      </c>
      <c r="B18" s="1" t="str">
        <f>IF(B17=B13,$A13,IF(B17=B12,$A12,IF(B17=B11,$A11,IF(B17=B10,$A10,IF(B17=B9,$A9,IF(B17=B8,$A8,IF(B17=B7,$A7,IF(B17=B6,$A6,IF(B17=B5,$A5,IF(B17=B4,$A4,"NO MIN X COORDIN$ATE"))))))))))</f>
        <v>Rock salt</v>
      </c>
      <c r="C18" s="1" t="str">
        <f>IF(C17=C13,$A13,IF(C17=C12,$A12,IF(C17=C11,$A11,IF(C17=C10,$A10,IF(C17=C9,$A9,IF(C17=C8,$A8,IF(C17=C7,$A7,IF(C17=C6,$A6,IF(C17=C5,$A5,IF(C17=C4,$A4,"NO MIN X COORDIN$ATE"))))))))))</f>
        <v>Basalt</v>
      </c>
      <c r="D18" s="1">
        <f>IF(D17=D13,$A13,IF(D17=D12,$A12,IF(D17=D11,$A11,IF(D17=D10,$A10,IF(D17=D9,$A9,IF(D17=D8,$A8,IF(D17=D7,$A7,IF(D17=D6,$A6,IF(D17=D5,$A5,IF(D17=D4,$A4,"NO MIN X COORDIN$ATE"))))))))))</f>
        <v>0</v>
      </c>
      <c r="E18" s="1">
        <f>IF(E17=E13,$A13,IF(E17=E12,$A12,IF(E17=E11,$A11,IF(E17=E10,$A10,IF(E17=E9,$A9,IF(E17=E8,$A8,IF(E17=E7,$A7,IF(E17=E6,$A6,IF(E17=E5,$A5,IF(E17=E4,$A4,"NO MIN X COORDIN$ATE"))))))))))</f>
        <v>0</v>
      </c>
    </row>
    <row r="19" spans="1:5">
      <c r="A19" s="1" t="s">
        <v>936</v>
      </c>
      <c r="B19" s="1">
        <f>AVERAGE(B4:B13)</f>
        <v>2.8325</v>
      </c>
      <c r="C19" s="1">
        <f>AVERAGE(C4:C13)</f>
        <v>135.5</v>
      </c>
      <c r="D19" s="1" t="e">
        <f>AVERAGE(D4:D13)</f>
        <v>#DIV/0!</v>
      </c>
      <c r="E19" s="1" t="e">
        <f>AVERAGE(E4:E13)</f>
        <v>#DIV/0!</v>
      </c>
    </row>
    <row r="20" spans="1:5">
      <c r="A20" s="1" t="s">
        <v>937</v>
      </c>
      <c r="B20" s="1">
        <f>MEDIAN(B4:B13)</f>
        <v>2.185</v>
      </c>
      <c r="C20" s="1">
        <f>MEDIAN(C4:C13)</f>
        <v>133.5</v>
      </c>
      <c r="D20" s="1" t="e">
        <f>MEDIAN(D4:D13)</f>
        <v>#NUM!</v>
      </c>
      <c r="E20" s="1" t="e">
        <f>MEDIAN(E4:E13)</f>
        <v>#NUM!</v>
      </c>
    </row>
    <row r="21" spans="1:5">
      <c r="A21" s="1" t="s">
        <v>938</v>
      </c>
      <c r="B21" s="1">
        <f>STDEV(B4:B13)</f>
        <v>2.02404504231831</v>
      </c>
      <c r="C21" s="1">
        <f>STDEV(C4:C13)</f>
        <v>24.7722963543283</v>
      </c>
      <c r="D21" s="1" t="e">
        <f>STDEV(D4:D13)</f>
        <v>#DIV/0!</v>
      </c>
      <c r="E21" s="1" t="e">
        <f>STDEV(E4:E13)</f>
        <v>#DIV/0!</v>
      </c>
    </row>
    <row r="22" spans="1:5">
      <c r="A22" s="1" t="s">
        <v>939</v>
      </c>
      <c r="B22" s="1">
        <f>VAR(B4:B13)</f>
        <v>4.09675833333333</v>
      </c>
      <c r="C22" s="1">
        <f>VAR(C4:C13)</f>
        <v>613.666666666667</v>
      </c>
      <c r="D22" s="1" t="e">
        <f>VAR(D4:D13)</f>
        <v>#DIV/0!</v>
      </c>
      <c r="E22" s="1" t="e">
        <f>VAR(E4:E13)</f>
        <v>#DIV/0!</v>
      </c>
    </row>
    <row r="23" spans="1:5">
      <c r="A23" s="1" t="s">
        <v>940</v>
      </c>
      <c r="B23" s="1">
        <f>SKEW(B4:B13)</f>
        <v>1.42123974931145</v>
      </c>
      <c r="C23" s="1">
        <f>SKEW(C4:C13)</f>
        <v>0.315749329284583</v>
      </c>
      <c r="D23" s="1" t="e">
        <f>SKEW(D4:D13)</f>
        <v>#DIV/0!</v>
      </c>
      <c r="E23" s="1" t="e">
        <f>SKEW(E4:E13)</f>
        <v>#DIV/0!</v>
      </c>
    </row>
    <row r="24" spans="1:5">
      <c r="A24" s="1" t="s">
        <v>941</v>
      </c>
      <c r="B24" s="1" t="e">
        <f>CORREL(B4:B13,$A4:$A13)</f>
        <v>#DIV/0!</v>
      </c>
      <c r="C24" s="1" t="e">
        <f>CORREL(C4:C13,$A4:$A13)</f>
        <v>#DIV/0!</v>
      </c>
      <c r="D24" s="1" t="e">
        <f>CORREL(D4:D13,$A4:$A13)</f>
        <v>#DIV/0!</v>
      </c>
      <c r="E24" s="1" t="e">
        <f>CORREL(E4:E13,$A4:$A13)</f>
        <v>#DIV/0!</v>
      </c>
    </row>
    <row r="25" spans="1:5">
      <c r="A25" s="1" t="s">
        <v>942</v>
      </c>
      <c r="B25" s="1" t="str">
        <f>A4</f>
        <v>Rock salt</v>
      </c>
      <c r="C25" s="2"/>
      <c r="D25" s="2"/>
      <c r="E25" s="2"/>
    </row>
    <row r="26" spans="1:5">
      <c r="A26" s="1" t="s">
        <v>943</v>
      </c>
      <c r="B26" s="1" t="str">
        <f>IF(B27=0,A13,IF(B27=1,A12,IF(B27=2,A11,IF(B27=3,A10,IF(B27=4,A9,IF(B27=5,A8,IF(B27=6,A7,IF(B27=7,A6,IF(B27=8,A5,IF(B27=9,A4,"NO X AXIA"))))))))))</f>
        <v>Shale</v>
      </c>
      <c r="C26" s="2"/>
      <c r="D26" s="2"/>
      <c r="E26" s="2"/>
    </row>
    <row r="27" spans="1:5">
      <c r="A27" s="1" t="s">
        <v>944</v>
      </c>
      <c r="B27" s="1">
        <f>COUNTIF(A4:A13,"")</f>
        <v>6</v>
      </c>
      <c r="C27" s="2"/>
      <c r="D27" s="2"/>
      <c r="E27" s="2"/>
    </row>
    <row r="28" spans="4:5">
      <c r="D28" s="2"/>
      <c r="E28" s="2"/>
    </row>
    <row r="30" spans="1:5">
      <c r="A30" s="1" t="s">
        <v>945</v>
      </c>
      <c r="B30" s="1" t="str">
        <f>CONCATENATE(B32,B33,B34,B35,B36,B37,B38,B39,B40)</f>
        <v>start by decreasing then in the subsequent steps it then decreases, then increases.</v>
      </c>
      <c r="C30" s="1" t="str">
        <f>CONCATENATE(C32,C33,C34,C35,C36,C37,C38,C39,C40)</f>
        <v>start by increasing then in the subsequent steps it then increases, then decreases.</v>
      </c>
      <c r="D30" s="1" t="str">
        <f>CONCATENATE(D32,D33,D34,D35,D36,D37,D38,D39,D40)</f>
        <v>.</v>
      </c>
      <c r="E30" s="1" t="str">
        <f>CONCATENATE(E32,E33,E34,E35,E36,E37,E38,E39,E40)</f>
        <v>.</v>
      </c>
    </row>
    <row r="31" spans="1:1">
      <c r="A31" s="29"/>
    </row>
    <row r="32" spans="1:5">
      <c r="A32" s="2" t="s">
        <v>946</v>
      </c>
      <c r="B32" s="2" t="str">
        <f>IF(AND(NOT(ISBLANK($B4)),NOT(ISBLANK($B5)),$B4&gt;$B5),"start by decreasing then in the subsequent steps it",IF(AND(NOT(ISBLANK($B4)),NOT(ISBLANK($B5)),$B4&lt;$B5),"start by increasing then in the subsequent steps it",IF(AND(NOT(ISBLANK($B4)),NOT(ISBLANK($B5)),$B4=$B5),"start by staying the same then in the subsequent steps it","")))</f>
        <v>start by decreasing then in the subsequent steps it</v>
      </c>
      <c r="C32" s="2" t="str">
        <f>IF(AND(NOT(ISBLANK($C4)),NOT(ISBLANK($C5)),$C4&gt;$C5),"start by decreasing then in the subsequent steps it",IF(AND(NOT(ISBLANK($C4)),NOT(ISBLANK($C5)),$C4&lt;$C5),"start by increasing then in the subsequent steps it",IF(AND(NOT(ISBLANK($C4)),NOT(ISBLANK($C5)),$C4=$C5),"start by staying the same then in the subsequent steps it","")))</f>
        <v>start by increasing then in the subsequent steps it</v>
      </c>
      <c r="D32" s="2" t="str">
        <f>IF(AND(NOT(ISBLANK($D4)),NOT(ISBLANK($D5)),$D4&gt;$D5),"start by decreasing then in the subsequent steps it",IF(AND(NOT(ISBLANK($D4)),NOT(ISBLANK($D5)),$D4&lt;$D5),"start by increasing then in the subsequent steps it",IF(AND(NOT(ISBLANK($D4)),NOT(ISBLANK($D5)),$D4=$D5),"start by staying the same then in the subsequent steps it","")))</f>
        <v/>
      </c>
      <c r="E32" s="2" t="str">
        <f>IF(AND(NOT(ISBLANK($E4)),NOT(ISBLANK($E5)),$E4&gt;$E5),"start by decreasing then in the subsequent steps it",IF(AND(NOT(ISBLANK($E4)),NOT(ISBLANK($E5)),$E4&lt;$E5),"start by increasing then in the subsequent steps it",IF(AND(NOT(ISBLANK($E4)),NOT(ISBLANK($E5)),$E4=$E5),"start by staying the same then in the subsequent steps it","")))</f>
        <v/>
      </c>
    </row>
    <row r="33" spans="1:5">
      <c r="A33" s="2" t="s">
        <v>947</v>
      </c>
      <c r="B33" s="2" t="str">
        <f>IF(AND(NOT(ISBLANK($B5)),NOT(ISBLANK($B6)),$B5&gt;$B6)," then decreases",IF(AND(NOT(ISBLANK($B5)),NOT(ISBLANK($B6)),$B5&lt;$B6)," then increases",IF(AND(NOT(ISBLANK($B5)),NOT(ISBLANK($B6)),$B5=$B6)," then stays the same","")))</f>
        <v> then decreases</v>
      </c>
      <c r="C33" s="2" t="str">
        <f>IF(AND(NOT(ISBLANK($C5)),NOT(ISBLANK($C6)),$C5&gt;$C6)," then decreases",IF(AND(NOT(ISBLANK($C5)),NOT(ISBLANK($C6)),$C5&lt;$C6)," then increases",IF(AND(NOT(ISBLANK($C5)),NOT(ISBLANK($C6)),$C5=$C6)," then stays the same","")))</f>
        <v> then increases</v>
      </c>
      <c r="D33" s="2" t="str">
        <f>IF(AND(NOT(ISBLANK($D5)),NOT(ISBLANK($D6)),$D5&gt;$D6)," then decreases",IF(AND(NOT(ISBLANK($D5)),NOT(ISBLANK($D6)),$D5&lt;$D6)," then increases",IF(AND(NOT(ISBLANK($D5)),NOT(ISBLANK($D6)),$D5=$D6)," then stays the same","")))</f>
        <v/>
      </c>
      <c r="E33" s="2" t="str">
        <f>IF(AND(NOT(ISBLANK($E5)),NOT(ISBLANK($E6)),$E5&gt;$E6)," then decreases",IF(AND(NOT(ISBLANK($E5)),NOT(ISBLANK($E6)),$E5&lt;$E6)," then increases",IF(AND(NOT(ISBLANK($E5)),NOT(ISBLANK($E6)),$E5=$E6)," then stays the same","")))</f>
        <v/>
      </c>
    </row>
    <row r="34" spans="1:5">
      <c r="A34" s="2" t="s">
        <v>948</v>
      </c>
      <c r="B34" s="2" t="str">
        <f t="shared" ref="B34:B39" si="0">IF(AND(NOT(ISBLANK($B6)),NOT(ISBLANK($B7)),$B6&gt;$B7),", then decreases",IF(AND(NOT(ISBLANK($B6)),NOT(ISBLANK($B7)),$B6&lt;$B7),", then increases",IF(AND(NOT(ISBLANK($B6)),NOT(ISBLANK($B7)),$B6=$B7),", then stays the same","")))</f>
        <v>, then increases</v>
      </c>
      <c r="C34" s="2" t="str">
        <f t="shared" ref="C34:C39" si="1">IF(AND(NOT(ISBLANK($C6)),NOT(ISBLANK($C7)),$C6&gt;$C7),", then decreases",IF(AND(NOT(ISBLANK($C6)),NOT(ISBLANK($C7)),$C6&lt;$C7),", then increases",IF(AND(NOT(ISBLANK($C6)),NOT(ISBLANK($C7)),$C6=$C7),", then stays the same","")))</f>
        <v>, then decreases</v>
      </c>
      <c r="D34" s="2" t="str">
        <f t="shared" ref="D34:D39" si="2">IF(AND(NOT(ISBLANK($D6)),NOT(ISBLANK($D7)),$D6&gt;$D7),", then decreases",IF(AND(NOT(ISBLANK($D6)),NOT(ISBLANK($D7)),$D6&lt;$D7),", then increases",IF(AND(NOT(ISBLANK($D6)),NOT(ISBLANK($D7)),$D6=$D7),", then stays the same","")))</f>
        <v/>
      </c>
      <c r="E34" s="2" t="str">
        <f t="shared" ref="E34:E39" si="3">IF(AND(NOT(ISBLANK($E6)),NOT(ISBLANK($E7)),$E6&gt;$E7),", then decreases",IF(AND(NOT(ISBLANK($E6)),NOT(ISBLANK($E7)),$E6&lt;$E7),", then increases",IF(AND(NOT(ISBLANK($E6)),NOT(ISBLANK($E7)),$E6=$E7),", then stays the same","")))</f>
        <v/>
      </c>
    </row>
    <row r="35" spans="1:5">
      <c r="A35" s="2" t="s">
        <v>948</v>
      </c>
      <c r="B35" s="2" t="str">
        <f t="shared" si="0"/>
        <v/>
      </c>
      <c r="C35" s="2" t="str">
        <f t="shared" si="1"/>
        <v/>
      </c>
      <c r="D35" s="2" t="str">
        <f t="shared" si="2"/>
        <v/>
      </c>
      <c r="E35" s="2" t="str">
        <f t="shared" si="3"/>
        <v/>
      </c>
    </row>
    <row r="36" spans="1:5">
      <c r="A36" s="2" t="s">
        <v>949</v>
      </c>
      <c r="B36" s="2" t="str">
        <f t="shared" si="0"/>
        <v/>
      </c>
      <c r="C36" s="2" t="str">
        <f t="shared" si="1"/>
        <v/>
      </c>
      <c r="D36" s="2" t="str">
        <f t="shared" si="2"/>
        <v/>
      </c>
      <c r="E36" s="2" t="str">
        <f t="shared" si="3"/>
        <v/>
      </c>
    </row>
    <row r="37" spans="1:5">
      <c r="A37" s="2" t="s">
        <v>950</v>
      </c>
      <c r="B37" s="2" t="str">
        <f t="shared" si="0"/>
        <v/>
      </c>
      <c r="C37" s="2" t="str">
        <f t="shared" si="1"/>
        <v/>
      </c>
      <c r="D37" s="2" t="str">
        <f t="shared" si="2"/>
        <v/>
      </c>
      <c r="E37" s="2" t="str">
        <f t="shared" si="3"/>
        <v/>
      </c>
    </row>
    <row r="38" spans="1:5">
      <c r="A38" s="2" t="s">
        <v>951</v>
      </c>
      <c r="B38" s="2" t="str">
        <f t="shared" si="0"/>
        <v/>
      </c>
      <c r="C38" s="2" t="str">
        <f t="shared" si="1"/>
        <v/>
      </c>
      <c r="D38" s="2" t="str">
        <f t="shared" si="2"/>
        <v/>
      </c>
      <c r="E38" s="2" t="str">
        <f t="shared" si="3"/>
        <v/>
      </c>
    </row>
    <row r="39" spans="1:5">
      <c r="A39" s="2" t="s">
        <v>952</v>
      </c>
      <c r="B39" s="2" t="str">
        <f t="shared" si="0"/>
        <v/>
      </c>
      <c r="C39" s="2" t="str">
        <f t="shared" si="1"/>
        <v/>
      </c>
      <c r="D39" s="2" t="str">
        <f t="shared" si="2"/>
        <v/>
      </c>
      <c r="E39" s="2" t="str">
        <f t="shared" si="3"/>
        <v/>
      </c>
    </row>
    <row r="40" spans="1:5">
      <c r="A40" s="2" t="s">
        <v>952</v>
      </c>
      <c r="B40" s="2" t="str">
        <f>IF(AND(NOT(ISBLANK($B12)),NOT(ISBLANK($B13)),$B12&gt;$B13),", then decreases.",IF(AND(NOT(ISBLANK($B12)),NOT(ISBLANK($B13)),$B12&lt;$B13),", then increases. ",IF(AND(NOT(ISBLANK($B12)),NOT(ISBLANK($B13)),$B12=$B13),", then stays the same.",".")))</f>
        <v>.</v>
      </c>
      <c r="C40" s="2" t="str">
        <f>IF(AND(NOT(ISBLANK($C12)),NOT(ISBLANK($C13)),$C12&gt;$C13),", then decreases.",IF(AND(NOT(ISBLANK($C12)),NOT(ISBLANK($C13)),$C12&lt;$C13),", then increases. ",IF(AND(NOT(ISBLANK($C12)),NOT(ISBLANK($C13)),$C12=$C13),", then stays the same.",".")))</f>
        <v>.</v>
      </c>
      <c r="D40" s="2" t="str">
        <f>IF(AND(NOT(ISBLANK($D12)),NOT(ISBLANK($D13)),$D12&gt;$D13),", then decreases.",IF(AND(NOT(ISBLANK($D12)),NOT(ISBLANK($D13)),$D12&lt;$D13),", then increases. ",IF(AND(NOT(ISBLANK($D12)),NOT(ISBLANK($D13)),$D12=$D13),", then stays the same.",".")))</f>
        <v>.</v>
      </c>
      <c r="E40" s="2" t="str">
        <f>IF(AND(NOT(ISBLANK($E12)),NOT(ISBLANK($E13)),$E12&gt;$E13),", then decreases.",IF(AND(NOT(ISBLANK($E12)),NOT(ISBLANK($E13)),$E12&lt;$E13),", then increases. ",IF(AND(NOT(ISBLANK($E12)),NOT(ISBLANK($E13)),$E12=$E13),", then stays the same.",".")))</f>
        <v>.</v>
      </c>
    </row>
  </sheetData>
  <pageMargins left="0.75" right="0.75" top="1" bottom="1" header="0.511805555555556" footer="0.511805555555556"/>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40"/>
  <sheetViews>
    <sheetView workbookViewId="0">
      <selection activeCell="H12" sqref="H12"/>
    </sheetView>
  </sheetViews>
  <sheetFormatPr defaultColWidth="9.14285714285714" defaultRowHeight="15.75" outlineLevelCol="6"/>
  <cols>
    <col min="1" max="1" width="22.7142857142857" style="1" customWidth="1"/>
    <col min="2" max="2" width="36.2857142857143" style="1" customWidth="1"/>
    <col min="3" max="3" width="22" style="1" customWidth="1"/>
    <col min="4" max="4" width="12.2857142857143" style="1" customWidth="1"/>
    <col min="5" max="5" width="9.28571428571429" style="1" customWidth="1"/>
    <col min="6" max="7" width="12.5714285714286" style="1"/>
    <col min="8" max="16384" width="9.14285714285714" style="2"/>
  </cols>
  <sheetData>
    <row r="1" spans="1:7">
      <c r="A1" s="21" t="s">
        <v>953</v>
      </c>
      <c r="B1" s="30" t="s">
        <v>954</v>
      </c>
      <c r="C1" s="21" t="s">
        <v>914</v>
      </c>
      <c r="D1" s="39" t="s">
        <v>915</v>
      </c>
      <c r="E1" s="30"/>
      <c r="G1" s="22" t="s">
        <v>955</v>
      </c>
    </row>
    <row r="2" spans="1:7">
      <c r="A2" s="39" t="s">
        <v>917</v>
      </c>
      <c r="B2" s="39" t="s">
        <v>915</v>
      </c>
      <c r="C2" s="39" t="s">
        <v>915</v>
      </c>
      <c r="D2" s="39" t="s">
        <v>915</v>
      </c>
      <c r="E2" s="39" t="s">
        <v>915</v>
      </c>
      <c r="G2" s="23"/>
    </row>
    <row r="3" ht="16.5" spans="1:7">
      <c r="A3" s="24" t="s">
        <v>953</v>
      </c>
      <c r="B3" s="24" t="s">
        <v>956</v>
      </c>
      <c r="C3" s="24" t="s">
        <v>957</v>
      </c>
      <c r="D3" s="24" t="s">
        <v>958</v>
      </c>
      <c r="E3" s="24" t="s">
        <v>959</v>
      </c>
      <c r="G3" s="22" t="s">
        <v>904</v>
      </c>
    </row>
    <row r="4" spans="1:7">
      <c r="A4" s="6">
        <v>0</v>
      </c>
      <c r="B4" s="7">
        <v>6.1</v>
      </c>
      <c r="C4" s="7">
        <v>2.9</v>
      </c>
      <c r="D4" s="7">
        <v>1.7</v>
      </c>
      <c r="E4" s="8">
        <v>1.1</v>
      </c>
      <c r="F4" s="9"/>
      <c r="G4" s="23"/>
    </row>
    <row r="5" spans="1:7">
      <c r="A5" s="10">
        <v>50</v>
      </c>
      <c r="B5" s="11">
        <v>5</v>
      </c>
      <c r="C5" s="11">
        <v>2.8</v>
      </c>
      <c r="D5" s="11">
        <v>1.5</v>
      </c>
      <c r="E5" s="12">
        <v>1.15</v>
      </c>
      <c r="F5" s="9"/>
      <c r="G5" s="23" t="s">
        <v>921</v>
      </c>
    </row>
    <row r="6" spans="1:7">
      <c r="A6" s="10">
        <v>100</v>
      </c>
      <c r="B6" s="11">
        <v>4.2</v>
      </c>
      <c r="C6" s="11">
        <v>2.5</v>
      </c>
      <c r="D6" s="11">
        <v>1.3</v>
      </c>
      <c r="E6" s="12">
        <v>1.17</v>
      </c>
      <c r="F6" s="9"/>
      <c r="G6" s="23" t="s">
        <v>960</v>
      </c>
    </row>
    <row r="7" spans="1:7">
      <c r="A7" s="10">
        <v>150</v>
      </c>
      <c r="B7" s="11">
        <v>3.5</v>
      </c>
      <c r="C7" s="11">
        <v>2.4</v>
      </c>
      <c r="D7" s="11">
        <v>1.2</v>
      </c>
      <c r="E7" s="12">
        <v>1.18</v>
      </c>
      <c r="F7" s="9"/>
      <c r="G7" s="23"/>
    </row>
    <row r="8" spans="1:7">
      <c r="A8" s="10">
        <v>200</v>
      </c>
      <c r="B8" s="11">
        <v>3.1</v>
      </c>
      <c r="C8" s="11">
        <v>2.3</v>
      </c>
      <c r="D8" s="11">
        <v>1.2</v>
      </c>
      <c r="E8" s="12">
        <v>1.2</v>
      </c>
      <c r="F8" s="9"/>
      <c r="G8" s="23" t="s">
        <v>925</v>
      </c>
    </row>
    <row r="9" spans="1:7">
      <c r="A9" s="10">
        <v>250</v>
      </c>
      <c r="B9" s="11">
        <v>2.8</v>
      </c>
      <c r="C9" s="11">
        <v>2.1</v>
      </c>
      <c r="D9" s="11">
        <v>1.2</v>
      </c>
      <c r="E9" s="12">
        <v>1.2</v>
      </c>
      <c r="F9" s="9"/>
      <c r="G9" s="23" t="s">
        <v>961</v>
      </c>
    </row>
    <row r="10" spans="1:6">
      <c r="A10" s="10">
        <v>300</v>
      </c>
      <c r="B10" s="11">
        <v>2.7</v>
      </c>
      <c r="C10" s="11">
        <v>2.05</v>
      </c>
      <c r="D10" s="11">
        <v>1.2</v>
      </c>
      <c r="E10" s="12">
        <v>1.2</v>
      </c>
      <c r="F10" s="9"/>
    </row>
    <row r="11" spans="1:6">
      <c r="A11" s="10">
        <v>350</v>
      </c>
      <c r="B11" s="11">
        <v>2.6</v>
      </c>
      <c r="C11" s="11">
        <v>2.15</v>
      </c>
      <c r="D11" s="11">
        <v>1.2</v>
      </c>
      <c r="E11" s="12">
        <v>1.25</v>
      </c>
      <c r="F11" s="9"/>
    </row>
    <row r="12" spans="1:6">
      <c r="A12" s="10">
        <v>400</v>
      </c>
      <c r="B12" s="11">
        <v>2.8</v>
      </c>
      <c r="C12" s="11">
        <v>2.25</v>
      </c>
      <c r="D12" s="11">
        <v>1.02</v>
      </c>
      <c r="E12" s="12">
        <v>1.3</v>
      </c>
      <c r="F12" s="9"/>
    </row>
    <row r="13" ht="16.5" spans="1:6">
      <c r="A13" s="17"/>
      <c r="B13" s="18"/>
      <c r="C13" s="18"/>
      <c r="D13" s="18"/>
      <c r="E13" s="19"/>
      <c r="F13" s="9"/>
    </row>
    <row r="14" spans="1:5">
      <c r="A14" s="28" t="s">
        <v>927</v>
      </c>
      <c r="B14" s="28" t="s">
        <v>928</v>
      </c>
      <c r="C14" s="28" t="s">
        <v>929</v>
      </c>
      <c r="D14" s="28" t="s">
        <v>930</v>
      </c>
      <c r="E14" s="28" t="s">
        <v>931</v>
      </c>
    </row>
    <row r="15" spans="1:5">
      <c r="A15" s="1" t="s">
        <v>932</v>
      </c>
      <c r="B15" s="1">
        <f>MIN(B4:B13)</f>
        <v>2.6</v>
      </c>
      <c r="C15" s="1">
        <f>MIN(C4:C13)</f>
        <v>2.05</v>
      </c>
      <c r="D15" s="1">
        <f>MIN(D4:D13)</f>
        <v>1.02</v>
      </c>
      <c r="E15" s="1">
        <f>MIN(E4:E13)</f>
        <v>1.1</v>
      </c>
    </row>
    <row r="16" spans="1:5">
      <c r="A16" s="1" t="s">
        <v>933</v>
      </c>
      <c r="B16" s="1">
        <f>IF(B15=B13,$A13,IF(B15=B12,$A12,IF(B15=B11,$A11,IF(B15=B10,$A10,IF(B15=B9,$A9,IF(B15=B8,$A8,IF(B15=B7,$A7,IF(B15=B6,$A6,IF(B15=B5,$A5,IF(B15=B4,$A4,"NO MIN X COORDIN$ATE"))))))))))</f>
        <v>350</v>
      </c>
      <c r="C16" s="1">
        <f>IF(C15=C13,$A13,IF(C15=C12,$A12,IF(C15=C11,$A11,IF(C15=C10,$A10,IF(C15=C9,$A9,IF(C15=C8,$A8,IF(C15=C7,$A7,IF(C15=C6,$A6,IF(C15=C5,$A5,IF(C15=C4,$A4,"NO MIN X COORDIN$ATE"))))))))))</f>
        <v>300</v>
      </c>
      <c r="D16" s="1">
        <f>IF(D15=D13,$A13,IF(D15=D12,$A12,IF(D15=D11,$A11,IF(D15=D10,$A10,IF(D15=D9,$A9,IF(D15=D8,$A8,IF(D15=D7,$A7,IF(D15=D6,$A6,IF(D15=D5,$A5,IF(D15=D4,$A4,"NO MIN X COORDIN$ATE"))))))))))</f>
        <v>400</v>
      </c>
      <c r="E16" s="1">
        <f>IF(E15=E13,$A13,IF(E15=E12,$A12,IF(E15=E11,$A11,IF(E15=E10,$A10,IF(E15=E9,$A9,IF(E15=E8,$A8,IF(E15=E7,$A7,IF(E15=E6,$A6,IF(E15=E5,$A5,IF(E15=E4,$A4,"NO MIN X COORDIN$ATE"))))))))))</f>
        <v>0</v>
      </c>
    </row>
    <row r="17" spans="1:5">
      <c r="A17" s="1" t="s">
        <v>934</v>
      </c>
      <c r="B17" s="1">
        <f>MAX(B4:B13)</f>
        <v>6.1</v>
      </c>
      <c r="C17" s="1">
        <f>MAX(C4:C13)</f>
        <v>2.9</v>
      </c>
      <c r="D17" s="1">
        <f>MAX(D4:D13)</f>
        <v>1.7</v>
      </c>
      <c r="E17" s="1">
        <f>MAX(E4:E13)</f>
        <v>1.3</v>
      </c>
    </row>
    <row r="18" spans="1:5">
      <c r="A18" s="1" t="s">
        <v>935</v>
      </c>
      <c r="B18" s="1">
        <f>IF(B17=B13,$A13,IF(B17=B12,$A12,IF(B17=B11,$A11,IF(B17=B10,$A10,IF(B17=B9,$A9,IF(B17=B8,$A8,IF(B17=B7,$A7,IF(B17=B6,$A6,IF(B17=B5,$A5,IF(B17=B4,$A4,"NO MIN X COORDIN$ATE"))))))))))</f>
        <v>0</v>
      </c>
      <c r="C18" s="1">
        <f>IF(C17=C13,$A13,IF(C17=C12,$A12,IF(C17=C11,$A11,IF(C17=C10,$A10,IF(C17=C9,$A9,IF(C17=C8,$A8,IF(C17=C7,$A7,IF(C17=C6,$A6,IF(C17=C5,$A5,IF(C17=C4,$A4,"NO MIN X COORDIN$ATE"))))))))))</f>
        <v>0</v>
      </c>
      <c r="D18" s="1">
        <f>IF(D17=D13,$A13,IF(D17=D12,$A12,IF(D17=D11,$A11,IF(D17=D10,$A10,IF(D17=D9,$A9,IF(D17=D8,$A8,IF(D17=D7,$A7,IF(D17=D6,$A6,IF(D17=D5,$A5,IF(D17=D4,$A4,"NO MIN X COORDIN$ATE"))))))))))</f>
        <v>0</v>
      </c>
      <c r="E18" s="1">
        <f>IF(E17=E13,$A13,IF(E17=E12,$A12,IF(E17=E11,$A11,IF(E17=E10,$A10,IF(E17=E9,$A9,IF(E17=E8,$A8,IF(E17=E7,$A7,IF(E17=E6,$A6,IF(E17=E5,$A5,IF(E17=E4,$A4,"NO MIN X COORDIN$ATE"))))))))))</f>
        <v>400</v>
      </c>
    </row>
    <row r="19" spans="1:5">
      <c r="A19" s="1" t="s">
        <v>936</v>
      </c>
      <c r="B19" s="1">
        <f>AVERAGE(B4:B13)</f>
        <v>3.64444444444444</v>
      </c>
      <c r="C19" s="1">
        <f>AVERAGE(C4:C13)</f>
        <v>2.38333333333333</v>
      </c>
      <c r="D19" s="1">
        <f>AVERAGE(D4:D13)</f>
        <v>1.28</v>
      </c>
      <c r="E19" s="1">
        <f>AVERAGE(E4:E13)</f>
        <v>1.19444444444444</v>
      </c>
    </row>
    <row r="20" spans="1:5">
      <c r="A20" s="1" t="s">
        <v>937</v>
      </c>
      <c r="B20" s="1">
        <f>MEDIAN(B4:B13)</f>
        <v>3.1</v>
      </c>
      <c r="C20" s="1">
        <f>MEDIAN(C4:C13)</f>
        <v>2.3</v>
      </c>
      <c r="D20" s="1">
        <f>MEDIAN(D4:D13)</f>
        <v>1.2</v>
      </c>
      <c r="E20" s="1">
        <f>MEDIAN(E4:E13)</f>
        <v>1.2</v>
      </c>
    </row>
    <row r="21" spans="1:5">
      <c r="A21" s="1" t="s">
        <v>938</v>
      </c>
      <c r="B21" s="1">
        <f>STDEV(B4:B13)</f>
        <v>1.21974496423547</v>
      </c>
      <c r="C21" s="1">
        <f>STDEV(C4:C13)</f>
        <v>0.301039864469807</v>
      </c>
      <c r="D21" s="1">
        <f>STDEV(D4:D13)</f>
        <v>0.201494416796099</v>
      </c>
      <c r="E21" s="1">
        <f>STDEV(E4:E13)</f>
        <v>0.0570331287742289</v>
      </c>
    </row>
    <row r="22" spans="1:5">
      <c r="A22" s="1" t="s">
        <v>939</v>
      </c>
      <c r="B22" s="1">
        <f>VAR(B4:B13)</f>
        <v>1.48777777777778</v>
      </c>
      <c r="C22" s="1">
        <f>VAR(C4:C13)</f>
        <v>0.090625</v>
      </c>
      <c r="D22" s="1">
        <f>VAR(D4:D13)</f>
        <v>0.0406</v>
      </c>
      <c r="E22" s="1">
        <f>VAR(E4:E13)</f>
        <v>0.00325277777777778</v>
      </c>
    </row>
    <row r="23" spans="1:5">
      <c r="A23" s="1" t="s">
        <v>940</v>
      </c>
      <c r="B23" s="1">
        <f>SKEW(B4:B13)</f>
        <v>1.25034008354385</v>
      </c>
      <c r="C23" s="1">
        <f>SKEW(C4:C13)</f>
        <v>0.8036184267226</v>
      </c>
      <c r="D23" s="1">
        <f>SKEW(D4:D13)</f>
        <v>1.26926331890118</v>
      </c>
      <c r="E23" s="1">
        <f>SKEW(E4:E13)</f>
        <v>0.34673755512071</v>
      </c>
    </row>
    <row r="24" spans="1:5">
      <c r="A24" s="1" t="s">
        <v>941</v>
      </c>
      <c r="B24" s="1">
        <f>CORREL(B4:B13,$A4:$A13)</f>
        <v>-0.901835631144165</v>
      </c>
      <c r="C24" s="1">
        <f>CORREL(C4:C13,$A4:$A13)</f>
        <v>-0.871812750115739</v>
      </c>
      <c r="D24" s="1">
        <f>CORREL(D4:D13,$A4:$A13)</f>
        <v>-0.86532594919947</v>
      </c>
      <c r="E24" s="1">
        <f>CORREL(E4:E13,$A4:$A13)</f>
        <v>0.944352624148482</v>
      </c>
    </row>
    <row r="25" spans="1:5">
      <c r="A25" s="1" t="s">
        <v>942</v>
      </c>
      <c r="B25" s="1">
        <f>A4</f>
        <v>0</v>
      </c>
      <c r="C25" s="2"/>
      <c r="D25" s="2"/>
      <c r="E25" s="2"/>
    </row>
    <row r="26" spans="1:5">
      <c r="A26" s="1" t="s">
        <v>943</v>
      </c>
      <c r="B26" s="1">
        <f>IF(B27=0,A13,IF(B27=1,A12,IF(B27=2,A11,IF(B27=3,A10,IF(B27=4,A9,IF(B27=5,A8,IF(B27=6,A7,IF(B27=7,A6,IF(B27=8,A5,IF(B27=9,A4,"NO X AXIA"))))))))))</f>
        <v>400</v>
      </c>
      <c r="C26" s="2"/>
      <c r="D26" s="2"/>
      <c r="E26" s="2"/>
    </row>
    <row r="27" spans="1:5">
      <c r="A27" s="1" t="s">
        <v>944</v>
      </c>
      <c r="B27" s="1">
        <f>COUNTIF(A4:A13,"")</f>
        <v>1</v>
      </c>
      <c r="C27" s="2"/>
      <c r="D27" s="2"/>
      <c r="E27" s="2"/>
    </row>
    <row r="28" spans="4:5">
      <c r="D28" s="2"/>
      <c r="E28" s="2"/>
    </row>
    <row r="30" spans="1:5">
      <c r="A30" s="1" t="s">
        <v>945</v>
      </c>
      <c r="B30" s="1" t="str">
        <f>CONCATENATE(B32,B33,B34,B35,B36,B37,B38,B39,B40)</f>
        <v>start by decreasing then in the subsequent steps it then decreases, then decreases, then decreases, then decreases, then decreases, then decreases, then increases.</v>
      </c>
      <c r="C30" s="1" t="str">
        <f>CONCATENATE(C32,C33,C34,C35,C36,C37,C38,C39,C40)</f>
        <v>start by decreasing then in the subsequent steps it then decreases, then decreases, then decreases, then decreases, then decreases, then increases, then increases.</v>
      </c>
      <c r="D30" s="1" t="str">
        <f>CONCATENATE(D32,D33,D34,D35,D36,D37,D38,D39,D40)</f>
        <v>start by decreasing then in the subsequent steps it then decreases, then decreases, then stays the same, then stays the same, then stays the same, then stays the same, then decreases.</v>
      </c>
      <c r="E30" s="1" t="str">
        <f>CONCATENATE(E32,E33,E34,E35,E36,E37,E38,E39,E40)</f>
        <v>start by increasing then in the subsequent steps it then increases, then increases, then increases, then stays the same, then stays the same, then increases, then increases.</v>
      </c>
    </row>
    <row r="31" spans="1:1">
      <c r="A31" s="29"/>
    </row>
    <row r="32" spans="1:5">
      <c r="A32" s="2" t="s">
        <v>946</v>
      </c>
      <c r="B32" s="2" t="str">
        <f>IF(AND(NOT(ISBLANK($B4)),NOT(ISBLANK($B5)),$B4&gt;$B5),"start by decreasing then in the subsequent steps it",IF(AND(NOT(ISBLANK($B4)),NOT(ISBLANK($B5)),$B4&lt;$B5),"start by increasing then in the subsequent steps it",IF(AND(NOT(ISBLANK($B4)),NOT(ISBLANK($B5)),$B4=$B5),"start by staying the same then in the subsequent steps it","")))</f>
        <v>start by decreasing then in the subsequent steps it</v>
      </c>
      <c r="C32" s="2" t="str">
        <f>IF(AND(NOT(ISBLANK($C4)),NOT(ISBLANK($C5)),$C4&gt;$C5),"start by decreasing then in the subsequent steps it",IF(AND(NOT(ISBLANK($C4)),NOT(ISBLANK($C5)),$C4&lt;$C5),"start by increasing then in the subsequent steps it",IF(AND(NOT(ISBLANK($C4)),NOT(ISBLANK($C5)),$C4=$C5),"start by staying the same then in the subsequent steps it","")))</f>
        <v>start by decreasing then in the subsequent steps it</v>
      </c>
      <c r="D32" s="2" t="str">
        <f>IF(AND(NOT(ISBLANK($D4)),NOT(ISBLANK($D5)),$D4&gt;$D5),"start by decreasing then in the subsequent steps it",IF(AND(NOT(ISBLANK($D4)),NOT(ISBLANK($D5)),$D4&lt;$D5),"start by increasing then in the subsequent steps it",IF(AND(NOT(ISBLANK($D4)),NOT(ISBLANK($D5)),$D4=$D5),"start by staying the same then in the subsequent steps it","")))</f>
        <v>start by decreasing then in the subsequent steps it</v>
      </c>
      <c r="E32" s="2" t="str">
        <f>IF(AND(NOT(ISBLANK($E4)),NOT(ISBLANK($E5)),$E4&gt;$E5),"start by decreasing then in the subsequent steps it",IF(AND(NOT(ISBLANK($E4)),NOT(ISBLANK($E5)),$E4&lt;$E5),"start by increasing then in the subsequent steps it",IF(AND(NOT(ISBLANK($E4)),NOT(ISBLANK($E5)),$E4=$E5),"start by staying the same then in the subsequent steps it","")))</f>
        <v>start by increasing then in the subsequent steps it</v>
      </c>
    </row>
    <row r="33" spans="1:5">
      <c r="A33" s="2" t="s">
        <v>947</v>
      </c>
      <c r="B33" s="2" t="str">
        <f>IF(AND(NOT(ISBLANK($B5)),NOT(ISBLANK($B6)),$B5&gt;$B6)," then decreases",IF(AND(NOT(ISBLANK($B5)),NOT(ISBLANK($B6)),$B5&lt;$B6)," then increases",IF(AND(NOT(ISBLANK($B5)),NOT(ISBLANK($B6)),$B5=$B6)," then stays the same","")))</f>
        <v> then decreases</v>
      </c>
      <c r="C33" s="2" t="str">
        <f>IF(AND(NOT(ISBLANK($C5)),NOT(ISBLANK($C6)),$C5&gt;$C6)," then decreases",IF(AND(NOT(ISBLANK($C5)),NOT(ISBLANK($C6)),$C5&lt;$C6)," then increases",IF(AND(NOT(ISBLANK($C5)),NOT(ISBLANK($C6)),$C5=$C6)," then stays the same","")))</f>
        <v> then decreases</v>
      </c>
      <c r="D33" s="2" t="str">
        <f>IF(AND(NOT(ISBLANK($D5)),NOT(ISBLANK($D6)),$D5&gt;$D6)," then decreases",IF(AND(NOT(ISBLANK($D5)),NOT(ISBLANK($D6)),$D5&lt;$D6)," then increases",IF(AND(NOT(ISBLANK($D5)),NOT(ISBLANK($D6)),$D5=$D6)," then stays the same","")))</f>
        <v> then decreases</v>
      </c>
      <c r="E33" s="2" t="str">
        <f>IF(AND(NOT(ISBLANK($E5)),NOT(ISBLANK($E6)),$E5&gt;$E6)," then decreases",IF(AND(NOT(ISBLANK($E5)),NOT(ISBLANK($E6)),$E5&lt;$E6)," then increases",IF(AND(NOT(ISBLANK($E5)),NOT(ISBLANK($E6)),$E5=$E6)," then stays the same","")))</f>
        <v> then increases</v>
      </c>
    </row>
    <row r="34" spans="1:5">
      <c r="A34" s="2" t="s">
        <v>948</v>
      </c>
      <c r="B34" s="2" t="str">
        <f t="shared" ref="B34:B39" si="0">IF(AND(NOT(ISBLANK($B6)),NOT(ISBLANK($B7)),$B6&gt;$B7),", then decreases",IF(AND(NOT(ISBLANK($B6)),NOT(ISBLANK($B7)),$B6&lt;$B7),", then increases",IF(AND(NOT(ISBLANK($B6)),NOT(ISBLANK($B7)),$B6=$B7),", then stays the same","")))</f>
        <v>, then decreases</v>
      </c>
      <c r="C34" s="2" t="str">
        <f t="shared" ref="C34:C39" si="1">IF(AND(NOT(ISBLANK($C6)),NOT(ISBLANK($C7)),$C6&gt;$C7),", then decreases",IF(AND(NOT(ISBLANK($C6)),NOT(ISBLANK($C7)),$C6&lt;$C7),", then increases",IF(AND(NOT(ISBLANK($C6)),NOT(ISBLANK($C7)),$C6=$C7),", then stays the same","")))</f>
        <v>, then decreases</v>
      </c>
      <c r="D34" s="2" t="str">
        <f t="shared" ref="D34:D39" si="2">IF(AND(NOT(ISBLANK($D6)),NOT(ISBLANK($D7)),$D6&gt;$D7),", then decreases",IF(AND(NOT(ISBLANK($D6)),NOT(ISBLANK($D7)),$D6&lt;$D7),", then increases",IF(AND(NOT(ISBLANK($D6)),NOT(ISBLANK($D7)),$D6=$D7),", then stays the same","")))</f>
        <v>, then decreases</v>
      </c>
      <c r="E34" s="2" t="str">
        <f t="shared" ref="E34:E39" si="3">IF(AND(NOT(ISBLANK($E6)),NOT(ISBLANK($E7)),$E6&gt;$E7),", then decreases",IF(AND(NOT(ISBLANK($E6)),NOT(ISBLANK($E7)),$E6&lt;$E7),", then increases",IF(AND(NOT(ISBLANK($E6)),NOT(ISBLANK($E7)),$E6=$E7),", then stays the same","")))</f>
        <v>, then increases</v>
      </c>
    </row>
    <row r="35" spans="1:5">
      <c r="A35" s="2" t="s">
        <v>948</v>
      </c>
      <c r="B35" s="2" t="str">
        <f t="shared" si="0"/>
        <v>, then decreases</v>
      </c>
      <c r="C35" s="2" t="str">
        <f t="shared" si="1"/>
        <v>, then decreases</v>
      </c>
      <c r="D35" s="2" t="str">
        <f t="shared" si="2"/>
        <v>, then stays the same</v>
      </c>
      <c r="E35" s="2" t="str">
        <f t="shared" si="3"/>
        <v>, then increases</v>
      </c>
    </row>
    <row r="36" spans="1:5">
      <c r="A36" s="2" t="s">
        <v>949</v>
      </c>
      <c r="B36" s="2" t="str">
        <f t="shared" si="0"/>
        <v>, then decreases</v>
      </c>
      <c r="C36" s="2" t="str">
        <f t="shared" si="1"/>
        <v>, then decreases</v>
      </c>
      <c r="D36" s="2" t="str">
        <f t="shared" si="2"/>
        <v>, then stays the same</v>
      </c>
      <c r="E36" s="2" t="str">
        <f t="shared" si="3"/>
        <v>, then stays the same</v>
      </c>
    </row>
    <row r="37" spans="1:5">
      <c r="A37" s="2" t="s">
        <v>950</v>
      </c>
      <c r="B37" s="2" t="str">
        <f t="shared" si="0"/>
        <v>, then decreases</v>
      </c>
      <c r="C37" s="2" t="str">
        <f t="shared" si="1"/>
        <v>, then decreases</v>
      </c>
      <c r="D37" s="2" t="str">
        <f t="shared" si="2"/>
        <v>, then stays the same</v>
      </c>
      <c r="E37" s="2" t="str">
        <f t="shared" si="3"/>
        <v>, then stays the same</v>
      </c>
    </row>
    <row r="38" spans="1:5">
      <c r="A38" s="2" t="s">
        <v>951</v>
      </c>
      <c r="B38" s="2" t="str">
        <f t="shared" si="0"/>
        <v>, then decreases</v>
      </c>
      <c r="C38" s="2" t="str">
        <f t="shared" si="1"/>
        <v>, then increases</v>
      </c>
      <c r="D38" s="2" t="str">
        <f t="shared" si="2"/>
        <v>, then stays the same</v>
      </c>
      <c r="E38" s="2" t="str">
        <f t="shared" si="3"/>
        <v>, then increases</v>
      </c>
    </row>
    <row r="39" spans="1:5">
      <c r="A39" s="2" t="s">
        <v>952</v>
      </c>
      <c r="B39" s="2" t="str">
        <f t="shared" si="0"/>
        <v>, then increases</v>
      </c>
      <c r="C39" s="2" t="str">
        <f t="shared" si="1"/>
        <v>, then increases</v>
      </c>
      <c r="D39" s="2" t="str">
        <f t="shared" si="2"/>
        <v>, then decreases</v>
      </c>
      <c r="E39" s="2" t="str">
        <f t="shared" si="3"/>
        <v>, then increases</v>
      </c>
    </row>
    <row r="40" spans="1:5">
      <c r="A40" s="2" t="s">
        <v>952</v>
      </c>
      <c r="B40" s="2" t="str">
        <f>IF(AND(NOT(ISBLANK($B12)),NOT(ISBLANK($B13)),$B12&gt;$B13),", then decreases.",IF(AND(NOT(ISBLANK($B12)),NOT(ISBLANK($B13)),$B12&lt;$B13),", then increases. ",IF(AND(NOT(ISBLANK($B12)),NOT(ISBLANK($B13)),$B12=$B13),", then stays the same.",".")))</f>
        <v>.</v>
      </c>
      <c r="C40" s="2" t="str">
        <f>IF(AND(NOT(ISBLANK($C12)),NOT(ISBLANK($C13)),$C12&gt;$C13),", then decreases.",IF(AND(NOT(ISBLANK($C12)),NOT(ISBLANK($C13)),$C12&lt;$C13),", then increases. ",IF(AND(NOT(ISBLANK($C12)),NOT(ISBLANK($C13)),$C12=$C13),", then stays the same.",".")))</f>
        <v>.</v>
      </c>
      <c r="D40" s="2" t="str">
        <f>IF(AND(NOT(ISBLANK($D12)),NOT(ISBLANK($D13)),$D12&gt;$D13),", then decreases.",IF(AND(NOT(ISBLANK($D12)),NOT(ISBLANK($D13)),$D12&lt;$D13),", then increases. ",IF(AND(NOT(ISBLANK($D12)),NOT(ISBLANK($D13)),$D12=$D13),", then stays the same.",".")))</f>
        <v>.</v>
      </c>
      <c r="E40" s="2" t="str">
        <f>IF(AND(NOT(ISBLANK($E12)),NOT(ISBLANK($E13)),$E12&gt;$E13),", then decreases.",IF(AND(NOT(ISBLANK($E12)),NOT(ISBLANK($E13)),$E12&lt;$E13),", then increases. ",IF(AND(NOT(ISBLANK($E12)),NOT(ISBLANK($E13)),$E12=$E13),", then stays the same.",".")))</f>
        <v>.</v>
      </c>
    </row>
  </sheetData>
  <pageMargins left="0.75" right="0.75" top="1" bottom="1" header="0.511805555555556" footer="0.511805555555556"/>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40"/>
  <sheetViews>
    <sheetView workbookViewId="0">
      <selection activeCell="I20" sqref="I20"/>
    </sheetView>
  </sheetViews>
  <sheetFormatPr defaultColWidth="9.14285714285714" defaultRowHeight="15.75" outlineLevelCol="6"/>
  <cols>
    <col min="1" max="1" width="30" style="1" customWidth="1"/>
    <col min="2" max="2" width="23.4285714285714" style="1" customWidth="1"/>
    <col min="3" max="3" width="14" style="1" customWidth="1"/>
    <col min="4" max="4" width="9.28571428571429" style="1" customWidth="1"/>
    <col min="5" max="5" width="8" style="1" customWidth="1"/>
    <col min="6" max="7" width="12.5714285714286" style="1"/>
    <col min="8" max="16384" width="9.14285714285714" style="2"/>
  </cols>
  <sheetData>
    <row r="1" spans="1:7">
      <c r="A1" s="21" t="s">
        <v>962</v>
      </c>
      <c r="B1" s="21" t="s">
        <v>963</v>
      </c>
      <c r="C1" s="21" t="s">
        <v>953</v>
      </c>
      <c r="D1" s="30" t="s">
        <v>954</v>
      </c>
      <c r="E1" s="21"/>
      <c r="G1" s="22" t="s">
        <v>964</v>
      </c>
    </row>
    <row r="2" spans="1:7">
      <c r="A2" s="21" t="s">
        <v>965</v>
      </c>
      <c r="B2" s="39" t="s">
        <v>917</v>
      </c>
      <c r="C2" s="39" t="s">
        <v>917</v>
      </c>
      <c r="D2" s="39" t="s">
        <v>917</v>
      </c>
      <c r="E2" s="39" t="s">
        <v>917</v>
      </c>
      <c r="G2" s="23"/>
    </row>
    <row r="3" ht="16.5" spans="1:7">
      <c r="A3" s="24" t="s">
        <v>966</v>
      </c>
      <c r="B3" s="24" t="s">
        <v>956</v>
      </c>
      <c r="C3" s="24" t="s">
        <v>957</v>
      </c>
      <c r="D3" s="24" t="s">
        <v>959</v>
      </c>
      <c r="E3" s="24" t="s">
        <v>958</v>
      </c>
      <c r="G3" s="22" t="s">
        <v>904</v>
      </c>
    </row>
    <row r="4" spans="1:7">
      <c r="A4" s="6">
        <v>1</v>
      </c>
      <c r="B4" s="7">
        <v>12</v>
      </c>
      <c r="C4" s="7">
        <v>15</v>
      </c>
      <c r="D4" s="7">
        <v>20</v>
      </c>
      <c r="E4" s="8">
        <v>19</v>
      </c>
      <c r="F4" s="58"/>
      <c r="G4" s="23"/>
    </row>
    <row r="5" spans="1:7">
      <c r="A5" s="10">
        <v>5</v>
      </c>
      <c r="B5" s="11">
        <v>20</v>
      </c>
      <c r="C5" s="11">
        <v>21</v>
      </c>
      <c r="D5" s="11">
        <v>30</v>
      </c>
      <c r="E5" s="12">
        <v>29</v>
      </c>
      <c r="F5" s="9"/>
      <c r="G5" s="23" t="s">
        <v>921</v>
      </c>
    </row>
    <row r="6" spans="1:7">
      <c r="A6" s="10">
        <v>10</v>
      </c>
      <c r="B6" s="11">
        <v>30</v>
      </c>
      <c r="C6" s="11">
        <v>31</v>
      </c>
      <c r="D6" s="11">
        <v>49</v>
      </c>
      <c r="E6" s="12">
        <v>46</v>
      </c>
      <c r="F6" s="9"/>
      <c r="G6" s="23" t="s">
        <v>967</v>
      </c>
    </row>
    <row r="7" spans="1:7">
      <c r="A7" s="10">
        <v>50</v>
      </c>
      <c r="B7" s="11">
        <v>40</v>
      </c>
      <c r="C7" s="11">
        <v>41</v>
      </c>
      <c r="D7" s="11">
        <v>67</v>
      </c>
      <c r="E7" s="12">
        <v>60</v>
      </c>
      <c r="F7" s="9"/>
      <c r="G7" s="23"/>
    </row>
    <row r="8" spans="1:7">
      <c r="A8" s="10">
        <v>100</v>
      </c>
      <c r="B8" s="11">
        <v>40</v>
      </c>
      <c r="C8" s="11">
        <v>45</v>
      </c>
      <c r="D8" s="11">
        <v>69</v>
      </c>
      <c r="E8" s="12">
        <v>64</v>
      </c>
      <c r="F8" s="9"/>
      <c r="G8" s="23" t="s">
        <v>925</v>
      </c>
    </row>
    <row r="9" spans="1:7">
      <c r="A9" s="10">
        <v>500</v>
      </c>
      <c r="B9" s="11">
        <v>38</v>
      </c>
      <c r="C9" s="11">
        <v>40</v>
      </c>
      <c r="D9" s="11">
        <v>60</v>
      </c>
      <c r="E9" s="12">
        <v>57</v>
      </c>
      <c r="F9" s="9"/>
      <c r="G9" s="23" t="s">
        <v>968</v>
      </c>
    </row>
    <row r="10" spans="1:6">
      <c r="A10" s="10">
        <v>1000</v>
      </c>
      <c r="B10" s="11">
        <v>31</v>
      </c>
      <c r="C10" s="11">
        <v>37</v>
      </c>
      <c r="D10" s="11">
        <v>52</v>
      </c>
      <c r="E10" s="12">
        <v>49</v>
      </c>
      <c r="F10" s="9"/>
    </row>
    <row r="11" spans="1:6">
      <c r="A11" s="10">
        <v>5000</v>
      </c>
      <c r="B11" s="11">
        <v>28</v>
      </c>
      <c r="C11" s="11">
        <v>30</v>
      </c>
      <c r="D11" s="11">
        <v>48</v>
      </c>
      <c r="E11" s="12">
        <v>43</v>
      </c>
      <c r="F11" s="9"/>
    </row>
    <row r="12" spans="1:6">
      <c r="A12" s="10">
        <v>10000</v>
      </c>
      <c r="B12" s="11">
        <v>19</v>
      </c>
      <c r="C12" s="11">
        <v>25</v>
      </c>
      <c r="D12" s="11">
        <v>40</v>
      </c>
      <c r="E12" s="12">
        <v>37</v>
      </c>
      <c r="F12" s="9"/>
    </row>
    <row r="13" ht="16.5" spans="1:6">
      <c r="A13" s="25">
        <v>50000</v>
      </c>
      <c r="B13" s="26">
        <v>10</v>
      </c>
      <c r="C13" s="26">
        <v>15</v>
      </c>
      <c r="D13" s="26">
        <v>25</v>
      </c>
      <c r="E13" s="27">
        <v>19</v>
      </c>
      <c r="F13" s="9"/>
    </row>
    <row r="14" spans="1:5">
      <c r="A14" s="28" t="s">
        <v>927</v>
      </c>
      <c r="B14" s="28" t="s">
        <v>928</v>
      </c>
      <c r="C14" s="28" t="s">
        <v>929</v>
      </c>
      <c r="D14" s="28" t="s">
        <v>930</v>
      </c>
      <c r="E14" s="28" t="s">
        <v>931</v>
      </c>
    </row>
    <row r="15" spans="1:5">
      <c r="A15" s="1" t="s">
        <v>932</v>
      </c>
      <c r="B15" s="1">
        <f>MIN(B4:B13)</f>
        <v>10</v>
      </c>
      <c r="C15" s="1">
        <f>MIN(C4:C13)</f>
        <v>15</v>
      </c>
      <c r="D15" s="1">
        <f>MIN(D4:D13)</f>
        <v>20</v>
      </c>
      <c r="E15" s="1">
        <f>MIN(E4:E13)</f>
        <v>19</v>
      </c>
    </row>
    <row r="16" spans="1:5">
      <c r="A16" s="1" t="s">
        <v>933</v>
      </c>
      <c r="B16" s="1">
        <f>IF(B15=B13,$A13,IF(B15=B12,$A12,IF(B15=B11,$A11,IF(B15=B10,$A10,IF(B15=B9,$A9,IF(B15=B8,$A8,IF(B15=B7,$A7,IF(B15=B6,$A6,IF(B15=B5,$A5,IF(B15=B4,$A4,"NO MIN X COORDIN$ATE"))))))))))</f>
        <v>50000</v>
      </c>
      <c r="C16" s="1">
        <f>IF(C15=C13,$A13,IF(C15=C12,$A12,IF(C15=C11,$A11,IF(C15=C10,$A10,IF(C15=C9,$A9,IF(C15=C8,$A8,IF(C15=C7,$A7,IF(C15=C6,$A6,IF(C15=C5,$A5,IF(C15=C4,$A4,"NO MIN X COORDIN$ATE"))))))))))</f>
        <v>50000</v>
      </c>
      <c r="D16" s="1">
        <f>IF(D15=D13,$A13,IF(D15=D12,$A12,IF(D15=D11,$A11,IF(D15=D10,$A10,IF(D15=D9,$A9,IF(D15=D8,$A8,IF(D15=D7,$A7,IF(D15=D6,$A6,IF(D15=D5,$A5,IF(D15=D4,$A4,"NO MIN X COORDIN$ATE"))))))))))</f>
        <v>1</v>
      </c>
      <c r="E16" s="1">
        <f>IF(E15=E13,$A13,IF(E15=E12,$A12,IF(E15=E11,$A11,IF(E15=E10,$A10,IF(E15=E9,$A9,IF(E15=E8,$A8,IF(E15=E7,$A7,IF(E15=E6,$A6,IF(E15=E5,$A5,IF(E15=E4,$A4,"NO MIN X COORDIN$ATE"))))))))))</f>
        <v>50000</v>
      </c>
    </row>
    <row r="17" spans="1:5">
      <c r="A17" s="1" t="s">
        <v>934</v>
      </c>
      <c r="B17" s="1">
        <f>MAX(B4:B13)</f>
        <v>40</v>
      </c>
      <c r="C17" s="1">
        <f>MAX(C4:C13)</f>
        <v>45</v>
      </c>
      <c r="D17" s="1">
        <f>MAX(D4:D13)</f>
        <v>69</v>
      </c>
      <c r="E17" s="1">
        <f>MAX(E4:E13)</f>
        <v>64</v>
      </c>
    </row>
    <row r="18" spans="1:5">
      <c r="A18" s="1" t="s">
        <v>935</v>
      </c>
      <c r="B18" s="1">
        <f>IF(B17=B13,$A13,IF(B17=B12,$A12,IF(B17=B11,$A11,IF(B17=B10,$A10,IF(B17=B9,$A9,IF(B17=B8,$A8,IF(B17=B7,$A7,IF(B17=B6,$A6,IF(B17=B5,$A5,IF(B17=B4,$A4,"NO MIN X COORDIN$ATE"))))))))))</f>
        <v>100</v>
      </c>
      <c r="C18" s="1">
        <f>IF(C17=C13,$A13,IF(C17=C12,$A12,IF(C17=C11,$A11,IF(C17=C10,$A10,IF(C17=C9,$A9,IF(C17=C8,$A8,IF(C17=C7,$A7,IF(C17=C6,$A6,IF(C17=C5,$A5,IF(C17=C4,$A4,"NO MIN X COORDIN$ATE"))))))))))</f>
        <v>100</v>
      </c>
      <c r="D18" s="1">
        <f>IF(D17=D13,$A13,IF(D17=D12,$A12,IF(D17=D11,$A11,IF(D17=D10,$A10,IF(D17=D9,$A9,IF(D17=D8,$A8,IF(D17=D7,$A7,IF(D17=D6,$A6,IF(D17=D5,$A5,IF(D17=D4,$A4,"NO MIN X COORDIN$ATE"))))))))))</f>
        <v>100</v>
      </c>
      <c r="E18" s="1">
        <f>IF(E17=E13,$A13,IF(E17=E12,$A12,IF(E17=E11,$A11,IF(E17=E10,$A10,IF(E17=E9,$A9,IF(E17=E8,$A8,IF(E17=E7,$A7,IF(E17=E6,$A6,IF(E17=E5,$A5,IF(E17=E4,$A4,"NO MIN X COORDIN$ATE"))))))))))</f>
        <v>100</v>
      </c>
    </row>
    <row r="19" spans="1:5">
      <c r="A19" s="1" t="s">
        <v>936</v>
      </c>
      <c r="B19" s="1">
        <f>AVERAGE(B4:B13)</f>
        <v>26.8</v>
      </c>
      <c r="C19" s="1">
        <f>AVERAGE(C4:C13)</f>
        <v>30</v>
      </c>
      <c r="D19" s="1">
        <f>AVERAGE(D4:D13)</f>
        <v>46</v>
      </c>
      <c r="E19" s="1">
        <f>AVERAGE(E4:E13)</f>
        <v>42.3</v>
      </c>
    </row>
    <row r="20" spans="1:5">
      <c r="A20" s="1" t="s">
        <v>937</v>
      </c>
      <c r="B20" s="1">
        <f>MEDIAN(B4:B13)</f>
        <v>29</v>
      </c>
      <c r="C20" s="1">
        <f>MEDIAN(C4:C13)</f>
        <v>30.5</v>
      </c>
      <c r="D20" s="1">
        <f>MEDIAN(D4:D13)</f>
        <v>48.5</v>
      </c>
      <c r="E20" s="1">
        <f>MEDIAN(E4:E13)</f>
        <v>44.5</v>
      </c>
    </row>
    <row r="21" spans="1:5">
      <c r="A21" s="1" t="s">
        <v>938</v>
      </c>
      <c r="B21" s="1">
        <f>STDEV(B4:B13)</f>
        <v>11.1135552867258</v>
      </c>
      <c r="C21" s="1">
        <f>STDEV(C4:C13)</f>
        <v>10.8115164934846</v>
      </c>
      <c r="D21" s="1">
        <f>STDEV(D4:D13)</f>
        <v>17.0749979664876</v>
      </c>
      <c r="E21" s="1">
        <f>STDEV(E4:E13)</f>
        <v>16.1592766614791</v>
      </c>
    </row>
    <row r="22" spans="1:5">
      <c r="A22" s="1" t="s">
        <v>939</v>
      </c>
      <c r="B22" s="1">
        <f>VAR(B4:B13)</f>
        <v>123.511111111111</v>
      </c>
      <c r="C22" s="1">
        <f>VAR(C4:C13)</f>
        <v>116.888888888889</v>
      </c>
      <c r="D22" s="1">
        <f>VAR(D4:D13)</f>
        <v>291.555555555556</v>
      </c>
      <c r="E22" s="1">
        <f>VAR(E4:E13)</f>
        <v>261.122222222222</v>
      </c>
    </row>
    <row r="23" spans="1:5">
      <c r="A23" s="1" t="s">
        <v>940</v>
      </c>
      <c r="B23" s="1">
        <f>SKEW(B4:B13)</f>
        <v>-0.26904211267461</v>
      </c>
      <c r="C23" s="1">
        <f>SKEW(C4:C13)</f>
        <v>-0.170788518969249</v>
      </c>
      <c r="D23" s="1">
        <f>SKEW(D4:D13)</f>
        <v>-0.187647327993301</v>
      </c>
      <c r="E23" s="1">
        <f>SKEW(E4:E13)</f>
        <v>-0.280057760212959</v>
      </c>
    </row>
    <row r="24" spans="1:5">
      <c r="A24" s="1" t="s">
        <v>941</v>
      </c>
      <c r="B24" s="1">
        <f>CORREL(B4:B13,$A4:$A13)</f>
        <v>-0.578059216806746</v>
      </c>
      <c r="C24" s="1">
        <f>CORREL(C4:C13,$A4:$A13)</f>
        <v>-0.518805430355674</v>
      </c>
      <c r="D24" s="1">
        <f>CORREL(D4:D13,$A4:$A13)</f>
        <v>-0.452926169626207</v>
      </c>
      <c r="E24" s="1">
        <f>CORREL(E4:E13,$A4:$A13)</f>
        <v>-0.528814379867076</v>
      </c>
    </row>
    <row r="25" spans="1:5">
      <c r="A25" s="1" t="s">
        <v>942</v>
      </c>
      <c r="B25" s="1">
        <f>A4</f>
        <v>1</v>
      </c>
      <c r="C25" s="2"/>
      <c r="D25" s="2"/>
      <c r="E25" s="2"/>
    </row>
    <row r="26" spans="1:5">
      <c r="A26" s="1" t="s">
        <v>943</v>
      </c>
      <c r="B26" s="1">
        <f>IF(B27=0,A13,IF(B27=1,A12,IF(B27=2,A11,IF(B27=3,A10,IF(B27=4,A9,IF(B27=5,A8,IF(B27=6,A7,IF(B27=7,A6,IF(B27=8,A5,IF(B27=9,A4,"NO X AXIA"))))))))))</f>
        <v>50000</v>
      </c>
      <c r="C26" s="2"/>
      <c r="D26" s="2"/>
      <c r="E26" s="2"/>
    </row>
    <row r="27" spans="1:5">
      <c r="A27" s="1" t="s">
        <v>944</v>
      </c>
      <c r="B27" s="1">
        <f>COUNTIF(A4:A13,"")</f>
        <v>0</v>
      </c>
      <c r="C27" s="2"/>
      <c r="D27" s="2"/>
      <c r="E27" s="2"/>
    </row>
    <row r="28" spans="4:5">
      <c r="D28" s="2"/>
      <c r="E28" s="2"/>
    </row>
    <row r="30" spans="1:5">
      <c r="A30" s="1" t="s">
        <v>945</v>
      </c>
      <c r="B30" s="1" t="str">
        <f>CONCATENATE(B32,B33,B34,B35,B36,B37,B38,B39,B40)</f>
        <v>start by increasing then in the subsequent steps it then increases, then increases, then stays the same, then decreases, then decreases, then decreases, then decreases, then decreases.</v>
      </c>
      <c r="C30" s="1" t="str">
        <f>CONCATENATE(C32,C33,C34,C35,C36,C37,C38,C39,C40)</f>
        <v>start by increasing then in the subsequent steps it then increases, then increases, then increases, then decreases, then decreases, then decreases, then decreases, then decreases.</v>
      </c>
      <c r="D30" s="1" t="str">
        <f>CONCATENATE(D32,D33,D34,D35,D36,D37,D38,D39,D40)</f>
        <v>start by increasing then in the subsequent steps it then increases, then increases, then increases, then decreases, then decreases, then decreases, then decreases, then decreases.</v>
      </c>
      <c r="E30" s="1" t="str">
        <f>CONCATENATE(E32,E33,E34,E35,E36,E37,E38,E39,E40)</f>
        <v>start by increasing then in the subsequent steps it then increases, then increases, then increases, then decreases, then decreases, then decreases, then decreases, then decreases.</v>
      </c>
    </row>
    <row r="31" spans="1:1">
      <c r="A31" s="29"/>
    </row>
    <row r="32" spans="1:5">
      <c r="A32" s="2" t="s">
        <v>946</v>
      </c>
      <c r="B32" s="2" t="str">
        <f>IF(AND(NOT(ISBLANK($B4)),NOT(ISBLANK($B5)),$B4&gt;$B5),"start by decreasing then in the subsequent steps it",IF(AND(NOT(ISBLANK($B4)),NOT(ISBLANK($B5)),$B4&lt;$B5),"start by increasing then in the subsequent steps it",IF(AND(NOT(ISBLANK($B4)),NOT(ISBLANK($B5)),$B4=$B5),"start by staying the same then in the subsequent steps it","")))</f>
        <v>start by increasing then in the subsequent steps it</v>
      </c>
      <c r="C32" s="2" t="str">
        <f>IF(AND(NOT(ISBLANK($C4)),NOT(ISBLANK($C5)),$C4&gt;$C5),"start by decreasing then in the subsequent steps it",IF(AND(NOT(ISBLANK($C4)),NOT(ISBLANK($C5)),$C4&lt;$C5),"start by increasing then in the subsequent steps it",IF(AND(NOT(ISBLANK($C4)),NOT(ISBLANK($C5)),$C4=$C5),"start by staying the same then in the subsequent steps it","")))</f>
        <v>start by increasing then in the subsequent steps it</v>
      </c>
      <c r="D32" s="2" t="str">
        <f>IF(AND(NOT(ISBLANK($D4)),NOT(ISBLANK($D5)),$D4&gt;$D5),"start by decreasing then in the subsequent steps it",IF(AND(NOT(ISBLANK($D4)),NOT(ISBLANK($D5)),$D4&lt;$D5),"start by increasing then in the subsequent steps it",IF(AND(NOT(ISBLANK($D4)),NOT(ISBLANK($D5)),$D4=$D5),"start by staying the same then in the subsequent steps it","")))</f>
        <v>start by increasing then in the subsequent steps it</v>
      </c>
      <c r="E32" s="2" t="str">
        <f>IF(AND(NOT(ISBLANK($E4)),NOT(ISBLANK($E5)),$E4&gt;$E5),"start by decreasing then in the subsequent steps it",IF(AND(NOT(ISBLANK($E4)),NOT(ISBLANK($E5)),$E4&lt;$E5),"start by increasing then in the subsequent steps it",IF(AND(NOT(ISBLANK($E4)),NOT(ISBLANK($E5)),$E4=$E5),"start by staying the same then in the subsequent steps it","")))</f>
        <v>start by increasing then in the subsequent steps it</v>
      </c>
    </row>
    <row r="33" spans="1:5">
      <c r="A33" s="2" t="s">
        <v>947</v>
      </c>
      <c r="B33" s="2" t="str">
        <f>IF(AND(NOT(ISBLANK($B5)),NOT(ISBLANK($B6)),$B5&gt;$B6)," then decreases",IF(AND(NOT(ISBLANK($B5)),NOT(ISBLANK($B6)),$B5&lt;$B6)," then increases",IF(AND(NOT(ISBLANK($B5)),NOT(ISBLANK($B6)),$B5=$B6)," then stays the same","")))</f>
        <v> then increases</v>
      </c>
      <c r="C33" s="2" t="str">
        <f>IF(AND(NOT(ISBLANK($C5)),NOT(ISBLANK($C6)),$C5&gt;$C6)," then decreases",IF(AND(NOT(ISBLANK($C5)),NOT(ISBLANK($C6)),$C5&lt;$C6)," then increases",IF(AND(NOT(ISBLANK($C5)),NOT(ISBLANK($C6)),$C5=$C6)," then stays the same","")))</f>
        <v> then increases</v>
      </c>
      <c r="D33" s="2" t="str">
        <f>IF(AND(NOT(ISBLANK($D5)),NOT(ISBLANK($D6)),$D5&gt;$D6)," then decreases",IF(AND(NOT(ISBLANK($D5)),NOT(ISBLANK($D6)),$D5&lt;$D6)," then increases",IF(AND(NOT(ISBLANK($D5)),NOT(ISBLANK($D6)),$D5=$D6)," then stays the same","")))</f>
        <v> then increases</v>
      </c>
      <c r="E33" s="2" t="str">
        <f>IF(AND(NOT(ISBLANK($E5)),NOT(ISBLANK($E6)),$E5&gt;$E6)," then decreases",IF(AND(NOT(ISBLANK($E5)),NOT(ISBLANK($E6)),$E5&lt;$E6)," then increases",IF(AND(NOT(ISBLANK($E5)),NOT(ISBLANK($E6)),$E5=$E6)," then stays the same","")))</f>
        <v> then increases</v>
      </c>
    </row>
    <row r="34" spans="1:5">
      <c r="A34" s="2" t="s">
        <v>948</v>
      </c>
      <c r="B34" s="2" t="str">
        <f t="shared" ref="B34:B39" si="0">IF(AND(NOT(ISBLANK($B6)),NOT(ISBLANK($B7)),$B6&gt;$B7),", then decreases",IF(AND(NOT(ISBLANK($B6)),NOT(ISBLANK($B7)),$B6&lt;$B7),", then increases",IF(AND(NOT(ISBLANK($B6)),NOT(ISBLANK($B7)),$B6=$B7),", then stays the same","")))</f>
        <v>, then increases</v>
      </c>
      <c r="C34" s="2" t="str">
        <f t="shared" ref="C34:C39" si="1">IF(AND(NOT(ISBLANK($C6)),NOT(ISBLANK($C7)),$C6&gt;$C7),", then decreases",IF(AND(NOT(ISBLANK($C6)),NOT(ISBLANK($C7)),$C6&lt;$C7),", then increases",IF(AND(NOT(ISBLANK($C6)),NOT(ISBLANK($C7)),$C6=$C7),", then stays the same","")))</f>
        <v>, then increases</v>
      </c>
      <c r="D34" s="2" t="str">
        <f t="shared" ref="D34:D39" si="2">IF(AND(NOT(ISBLANK($D6)),NOT(ISBLANK($D7)),$D6&gt;$D7),", then decreases",IF(AND(NOT(ISBLANK($D6)),NOT(ISBLANK($D7)),$D6&lt;$D7),", then increases",IF(AND(NOT(ISBLANK($D6)),NOT(ISBLANK($D7)),$D6=$D7),", then stays the same","")))</f>
        <v>, then increases</v>
      </c>
      <c r="E34" s="2" t="str">
        <f t="shared" ref="E34:E39" si="3">IF(AND(NOT(ISBLANK($E6)),NOT(ISBLANK($E7)),$E6&gt;$E7),", then decreases",IF(AND(NOT(ISBLANK($E6)),NOT(ISBLANK($E7)),$E6&lt;$E7),", then increases",IF(AND(NOT(ISBLANK($E6)),NOT(ISBLANK($E7)),$E6=$E7),", then stays the same","")))</f>
        <v>, then increases</v>
      </c>
    </row>
    <row r="35" spans="1:5">
      <c r="A35" s="2" t="s">
        <v>948</v>
      </c>
      <c r="B35" s="2" t="str">
        <f t="shared" si="0"/>
        <v>, then stays the same</v>
      </c>
      <c r="C35" s="2" t="str">
        <f t="shared" si="1"/>
        <v>, then increases</v>
      </c>
      <c r="D35" s="2" t="str">
        <f t="shared" si="2"/>
        <v>, then increases</v>
      </c>
      <c r="E35" s="2" t="str">
        <f t="shared" si="3"/>
        <v>, then increases</v>
      </c>
    </row>
    <row r="36" spans="1:5">
      <c r="A36" s="2" t="s">
        <v>949</v>
      </c>
      <c r="B36" s="2" t="str">
        <f t="shared" si="0"/>
        <v>, then decreases</v>
      </c>
      <c r="C36" s="2" t="str">
        <f t="shared" si="1"/>
        <v>, then decreases</v>
      </c>
      <c r="D36" s="2" t="str">
        <f t="shared" si="2"/>
        <v>, then decreases</v>
      </c>
      <c r="E36" s="2" t="str">
        <f t="shared" si="3"/>
        <v>, then decreases</v>
      </c>
    </row>
    <row r="37" spans="1:5">
      <c r="A37" s="2" t="s">
        <v>950</v>
      </c>
      <c r="B37" s="2" t="str">
        <f t="shared" si="0"/>
        <v>, then decreases</v>
      </c>
      <c r="C37" s="2" t="str">
        <f t="shared" si="1"/>
        <v>, then decreases</v>
      </c>
      <c r="D37" s="2" t="str">
        <f t="shared" si="2"/>
        <v>, then decreases</v>
      </c>
      <c r="E37" s="2" t="str">
        <f t="shared" si="3"/>
        <v>, then decreases</v>
      </c>
    </row>
    <row r="38" spans="1:5">
      <c r="A38" s="2" t="s">
        <v>951</v>
      </c>
      <c r="B38" s="2" t="str">
        <f t="shared" si="0"/>
        <v>, then decreases</v>
      </c>
      <c r="C38" s="2" t="str">
        <f t="shared" si="1"/>
        <v>, then decreases</v>
      </c>
      <c r="D38" s="2" t="str">
        <f t="shared" si="2"/>
        <v>, then decreases</v>
      </c>
      <c r="E38" s="2" t="str">
        <f t="shared" si="3"/>
        <v>, then decreases</v>
      </c>
    </row>
    <row r="39" spans="1:5">
      <c r="A39" s="2" t="s">
        <v>952</v>
      </c>
      <c r="B39" s="2" t="str">
        <f t="shared" si="0"/>
        <v>, then decreases</v>
      </c>
      <c r="C39" s="2" t="str">
        <f t="shared" si="1"/>
        <v>, then decreases</v>
      </c>
      <c r="D39" s="2" t="str">
        <f t="shared" si="2"/>
        <v>, then decreases</v>
      </c>
      <c r="E39" s="2" t="str">
        <f t="shared" si="3"/>
        <v>, then decreases</v>
      </c>
    </row>
    <row r="40" spans="1:5">
      <c r="A40" s="2" t="s">
        <v>952</v>
      </c>
      <c r="B40" s="2" t="str">
        <f>IF(AND(NOT(ISBLANK($B12)),NOT(ISBLANK($B13)),$B12&gt;$B13),", then decreases.",IF(AND(NOT(ISBLANK($B12)),NOT(ISBLANK($B13)),$B12&lt;$B13),", then increases. ",IF(AND(NOT(ISBLANK($B12)),NOT(ISBLANK($B13)),$B12=$B13),", then stays the same.",".")))</f>
        <v>, then decreases.</v>
      </c>
      <c r="C40" s="2" t="str">
        <f>IF(AND(NOT(ISBLANK($C12)),NOT(ISBLANK($C13)),$C12&gt;$C13),", then decreases.",IF(AND(NOT(ISBLANK($C12)),NOT(ISBLANK($C13)),$C12&lt;$C13),", then increases. ",IF(AND(NOT(ISBLANK($C12)),NOT(ISBLANK($C13)),$C12=$C13),", then stays the same.",".")))</f>
        <v>, then decreases.</v>
      </c>
      <c r="D40" s="2" t="str">
        <f>IF(AND(NOT(ISBLANK($D12)),NOT(ISBLANK($D13)),$D12&gt;$D13),", then decreases.",IF(AND(NOT(ISBLANK($D12)),NOT(ISBLANK($D13)),$D12&lt;$D13),", then increases. ",IF(AND(NOT(ISBLANK($D12)),NOT(ISBLANK($D13)),$D12=$D13),", then stays the same.",".")))</f>
        <v>, then decreases.</v>
      </c>
      <c r="E40" s="2" t="str">
        <f>IF(AND(NOT(ISBLANK($E12)),NOT(ISBLANK($E13)),$E12&gt;$E13),", then decreases.",IF(AND(NOT(ISBLANK($E12)),NOT(ISBLANK($E13)),$E12&lt;$E13),", then increases. ",IF(AND(NOT(ISBLANK($E12)),NOT(ISBLANK($E13)),$E12=$E13),", then stays the same.",".")))</f>
        <v>, then decreases.</v>
      </c>
    </row>
  </sheetData>
  <pageMargins left="0.75" right="0.75" top="1" bottom="1" header="0.511805555555556" footer="0.511805555555556"/>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40"/>
  <sheetViews>
    <sheetView workbookViewId="0">
      <selection activeCell="F4" sqref="F4"/>
    </sheetView>
  </sheetViews>
  <sheetFormatPr defaultColWidth="9.14285714285714" defaultRowHeight="15.75" outlineLevelCol="6"/>
  <cols>
    <col min="1" max="1" width="11.4285714285714" style="35" customWidth="1"/>
    <col min="2" max="2" width="61.8571428571429" style="35" customWidth="1"/>
    <col min="3" max="3" width="52.1428571428571" style="35" customWidth="1"/>
    <col min="4" max="4" width="10.8571428571429" style="35" customWidth="1"/>
    <col min="5" max="5" width="16.2857142857143" style="35"/>
    <col min="6" max="7" width="12.5714285714286" style="35"/>
    <col min="8" max="16384" width="9.14285714285714" style="2"/>
  </cols>
  <sheetData>
    <row r="1" spans="1:7">
      <c r="A1" s="36" t="s">
        <v>969</v>
      </c>
      <c r="B1" s="37"/>
      <c r="C1" s="37" t="s">
        <v>970</v>
      </c>
      <c r="D1" s="36" t="s">
        <v>971</v>
      </c>
      <c r="E1" s="38"/>
      <c r="G1" s="22" t="s">
        <v>972</v>
      </c>
    </row>
    <row r="2" spans="1:7">
      <c r="A2" s="36"/>
      <c r="B2" s="37" t="s">
        <v>971</v>
      </c>
      <c r="C2" s="39" t="s">
        <v>917</v>
      </c>
      <c r="D2" s="38"/>
      <c r="E2" s="38"/>
      <c r="G2" s="23"/>
    </row>
    <row r="3" ht="16.5" spans="1:7">
      <c r="A3" s="40" t="s">
        <v>969</v>
      </c>
      <c r="B3" s="41" t="s">
        <v>970</v>
      </c>
      <c r="C3" s="41" t="s">
        <v>973</v>
      </c>
      <c r="D3" s="42"/>
      <c r="E3" s="42"/>
      <c r="G3" s="22" t="s">
        <v>974</v>
      </c>
    </row>
    <row r="4" spans="1:7">
      <c r="A4" s="43" t="s">
        <v>975</v>
      </c>
      <c r="B4" s="44">
        <v>5.7</v>
      </c>
      <c r="C4" s="45">
        <v>110</v>
      </c>
      <c r="D4" s="46"/>
      <c r="E4" s="47"/>
      <c r="F4" s="48"/>
      <c r="G4" s="23"/>
    </row>
    <row r="5" spans="1:7">
      <c r="A5" s="49" t="s">
        <v>976</v>
      </c>
      <c r="B5" s="50">
        <v>2.8</v>
      </c>
      <c r="C5" s="51">
        <v>121</v>
      </c>
      <c r="D5" s="52"/>
      <c r="E5" s="53"/>
      <c r="F5" s="48"/>
      <c r="G5" s="23" t="s">
        <v>921</v>
      </c>
    </row>
    <row r="6" spans="1:7">
      <c r="A6" s="49" t="s">
        <v>977</v>
      </c>
      <c r="B6" s="50">
        <v>1.26</v>
      </c>
      <c r="C6" s="51">
        <v>165</v>
      </c>
      <c r="D6" s="52"/>
      <c r="E6" s="53"/>
      <c r="F6" s="48"/>
      <c r="G6" s="23" t="s">
        <v>923</v>
      </c>
    </row>
    <row r="7" spans="1:7">
      <c r="A7" s="49" t="s">
        <v>978</v>
      </c>
      <c r="B7" s="50">
        <v>1.57</v>
      </c>
      <c r="C7" s="51">
        <v>146</v>
      </c>
      <c r="D7" s="52"/>
      <c r="E7" s="53"/>
      <c r="F7" s="48"/>
      <c r="G7" s="23"/>
    </row>
    <row r="8" spans="1:7">
      <c r="A8" s="54"/>
      <c r="B8" s="52"/>
      <c r="C8" s="52"/>
      <c r="D8" s="52"/>
      <c r="E8" s="53"/>
      <c r="F8" s="48"/>
      <c r="G8" s="23" t="s">
        <v>925</v>
      </c>
    </row>
    <row r="9" spans="1:7">
      <c r="A9" s="54"/>
      <c r="B9" s="52"/>
      <c r="C9" s="52"/>
      <c r="D9" s="52"/>
      <c r="E9" s="53"/>
      <c r="F9" s="48"/>
      <c r="G9" s="23" t="s">
        <v>926</v>
      </c>
    </row>
    <row r="10" spans="1:6">
      <c r="A10" s="54"/>
      <c r="B10" s="52"/>
      <c r="C10" s="52"/>
      <c r="D10" s="52"/>
      <c r="E10" s="53"/>
      <c r="F10" s="48"/>
    </row>
    <row r="11" spans="1:6">
      <c r="A11" s="54"/>
      <c r="B11" s="52"/>
      <c r="C11" s="52"/>
      <c r="D11" s="52"/>
      <c r="E11" s="53"/>
      <c r="F11" s="48"/>
    </row>
    <row r="12" spans="1:6">
      <c r="A12" s="54"/>
      <c r="B12" s="52"/>
      <c r="C12" s="52"/>
      <c r="D12" s="52"/>
      <c r="E12" s="53"/>
      <c r="F12" s="48"/>
    </row>
    <row r="13" ht="16.5" spans="1:6">
      <c r="A13" s="55"/>
      <c r="B13" s="56"/>
      <c r="C13" s="56"/>
      <c r="D13" s="56"/>
      <c r="E13" s="57"/>
      <c r="F13" s="48"/>
    </row>
    <row r="14" spans="1:5">
      <c r="A14" s="28" t="s">
        <v>927</v>
      </c>
      <c r="B14" s="28" t="s">
        <v>928</v>
      </c>
      <c r="C14" s="28" t="s">
        <v>929</v>
      </c>
      <c r="D14" s="28" t="s">
        <v>930</v>
      </c>
      <c r="E14" s="28" t="s">
        <v>931</v>
      </c>
    </row>
    <row r="15" spans="1:5">
      <c r="A15" s="1" t="s">
        <v>932</v>
      </c>
      <c r="B15" s="1">
        <f>MIN(B4:B13)</f>
        <v>1.26</v>
      </c>
      <c r="C15" s="1">
        <f>MIN(C4:C13)</f>
        <v>110</v>
      </c>
      <c r="D15" s="1">
        <f>MIN(D4:D13)</f>
        <v>0</v>
      </c>
      <c r="E15" s="1">
        <f>MIN(E4:E13)</f>
        <v>0</v>
      </c>
    </row>
    <row r="16" spans="1:5">
      <c r="A16" s="1" t="s">
        <v>933</v>
      </c>
      <c r="B16" s="1" t="str">
        <f>IF(B15=B13,$A13,IF(B15=B12,$A12,IF(B15=B11,$A11,IF(B15=B10,$A10,IF(B15=B9,$A9,IF(B15=B8,$A8,IF(B15=B7,$A7,IF(B15=B6,$A6,IF(B15=B5,$A5,IF(B15=B4,$A4,"NO MIN X COORDIN$ATE"))))))))))</f>
        <v>Hermatite</v>
      </c>
      <c r="C16" s="1" t="str">
        <f>IF(C15=C13,$A13,IF(C15=C12,$A12,IF(C15=C11,$A11,IF(C15=C10,$A10,IF(C15=C9,$A9,IF(C15=C8,$A8,IF(C15=C7,$A7,IF(C15=C6,$A6,IF(C15=C5,$A5,IF(C15=C4,$A4,"NO MIN X COORDIN$ATE"))))))))))</f>
        <v>Plagioclase</v>
      </c>
      <c r="D16" s="1">
        <f>IF(D15=D13,$A13,IF(D15=D12,$A12,IF(D15=D11,$A11,IF(D15=D10,$A10,IF(D15=D9,$A9,IF(D15=D8,$A8,IF(D15=D7,$A7,IF(D15=D6,$A6,IF(D15=D5,$A5,IF(D15=D4,$A4,"NO MIN X COORDIN$ATE"))))))))))</f>
        <v>0</v>
      </c>
      <c r="E16" s="1">
        <f>IF(E15=E13,$A13,IF(E15=E12,$A12,IF(E15=E11,$A11,IF(E15=E10,$A10,IF(E15=E9,$A9,IF(E15=E8,$A8,IF(E15=E7,$A7,IF(E15=E6,$A6,IF(E15=E5,$A5,IF(E15=E4,$A4,"NO MIN X COORDIN$ATE"))))))))))</f>
        <v>0</v>
      </c>
    </row>
    <row r="17" spans="1:5">
      <c r="A17" s="1" t="s">
        <v>934</v>
      </c>
      <c r="B17" s="1">
        <f>MAX(B4:B13)</f>
        <v>5.7</v>
      </c>
      <c r="C17" s="1">
        <f>MAX(C4:C13)</f>
        <v>165</v>
      </c>
      <c r="D17" s="1">
        <f>MAX(D4:D13)</f>
        <v>0</v>
      </c>
      <c r="E17" s="1">
        <f>MAX(E4:E13)</f>
        <v>0</v>
      </c>
    </row>
    <row r="18" spans="1:5">
      <c r="A18" s="1" t="s">
        <v>935</v>
      </c>
      <c r="B18" s="1" t="str">
        <f>IF(B17=B13,$A13,IF(B17=B12,$A12,IF(B17=B11,$A11,IF(B17=B10,$A10,IF(B17=B9,$A9,IF(B17=B8,$A8,IF(B17=B7,$A7,IF(B17=B6,$A6,IF(B17=B5,$A5,IF(B17=B4,$A4,"NO MIN X COORDIN$ATE"))))))))))</f>
        <v>Plagioclase</v>
      </c>
      <c r="C18" s="1" t="str">
        <f>IF(C17=C13,$A13,IF(C17=C12,$A12,IF(C17=C11,$A11,IF(C17=C10,$A10,IF(C17=C9,$A9,IF(C17=C8,$A8,IF(C17=C7,$A7,IF(C17=C6,$A6,IF(C17=C5,$A5,IF(C17=C4,$A4,"NO MIN X COORDIN$ATE"))))))))))</f>
        <v>Hermatite</v>
      </c>
      <c r="D18" s="1">
        <f>IF(D17=D13,$A13,IF(D17=D12,$A12,IF(D17=D11,$A11,IF(D17=D10,$A10,IF(D17=D9,$A9,IF(D17=D8,$A8,IF(D17=D7,$A7,IF(D17=D6,$A6,IF(D17=D5,$A5,IF(D17=D4,$A4,"NO MIN X COORDIN$ATE"))))))))))</f>
        <v>0</v>
      </c>
      <c r="E18" s="1">
        <f>IF(E17=E13,$A13,IF(E17=E12,$A12,IF(E17=E11,$A11,IF(E17=E10,$A10,IF(E17=E9,$A9,IF(E17=E8,$A8,IF(E17=E7,$A7,IF(E17=E6,$A6,IF(E17=E5,$A5,IF(E17=E4,$A4,"NO MIN X COORDIN$ATE"))))))))))</f>
        <v>0</v>
      </c>
    </row>
    <row r="19" spans="1:5">
      <c r="A19" s="1" t="s">
        <v>936</v>
      </c>
      <c r="B19" s="1">
        <f>AVERAGE(B4:B13)</f>
        <v>2.8325</v>
      </c>
      <c r="C19" s="1">
        <f>AVERAGE(C4:C13)</f>
        <v>135.5</v>
      </c>
      <c r="D19" s="1" t="e">
        <f>AVERAGE(D4:D13)</f>
        <v>#DIV/0!</v>
      </c>
      <c r="E19" s="1" t="e">
        <f>AVERAGE(E4:E13)</f>
        <v>#DIV/0!</v>
      </c>
    </row>
    <row r="20" spans="1:5">
      <c r="A20" s="1" t="s">
        <v>937</v>
      </c>
      <c r="B20" s="1">
        <f>MEDIAN(B4:B13)</f>
        <v>2.185</v>
      </c>
      <c r="C20" s="1">
        <f>MEDIAN(C4:C13)</f>
        <v>133.5</v>
      </c>
      <c r="D20" s="1" t="e">
        <f>MEDIAN(D4:D13)</f>
        <v>#NUM!</v>
      </c>
      <c r="E20" s="1" t="e">
        <f>MEDIAN(E4:E13)</f>
        <v>#NUM!</v>
      </c>
    </row>
    <row r="21" spans="1:5">
      <c r="A21" s="1" t="s">
        <v>938</v>
      </c>
      <c r="B21" s="1">
        <f>STDEV(B4:B13)</f>
        <v>2.02404504231831</v>
      </c>
      <c r="C21" s="1">
        <f>STDEV(C4:C13)</f>
        <v>24.7722963543283</v>
      </c>
      <c r="D21" s="1" t="e">
        <f>STDEV(D4:D13)</f>
        <v>#DIV/0!</v>
      </c>
      <c r="E21" s="1" t="e">
        <f>STDEV(E4:E13)</f>
        <v>#DIV/0!</v>
      </c>
    </row>
    <row r="22" spans="1:5">
      <c r="A22" s="1" t="s">
        <v>939</v>
      </c>
      <c r="B22" s="1">
        <f>VAR(B4:B13)</f>
        <v>4.09675833333333</v>
      </c>
      <c r="C22" s="1">
        <f>VAR(C4:C13)</f>
        <v>613.666666666667</v>
      </c>
      <c r="D22" s="1" t="e">
        <f>VAR(D4:D13)</f>
        <v>#DIV/0!</v>
      </c>
      <c r="E22" s="1" t="e">
        <f>VAR(E4:E13)</f>
        <v>#DIV/0!</v>
      </c>
    </row>
    <row r="23" spans="1:5">
      <c r="A23" s="1" t="s">
        <v>940</v>
      </c>
      <c r="B23" s="1">
        <f>SKEW(B4:B13)</f>
        <v>1.42123974931145</v>
      </c>
      <c r="C23" s="1">
        <f>SKEW(C4:C13)</f>
        <v>0.315749329284583</v>
      </c>
      <c r="D23" s="1" t="e">
        <f>SKEW(D4:D13)</f>
        <v>#DIV/0!</v>
      </c>
      <c r="E23" s="1" t="e">
        <f>SKEW(E4:E13)</f>
        <v>#DIV/0!</v>
      </c>
    </row>
    <row r="24" spans="1:5">
      <c r="A24" s="1" t="s">
        <v>941</v>
      </c>
      <c r="B24" s="1" t="e">
        <f>CORREL(B4:B13,$A4:$A13)</f>
        <v>#DIV/0!</v>
      </c>
      <c r="C24" s="1" t="e">
        <f>CORREL(C4:C13,$A4:$A13)</f>
        <v>#DIV/0!</v>
      </c>
      <c r="D24" s="1" t="e">
        <f>CORREL(D4:D13,$A4:$A13)</f>
        <v>#DIV/0!</v>
      </c>
      <c r="E24" s="1" t="e">
        <f>CORREL(E4:E13,$A4:$A13)</f>
        <v>#DIV/0!</v>
      </c>
    </row>
    <row r="25" spans="1:5">
      <c r="A25" s="1" t="s">
        <v>942</v>
      </c>
      <c r="B25" s="1" t="str">
        <f>A4</f>
        <v>Plagioclase</v>
      </c>
      <c r="C25" s="2"/>
      <c r="D25" s="2"/>
      <c r="E25" s="2"/>
    </row>
    <row r="26" spans="1:5">
      <c r="A26" s="1" t="s">
        <v>943</v>
      </c>
      <c r="B26" s="1" t="str">
        <f>IF(B27=0,A13,IF(B27=1,A12,IF(B27=2,A11,IF(B27=3,A10,IF(B27=4,A9,IF(B27=5,A8,IF(B27=6,A7,IF(B27=7,A6,IF(B27=8,A5,IF(B27=9,A4,"NO X AXIA"))))))))))</f>
        <v>Quartz</v>
      </c>
      <c r="C26" s="2"/>
      <c r="D26" s="2"/>
      <c r="E26" s="2"/>
    </row>
    <row r="27" spans="1:5">
      <c r="A27" s="1" t="s">
        <v>944</v>
      </c>
      <c r="B27" s="1">
        <f>COUNTIF(A4:A13,"")</f>
        <v>6</v>
      </c>
      <c r="C27" s="2"/>
      <c r="D27" s="2"/>
      <c r="E27" s="2"/>
    </row>
    <row r="28" spans="1:5">
      <c r="A28" s="1"/>
      <c r="B28" s="1"/>
      <c r="C28" s="1"/>
      <c r="D28" s="2"/>
      <c r="E28" s="2"/>
    </row>
    <row r="30" spans="1:5">
      <c r="A30" s="1" t="s">
        <v>945</v>
      </c>
      <c r="B30" s="1" t="str">
        <f>CONCATENATE(B32,B33,B34,B35,B36,B37,B38,B39,B40)</f>
        <v>start by decreasing then in the subsequent steps it then decreases, then increases.</v>
      </c>
      <c r="C30" s="1" t="str">
        <f>CONCATENATE(C32,C33,C34,C35,C36,C37,C38,C39,C40)</f>
        <v>start by increasing then in the subsequent steps it then increases, then decreases.</v>
      </c>
      <c r="D30" s="1" t="str">
        <f>CONCATENATE(D32,D33,D34,D35,D36,D37,D38,D39,D40)</f>
        <v>.</v>
      </c>
      <c r="E30" s="1" t="str">
        <f>CONCATENATE(E32,E33,E34,E35,E36,E37,E38,E39,E40)</f>
        <v>.</v>
      </c>
    </row>
    <row r="31" spans="1:5">
      <c r="A31" s="29"/>
      <c r="B31" s="1"/>
      <c r="C31" s="1"/>
      <c r="D31" s="1"/>
      <c r="E31" s="1"/>
    </row>
    <row r="32" spans="1:5">
      <c r="A32" s="2" t="s">
        <v>946</v>
      </c>
      <c r="B32" s="2" t="str">
        <f>IF(AND(NOT(ISBLANK($B4)),NOT(ISBLANK($B5)),$B4&gt;$B5),"start by decreasing then in the subsequent steps it",IF(AND(NOT(ISBLANK($B4)),NOT(ISBLANK($B5)),$B4&lt;$B5),"start by increasing then in the subsequent steps it",IF(AND(NOT(ISBLANK($B4)),NOT(ISBLANK($B5)),$B4=$B5),"start by staying the same then in the subsequent steps it","")))</f>
        <v>start by decreasing then in the subsequent steps it</v>
      </c>
      <c r="C32" s="2" t="str">
        <f>IF(AND(NOT(ISBLANK($C4)),NOT(ISBLANK($C5)),$C4&gt;$C5),"start by decreasing then in the subsequent steps it",IF(AND(NOT(ISBLANK($C4)),NOT(ISBLANK($C5)),$C4&lt;$C5),"start by increasing then in the subsequent steps it",IF(AND(NOT(ISBLANK($C4)),NOT(ISBLANK($C5)),$C4=$C5),"start by staying the same then in the subsequent steps it","")))</f>
        <v>start by increasing then in the subsequent steps it</v>
      </c>
      <c r="D32" s="2" t="str">
        <f>IF(AND(NOT(ISBLANK($D4)),NOT(ISBLANK($D5)),$D4&gt;$D5),"start by decreasing then in the subsequent steps it",IF(AND(NOT(ISBLANK($D4)),NOT(ISBLANK($D5)),$D4&lt;$D5),"start by increasing then in the subsequent steps it",IF(AND(NOT(ISBLANK($D4)),NOT(ISBLANK($D5)),$D4=$D5),"start by staying the same then in the subsequent steps it","")))</f>
        <v/>
      </c>
      <c r="E32" s="2" t="str">
        <f>IF(AND(NOT(ISBLANK($E4)),NOT(ISBLANK($E5)),$E4&gt;$E5),"start by decreasing then in the subsequent steps it",IF(AND(NOT(ISBLANK($E4)),NOT(ISBLANK($E5)),$E4&lt;$E5),"start by increasing then in the subsequent steps it",IF(AND(NOT(ISBLANK($E4)),NOT(ISBLANK($E5)),$E4=$E5),"start by staying the same then in the subsequent steps it","")))</f>
        <v/>
      </c>
    </row>
    <row r="33" spans="1:5">
      <c r="A33" s="2" t="s">
        <v>947</v>
      </c>
      <c r="B33" s="2" t="str">
        <f>IF(AND(NOT(ISBLANK($B5)),NOT(ISBLANK($B6)),$B5&gt;$B6)," then decreases",IF(AND(NOT(ISBLANK($B5)),NOT(ISBLANK($B6)),$B5&lt;$B6)," then increases",IF(AND(NOT(ISBLANK($B5)),NOT(ISBLANK($B6)),$B5=$B6)," then stays the same","")))</f>
        <v> then decreases</v>
      </c>
      <c r="C33" s="2" t="str">
        <f>IF(AND(NOT(ISBLANK($C5)),NOT(ISBLANK($C6)),$C5&gt;$C6)," then decreases",IF(AND(NOT(ISBLANK($C5)),NOT(ISBLANK($C6)),$C5&lt;$C6)," then increases",IF(AND(NOT(ISBLANK($C5)),NOT(ISBLANK($C6)),$C5=$C6)," then stays the same","")))</f>
        <v> then increases</v>
      </c>
      <c r="D33" s="2" t="str">
        <f>IF(AND(NOT(ISBLANK($D5)),NOT(ISBLANK($D6)),$D5&gt;$D6)," then decreases",IF(AND(NOT(ISBLANK($D5)),NOT(ISBLANK($D6)),$D5&lt;$D6)," then increases",IF(AND(NOT(ISBLANK($D5)),NOT(ISBLANK($D6)),$D5=$D6)," then stays the same","")))</f>
        <v/>
      </c>
      <c r="E33" s="2" t="str">
        <f>IF(AND(NOT(ISBLANK($E5)),NOT(ISBLANK($E6)),$E5&gt;$E6)," then decreases",IF(AND(NOT(ISBLANK($E5)),NOT(ISBLANK($E6)),$E5&lt;$E6)," then increases",IF(AND(NOT(ISBLANK($E5)),NOT(ISBLANK($E6)),$E5=$E6)," then stays the same","")))</f>
        <v/>
      </c>
    </row>
    <row r="34" spans="1:5">
      <c r="A34" s="2" t="s">
        <v>948</v>
      </c>
      <c r="B34" s="2" t="str">
        <f t="shared" ref="B34:B39" si="0">IF(AND(NOT(ISBLANK($B6)),NOT(ISBLANK($B7)),$B6&gt;$B7),", then decreases",IF(AND(NOT(ISBLANK($B6)),NOT(ISBLANK($B7)),$B6&lt;$B7),", then increases",IF(AND(NOT(ISBLANK($B6)),NOT(ISBLANK($B7)),$B6=$B7),", then stays the same","")))</f>
        <v>, then increases</v>
      </c>
      <c r="C34" s="2" t="str">
        <f t="shared" ref="C34:C39" si="1">IF(AND(NOT(ISBLANK($C6)),NOT(ISBLANK($C7)),$C6&gt;$C7),", then decreases",IF(AND(NOT(ISBLANK($C6)),NOT(ISBLANK($C7)),$C6&lt;$C7),", then increases",IF(AND(NOT(ISBLANK($C6)),NOT(ISBLANK($C7)),$C6=$C7),", then stays the same","")))</f>
        <v>, then decreases</v>
      </c>
      <c r="D34" s="2" t="str">
        <f t="shared" ref="D34:D39" si="2">IF(AND(NOT(ISBLANK($D6)),NOT(ISBLANK($D7)),$D6&gt;$D7),", then decreases",IF(AND(NOT(ISBLANK($D6)),NOT(ISBLANK($D7)),$D6&lt;$D7),", then increases",IF(AND(NOT(ISBLANK($D6)),NOT(ISBLANK($D7)),$D6=$D7),", then stays the same","")))</f>
        <v/>
      </c>
      <c r="E34" s="2" t="str">
        <f t="shared" ref="E34:E39" si="3">IF(AND(NOT(ISBLANK($E6)),NOT(ISBLANK($E7)),$E6&gt;$E7),", then decreases",IF(AND(NOT(ISBLANK($E6)),NOT(ISBLANK($E7)),$E6&lt;$E7),", then increases",IF(AND(NOT(ISBLANK($E6)),NOT(ISBLANK($E7)),$E6=$E7),", then stays the same","")))</f>
        <v/>
      </c>
    </row>
    <row r="35" spans="1:5">
      <c r="A35" s="2" t="s">
        <v>948</v>
      </c>
      <c r="B35" s="2" t="str">
        <f t="shared" si="0"/>
        <v/>
      </c>
      <c r="C35" s="2" t="str">
        <f t="shared" si="1"/>
        <v/>
      </c>
      <c r="D35" s="2" t="str">
        <f t="shared" si="2"/>
        <v/>
      </c>
      <c r="E35" s="2" t="str">
        <f t="shared" si="3"/>
        <v/>
      </c>
    </row>
    <row r="36" spans="1:5">
      <c r="A36" s="2" t="s">
        <v>949</v>
      </c>
      <c r="B36" s="2" t="str">
        <f t="shared" si="0"/>
        <v/>
      </c>
      <c r="C36" s="2" t="str">
        <f t="shared" si="1"/>
        <v/>
      </c>
      <c r="D36" s="2" t="str">
        <f t="shared" si="2"/>
        <v/>
      </c>
      <c r="E36" s="2" t="str">
        <f t="shared" si="3"/>
        <v/>
      </c>
    </row>
    <row r="37" spans="1:5">
      <c r="A37" s="2" t="s">
        <v>950</v>
      </c>
      <c r="B37" s="2" t="str">
        <f t="shared" si="0"/>
        <v/>
      </c>
      <c r="C37" s="2" t="str">
        <f t="shared" si="1"/>
        <v/>
      </c>
      <c r="D37" s="2" t="str">
        <f t="shared" si="2"/>
        <v/>
      </c>
      <c r="E37" s="2" t="str">
        <f t="shared" si="3"/>
        <v/>
      </c>
    </row>
    <row r="38" spans="1:5">
      <c r="A38" s="2" t="s">
        <v>951</v>
      </c>
      <c r="B38" s="2" t="str">
        <f t="shared" si="0"/>
        <v/>
      </c>
      <c r="C38" s="2" t="str">
        <f t="shared" si="1"/>
        <v/>
      </c>
      <c r="D38" s="2" t="str">
        <f t="shared" si="2"/>
        <v/>
      </c>
      <c r="E38" s="2" t="str">
        <f t="shared" si="3"/>
        <v/>
      </c>
    </row>
    <row r="39" spans="1:5">
      <c r="A39" s="2" t="s">
        <v>952</v>
      </c>
      <c r="B39" s="2" t="str">
        <f t="shared" si="0"/>
        <v/>
      </c>
      <c r="C39" s="2" t="str">
        <f t="shared" si="1"/>
        <v/>
      </c>
      <c r="D39" s="2" t="str">
        <f t="shared" si="2"/>
        <v/>
      </c>
      <c r="E39" s="2" t="str">
        <f t="shared" si="3"/>
        <v/>
      </c>
    </row>
    <row r="40" spans="1:5">
      <c r="A40" s="2" t="s">
        <v>952</v>
      </c>
      <c r="B40" s="2" t="str">
        <f>IF(AND(NOT(ISBLANK($B12)),NOT(ISBLANK($B13)),$B12&gt;$B13),", then decreases.",IF(AND(NOT(ISBLANK($B12)),NOT(ISBLANK($B13)),$B12&lt;$B13),", then increases. ",IF(AND(NOT(ISBLANK($B12)),NOT(ISBLANK($B13)),$B12=$B13),", then stays the same.",".")))</f>
        <v>.</v>
      </c>
      <c r="C40" s="2" t="str">
        <f>IF(AND(NOT(ISBLANK($C12)),NOT(ISBLANK($C13)),$C12&gt;$C13),", then decreases.",IF(AND(NOT(ISBLANK($C12)),NOT(ISBLANK($C13)),$C12&lt;$C13),", then increases. ",IF(AND(NOT(ISBLANK($C12)),NOT(ISBLANK($C13)),$C12=$C13),", then stays the same.",".")))</f>
        <v>.</v>
      </c>
      <c r="D40" s="2" t="str">
        <f>IF(AND(NOT(ISBLANK($D12)),NOT(ISBLANK($D13)),$D12&gt;$D13),", then decreases.",IF(AND(NOT(ISBLANK($D12)),NOT(ISBLANK($D13)),$D12&lt;$D13),", then increases. ",IF(AND(NOT(ISBLANK($D12)),NOT(ISBLANK($D13)),$D12=$D13),", then stays the same.",".")))</f>
        <v>.</v>
      </c>
      <c r="E40" s="2" t="str">
        <f>IF(AND(NOT(ISBLANK($E12)),NOT(ISBLANK($E13)),$E12&gt;$E13),", then decreases.",IF(AND(NOT(ISBLANK($E12)),NOT(ISBLANK($E13)),$E12&lt;$E13),", then increases. ",IF(AND(NOT(ISBLANK($E12)),NOT(ISBLANK($E13)),$E12=$E13),", then stays the same.",".")))</f>
        <v>.</v>
      </c>
    </row>
  </sheetData>
  <hyperlinks>
    <hyperlink ref="G1" r:id="rId4" display="http://www.domain.com/experiment_D_setup_diagram_image.png" tooltip="http://www.domain.com/experiment_D_setup_diagram_image.png"/>
    <hyperlink ref="G3" r:id="rId5" display="http://www.domain.com/experiment_D_plotted_chart.png" tooltip="http://www.domain.com/experiment_D_plotted_chart.png"/>
  </hyperlinks>
  <pageMargins left="0.75" right="0.75" top="1" bottom="1" header="0.511805555555556" footer="0.511805555555556"/>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40"/>
  <sheetViews>
    <sheetView workbookViewId="0">
      <selection activeCell="F6" sqref="F6"/>
    </sheetView>
  </sheetViews>
  <sheetFormatPr defaultColWidth="9.14285714285714" defaultRowHeight="15.75" outlineLevelCol="6"/>
  <cols>
    <col min="1" max="1" width="22.7142857142857" style="1" customWidth="1"/>
    <col min="2" max="2" width="25.8571428571429" style="1" customWidth="1"/>
    <col min="3" max="4" width="14.8571428571429" style="1" customWidth="1"/>
    <col min="5" max="5" width="8.28571428571429" style="1" customWidth="1"/>
    <col min="6" max="7" width="12.5714285714286" style="1"/>
    <col min="8" max="16384" width="9.14285714285714" style="2"/>
  </cols>
  <sheetData>
    <row r="1" spans="1:7">
      <c r="A1" s="21" t="s">
        <v>953</v>
      </c>
      <c r="B1" s="30" t="s">
        <v>954</v>
      </c>
      <c r="C1" s="21" t="s">
        <v>979</v>
      </c>
      <c r="D1" s="21" t="s">
        <v>980</v>
      </c>
      <c r="E1" s="21"/>
      <c r="G1" s="22" t="s">
        <v>981</v>
      </c>
    </row>
    <row r="2" spans="1:7">
      <c r="A2" s="30" t="s">
        <v>954</v>
      </c>
      <c r="B2" s="21" t="s">
        <v>982</v>
      </c>
      <c r="C2" s="21" t="s">
        <v>982</v>
      </c>
      <c r="D2" s="21" t="s">
        <v>982</v>
      </c>
      <c r="E2" s="21" t="s">
        <v>982</v>
      </c>
      <c r="G2" s="23"/>
    </row>
    <row r="3" ht="16.5" spans="1:7">
      <c r="A3" s="24" t="s">
        <v>953</v>
      </c>
      <c r="B3" s="24" t="s">
        <v>976</v>
      </c>
      <c r="C3" s="24" t="s">
        <v>977</v>
      </c>
      <c r="D3" s="24" t="s">
        <v>975</v>
      </c>
      <c r="E3" s="24" t="s">
        <v>978</v>
      </c>
      <c r="F3" s="3"/>
      <c r="G3" s="31" t="s">
        <v>983</v>
      </c>
    </row>
    <row r="4" spans="1:7">
      <c r="A4" s="6">
        <v>0</v>
      </c>
      <c r="B4" s="7">
        <v>6.1</v>
      </c>
      <c r="C4" s="7">
        <v>2.9</v>
      </c>
      <c r="D4" s="7">
        <v>1.7</v>
      </c>
      <c r="E4" s="8">
        <v>1.1</v>
      </c>
      <c r="F4" s="9"/>
      <c r="G4" s="23"/>
    </row>
    <row r="5" spans="1:7">
      <c r="A5" s="10">
        <v>50</v>
      </c>
      <c r="B5" s="11">
        <v>5</v>
      </c>
      <c r="C5" s="11">
        <v>2.8</v>
      </c>
      <c r="D5" s="11">
        <v>1.5</v>
      </c>
      <c r="E5" s="12">
        <v>1.15</v>
      </c>
      <c r="F5" s="9"/>
      <c r="G5" s="23" t="s">
        <v>921</v>
      </c>
    </row>
    <row r="6" spans="1:7">
      <c r="A6" s="10">
        <v>100</v>
      </c>
      <c r="B6" s="11">
        <v>4.2</v>
      </c>
      <c r="C6" s="11">
        <v>2.5</v>
      </c>
      <c r="D6" s="11">
        <v>1.3</v>
      </c>
      <c r="E6" s="12">
        <v>1.17</v>
      </c>
      <c r="F6" s="9"/>
      <c r="G6" s="23" t="s">
        <v>923</v>
      </c>
    </row>
    <row r="7" spans="1:7">
      <c r="A7" s="10">
        <v>150</v>
      </c>
      <c r="B7" s="11">
        <v>3.5</v>
      </c>
      <c r="C7" s="11">
        <v>2.4</v>
      </c>
      <c r="D7" s="11">
        <v>1.2</v>
      </c>
      <c r="E7" s="12">
        <v>1.18</v>
      </c>
      <c r="F7" s="9"/>
      <c r="G7" s="23"/>
    </row>
    <row r="8" spans="1:7">
      <c r="A8" s="10">
        <v>200</v>
      </c>
      <c r="B8" s="11">
        <v>3.1</v>
      </c>
      <c r="C8" s="11">
        <v>2.3</v>
      </c>
      <c r="D8" s="11">
        <v>1.2</v>
      </c>
      <c r="E8" s="12">
        <v>1.2</v>
      </c>
      <c r="F8" s="9"/>
      <c r="G8" s="23" t="s">
        <v>925</v>
      </c>
    </row>
    <row r="9" spans="1:7">
      <c r="A9" s="10">
        <v>250</v>
      </c>
      <c r="B9" s="11">
        <v>2.8</v>
      </c>
      <c r="C9" s="11">
        <v>2.1</v>
      </c>
      <c r="D9" s="11">
        <v>1.2</v>
      </c>
      <c r="E9" s="12">
        <v>1.2</v>
      </c>
      <c r="F9" s="9"/>
      <c r="G9" s="23" t="s">
        <v>926</v>
      </c>
    </row>
    <row r="10" spans="1:6">
      <c r="A10" s="10">
        <v>300</v>
      </c>
      <c r="B10" s="11">
        <v>2.7</v>
      </c>
      <c r="C10" s="11">
        <v>2.05</v>
      </c>
      <c r="D10" s="11">
        <v>1.2</v>
      </c>
      <c r="E10" s="12">
        <v>1.2</v>
      </c>
      <c r="F10" s="9"/>
    </row>
    <row r="11" spans="1:6">
      <c r="A11" s="10">
        <v>350</v>
      </c>
      <c r="B11" s="11">
        <v>2.6</v>
      </c>
      <c r="C11" s="11">
        <v>2</v>
      </c>
      <c r="D11" s="11">
        <v>1.2</v>
      </c>
      <c r="E11" s="12">
        <v>1.25</v>
      </c>
      <c r="F11" s="9"/>
    </row>
    <row r="12" spans="1:6">
      <c r="A12" s="10">
        <v>400</v>
      </c>
      <c r="B12" s="11">
        <v>2.3</v>
      </c>
      <c r="C12" s="11">
        <v>1.95</v>
      </c>
      <c r="D12" s="11">
        <v>1.2</v>
      </c>
      <c r="E12" s="12">
        <v>1.3</v>
      </c>
      <c r="F12" s="9"/>
    </row>
    <row r="13" ht="16.5" spans="1:6">
      <c r="A13" s="32"/>
      <c r="B13" s="33"/>
      <c r="C13" s="33"/>
      <c r="D13" s="33"/>
      <c r="E13" s="34"/>
      <c r="F13" s="9"/>
    </row>
    <row r="14" spans="1:5">
      <c r="A14" s="28" t="s">
        <v>927</v>
      </c>
      <c r="B14" s="28" t="s">
        <v>928</v>
      </c>
      <c r="C14" s="28" t="s">
        <v>929</v>
      </c>
      <c r="D14" s="28" t="s">
        <v>930</v>
      </c>
      <c r="E14" s="28" t="s">
        <v>931</v>
      </c>
    </row>
    <row r="15" spans="1:5">
      <c r="A15" s="1" t="s">
        <v>932</v>
      </c>
      <c r="B15" s="1">
        <f>MIN(B4:B13)</f>
        <v>2.3</v>
      </c>
      <c r="C15" s="1">
        <f>MIN(C4:C13)</f>
        <v>1.95</v>
      </c>
      <c r="D15" s="1">
        <f>MIN(D4:D13)</f>
        <v>1.2</v>
      </c>
      <c r="E15" s="1">
        <f>MIN(E4:E13)</f>
        <v>1.1</v>
      </c>
    </row>
    <row r="16" spans="1:5">
      <c r="A16" s="1" t="s">
        <v>933</v>
      </c>
      <c r="B16" s="1">
        <f>IF(B15=B13,$A13,IF(B15=B12,$A12,IF(B15=B11,$A11,IF(B15=B10,$A10,IF(B15=B9,$A9,IF(B15=B8,$A8,IF(B15=B7,$A7,IF(B15=B6,$A6,IF(B15=B5,$A5,IF(B15=B4,$A4,"NO MIN X COORDIN$ATE"))))))))))</f>
        <v>400</v>
      </c>
      <c r="C16" s="1">
        <f>IF(C15=C13,$A13,IF(C15=C12,$A12,IF(C15=C11,$A11,IF(C15=C10,$A10,IF(C15=C9,$A9,IF(C15=C8,$A8,IF(C15=C7,$A7,IF(C15=C6,$A6,IF(C15=C5,$A5,IF(C15=C4,$A4,"NO MIN X COORDIN$ATE"))))))))))</f>
        <v>400</v>
      </c>
      <c r="D16" s="1">
        <f>IF(D15=D13,$A13,IF(D15=D12,$A12,IF(D15=D11,$A11,IF(D15=D10,$A10,IF(D15=D9,$A9,IF(D15=D8,$A8,IF(D15=D7,$A7,IF(D15=D6,$A6,IF(D15=D5,$A5,IF(D15=D4,$A4,"NO MIN X COORDIN$ATE"))))))))))</f>
        <v>400</v>
      </c>
      <c r="E16" s="1">
        <f>IF(E15=E13,$A13,IF(E15=E12,$A12,IF(E15=E11,$A11,IF(E15=E10,$A10,IF(E15=E9,$A9,IF(E15=E8,$A8,IF(E15=E7,$A7,IF(E15=E6,$A6,IF(E15=E5,$A5,IF(E15=E4,$A4,"NO MIN X COORDIN$ATE"))))))))))</f>
        <v>0</v>
      </c>
    </row>
    <row r="17" spans="1:5">
      <c r="A17" s="1" t="s">
        <v>934</v>
      </c>
      <c r="B17" s="1">
        <f>MAX(B4:B13)</f>
        <v>6.1</v>
      </c>
      <c r="C17" s="1">
        <f>MAX(C4:C13)</f>
        <v>2.9</v>
      </c>
      <c r="D17" s="1">
        <f>MAX(D4:D13)</f>
        <v>1.7</v>
      </c>
      <c r="E17" s="1">
        <f>MAX(E4:E13)</f>
        <v>1.3</v>
      </c>
    </row>
    <row r="18" spans="1:5">
      <c r="A18" s="1" t="s">
        <v>935</v>
      </c>
      <c r="B18" s="1">
        <f>IF(B17=B13,$A13,IF(B17=B12,$A12,IF(B17=B11,$A11,IF(B17=B10,$A10,IF(B17=B9,$A9,IF(B17=B8,$A8,IF(B17=B7,$A7,IF(B17=B6,$A6,IF(B17=B5,$A5,IF(B17=B4,$A4,"NO MIN X COORDIN$ATE"))))))))))</f>
        <v>0</v>
      </c>
      <c r="C18" s="1">
        <f>IF(C17=C13,$A13,IF(C17=C12,$A12,IF(C17=C11,$A11,IF(C17=C10,$A10,IF(C17=C9,$A9,IF(C17=C8,$A8,IF(C17=C7,$A7,IF(C17=C6,$A6,IF(C17=C5,$A5,IF(C17=C4,$A4,"NO MIN X COORDIN$ATE"))))))))))</f>
        <v>0</v>
      </c>
      <c r="D18" s="1">
        <f>IF(D17=D13,$A13,IF(D17=D12,$A12,IF(D17=D11,$A11,IF(D17=D10,$A10,IF(D17=D9,$A9,IF(D17=D8,$A8,IF(D17=D7,$A7,IF(D17=D6,$A6,IF(D17=D5,$A5,IF(D17=D4,$A4,"NO MIN X COORDIN$ATE"))))))))))</f>
        <v>0</v>
      </c>
      <c r="E18" s="1">
        <f>IF(E17=E13,$A13,IF(E17=E12,$A12,IF(E17=E11,$A11,IF(E17=E10,$A10,IF(E17=E9,$A9,IF(E17=E8,$A8,IF(E17=E7,$A7,IF(E17=E6,$A6,IF(E17=E5,$A5,IF(E17=E4,$A4,"NO MIN X COORDIN$ATE"))))))))))</f>
        <v>400</v>
      </c>
    </row>
    <row r="19" spans="1:5">
      <c r="A19" s="1" t="s">
        <v>936</v>
      </c>
      <c r="B19" s="1">
        <f>AVERAGE(B4:B13)</f>
        <v>3.58888888888889</v>
      </c>
      <c r="C19" s="1">
        <f>AVERAGE(C4:C13)</f>
        <v>2.33333333333333</v>
      </c>
      <c r="D19" s="1">
        <f>AVERAGE(D4:D13)</f>
        <v>1.3</v>
      </c>
      <c r="E19" s="1">
        <f>AVERAGE(E4:E13)</f>
        <v>1.19444444444444</v>
      </c>
    </row>
    <row r="20" spans="1:5">
      <c r="A20" s="1" t="s">
        <v>937</v>
      </c>
      <c r="B20" s="1">
        <f>MEDIAN(B4:B13)</f>
        <v>3.1</v>
      </c>
      <c r="C20" s="1">
        <f>MEDIAN(C4:C13)</f>
        <v>2.3</v>
      </c>
      <c r="D20" s="1">
        <f>MEDIAN(D4:D13)</f>
        <v>1.2</v>
      </c>
      <c r="E20" s="1">
        <f>MEDIAN(E4:E13)</f>
        <v>1.2</v>
      </c>
    </row>
    <row r="21" spans="1:5">
      <c r="A21" s="1" t="s">
        <v>938</v>
      </c>
      <c r="B21" s="1">
        <f>STDEV(B4:B13)</f>
        <v>1.27322861698562</v>
      </c>
      <c r="C21" s="1">
        <f>STDEV(C4:C13)</f>
        <v>0.347311099736245</v>
      </c>
      <c r="D21" s="1">
        <f>STDEV(D4:D13)</f>
        <v>0.1802775637732</v>
      </c>
      <c r="E21" s="1">
        <f>STDEV(E4:E13)</f>
        <v>0.0570331287742289</v>
      </c>
    </row>
    <row r="22" spans="1:5">
      <c r="A22" s="1" t="s">
        <v>939</v>
      </c>
      <c r="B22" s="1">
        <f>VAR(B4:B13)</f>
        <v>1.62111111111111</v>
      </c>
      <c r="C22" s="1">
        <f>VAR(C4:C13)</f>
        <v>0.120625</v>
      </c>
      <c r="D22" s="1">
        <f>VAR(D4:D13)</f>
        <v>0.0325</v>
      </c>
      <c r="E22" s="1">
        <f>VAR(E4:E13)</f>
        <v>0.00325277777777778</v>
      </c>
    </row>
    <row r="23" spans="1:5">
      <c r="A23" s="1" t="s">
        <v>940</v>
      </c>
      <c r="B23" s="1">
        <f>SKEW(B4:B13)</f>
        <v>1.1253887920821</v>
      </c>
      <c r="C23" s="1">
        <f>SKEW(C4:C13)</f>
        <v>0.612509390866546</v>
      </c>
      <c r="D23" s="1">
        <f>SKEW(D4:D13)</f>
        <v>1.8103951459219</v>
      </c>
      <c r="E23" s="1">
        <f>SKEW(E4:E13)</f>
        <v>0.34673755512071</v>
      </c>
    </row>
    <row r="24" spans="1:5">
      <c r="A24" s="1" t="s">
        <v>941</v>
      </c>
      <c r="B24" s="1">
        <f>CORREL(B4:B13,$A4:$A13)</f>
        <v>-0.935650162650399</v>
      </c>
      <c r="C24" s="1">
        <f>CORREL(C4:C13,$A4:$A13)</f>
        <v>-0.972506332367021</v>
      </c>
      <c r="D24" s="1">
        <f>CORREL(D4:D13,$A4:$A13)</f>
        <v>-0.784873009489842</v>
      </c>
      <c r="E24" s="1">
        <f>CORREL(E4:E13,$A4:$A13)</f>
        <v>0.944352624148482</v>
      </c>
    </row>
    <row r="25" spans="1:5">
      <c r="A25" s="1" t="s">
        <v>942</v>
      </c>
      <c r="B25" s="1">
        <f>A4</f>
        <v>0</v>
      </c>
      <c r="C25" s="2"/>
      <c r="D25" s="2"/>
      <c r="E25" s="2"/>
    </row>
    <row r="26" spans="1:5">
      <c r="A26" s="1" t="s">
        <v>943</v>
      </c>
      <c r="B26" s="1">
        <f>IF(B27=0,A13,IF(B27=1,A12,IF(B27=2,A11,IF(B27=3,A10,IF(B27=4,A9,IF(B27=5,A8,IF(B27=6,A7,IF(B27=7,A6,IF(B27=8,A5,IF(B27=9,A4,"NO X AXIA"))))))))))</f>
        <v>400</v>
      </c>
      <c r="C26" s="2"/>
      <c r="D26" s="2"/>
      <c r="E26" s="2"/>
    </row>
    <row r="27" spans="1:5">
      <c r="A27" s="1" t="s">
        <v>944</v>
      </c>
      <c r="B27" s="1">
        <f>COUNTIF(A4:A13,"")</f>
        <v>1</v>
      </c>
      <c r="C27" s="2"/>
      <c r="D27" s="2"/>
      <c r="E27" s="2"/>
    </row>
    <row r="28" spans="4:5">
      <c r="D28" s="2"/>
      <c r="E28" s="2"/>
    </row>
    <row r="30" spans="1:5">
      <c r="A30" s="1" t="s">
        <v>945</v>
      </c>
      <c r="B30" s="1" t="str">
        <f>CONCATENATE(B32,B33,B34,B35,B36,B37,B38,B39,B40)</f>
        <v>start by decreasing then in the subsequent steps it then decreases, then decreases, then decreases, then decreases, then decreases, then decreases, then decreases.</v>
      </c>
      <c r="C30" s="1" t="str">
        <f>CONCATENATE(C32,C33,C34,C35,C36,C37,C38,C39,C40)</f>
        <v>start by decreasing then in the subsequent steps it then decreases, then decreases, then decreases, then decreases, then decreases, then decreases, then decreases.</v>
      </c>
      <c r="D30" s="1" t="str">
        <f>CONCATENATE(D32,D33,D34,D35,D36,D37,D38,D39,D40)</f>
        <v>start by decreasing then in the subsequent steps it then decreases, then decreases, then stays the same, then stays the same, then stays the same, then stays the same, then stays the same.</v>
      </c>
      <c r="E30" s="1" t="str">
        <f>CONCATENATE(E32,E33,E34,E35,E36,E37,E38,E39,E40)</f>
        <v>start by increasing then in the subsequent steps it then increases, then increases, then increases, then stays the same, then stays the same, then increases, then increases.</v>
      </c>
    </row>
    <row r="31" spans="1:1">
      <c r="A31" s="29"/>
    </row>
    <row r="32" spans="1:5">
      <c r="A32" s="2" t="s">
        <v>946</v>
      </c>
      <c r="B32" s="2" t="str">
        <f>IF(AND(NOT(ISBLANK($B4)),NOT(ISBLANK($B5)),$B4&gt;$B5),"start by decreasing then in the subsequent steps it",IF(AND(NOT(ISBLANK($B4)),NOT(ISBLANK($B5)),$B4&lt;$B5),"start by increasing then in the subsequent steps it",IF(AND(NOT(ISBLANK($B4)),NOT(ISBLANK($B5)),$B4=$B5),"start by staying the same then in the subsequent steps it","")))</f>
        <v>start by decreasing then in the subsequent steps it</v>
      </c>
      <c r="C32" s="2" t="str">
        <f>IF(AND(NOT(ISBLANK($C4)),NOT(ISBLANK($C5)),$C4&gt;$C5),"start by decreasing then in the subsequent steps it",IF(AND(NOT(ISBLANK($C4)),NOT(ISBLANK($C5)),$C4&lt;$C5),"start by increasing then in the subsequent steps it",IF(AND(NOT(ISBLANK($C4)),NOT(ISBLANK($C5)),$C4=$C5),"start by staying the same then in the subsequent steps it","")))</f>
        <v>start by decreasing then in the subsequent steps it</v>
      </c>
      <c r="D32" s="2" t="str">
        <f>IF(AND(NOT(ISBLANK($D4)),NOT(ISBLANK($D5)),$D4&gt;$D5),"start by decreasing then in the subsequent steps it",IF(AND(NOT(ISBLANK($D4)),NOT(ISBLANK($D5)),$D4&lt;$D5),"start by increasing then in the subsequent steps it",IF(AND(NOT(ISBLANK($D4)),NOT(ISBLANK($D5)),$D4=$D5),"start by staying the same then in the subsequent steps it","")))</f>
        <v>start by decreasing then in the subsequent steps it</v>
      </c>
      <c r="E32" s="2" t="str">
        <f>IF(AND(NOT(ISBLANK($E4)),NOT(ISBLANK($E5)),$E4&gt;$E5),"start by decreasing then in the subsequent steps it",IF(AND(NOT(ISBLANK($E4)),NOT(ISBLANK($E5)),$E4&lt;$E5),"start by increasing then in the subsequent steps it",IF(AND(NOT(ISBLANK($E4)),NOT(ISBLANK($E5)),$E4=$E5),"start by staying the same then in the subsequent steps it","")))</f>
        <v>start by increasing then in the subsequent steps it</v>
      </c>
    </row>
    <row r="33" spans="1:5">
      <c r="A33" s="2" t="s">
        <v>947</v>
      </c>
      <c r="B33" s="2" t="str">
        <f>IF(AND(NOT(ISBLANK($B5)),NOT(ISBLANK($B6)),$B5&gt;$B6)," then decreases",IF(AND(NOT(ISBLANK($B5)),NOT(ISBLANK($B6)),$B5&lt;$B6)," then increases",IF(AND(NOT(ISBLANK($B5)),NOT(ISBLANK($B6)),$B5=$B6)," then stays the same","")))</f>
        <v> then decreases</v>
      </c>
      <c r="C33" s="2" t="str">
        <f>IF(AND(NOT(ISBLANK($C5)),NOT(ISBLANK($C6)),$C5&gt;$C6)," then decreases",IF(AND(NOT(ISBLANK($C5)),NOT(ISBLANK($C6)),$C5&lt;$C6)," then increases",IF(AND(NOT(ISBLANK($C5)),NOT(ISBLANK($C6)),$C5=$C6)," then stays the same","")))</f>
        <v> then decreases</v>
      </c>
      <c r="D33" s="2" t="str">
        <f>IF(AND(NOT(ISBLANK($D5)),NOT(ISBLANK($D6)),$D5&gt;$D6)," then decreases",IF(AND(NOT(ISBLANK($D5)),NOT(ISBLANK($D6)),$D5&lt;$D6)," then increases",IF(AND(NOT(ISBLANK($D5)),NOT(ISBLANK($D6)),$D5=$D6)," then stays the same","")))</f>
        <v> then decreases</v>
      </c>
      <c r="E33" s="2" t="str">
        <f>IF(AND(NOT(ISBLANK($E5)),NOT(ISBLANK($E6)),$E5&gt;$E6)," then decreases",IF(AND(NOT(ISBLANK($E5)),NOT(ISBLANK($E6)),$E5&lt;$E6)," then increases",IF(AND(NOT(ISBLANK($E5)),NOT(ISBLANK($E6)),$E5=$E6)," then stays the same","")))</f>
        <v> then increases</v>
      </c>
    </row>
    <row r="34" spans="1:5">
      <c r="A34" s="2" t="s">
        <v>948</v>
      </c>
      <c r="B34" s="2" t="str">
        <f t="shared" ref="B34:B39" si="0">IF(AND(NOT(ISBLANK($B6)),NOT(ISBLANK($B7)),$B6&gt;$B7),", then decreases",IF(AND(NOT(ISBLANK($B6)),NOT(ISBLANK($B7)),$B6&lt;$B7),", then increases",IF(AND(NOT(ISBLANK($B6)),NOT(ISBLANK($B7)),$B6=$B7),", then stays the same","")))</f>
        <v>, then decreases</v>
      </c>
      <c r="C34" s="2" t="str">
        <f t="shared" ref="C34:C39" si="1">IF(AND(NOT(ISBLANK($C6)),NOT(ISBLANK($C7)),$C6&gt;$C7),", then decreases",IF(AND(NOT(ISBLANK($C6)),NOT(ISBLANK($C7)),$C6&lt;$C7),", then increases",IF(AND(NOT(ISBLANK($C6)),NOT(ISBLANK($C7)),$C6=$C7),", then stays the same","")))</f>
        <v>, then decreases</v>
      </c>
      <c r="D34" s="2" t="str">
        <f t="shared" ref="D34:D39" si="2">IF(AND(NOT(ISBLANK($D6)),NOT(ISBLANK($D7)),$D6&gt;$D7),", then decreases",IF(AND(NOT(ISBLANK($D6)),NOT(ISBLANK($D7)),$D6&lt;$D7),", then increases",IF(AND(NOT(ISBLANK($D6)),NOT(ISBLANK($D7)),$D6=$D7),", then stays the same","")))</f>
        <v>, then decreases</v>
      </c>
      <c r="E34" s="2" t="str">
        <f t="shared" ref="E34:E39" si="3">IF(AND(NOT(ISBLANK($E6)),NOT(ISBLANK($E7)),$E6&gt;$E7),", then decreases",IF(AND(NOT(ISBLANK($E6)),NOT(ISBLANK($E7)),$E6&lt;$E7),", then increases",IF(AND(NOT(ISBLANK($E6)),NOT(ISBLANK($E7)),$E6=$E7),", then stays the same","")))</f>
        <v>, then increases</v>
      </c>
    </row>
    <row r="35" spans="1:5">
      <c r="A35" s="2" t="s">
        <v>948</v>
      </c>
      <c r="B35" s="2" t="str">
        <f t="shared" si="0"/>
        <v>, then decreases</v>
      </c>
      <c r="C35" s="2" t="str">
        <f t="shared" si="1"/>
        <v>, then decreases</v>
      </c>
      <c r="D35" s="2" t="str">
        <f t="shared" si="2"/>
        <v>, then stays the same</v>
      </c>
      <c r="E35" s="2" t="str">
        <f t="shared" si="3"/>
        <v>, then increases</v>
      </c>
    </row>
    <row r="36" spans="1:5">
      <c r="A36" s="2" t="s">
        <v>949</v>
      </c>
      <c r="B36" s="2" t="str">
        <f t="shared" si="0"/>
        <v>, then decreases</v>
      </c>
      <c r="C36" s="2" t="str">
        <f t="shared" si="1"/>
        <v>, then decreases</v>
      </c>
      <c r="D36" s="2" t="str">
        <f t="shared" si="2"/>
        <v>, then stays the same</v>
      </c>
      <c r="E36" s="2" t="str">
        <f t="shared" si="3"/>
        <v>, then stays the same</v>
      </c>
    </row>
    <row r="37" spans="1:5">
      <c r="A37" s="2" t="s">
        <v>950</v>
      </c>
      <c r="B37" s="2" t="str">
        <f t="shared" si="0"/>
        <v>, then decreases</v>
      </c>
      <c r="C37" s="2" t="str">
        <f t="shared" si="1"/>
        <v>, then decreases</v>
      </c>
      <c r="D37" s="2" t="str">
        <f t="shared" si="2"/>
        <v>, then stays the same</v>
      </c>
      <c r="E37" s="2" t="str">
        <f t="shared" si="3"/>
        <v>, then stays the same</v>
      </c>
    </row>
    <row r="38" spans="1:5">
      <c r="A38" s="2" t="s">
        <v>951</v>
      </c>
      <c r="B38" s="2" t="str">
        <f t="shared" si="0"/>
        <v>, then decreases</v>
      </c>
      <c r="C38" s="2" t="str">
        <f t="shared" si="1"/>
        <v>, then decreases</v>
      </c>
      <c r="D38" s="2" t="str">
        <f t="shared" si="2"/>
        <v>, then stays the same</v>
      </c>
      <c r="E38" s="2" t="str">
        <f t="shared" si="3"/>
        <v>, then increases</v>
      </c>
    </row>
    <row r="39" spans="1:5">
      <c r="A39" s="2" t="s">
        <v>952</v>
      </c>
      <c r="B39" s="2" t="str">
        <f t="shared" si="0"/>
        <v>, then decreases</v>
      </c>
      <c r="C39" s="2" t="str">
        <f t="shared" si="1"/>
        <v>, then decreases</v>
      </c>
      <c r="D39" s="2" t="str">
        <f t="shared" si="2"/>
        <v>, then stays the same</v>
      </c>
      <c r="E39" s="2" t="str">
        <f t="shared" si="3"/>
        <v>, then increases</v>
      </c>
    </row>
    <row r="40" spans="1:5">
      <c r="A40" s="2" t="s">
        <v>952</v>
      </c>
      <c r="B40" s="2" t="str">
        <f>IF(AND(NOT(ISBLANK($B12)),NOT(ISBLANK($B13)),$B12&gt;$B13),", then decreases.",IF(AND(NOT(ISBLANK($B12)),NOT(ISBLANK($B13)),$B12&lt;$B13),", then increases. ",IF(AND(NOT(ISBLANK($B12)),NOT(ISBLANK($B13)),$B12=$B13),", then stays the same.",".")))</f>
        <v>.</v>
      </c>
      <c r="C40" s="2" t="str">
        <f>IF(AND(NOT(ISBLANK($C12)),NOT(ISBLANK($C13)),$C12&gt;$C13),", then decreases.",IF(AND(NOT(ISBLANK($C12)),NOT(ISBLANK($C13)),$C12&lt;$C13),", then increases. ",IF(AND(NOT(ISBLANK($C12)),NOT(ISBLANK($C13)),$C12=$C13),", then stays the same.",".")))</f>
        <v>.</v>
      </c>
      <c r="D40" s="2" t="str">
        <f>IF(AND(NOT(ISBLANK($D12)),NOT(ISBLANK($D13)),$D12&gt;$D13),", then decreases.",IF(AND(NOT(ISBLANK($D12)),NOT(ISBLANK($D13)),$D12&lt;$D13),", then increases. ",IF(AND(NOT(ISBLANK($D12)),NOT(ISBLANK($D13)),$D12=$D13),", then stays the same.",".")))</f>
        <v>.</v>
      </c>
      <c r="E40" s="2" t="str">
        <f>IF(AND(NOT(ISBLANK($E12)),NOT(ISBLANK($E13)),$E12&gt;$E13),", then decreases.",IF(AND(NOT(ISBLANK($E12)),NOT(ISBLANK($E13)),$E12&lt;$E13),", then increases. ",IF(AND(NOT(ISBLANK($E12)),NOT(ISBLANK($E13)),$E12=$E13),", then stays the same.",".")))</f>
        <v>.</v>
      </c>
    </row>
  </sheetData>
  <hyperlinks>
    <hyperlink ref="G1" r:id="rId4" display="http://www.domain.com/experiment_E_setup_diagram_image.png" tooltip="http://www.domain.com/experiment_E_setup_diagram_image.png"/>
    <hyperlink ref="G3" r:id="rId5" display="http://www.domain.com/experiment_E_plotted_chart.png" tooltip="http://www.domain.com/experiment_E_plotted_chart.png"/>
  </hyperlinks>
  <pageMargins left="0.75" right="0.75" top="1" bottom="1" header="0.511805555555556" footer="0.511805555555556"/>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40"/>
  <sheetViews>
    <sheetView workbookViewId="0">
      <selection activeCell="I2" sqref="I2"/>
    </sheetView>
  </sheetViews>
  <sheetFormatPr defaultColWidth="9.14285714285714" defaultRowHeight="15.75" outlineLevelCol="6"/>
  <cols>
    <col min="1" max="1" width="32.5714285714286" style="1" customWidth="1"/>
    <col min="2" max="2" width="34.2857142857143" style="1" customWidth="1"/>
    <col min="3" max="3" width="25.5714285714286" style="1" customWidth="1"/>
    <col min="4" max="4" width="13.1428571428571" style="1" customWidth="1"/>
    <col min="5" max="5" width="8.28571428571429" style="1" customWidth="1"/>
    <col min="6" max="7" width="12.5714285714286" style="1"/>
    <col min="8" max="16384" width="9.14285714285714" style="2"/>
  </cols>
  <sheetData>
    <row r="1" spans="1:7">
      <c r="A1" s="21" t="s">
        <v>984</v>
      </c>
      <c r="B1" s="21" t="s">
        <v>963</v>
      </c>
      <c r="C1" s="21" t="s">
        <v>985</v>
      </c>
      <c r="D1" s="21" t="s">
        <v>954</v>
      </c>
      <c r="E1" s="21"/>
      <c r="G1" s="22" t="s">
        <v>986</v>
      </c>
    </row>
    <row r="2" spans="1:7">
      <c r="A2" s="21" t="s">
        <v>965</v>
      </c>
      <c r="B2" s="21" t="s">
        <v>954</v>
      </c>
      <c r="C2" s="21" t="s">
        <v>954</v>
      </c>
      <c r="D2" s="21" t="s">
        <v>954</v>
      </c>
      <c r="E2" s="21" t="s">
        <v>954</v>
      </c>
      <c r="G2" s="23"/>
    </row>
    <row r="3" ht="16.5" spans="1:7">
      <c r="A3" s="24" t="s">
        <v>987</v>
      </c>
      <c r="B3" s="24" t="s">
        <v>988</v>
      </c>
      <c r="C3" s="24" t="s">
        <v>989</v>
      </c>
      <c r="D3" s="24" t="s">
        <v>990</v>
      </c>
      <c r="E3" s="24" t="s">
        <v>991</v>
      </c>
      <c r="G3" s="22" t="s">
        <v>992</v>
      </c>
    </row>
    <row r="4" spans="1:7">
      <c r="A4" s="6">
        <v>1</v>
      </c>
      <c r="B4" s="7">
        <v>12</v>
      </c>
      <c r="C4" s="7">
        <v>15</v>
      </c>
      <c r="D4" s="7">
        <v>20</v>
      </c>
      <c r="E4" s="8">
        <v>19</v>
      </c>
      <c r="F4" s="9"/>
      <c r="G4" s="23"/>
    </row>
    <row r="5" spans="1:7">
      <c r="A5" s="10">
        <v>5</v>
      </c>
      <c r="B5" s="11">
        <v>20</v>
      </c>
      <c r="C5" s="11">
        <v>21</v>
      </c>
      <c r="D5" s="11">
        <v>30</v>
      </c>
      <c r="E5" s="12">
        <v>29</v>
      </c>
      <c r="F5" s="9"/>
      <c r="G5" s="23" t="s">
        <v>921</v>
      </c>
    </row>
    <row r="6" spans="1:7">
      <c r="A6" s="10">
        <v>10</v>
      </c>
      <c r="B6" s="11">
        <v>30</v>
      </c>
      <c r="C6" s="11">
        <v>31</v>
      </c>
      <c r="D6" s="11">
        <v>49</v>
      </c>
      <c r="E6" s="12">
        <v>46</v>
      </c>
      <c r="F6" s="9"/>
      <c r="G6" s="23" t="s">
        <v>993</v>
      </c>
    </row>
    <row r="7" spans="1:7">
      <c r="A7" s="10">
        <v>50</v>
      </c>
      <c r="B7" s="11">
        <v>40</v>
      </c>
      <c r="C7" s="11">
        <v>41</v>
      </c>
      <c r="D7" s="11">
        <v>67</v>
      </c>
      <c r="E7" s="12">
        <v>60</v>
      </c>
      <c r="F7" s="9"/>
      <c r="G7" s="23"/>
    </row>
    <row r="8" spans="1:7">
      <c r="A8" s="10">
        <v>100</v>
      </c>
      <c r="B8" s="11">
        <v>40</v>
      </c>
      <c r="C8" s="11">
        <v>45</v>
      </c>
      <c r="D8" s="11">
        <v>69</v>
      </c>
      <c r="E8" s="12">
        <v>64</v>
      </c>
      <c r="F8" s="9"/>
      <c r="G8" s="23" t="s">
        <v>925</v>
      </c>
    </row>
    <row r="9" spans="1:7">
      <c r="A9" s="10">
        <v>500</v>
      </c>
      <c r="B9" s="11">
        <v>38</v>
      </c>
      <c r="C9" s="11">
        <v>40</v>
      </c>
      <c r="D9" s="11">
        <v>60</v>
      </c>
      <c r="E9" s="12">
        <v>57</v>
      </c>
      <c r="F9" s="9"/>
      <c r="G9" s="23" t="s">
        <v>926</v>
      </c>
    </row>
    <row r="10" spans="1:6">
      <c r="A10" s="10">
        <v>1000</v>
      </c>
      <c r="B10" s="11">
        <v>31</v>
      </c>
      <c r="C10" s="11">
        <v>37</v>
      </c>
      <c r="D10" s="11">
        <v>52</v>
      </c>
      <c r="E10" s="12">
        <v>49</v>
      </c>
      <c r="F10" s="9"/>
    </row>
    <row r="11" spans="1:6">
      <c r="A11" s="10">
        <v>5000</v>
      </c>
      <c r="B11" s="11">
        <v>28</v>
      </c>
      <c r="C11" s="11">
        <v>30</v>
      </c>
      <c r="D11" s="11">
        <v>48</v>
      </c>
      <c r="E11" s="12">
        <v>43</v>
      </c>
      <c r="F11" s="9"/>
    </row>
    <row r="12" spans="1:6">
      <c r="A12" s="10">
        <v>10000</v>
      </c>
      <c r="B12" s="11">
        <v>19</v>
      </c>
      <c r="C12" s="11">
        <v>25</v>
      </c>
      <c r="D12" s="11">
        <v>40</v>
      </c>
      <c r="E12" s="12">
        <v>37</v>
      </c>
      <c r="F12" s="9"/>
    </row>
    <row r="13" ht="16.5" spans="1:6">
      <c r="A13" s="25">
        <v>50000</v>
      </c>
      <c r="B13" s="26">
        <v>10</v>
      </c>
      <c r="C13" s="26">
        <v>15</v>
      </c>
      <c r="D13" s="26">
        <v>25</v>
      </c>
      <c r="E13" s="27">
        <v>19</v>
      </c>
      <c r="F13" s="9"/>
    </row>
    <row r="14" spans="1:5">
      <c r="A14" s="28" t="s">
        <v>927</v>
      </c>
      <c r="B14" s="28" t="s">
        <v>928</v>
      </c>
      <c r="C14" s="28" t="s">
        <v>929</v>
      </c>
      <c r="D14" s="28" t="s">
        <v>930</v>
      </c>
      <c r="E14" s="28" t="s">
        <v>931</v>
      </c>
    </row>
    <row r="15" spans="1:5">
      <c r="A15" s="1" t="s">
        <v>932</v>
      </c>
      <c r="B15" s="1">
        <f>MIN(B4:B13)</f>
        <v>10</v>
      </c>
      <c r="C15" s="1">
        <f>MIN(C4:C13)</f>
        <v>15</v>
      </c>
      <c r="D15" s="1">
        <f>MIN(D4:D13)</f>
        <v>20</v>
      </c>
      <c r="E15" s="1">
        <f>MIN(E4:E13)</f>
        <v>19</v>
      </c>
    </row>
    <row r="16" spans="1:5">
      <c r="A16" s="1" t="s">
        <v>933</v>
      </c>
      <c r="B16" s="1">
        <f>IF(B15=B13,$A13,IF(B15=B12,$A12,IF(B15=B11,$A11,IF(B15=B10,$A10,IF(B15=B9,$A9,IF(B15=B8,$A8,IF(B15=B7,$A7,IF(B15=B6,$A6,IF(B15=B5,$A5,IF(B15=B4,$A4,"NO MIN X COORDIN$ATE"))))))))))</f>
        <v>50000</v>
      </c>
      <c r="C16" s="1">
        <f>IF(C15=C13,$A13,IF(C15=C12,$A12,IF(C15=C11,$A11,IF(C15=C10,$A10,IF(C15=C9,$A9,IF(C15=C8,$A8,IF(C15=C7,$A7,IF(C15=C6,$A6,IF(C15=C5,$A5,IF(C15=C4,$A4,"NO MIN X COORDIN$ATE"))))))))))</f>
        <v>50000</v>
      </c>
      <c r="D16" s="1">
        <f>IF(D15=D13,$A13,IF(D15=D12,$A12,IF(D15=D11,$A11,IF(D15=D10,$A10,IF(D15=D9,$A9,IF(D15=D8,$A8,IF(D15=D7,$A7,IF(D15=D6,$A6,IF(D15=D5,$A5,IF(D15=D4,$A4,"NO MIN X COORDIN$ATE"))))))))))</f>
        <v>1</v>
      </c>
      <c r="E16" s="1">
        <f>IF(E15=E13,$A13,IF(E15=E12,$A12,IF(E15=E11,$A11,IF(E15=E10,$A10,IF(E15=E9,$A9,IF(E15=E8,$A8,IF(E15=E7,$A7,IF(E15=E6,$A6,IF(E15=E5,$A5,IF(E15=E4,$A4,"NO MIN X COORDIN$ATE"))))))))))</f>
        <v>50000</v>
      </c>
    </row>
    <row r="17" spans="1:5">
      <c r="A17" s="1" t="s">
        <v>934</v>
      </c>
      <c r="B17" s="1">
        <f>MAX(B4:B13)</f>
        <v>40</v>
      </c>
      <c r="C17" s="1">
        <f>MAX(C4:C13)</f>
        <v>45</v>
      </c>
      <c r="D17" s="1">
        <f>MAX(D4:D13)</f>
        <v>69</v>
      </c>
      <c r="E17" s="1">
        <f>MAX(E4:E13)</f>
        <v>64</v>
      </c>
    </row>
    <row r="18" spans="1:5">
      <c r="A18" s="1" t="s">
        <v>935</v>
      </c>
      <c r="B18" s="1">
        <f>IF(B17=B13,$A13,IF(B17=B12,$A12,IF(B17=B11,$A11,IF(B17=B10,$A10,IF(B17=B9,$A9,IF(B17=B8,$A8,IF(B17=B7,$A7,IF(B17=B6,$A6,IF(B17=B5,$A5,IF(B17=B4,$A4,"NO MIN X COORDIN$ATE"))))))))))</f>
        <v>100</v>
      </c>
      <c r="C18" s="1">
        <f>IF(C17=C13,$A13,IF(C17=C12,$A12,IF(C17=C11,$A11,IF(C17=C10,$A10,IF(C17=C9,$A9,IF(C17=C8,$A8,IF(C17=C7,$A7,IF(C17=C6,$A6,IF(C17=C5,$A5,IF(C17=C4,$A4,"NO MIN X COORDIN$ATE"))))))))))</f>
        <v>100</v>
      </c>
      <c r="D18" s="1">
        <f>IF(D17=D13,$A13,IF(D17=D12,$A12,IF(D17=D11,$A11,IF(D17=D10,$A10,IF(D17=D9,$A9,IF(D17=D8,$A8,IF(D17=D7,$A7,IF(D17=D6,$A6,IF(D17=D5,$A5,IF(D17=D4,$A4,"NO MIN X COORDIN$ATE"))))))))))</f>
        <v>100</v>
      </c>
      <c r="E18" s="1">
        <f>IF(E17=E13,$A13,IF(E17=E12,$A12,IF(E17=E11,$A11,IF(E17=E10,$A10,IF(E17=E9,$A9,IF(E17=E8,$A8,IF(E17=E7,$A7,IF(E17=E6,$A6,IF(E17=E5,$A5,IF(E17=E4,$A4,"NO MIN X COORDIN$ATE"))))))))))</f>
        <v>100</v>
      </c>
    </row>
    <row r="19" spans="1:5">
      <c r="A19" s="1" t="s">
        <v>936</v>
      </c>
      <c r="B19" s="1">
        <f>AVERAGE(B4:B13)</f>
        <v>26.8</v>
      </c>
      <c r="C19" s="1">
        <f>AVERAGE(C4:C13)</f>
        <v>30</v>
      </c>
      <c r="D19" s="1">
        <f>AVERAGE(D4:D13)</f>
        <v>46</v>
      </c>
      <c r="E19" s="1">
        <f>AVERAGE(E4:E13)</f>
        <v>42.3</v>
      </c>
    </row>
    <row r="20" spans="1:5">
      <c r="A20" s="1" t="s">
        <v>937</v>
      </c>
      <c r="B20" s="1">
        <f>MEDIAN(B4:B13)</f>
        <v>29</v>
      </c>
      <c r="C20" s="1">
        <f>MEDIAN(C4:C13)</f>
        <v>30.5</v>
      </c>
      <c r="D20" s="1">
        <f>MEDIAN(D4:D13)</f>
        <v>48.5</v>
      </c>
      <c r="E20" s="1">
        <f>MEDIAN(E4:E13)</f>
        <v>44.5</v>
      </c>
    </row>
    <row r="21" spans="1:5">
      <c r="A21" s="1" t="s">
        <v>938</v>
      </c>
      <c r="B21" s="1">
        <f>STDEV(B4:B13)</f>
        <v>11.1135552867258</v>
      </c>
      <c r="C21" s="1">
        <f>STDEV(C4:C13)</f>
        <v>10.8115164934846</v>
      </c>
      <c r="D21" s="1">
        <f>STDEV(D4:D13)</f>
        <v>17.0749979664876</v>
      </c>
      <c r="E21" s="1">
        <f>STDEV(E4:E13)</f>
        <v>16.1592766614791</v>
      </c>
    </row>
    <row r="22" spans="1:5">
      <c r="A22" s="1" t="s">
        <v>939</v>
      </c>
      <c r="B22" s="1">
        <f>VAR(B4:B13)</f>
        <v>123.511111111111</v>
      </c>
      <c r="C22" s="1">
        <f>VAR(C4:C13)</f>
        <v>116.888888888889</v>
      </c>
      <c r="D22" s="1">
        <f>VAR(D4:D13)</f>
        <v>291.555555555556</v>
      </c>
      <c r="E22" s="1">
        <f>VAR(E4:E13)</f>
        <v>261.122222222222</v>
      </c>
    </row>
    <row r="23" spans="1:5">
      <c r="A23" s="1" t="s">
        <v>940</v>
      </c>
      <c r="B23" s="1">
        <f>SKEW(B4:B13)</f>
        <v>-0.26904211267461</v>
      </c>
      <c r="C23" s="1">
        <f>SKEW(C4:C13)</f>
        <v>-0.170788518969249</v>
      </c>
      <c r="D23" s="1">
        <f>SKEW(D4:D13)</f>
        <v>-0.187647327993301</v>
      </c>
      <c r="E23" s="1">
        <f>SKEW(E4:E13)</f>
        <v>-0.280057760212959</v>
      </c>
    </row>
    <row r="24" spans="1:5">
      <c r="A24" s="1" t="s">
        <v>941</v>
      </c>
      <c r="B24" s="1">
        <f>CORREL(B4:B13,$A4:$A13)</f>
        <v>-0.578059216806746</v>
      </c>
      <c r="C24" s="1">
        <f>CORREL(C4:C13,$A4:$A13)</f>
        <v>-0.518805430355674</v>
      </c>
      <c r="D24" s="1">
        <f>CORREL(D4:D13,$A4:$A13)</f>
        <v>-0.452926169626207</v>
      </c>
      <c r="E24" s="1">
        <f>CORREL(E4:E13,$A4:$A13)</f>
        <v>-0.528814379867076</v>
      </c>
    </row>
    <row r="25" spans="1:5">
      <c r="A25" s="1" t="s">
        <v>942</v>
      </c>
      <c r="B25" s="1">
        <f>A4</f>
        <v>1</v>
      </c>
      <c r="C25" s="2"/>
      <c r="D25" s="2"/>
      <c r="E25" s="2"/>
    </row>
    <row r="26" spans="1:5">
      <c r="A26" s="1" t="s">
        <v>943</v>
      </c>
      <c r="B26" s="1">
        <f>IF(B27=0,A13,IF(B27=1,A12,IF(B27=2,A11,IF(B27=3,A10,IF(B27=4,A9,IF(B27=5,A8,IF(B27=6,A7,IF(B27=7,A6,IF(B27=8,A5,IF(B27=9,A4,"NO X AXIA"))))))))))</f>
        <v>50000</v>
      </c>
      <c r="C26" s="2"/>
      <c r="D26" s="2"/>
      <c r="E26" s="2"/>
    </row>
    <row r="27" spans="1:5">
      <c r="A27" s="1" t="s">
        <v>944</v>
      </c>
      <c r="B27" s="1">
        <f>COUNTIF(A4:A13,"")</f>
        <v>0</v>
      </c>
      <c r="C27" s="2"/>
      <c r="D27" s="2"/>
      <c r="E27" s="2"/>
    </row>
    <row r="28" spans="4:5">
      <c r="D28" s="2"/>
      <c r="E28" s="2"/>
    </row>
    <row r="30" spans="1:5">
      <c r="A30" s="1" t="s">
        <v>945</v>
      </c>
      <c r="B30" s="1" t="str">
        <f>CONCATENATE(B32,B33,B34,B35,B36,B37,B38,B39,B40)</f>
        <v>start by increasing then in the subsequent steps it then increases, then increases, then stays the same, then decreases, then decreases, then decreases, then decreases, then decreases.</v>
      </c>
      <c r="C30" s="1" t="str">
        <f>CONCATENATE(C32,C33,C34,C35,C36,C37,C38,C39,C40)</f>
        <v>start by increasing then in the subsequent steps it then increases, then increases, then increases, then decreases, then decreases, then decreases, then decreases, then decreases.</v>
      </c>
      <c r="D30" s="1" t="str">
        <f>CONCATENATE(D32,D33,D34,D35,D36,D37,D38,D39,D40)</f>
        <v>start by increasing then in the subsequent steps it then increases, then increases, then increases, then decreases, then decreases, then decreases, then decreases, then decreases.</v>
      </c>
      <c r="E30" s="1" t="str">
        <f>CONCATENATE(E32,E33,E34,E35,E36,E37,E38,E39,E40)</f>
        <v>start by increasing then in the subsequent steps it then increases, then increases, then increases, then decreases, then decreases, then decreases, then decreases, then decreases.</v>
      </c>
    </row>
    <row r="31" spans="1:1">
      <c r="A31" s="29"/>
    </row>
    <row r="32" spans="1:5">
      <c r="A32" s="2" t="s">
        <v>946</v>
      </c>
      <c r="B32" s="2" t="str">
        <f>IF(AND(NOT(ISBLANK($B4)),NOT(ISBLANK($B5)),$B4&gt;$B5),"start by decreasing then in the subsequent steps it",IF(AND(NOT(ISBLANK($B4)),NOT(ISBLANK($B5)),$B4&lt;$B5),"start by increasing then in the subsequent steps it",IF(AND(NOT(ISBLANK($B4)),NOT(ISBLANK($B5)),$B4=$B5),"start by staying the same then in the subsequent steps it","")))</f>
        <v>start by increasing then in the subsequent steps it</v>
      </c>
      <c r="C32" s="2" t="str">
        <f>IF(AND(NOT(ISBLANK($C4)),NOT(ISBLANK($C5)),$C4&gt;$C5),"start by decreasing then in the subsequent steps it",IF(AND(NOT(ISBLANK($C4)),NOT(ISBLANK($C5)),$C4&lt;$C5),"start by increasing then in the subsequent steps it",IF(AND(NOT(ISBLANK($C4)),NOT(ISBLANK($C5)),$C4=$C5),"start by staying the same then in the subsequent steps it","")))</f>
        <v>start by increasing then in the subsequent steps it</v>
      </c>
      <c r="D32" s="2" t="str">
        <f>IF(AND(NOT(ISBLANK($D4)),NOT(ISBLANK($D5)),$D4&gt;$D5),"start by decreasing then in the subsequent steps it",IF(AND(NOT(ISBLANK($D4)),NOT(ISBLANK($D5)),$D4&lt;$D5),"start by increasing then in the subsequent steps it",IF(AND(NOT(ISBLANK($D4)),NOT(ISBLANK($D5)),$D4=$D5),"start by staying the same then in the subsequent steps it","")))</f>
        <v>start by increasing then in the subsequent steps it</v>
      </c>
      <c r="E32" s="2" t="str">
        <f>IF(AND(NOT(ISBLANK($E4)),NOT(ISBLANK($E5)),$E4&gt;$E5),"start by decreasing then in the subsequent steps it",IF(AND(NOT(ISBLANK($E4)),NOT(ISBLANK($E5)),$E4&lt;$E5),"start by increasing then in the subsequent steps it",IF(AND(NOT(ISBLANK($E4)),NOT(ISBLANK($E5)),$E4=$E5),"start by staying the same then in the subsequent steps it","")))</f>
        <v>start by increasing then in the subsequent steps it</v>
      </c>
    </row>
    <row r="33" spans="1:5">
      <c r="A33" s="2" t="s">
        <v>947</v>
      </c>
      <c r="B33" s="2" t="str">
        <f>IF(AND(NOT(ISBLANK($B5)),NOT(ISBLANK($B6)),$B5&gt;$B6)," then decreases",IF(AND(NOT(ISBLANK($B5)),NOT(ISBLANK($B6)),$B5&lt;$B6)," then increases",IF(AND(NOT(ISBLANK($B5)),NOT(ISBLANK($B6)),$B5=$B6)," then stays the same","")))</f>
        <v> then increases</v>
      </c>
      <c r="C33" s="2" t="str">
        <f>IF(AND(NOT(ISBLANK($C5)),NOT(ISBLANK($C6)),$C5&gt;$C6)," then decreases",IF(AND(NOT(ISBLANK($C5)),NOT(ISBLANK($C6)),$C5&lt;$C6)," then increases",IF(AND(NOT(ISBLANK($C5)),NOT(ISBLANK($C6)),$C5=$C6)," then stays the same","")))</f>
        <v> then increases</v>
      </c>
      <c r="D33" s="2" t="str">
        <f>IF(AND(NOT(ISBLANK($D5)),NOT(ISBLANK($D6)),$D5&gt;$D6)," then decreases",IF(AND(NOT(ISBLANK($D5)),NOT(ISBLANK($D6)),$D5&lt;$D6)," then increases",IF(AND(NOT(ISBLANK($D5)),NOT(ISBLANK($D6)),$D5=$D6)," then stays the same","")))</f>
        <v> then increases</v>
      </c>
      <c r="E33" s="2" t="str">
        <f>IF(AND(NOT(ISBLANK($E5)),NOT(ISBLANK($E6)),$E5&gt;$E6)," then decreases",IF(AND(NOT(ISBLANK($E5)),NOT(ISBLANK($E6)),$E5&lt;$E6)," then increases",IF(AND(NOT(ISBLANK($E5)),NOT(ISBLANK($E6)),$E5=$E6)," then stays the same","")))</f>
        <v> then increases</v>
      </c>
    </row>
    <row r="34" spans="1:5">
      <c r="A34" s="2" t="s">
        <v>948</v>
      </c>
      <c r="B34" s="2" t="str">
        <f t="shared" ref="B34:B39" si="0">IF(AND(NOT(ISBLANK($B6)),NOT(ISBLANK($B7)),$B6&gt;$B7),", then decreases",IF(AND(NOT(ISBLANK($B6)),NOT(ISBLANK($B7)),$B6&lt;$B7),", then increases",IF(AND(NOT(ISBLANK($B6)),NOT(ISBLANK($B7)),$B6=$B7),", then stays the same","")))</f>
        <v>, then increases</v>
      </c>
      <c r="C34" s="2" t="str">
        <f t="shared" ref="C34:C39" si="1">IF(AND(NOT(ISBLANK($C6)),NOT(ISBLANK($C7)),$C6&gt;$C7),", then decreases",IF(AND(NOT(ISBLANK($C6)),NOT(ISBLANK($C7)),$C6&lt;$C7),", then increases",IF(AND(NOT(ISBLANK($C6)),NOT(ISBLANK($C7)),$C6=$C7),", then stays the same","")))</f>
        <v>, then increases</v>
      </c>
      <c r="D34" s="2" t="str">
        <f t="shared" ref="D34:D39" si="2">IF(AND(NOT(ISBLANK($D6)),NOT(ISBLANK($D7)),$D6&gt;$D7),", then decreases",IF(AND(NOT(ISBLANK($D6)),NOT(ISBLANK($D7)),$D6&lt;$D7),", then increases",IF(AND(NOT(ISBLANK($D6)),NOT(ISBLANK($D7)),$D6=$D7),", then stays the same","")))</f>
        <v>, then increases</v>
      </c>
      <c r="E34" s="2" t="str">
        <f t="shared" ref="E34:E39" si="3">IF(AND(NOT(ISBLANK($E6)),NOT(ISBLANK($E7)),$E6&gt;$E7),", then decreases",IF(AND(NOT(ISBLANK($E6)),NOT(ISBLANK($E7)),$E6&lt;$E7),", then increases",IF(AND(NOT(ISBLANK($E6)),NOT(ISBLANK($E7)),$E6=$E7),", then stays the same","")))</f>
        <v>, then increases</v>
      </c>
    </row>
    <row r="35" spans="1:5">
      <c r="A35" s="2" t="s">
        <v>948</v>
      </c>
      <c r="B35" s="2" t="str">
        <f t="shared" si="0"/>
        <v>, then stays the same</v>
      </c>
      <c r="C35" s="2" t="str">
        <f t="shared" si="1"/>
        <v>, then increases</v>
      </c>
      <c r="D35" s="2" t="str">
        <f t="shared" si="2"/>
        <v>, then increases</v>
      </c>
      <c r="E35" s="2" t="str">
        <f t="shared" si="3"/>
        <v>, then increases</v>
      </c>
    </row>
    <row r="36" spans="1:5">
      <c r="A36" s="2" t="s">
        <v>949</v>
      </c>
      <c r="B36" s="2" t="str">
        <f t="shared" si="0"/>
        <v>, then decreases</v>
      </c>
      <c r="C36" s="2" t="str">
        <f t="shared" si="1"/>
        <v>, then decreases</v>
      </c>
      <c r="D36" s="2" t="str">
        <f t="shared" si="2"/>
        <v>, then decreases</v>
      </c>
      <c r="E36" s="2" t="str">
        <f t="shared" si="3"/>
        <v>, then decreases</v>
      </c>
    </row>
    <row r="37" spans="1:5">
      <c r="A37" s="2" t="s">
        <v>950</v>
      </c>
      <c r="B37" s="2" t="str">
        <f t="shared" si="0"/>
        <v>, then decreases</v>
      </c>
      <c r="C37" s="2" t="str">
        <f t="shared" si="1"/>
        <v>, then decreases</v>
      </c>
      <c r="D37" s="2" t="str">
        <f t="shared" si="2"/>
        <v>, then decreases</v>
      </c>
      <c r="E37" s="2" t="str">
        <f t="shared" si="3"/>
        <v>, then decreases</v>
      </c>
    </row>
    <row r="38" spans="1:5">
      <c r="A38" s="2" t="s">
        <v>951</v>
      </c>
      <c r="B38" s="2" t="str">
        <f t="shared" si="0"/>
        <v>, then decreases</v>
      </c>
      <c r="C38" s="2" t="str">
        <f t="shared" si="1"/>
        <v>, then decreases</v>
      </c>
      <c r="D38" s="2" t="str">
        <f t="shared" si="2"/>
        <v>, then decreases</v>
      </c>
      <c r="E38" s="2" t="str">
        <f t="shared" si="3"/>
        <v>, then decreases</v>
      </c>
    </row>
    <row r="39" spans="1:5">
      <c r="A39" s="2" t="s">
        <v>952</v>
      </c>
      <c r="B39" s="2" t="str">
        <f t="shared" si="0"/>
        <v>, then decreases</v>
      </c>
      <c r="C39" s="2" t="str">
        <f t="shared" si="1"/>
        <v>, then decreases</v>
      </c>
      <c r="D39" s="2" t="str">
        <f t="shared" si="2"/>
        <v>, then decreases</v>
      </c>
      <c r="E39" s="2" t="str">
        <f t="shared" si="3"/>
        <v>, then decreases</v>
      </c>
    </row>
    <row r="40" spans="1:5">
      <c r="A40" s="2" t="s">
        <v>952</v>
      </c>
      <c r="B40" s="2" t="str">
        <f>IF(AND(NOT(ISBLANK($B12)),NOT(ISBLANK($B13)),$B12&gt;$B13),", then decreases.",IF(AND(NOT(ISBLANK($B12)),NOT(ISBLANK($B13)),$B12&lt;$B13),", then increases. ",IF(AND(NOT(ISBLANK($B12)),NOT(ISBLANK($B13)),$B12=$B13),", then stays the same.",".")))</f>
        <v>, then decreases.</v>
      </c>
      <c r="C40" s="2" t="str">
        <f>IF(AND(NOT(ISBLANK($C12)),NOT(ISBLANK($C13)),$C12&gt;$C13),", then decreases.",IF(AND(NOT(ISBLANK($C12)),NOT(ISBLANK($C13)),$C12&lt;$C13),", then increases. ",IF(AND(NOT(ISBLANK($C12)),NOT(ISBLANK($C13)),$C12=$C13),", then stays the same.",".")))</f>
        <v>, then decreases.</v>
      </c>
      <c r="D40" s="2" t="str">
        <f>IF(AND(NOT(ISBLANK($D12)),NOT(ISBLANK($D13)),$D12&gt;$D13),", then decreases.",IF(AND(NOT(ISBLANK($D12)),NOT(ISBLANK($D13)),$D12&lt;$D13),", then increases. ",IF(AND(NOT(ISBLANK($D12)),NOT(ISBLANK($D13)),$D12=$D13),", then stays the same.",".")))</f>
        <v>, then decreases.</v>
      </c>
      <c r="E40" s="2" t="str">
        <f>IF(AND(NOT(ISBLANK($E12)),NOT(ISBLANK($E13)),$E12&gt;$E13),", then decreases.",IF(AND(NOT(ISBLANK($E12)),NOT(ISBLANK($E13)),$E12&lt;$E13),", then increases. ",IF(AND(NOT(ISBLANK($E12)),NOT(ISBLANK($E13)),$E12=$E13),", then stays the same.",".")))</f>
        <v>, then decreases.</v>
      </c>
    </row>
  </sheetData>
  <hyperlinks>
    <hyperlink ref="G1" r:id="rId4" display="http://www.domain.com/experiment_F_setup_diagram_image.png" tooltip="http://www.domain.com/experiment_F_setup_diagram_image.png"/>
    <hyperlink ref="G3" r:id="rId5" display="http://www.domain.com/experiment_F_plotted_chart.png" tooltip="http://www.domain.com/experiment_F_plotted_chart.png"/>
  </hyperlinks>
  <pageMargins left="0.75" right="0.75" top="1" bottom="1" header="0.511805555555556" footer="0.511805555555556"/>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3"/>
  <sheetViews>
    <sheetView workbookViewId="0">
      <selection activeCell="C9" sqref="C9"/>
    </sheetView>
  </sheetViews>
  <sheetFormatPr defaultColWidth="9.14285714285714" defaultRowHeight="15.75" outlineLevelCol="4"/>
  <cols>
    <col min="1" max="1" width="27.4285714285714" style="1" customWidth="1"/>
    <col min="2" max="2" width="20.8571428571429" style="1" customWidth="1"/>
    <col min="3" max="3" width="21.2857142857143" style="1" customWidth="1"/>
    <col min="4" max="4" width="15.8571428571429" style="1" customWidth="1"/>
    <col min="5" max="7" width="10.7142857142857" style="1"/>
    <col min="8" max="16384" width="9.14285714285714" style="2"/>
  </cols>
  <sheetData>
    <row r="1" ht="16.5" spans="1:4">
      <c r="A1" s="3" t="s">
        <v>994</v>
      </c>
      <c r="B1" s="4" t="s">
        <v>995</v>
      </c>
      <c r="C1" s="4" t="s">
        <v>996</v>
      </c>
      <c r="D1" s="4" t="s">
        <v>997</v>
      </c>
    </row>
    <row r="2" spans="1:5">
      <c r="A2" s="5" t="s">
        <v>998</v>
      </c>
      <c r="B2" s="6" t="s">
        <v>999</v>
      </c>
      <c r="C2" s="7" t="s">
        <v>1000</v>
      </c>
      <c r="D2" s="8" t="s">
        <v>1001</v>
      </c>
      <c r="E2" s="9"/>
    </row>
    <row r="3" spans="1:5">
      <c r="A3" s="5" t="s">
        <v>905</v>
      </c>
      <c r="B3" s="10" t="s">
        <v>1002</v>
      </c>
      <c r="C3" s="11" t="s">
        <v>1003</v>
      </c>
      <c r="D3" s="12" t="s">
        <v>1004</v>
      </c>
      <c r="E3" s="9"/>
    </row>
    <row r="4" spans="1:5">
      <c r="A4" s="13" t="s">
        <v>1005</v>
      </c>
      <c r="B4" s="14">
        <v>2016</v>
      </c>
      <c r="C4" s="15">
        <v>2015</v>
      </c>
      <c r="D4" s="16">
        <v>2016</v>
      </c>
      <c r="E4" s="9"/>
    </row>
    <row r="5" ht="16.5" spans="1:5">
      <c r="A5" s="13" t="s">
        <v>1006</v>
      </c>
      <c r="B5" s="17" t="s">
        <v>1007</v>
      </c>
      <c r="C5" s="18" t="s">
        <v>1008</v>
      </c>
      <c r="D5" s="19" t="s">
        <v>1009</v>
      </c>
      <c r="E5" s="9"/>
    </row>
    <row r="6" spans="2:4">
      <c r="B6" s="20"/>
      <c r="C6" s="20"/>
      <c r="D6" s="20"/>
    </row>
    <row r="13" spans="1:4">
      <c r="A13" s="3"/>
      <c r="B13" s="3"/>
      <c r="C13" s="3"/>
      <c r="D13" s="3"/>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9</vt:i4>
      </vt:variant>
    </vt:vector>
  </HeadingPairs>
  <TitlesOfParts>
    <vt:vector size="9" baseType="lpstr">
      <vt:lpstr>CONTROL TAB</vt:lpstr>
      <vt:lpstr>PAPER DETAILS</vt:lpstr>
      <vt:lpstr>EXPERIMENT A</vt:lpstr>
      <vt:lpstr>EXPERIMENT B</vt:lpstr>
      <vt:lpstr>EXPERIMENT C</vt:lpstr>
      <vt:lpstr>EXPERIMENT D</vt:lpstr>
      <vt:lpstr>EXPERIMENT E</vt:lpstr>
      <vt:lpstr>EXPERIMENT F</vt:lpstr>
      <vt:lpstr>PRIOR ARTS AUTHORS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2016-08-04T04:14:00Z</dcterms:created>
  <dcterms:modified xsi:type="dcterms:W3CDTF">2016-09-24T08:58:44Z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1033-10.1.0.5452</vt:lpwstr>
  </property>
</Properties>
</file>