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asic Models Test Plan" sheetId="1" r:id="rId1"/>
    <sheet name="TCLTRL Test Plan" sheetId="2" r:id="rId2"/>
    <sheet name="Our Method Test Pla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5" i="1" l="1"/>
  <c r="H38" i="1"/>
  <c r="H21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39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2" i="1"/>
  <c r="T55" i="1"/>
  <c r="S55" i="1"/>
  <c r="I55" i="1"/>
  <c r="E55" i="1"/>
  <c r="B55" i="1"/>
  <c r="A55" i="1"/>
  <c r="T54" i="1"/>
  <c r="S54" i="1"/>
  <c r="J54" i="1"/>
  <c r="I54" i="1"/>
  <c r="H54" i="1"/>
  <c r="E54" i="1"/>
  <c r="B54" i="1"/>
  <c r="A54" i="1"/>
  <c r="T53" i="1"/>
  <c r="S53" i="1"/>
  <c r="I53" i="1"/>
  <c r="H53" i="1"/>
  <c r="E53" i="1"/>
  <c r="B53" i="1"/>
  <c r="A53" i="1"/>
  <c r="T52" i="1"/>
  <c r="S52" i="1"/>
  <c r="I52" i="1"/>
  <c r="H52" i="1"/>
  <c r="E52" i="1"/>
  <c r="B52" i="1"/>
  <c r="A52" i="1"/>
  <c r="T51" i="1"/>
  <c r="S51" i="1"/>
  <c r="I51" i="1"/>
  <c r="H51" i="1"/>
  <c r="E51" i="1"/>
  <c r="B51" i="1"/>
  <c r="A51" i="1"/>
  <c r="T50" i="1"/>
  <c r="S50" i="1"/>
  <c r="J50" i="1"/>
  <c r="I50" i="1"/>
  <c r="H50" i="1"/>
  <c r="E50" i="1"/>
  <c r="B50" i="1"/>
  <c r="A50" i="1"/>
  <c r="T49" i="1"/>
  <c r="S49" i="1"/>
  <c r="J49" i="1"/>
  <c r="I49" i="1"/>
  <c r="H49" i="1"/>
  <c r="E49" i="1"/>
  <c r="B49" i="1"/>
  <c r="A49" i="1"/>
  <c r="T48" i="1"/>
  <c r="S48" i="1"/>
  <c r="I48" i="1"/>
  <c r="H48" i="1"/>
  <c r="E48" i="1"/>
  <c r="B48" i="1"/>
  <c r="A48" i="1"/>
  <c r="T47" i="1"/>
  <c r="S47" i="1"/>
  <c r="I47" i="1"/>
  <c r="H47" i="1"/>
  <c r="E47" i="1"/>
  <c r="B47" i="1"/>
  <c r="A47" i="1"/>
  <c r="T46" i="1"/>
  <c r="S46" i="1"/>
  <c r="I46" i="1"/>
  <c r="H46" i="1"/>
  <c r="E46" i="1"/>
  <c r="B46" i="1"/>
  <c r="A46" i="1"/>
  <c r="T45" i="1"/>
  <c r="S45" i="1"/>
  <c r="J45" i="1"/>
  <c r="I45" i="1"/>
  <c r="H45" i="1"/>
  <c r="E45" i="1"/>
  <c r="B45" i="1"/>
  <c r="A45" i="1"/>
  <c r="T44" i="1"/>
  <c r="S44" i="1"/>
  <c r="J44" i="1"/>
  <c r="I44" i="1"/>
  <c r="H44" i="1"/>
  <c r="E44" i="1"/>
  <c r="B44" i="1"/>
  <c r="A44" i="1"/>
  <c r="T43" i="1"/>
  <c r="S43" i="1"/>
  <c r="I43" i="1"/>
  <c r="H43" i="1"/>
  <c r="E43" i="1"/>
  <c r="B43" i="1"/>
  <c r="A43" i="1"/>
  <c r="T42" i="1"/>
  <c r="S42" i="1"/>
  <c r="I42" i="1"/>
  <c r="H42" i="1"/>
  <c r="E42" i="1"/>
  <c r="B42" i="1"/>
  <c r="A42" i="1"/>
  <c r="T41" i="1"/>
  <c r="S41" i="1"/>
  <c r="I41" i="1"/>
  <c r="H41" i="1"/>
  <c r="E41" i="1"/>
  <c r="B41" i="1"/>
  <c r="A41" i="1"/>
  <c r="T40" i="1"/>
  <c r="S40" i="1"/>
  <c r="J40" i="1"/>
  <c r="I40" i="1"/>
  <c r="H40" i="1"/>
  <c r="E40" i="1"/>
  <c r="B40" i="1"/>
  <c r="A40" i="1"/>
  <c r="T39" i="1"/>
  <c r="S39" i="1"/>
  <c r="J39" i="1"/>
  <c r="I39" i="1"/>
  <c r="H39" i="1"/>
  <c r="E39" i="1"/>
  <c r="B39" i="1"/>
  <c r="A39" i="1"/>
  <c r="T38" i="1"/>
  <c r="S38" i="1"/>
  <c r="I38" i="1"/>
  <c r="G38" i="1"/>
  <c r="E38" i="1"/>
  <c r="B38" i="1"/>
  <c r="A38" i="1"/>
  <c r="T37" i="1"/>
  <c r="S37" i="1"/>
  <c r="J37" i="1"/>
  <c r="I37" i="1"/>
  <c r="H37" i="1"/>
  <c r="G37" i="1"/>
  <c r="E37" i="1"/>
  <c r="B37" i="1"/>
  <c r="A37" i="1"/>
  <c r="T36" i="1"/>
  <c r="S36" i="1"/>
  <c r="I36" i="1"/>
  <c r="H36" i="1"/>
  <c r="G36" i="1"/>
  <c r="E36" i="1"/>
  <c r="B36" i="1"/>
  <c r="A36" i="1"/>
  <c r="T35" i="1"/>
  <c r="S35" i="1"/>
  <c r="I35" i="1"/>
  <c r="H35" i="1"/>
  <c r="G35" i="1"/>
  <c r="E35" i="1"/>
  <c r="B35" i="1"/>
  <c r="A35" i="1"/>
  <c r="T34" i="1"/>
  <c r="S34" i="1"/>
  <c r="I34" i="1"/>
  <c r="H34" i="1"/>
  <c r="G34" i="1"/>
  <c r="E34" i="1"/>
  <c r="B34" i="1"/>
  <c r="A34" i="1"/>
  <c r="T33" i="1"/>
  <c r="S33" i="1"/>
  <c r="J33" i="1"/>
  <c r="I33" i="1"/>
  <c r="H33" i="1"/>
  <c r="G33" i="1"/>
  <c r="E33" i="1"/>
  <c r="B33" i="1"/>
  <c r="A33" i="1"/>
  <c r="T32" i="1"/>
  <c r="S32" i="1"/>
  <c r="J32" i="1"/>
  <c r="I32" i="1"/>
  <c r="H32" i="1"/>
  <c r="G32" i="1"/>
  <c r="E32" i="1"/>
  <c r="B32" i="1"/>
  <c r="A32" i="1"/>
  <c r="T31" i="1"/>
  <c r="S31" i="1"/>
  <c r="I31" i="1"/>
  <c r="H31" i="1"/>
  <c r="G31" i="1"/>
  <c r="E31" i="1"/>
  <c r="B31" i="1"/>
  <c r="A31" i="1"/>
  <c r="T30" i="1"/>
  <c r="S30" i="1"/>
  <c r="I30" i="1"/>
  <c r="H30" i="1"/>
  <c r="G30" i="1"/>
  <c r="E30" i="1"/>
  <c r="B30" i="1"/>
  <c r="A30" i="1"/>
  <c r="T29" i="1"/>
  <c r="S29" i="1"/>
  <c r="I29" i="1"/>
  <c r="H29" i="1"/>
  <c r="G29" i="1"/>
  <c r="E29" i="1"/>
  <c r="B29" i="1"/>
  <c r="A29" i="1"/>
  <c r="T28" i="1"/>
  <c r="S28" i="1"/>
  <c r="J28" i="1"/>
  <c r="I28" i="1"/>
  <c r="H28" i="1"/>
  <c r="G28" i="1"/>
  <c r="E28" i="1"/>
  <c r="B28" i="1"/>
  <c r="A28" i="1"/>
  <c r="T27" i="1"/>
  <c r="S27" i="1"/>
  <c r="J27" i="1"/>
  <c r="I27" i="1"/>
  <c r="H27" i="1"/>
  <c r="G27" i="1"/>
  <c r="E27" i="1"/>
  <c r="B27" i="1"/>
  <c r="A27" i="1"/>
  <c r="T26" i="1"/>
  <c r="S26" i="1"/>
  <c r="I26" i="1"/>
  <c r="H26" i="1"/>
  <c r="G26" i="1"/>
  <c r="E26" i="1"/>
  <c r="B26" i="1"/>
  <c r="A26" i="1"/>
  <c r="T25" i="1"/>
  <c r="S25" i="1"/>
  <c r="I25" i="1"/>
  <c r="H25" i="1"/>
  <c r="G25" i="1"/>
  <c r="E25" i="1"/>
  <c r="B25" i="1"/>
  <c r="A25" i="1"/>
  <c r="T24" i="1"/>
  <c r="S24" i="1"/>
  <c r="I24" i="1"/>
  <c r="H24" i="1"/>
  <c r="G24" i="1"/>
  <c r="E24" i="1"/>
  <c r="B24" i="1"/>
  <c r="A24" i="1"/>
  <c r="T23" i="1"/>
  <c r="S23" i="1"/>
  <c r="J23" i="1"/>
  <c r="I23" i="1"/>
  <c r="H23" i="1"/>
  <c r="G23" i="1"/>
  <c r="E23" i="1"/>
  <c r="B23" i="1"/>
  <c r="A23" i="1"/>
  <c r="T22" i="1"/>
  <c r="S22" i="1"/>
  <c r="J22" i="1"/>
  <c r="I22" i="1"/>
  <c r="H22" i="1"/>
  <c r="G22" i="1"/>
  <c r="E22" i="1"/>
  <c r="B22" i="1"/>
  <c r="A22" i="1"/>
  <c r="B21" i="1"/>
  <c r="B20" i="1"/>
  <c r="S20" i="1"/>
  <c r="D20" i="1"/>
  <c r="E20" i="1"/>
  <c r="F20" i="1"/>
  <c r="G20" i="1"/>
  <c r="H20" i="1"/>
  <c r="I20" i="1"/>
  <c r="J20" i="1"/>
  <c r="T20" i="1"/>
  <c r="D21" i="1"/>
  <c r="E21" i="1"/>
  <c r="F21" i="1"/>
  <c r="G21" i="1"/>
  <c r="I21" i="1"/>
  <c r="S21" i="1"/>
  <c r="T21" i="1"/>
  <c r="A20" i="1"/>
  <c r="A21" i="1"/>
  <c r="B16" i="1"/>
  <c r="B17" i="1"/>
  <c r="B18" i="1"/>
  <c r="B19" i="1"/>
  <c r="B15" i="1"/>
  <c r="A16" i="1"/>
  <c r="A17" i="1"/>
  <c r="A18" i="1"/>
  <c r="A19" i="1"/>
  <c r="T15" i="1"/>
  <c r="D15" i="1"/>
  <c r="E15" i="1"/>
  <c r="F15" i="1"/>
  <c r="G15" i="1"/>
  <c r="H15" i="1"/>
  <c r="I15" i="1"/>
  <c r="J15" i="1"/>
  <c r="S15" i="1"/>
  <c r="D16" i="1"/>
  <c r="E16" i="1"/>
  <c r="F16" i="1"/>
  <c r="G16" i="1"/>
  <c r="H16" i="1"/>
  <c r="I16" i="1"/>
  <c r="J16" i="1"/>
  <c r="S16" i="1"/>
  <c r="T16" i="1"/>
  <c r="D17" i="1"/>
  <c r="E17" i="1"/>
  <c r="F17" i="1"/>
  <c r="G17" i="1"/>
  <c r="H17" i="1"/>
  <c r="I17" i="1"/>
  <c r="S17" i="1"/>
  <c r="T17" i="1"/>
  <c r="D18" i="1"/>
  <c r="E18" i="1"/>
  <c r="F18" i="1"/>
  <c r="G18" i="1"/>
  <c r="H18" i="1"/>
  <c r="I18" i="1"/>
  <c r="S18" i="1"/>
  <c r="T18" i="1"/>
  <c r="D19" i="1"/>
  <c r="E19" i="1"/>
  <c r="F19" i="1"/>
  <c r="G19" i="1"/>
  <c r="H19" i="1"/>
  <c r="I19" i="1"/>
  <c r="S19" i="1"/>
  <c r="T19" i="1"/>
  <c r="B11" i="1"/>
  <c r="B12" i="1"/>
  <c r="B13" i="1"/>
  <c r="B14" i="1"/>
  <c r="B10" i="1"/>
  <c r="D10" i="1"/>
  <c r="E10" i="1"/>
  <c r="F10" i="1"/>
  <c r="G10" i="1"/>
  <c r="H10" i="1"/>
  <c r="I10" i="1"/>
  <c r="J10" i="1"/>
  <c r="S10" i="1"/>
  <c r="T10" i="1"/>
  <c r="D11" i="1"/>
  <c r="E11" i="1"/>
  <c r="F11" i="1"/>
  <c r="G11" i="1"/>
  <c r="H11" i="1"/>
  <c r="I11" i="1"/>
  <c r="J11" i="1"/>
  <c r="S11" i="1"/>
  <c r="T11" i="1"/>
  <c r="D12" i="1"/>
  <c r="E12" i="1"/>
  <c r="F12" i="1"/>
  <c r="G12" i="1"/>
  <c r="H12" i="1"/>
  <c r="I12" i="1"/>
  <c r="S12" i="1"/>
  <c r="T12" i="1"/>
  <c r="D13" i="1"/>
  <c r="E13" i="1"/>
  <c r="F13" i="1"/>
  <c r="G13" i="1"/>
  <c r="H13" i="1"/>
  <c r="I13" i="1"/>
  <c r="S13" i="1"/>
  <c r="T13" i="1"/>
  <c r="D14" i="1"/>
  <c r="E14" i="1"/>
  <c r="F14" i="1"/>
  <c r="G14" i="1"/>
  <c r="H14" i="1"/>
  <c r="I14" i="1"/>
  <c r="S14" i="1"/>
  <c r="T14" i="1"/>
  <c r="H9" i="1"/>
  <c r="I8" i="1"/>
  <c r="H7" i="1"/>
  <c r="T7" i="1"/>
  <c r="S7" i="1"/>
  <c r="I7" i="1"/>
  <c r="G7" i="1"/>
  <c r="F7" i="1"/>
  <c r="E7" i="1"/>
  <c r="D7" i="1"/>
  <c r="B7" i="1"/>
  <c r="A7" i="1"/>
  <c r="B6" i="1"/>
  <c r="T5" i="1"/>
  <c r="T6" i="1"/>
  <c r="T8" i="1"/>
  <c r="T9" i="1"/>
  <c r="A6" i="1"/>
  <c r="D6" i="1"/>
  <c r="E6" i="1"/>
  <c r="F6" i="1"/>
  <c r="G6" i="1"/>
  <c r="H6" i="1"/>
  <c r="I6" i="1"/>
  <c r="J6" i="1"/>
  <c r="S6" i="1"/>
  <c r="A8" i="1"/>
  <c r="B8" i="1"/>
  <c r="D8" i="1"/>
  <c r="E8" i="1"/>
  <c r="F8" i="1"/>
  <c r="G8" i="1"/>
  <c r="H8" i="1"/>
  <c r="S8" i="1"/>
  <c r="A9" i="1"/>
  <c r="B9" i="1"/>
  <c r="D9" i="1"/>
  <c r="E9" i="1"/>
  <c r="F9" i="1"/>
  <c r="G9" i="1"/>
  <c r="I9" i="1"/>
  <c r="S9" i="1"/>
  <c r="S5" i="1"/>
  <c r="J5" i="1"/>
  <c r="I5" i="1"/>
  <c r="H5" i="1"/>
  <c r="G5" i="1"/>
  <c r="F5" i="1"/>
  <c r="B5" i="1"/>
  <c r="D5" i="1"/>
  <c r="E5" i="1"/>
  <c r="A10" i="1"/>
  <c r="A11" i="1"/>
  <c r="A12" i="1"/>
  <c r="A13" i="1"/>
  <c r="A14" i="1"/>
  <c r="A15" i="1"/>
  <c r="A5" i="1"/>
</calcChain>
</file>

<file path=xl/sharedStrings.xml><?xml version="1.0" encoding="utf-8"?>
<sst xmlns="http://schemas.openxmlformats.org/spreadsheetml/2006/main" count="562" uniqueCount="29">
  <si>
    <t>Architecture</t>
  </si>
  <si>
    <t>Dataset</t>
  </si>
  <si>
    <t># Samples</t>
  </si>
  <si>
    <t># Classes</t>
  </si>
  <si>
    <t>Pre-Trained</t>
  </si>
  <si>
    <t>Transfer-init</t>
  </si>
  <si>
    <t>Optimization</t>
  </si>
  <si>
    <t>#Param Classifier</t>
  </si>
  <si>
    <t>Conv Out Shape</t>
  </si>
  <si>
    <t># Epoch</t>
  </si>
  <si>
    <t>Train Acc()%</t>
  </si>
  <si>
    <t>Test Acc(%)</t>
  </si>
  <si>
    <t>Elapsed Time</t>
  </si>
  <si>
    <t># Param Conv</t>
  </si>
  <si>
    <t>id</t>
  </si>
  <si>
    <r>
      <t xml:space="preserve">Test Plan  : </t>
    </r>
    <r>
      <rPr>
        <b/>
        <sz val="22"/>
        <color theme="1"/>
        <rFont val="Calibri"/>
        <family val="2"/>
        <scheme val="minor"/>
      </rPr>
      <t>Basic Models</t>
    </r>
  </si>
  <si>
    <t xml:space="preserve"> Input shape</t>
  </si>
  <si>
    <t>???</t>
  </si>
  <si>
    <t>Note on Model</t>
  </si>
  <si>
    <t>None</t>
  </si>
  <si>
    <t>Code</t>
  </si>
  <si>
    <t>Interrupted</t>
  </si>
  <si>
    <t>Note on Optim</t>
  </si>
  <si>
    <t>Remove Adaptive Average Pooling</t>
  </si>
  <si>
    <t>Change The Adaptive Average Pooling output</t>
  </si>
  <si>
    <t>Reason</t>
  </si>
  <si>
    <t>with scheduler</t>
  </si>
  <si>
    <t>having only 1 layer of FC, it is not practical to use TCL TRL with our current number of classes</t>
  </si>
  <si>
    <t>ADAM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</si>
</sst>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wrapText="1"/>
    </xf>
    <xf numFmtId="3" fontId="1" fillId="0" borderId="0" xfId="0" applyNumberFormat="1" applyFont="1" applyAlignment="1">
      <alignment horizontal="center" wrapText="1"/>
    </xf>
    <xf numFmtId="0" fontId="2" fillId="2" borderId="0" xfId="0" applyFont="1" applyFill="1" applyAlignment="1">
      <alignment horizontal="left" wrapText="1"/>
    </xf>
    <xf numFmtId="0" fontId="4" fillId="3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1" fillId="5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1" fillId="7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5"/>
  <sheetViews>
    <sheetView tabSelected="1" zoomScale="50" zoomScaleNormal="50" workbookViewId="0">
      <selection activeCell="C5" sqref="C5"/>
    </sheetView>
  </sheetViews>
  <sheetFormatPr defaultRowHeight="15.75" x14ac:dyDescent="0.25"/>
  <cols>
    <col min="1" max="1" width="45.5703125" style="1" customWidth="1"/>
    <col min="2" max="2" width="18.42578125" style="1" customWidth="1"/>
    <col min="3" max="3" width="36.7109375" style="1" customWidth="1"/>
    <col min="4" max="4" width="18.140625" style="1" customWidth="1"/>
    <col min="5" max="5" width="18.28515625" style="1" customWidth="1"/>
    <col min="6" max="6" width="18.42578125" style="1" customWidth="1"/>
    <col min="7" max="8" width="18.28515625" style="1" customWidth="1"/>
    <col min="9" max="9" width="18.42578125" style="1" customWidth="1"/>
    <col min="10" max="11" width="18.28515625" style="1" customWidth="1"/>
    <col min="12" max="12" width="18.140625" style="1" customWidth="1"/>
    <col min="13" max="13" width="18.42578125" style="1" customWidth="1"/>
    <col min="14" max="14" width="18.28515625" style="1" customWidth="1"/>
    <col min="15" max="15" width="18.140625" style="1" customWidth="1"/>
    <col min="16" max="17" width="18.28515625" style="1" customWidth="1"/>
    <col min="18" max="18" width="18.5703125" style="1" customWidth="1"/>
    <col min="19" max="20" width="18" style="1" customWidth="1"/>
    <col min="21" max="21" width="18.140625" style="1" customWidth="1"/>
    <col min="22" max="16384" width="9.140625" style="1"/>
  </cols>
  <sheetData>
    <row r="2" spans="1:21" ht="28.5" x14ac:dyDescent="0.45">
      <c r="A2" s="3" t="s">
        <v>15</v>
      </c>
    </row>
    <row r="4" spans="1:21" x14ac:dyDescent="0.25">
      <c r="A4" s="4" t="s">
        <v>14</v>
      </c>
      <c r="B4" s="4" t="s">
        <v>0</v>
      </c>
      <c r="C4" s="4" t="s">
        <v>18</v>
      </c>
      <c r="D4" s="4" t="s">
        <v>1</v>
      </c>
      <c r="E4" s="4" t="s">
        <v>16</v>
      </c>
      <c r="F4" s="4" t="s">
        <v>2</v>
      </c>
      <c r="G4" s="4" t="s">
        <v>3</v>
      </c>
      <c r="H4" s="4" t="s">
        <v>4</v>
      </c>
      <c r="I4" s="4" t="s">
        <v>5</v>
      </c>
      <c r="J4" s="4" t="s">
        <v>6</v>
      </c>
      <c r="K4" s="4" t="s">
        <v>22</v>
      </c>
      <c r="L4" s="4" t="s">
        <v>7</v>
      </c>
      <c r="M4" s="4" t="s">
        <v>13</v>
      </c>
      <c r="N4" s="4" t="s">
        <v>8</v>
      </c>
      <c r="O4" s="4" t="s">
        <v>9</v>
      </c>
      <c r="P4" s="4" t="s">
        <v>10</v>
      </c>
      <c r="Q4" s="4" t="s">
        <v>11</v>
      </c>
      <c r="R4" s="4" t="s">
        <v>12</v>
      </c>
      <c r="S4" s="4" t="s">
        <v>20</v>
      </c>
      <c r="T4" s="4" t="s">
        <v>21</v>
      </c>
      <c r="U4" s="4" t="s">
        <v>25</v>
      </c>
    </row>
    <row r="5" spans="1:21" ht="94.5" x14ac:dyDescent="0.25">
      <c r="A5" s="5">
        <f xml:space="preserve"> ROW() - 4</f>
        <v>1</v>
      </c>
      <c r="B5" s="1" t="str">
        <f xml:space="preserve"> "Resnet50"</f>
        <v>Resnet50</v>
      </c>
      <c r="C5" s="1" t="s">
        <v>19</v>
      </c>
      <c r="D5" s="1" t="str">
        <f xml:space="preserve"> "CIFAR10"</f>
        <v>CIFAR10</v>
      </c>
      <c r="E5" s="2" t="str">
        <f xml:space="preserve"> "(3, 192,192)"</f>
        <v>(3, 192,192)</v>
      </c>
      <c r="F5" s="2">
        <f xml:space="preserve"> 60000</f>
        <v>60000</v>
      </c>
      <c r="G5" s="1">
        <f xml:space="preserve"> 10</f>
        <v>10</v>
      </c>
      <c r="H5" s="1" t="b">
        <f xml:space="preserve"> FALSE</f>
        <v>0</v>
      </c>
      <c r="I5" s="1" t="b">
        <f xml:space="preserve"> FALSE</f>
        <v>0</v>
      </c>
      <c r="J5" s="1" t="str">
        <f xml:space="preserve"> "SGD"</f>
        <v>SGD</v>
      </c>
      <c r="K5" s="1" t="s">
        <v>26</v>
      </c>
      <c r="L5" s="7" t="s">
        <v>17</v>
      </c>
      <c r="M5" s="7" t="s">
        <v>17</v>
      </c>
      <c r="N5" s="7" t="s">
        <v>17</v>
      </c>
      <c r="O5" s="7" t="s">
        <v>17</v>
      </c>
      <c r="P5" s="7" t="s">
        <v>17</v>
      </c>
      <c r="Q5" s="7" t="s">
        <v>17</v>
      </c>
      <c r="R5" s="7" t="s">
        <v>17</v>
      </c>
      <c r="S5" s="9" t="str">
        <f xml:space="preserve"> "Not Implemented"</f>
        <v>Not Implemented</v>
      </c>
      <c r="T5" s="6" t="b">
        <f xml:space="preserve"> TRUE</f>
        <v>1</v>
      </c>
      <c r="U5" s="6" t="s">
        <v>27</v>
      </c>
    </row>
    <row r="6" spans="1:21" x14ac:dyDescent="0.25">
      <c r="A6" s="5">
        <f t="shared" ref="A6:A9" si="0" xml:space="preserve"> ROW() - 4</f>
        <v>2</v>
      </c>
      <c r="B6" s="1" t="str">
        <f xml:space="preserve"> "Resnet50"</f>
        <v>Resnet50</v>
      </c>
      <c r="C6" s="1" t="s">
        <v>23</v>
      </c>
      <c r="D6" s="1" t="str">
        <f t="shared" ref="D6:D21" si="1" xml:space="preserve"> "CIFAR10"</f>
        <v>CIFAR10</v>
      </c>
      <c r="E6" s="2" t="str">
        <f t="shared" ref="E6:E55" si="2" xml:space="preserve"> "(3, 192,192)"</f>
        <v>(3, 192,192)</v>
      </c>
      <c r="F6" s="2">
        <f t="shared" ref="F6:F21" si="3" xml:space="preserve"> 60000</f>
        <v>60000</v>
      </c>
      <c r="G6" s="1">
        <f t="shared" ref="G6:G38" si="4" xml:space="preserve"> 10</f>
        <v>10</v>
      </c>
      <c r="H6" s="1" t="b">
        <f t="shared" ref="H6:I19" si="5" xml:space="preserve"> FALSE</f>
        <v>0</v>
      </c>
      <c r="I6" s="1" t="b">
        <f t="shared" si="5"/>
        <v>0</v>
      </c>
      <c r="J6" s="1" t="str">
        <f t="shared" ref="J6:J11" si="6" xml:space="preserve"> "SGD"</f>
        <v>SGD</v>
      </c>
      <c r="K6" s="1" t="s">
        <v>26</v>
      </c>
      <c r="L6" s="7" t="s">
        <v>17</v>
      </c>
      <c r="M6" s="7" t="s">
        <v>17</v>
      </c>
      <c r="N6" s="7" t="s">
        <v>17</v>
      </c>
      <c r="O6" s="7" t="s">
        <v>17</v>
      </c>
      <c r="P6" s="7" t="s">
        <v>17</v>
      </c>
      <c r="Q6" s="7" t="s">
        <v>17</v>
      </c>
      <c r="R6" s="7" t="s">
        <v>17</v>
      </c>
      <c r="S6" s="9" t="str">
        <f t="shared" ref="S6:S55" si="7" xml:space="preserve"> "Not Implemented"</f>
        <v>Not Implemented</v>
      </c>
      <c r="T6" s="1" t="b">
        <f t="shared" ref="T6:T55" si="8" xml:space="preserve"> FALSE</f>
        <v>0</v>
      </c>
      <c r="U6" s="1" t="s">
        <v>19</v>
      </c>
    </row>
    <row r="7" spans="1:21" x14ac:dyDescent="0.25">
      <c r="A7" s="5">
        <f t="shared" si="0"/>
        <v>3</v>
      </c>
      <c r="B7" s="1" t="str">
        <f xml:space="preserve"> "Resnet50"</f>
        <v>Resnet50</v>
      </c>
      <c r="C7" s="1" t="s">
        <v>23</v>
      </c>
      <c r="D7" s="1" t="str">
        <f t="shared" si="1"/>
        <v>CIFAR10</v>
      </c>
      <c r="E7" s="2" t="str">
        <f t="shared" si="2"/>
        <v>(3, 192,192)</v>
      </c>
      <c r="F7" s="2">
        <f t="shared" si="3"/>
        <v>60000</v>
      </c>
      <c r="G7" s="1">
        <f t="shared" si="4"/>
        <v>10</v>
      </c>
      <c r="H7" s="1" t="b">
        <f xml:space="preserve"> TRUE</f>
        <v>1</v>
      </c>
      <c r="I7" s="1" t="b">
        <f t="shared" si="5"/>
        <v>0</v>
      </c>
      <c r="J7" s="1" t="s">
        <v>28</v>
      </c>
      <c r="K7" s="1" t="s">
        <v>19</v>
      </c>
      <c r="L7" s="7" t="s">
        <v>17</v>
      </c>
      <c r="M7" s="7" t="s">
        <v>17</v>
      </c>
      <c r="N7" s="7" t="s">
        <v>17</v>
      </c>
      <c r="O7" s="7" t="s">
        <v>17</v>
      </c>
      <c r="P7" s="7" t="s">
        <v>17</v>
      </c>
      <c r="Q7" s="7" t="s">
        <v>17</v>
      </c>
      <c r="R7" s="7" t="s">
        <v>17</v>
      </c>
      <c r="S7" s="9" t="str">
        <f t="shared" si="7"/>
        <v>Not Implemented</v>
      </c>
      <c r="T7" s="1" t="b">
        <f t="shared" si="8"/>
        <v>0</v>
      </c>
      <c r="U7" s="1" t="s">
        <v>19</v>
      </c>
    </row>
    <row r="8" spans="1:21" ht="31.5" x14ac:dyDescent="0.25">
      <c r="A8" s="5">
        <f t="shared" si="0"/>
        <v>4</v>
      </c>
      <c r="B8" s="1" t="str">
        <f t="shared" ref="B8:B9" si="9" xml:space="preserve"> "Resnet50"</f>
        <v>Resnet50</v>
      </c>
      <c r="C8" s="1" t="s">
        <v>24</v>
      </c>
      <c r="D8" s="1" t="str">
        <f t="shared" si="1"/>
        <v>CIFAR10</v>
      </c>
      <c r="E8" s="2" t="str">
        <f t="shared" si="2"/>
        <v>(3, 192,192)</v>
      </c>
      <c r="F8" s="2">
        <f t="shared" si="3"/>
        <v>60000</v>
      </c>
      <c r="G8" s="1">
        <f t="shared" si="4"/>
        <v>10</v>
      </c>
      <c r="H8" s="1" t="b">
        <f t="shared" si="5"/>
        <v>0</v>
      </c>
      <c r="I8" s="1" t="b">
        <f xml:space="preserve"> TRUE</f>
        <v>1</v>
      </c>
      <c r="J8" s="1" t="s">
        <v>28</v>
      </c>
      <c r="K8" s="1" t="s">
        <v>19</v>
      </c>
      <c r="L8" s="7" t="s">
        <v>17</v>
      </c>
      <c r="M8" s="7" t="s">
        <v>17</v>
      </c>
      <c r="N8" s="7" t="s">
        <v>17</v>
      </c>
      <c r="O8" s="7" t="s">
        <v>17</v>
      </c>
      <c r="P8" s="7" t="s">
        <v>17</v>
      </c>
      <c r="Q8" s="7" t="s">
        <v>17</v>
      </c>
      <c r="R8" s="7" t="s">
        <v>17</v>
      </c>
      <c r="S8" s="9" t="str">
        <f t="shared" si="7"/>
        <v>Not Implemented</v>
      </c>
      <c r="T8" s="1" t="b">
        <f t="shared" si="8"/>
        <v>0</v>
      </c>
      <c r="U8" s="1" t="s">
        <v>19</v>
      </c>
    </row>
    <row r="9" spans="1:21" ht="31.5" x14ac:dyDescent="0.25">
      <c r="A9" s="5">
        <f t="shared" si="0"/>
        <v>5</v>
      </c>
      <c r="B9" s="1" t="str">
        <f t="shared" si="9"/>
        <v>Resnet50</v>
      </c>
      <c r="C9" s="1" t="s">
        <v>24</v>
      </c>
      <c r="D9" s="1" t="str">
        <f t="shared" si="1"/>
        <v>CIFAR10</v>
      </c>
      <c r="E9" s="2" t="str">
        <f t="shared" si="2"/>
        <v>(3, 192,192)</v>
      </c>
      <c r="F9" s="2">
        <f t="shared" si="3"/>
        <v>60000</v>
      </c>
      <c r="G9" s="1">
        <f t="shared" si="4"/>
        <v>10</v>
      </c>
      <c r="H9" s="1" t="b">
        <f xml:space="preserve"> TRUE</f>
        <v>1</v>
      </c>
      <c r="I9" s="1" t="b">
        <f t="shared" si="5"/>
        <v>0</v>
      </c>
      <c r="J9" s="1" t="s">
        <v>28</v>
      </c>
      <c r="K9" s="1" t="s">
        <v>19</v>
      </c>
      <c r="L9" s="7" t="s">
        <v>17</v>
      </c>
      <c r="M9" s="7" t="s">
        <v>17</v>
      </c>
      <c r="N9" s="7" t="s">
        <v>17</v>
      </c>
      <c r="O9" s="7" t="s">
        <v>17</v>
      </c>
      <c r="P9" s="7" t="s">
        <v>17</v>
      </c>
      <c r="Q9" s="7" t="s">
        <v>17</v>
      </c>
      <c r="R9" s="7" t="s">
        <v>17</v>
      </c>
      <c r="S9" s="9" t="str">
        <f t="shared" si="7"/>
        <v>Not Implemented</v>
      </c>
      <c r="T9" s="1" t="b">
        <f t="shared" si="8"/>
        <v>0</v>
      </c>
      <c r="U9" s="1" t="s">
        <v>19</v>
      </c>
    </row>
    <row r="10" spans="1:21" ht="94.5" x14ac:dyDescent="0.25">
      <c r="A10" s="5">
        <f t="shared" ref="A10:A38" si="10" xml:space="preserve"> ROW() - 4</f>
        <v>6</v>
      </c>
      <c r="B10" s="1" t="str">
        <f xml:space="preserve"> "Resnet100"</f>
        <v>Resnet100</v>
      </c>
      <c r="C10" s="1" t="s">
        <v>19</v>
      </c>
      <c r="D10" s="1" t="str">
        <f xml:space="preserve"> "CIFAR10"</f>
        <v>CIFAR10</v>
      </c>
      <c r="E10" s="2" t="str">
        <f xml:space="preserve"> "(3, 192,192)"</f>
        <v>(3, 192,192)</v>
      </c>
      <c r="F10" s="2">
        <f xml:space="preserve"> 60000</f>
        <v>60000</v>
      </c>
      <c r="G10" s="1">
        <f xml:space="preserve"> 10</f>
        <v>10</v>
      </c>
      <c r="H10" s="1" t="b">
        <f xml:space="preserve"> FALSE</f>
        <v>0</v>
      </c>
      <c r="I10" s="1" t="b">
        <f xml:space="preserve"> FALSE</f>
        <v>0</v>
      </c>
      <c r="J10" s="1" t="str">
        <f xml:space="preserve"> "SGD"</f>
        <v>SGD</v>
      </c>
      <c r="K10" s="1" t="s">
        <v>26</v>
      </c>
      <c r="L10" s="7" t="s">
        <v>17</v>
      </c>
      <c r="M10" s="7" t="s">
        <v>17</v>
      </c>
      <c r="N10" s="7" t="s">
        <v>17</v>
      </c>
      <c r="O10" s="7" t="s">
        <v>17</v>
      </c>
      <c r="P10" s="7" t="s">
        <v>17</v>
      </c>
      <c r="Q10" s="7" t="s">
        <v>17</v>
      </c>
      <c r="R10" s="7" t="s">
        <v>17</v>
      </c>
      <c r="S10" s="9" t="str">
        <f xml:space="preserve"> "Not Implemented"</f>
        <v>Not Implemented</v>
      </c>
      <c r="T10" s="6" t="b">
        <f xml:space="preserve"> TRUE</f>
        <v>1</v>
      </c>
      <c r="U10" s="6" t="s">
        <v>27</v>
      </c>
    </row>
    <row r="11" spans="1:21" x14ac:dyDescent="0.25">
      <c r="A11" s="5">
        <f t="shared" si="10"/>
        <v>7</v>
      </c>
      <c r="B11" s="1" t="str">
        <f t="shared" ref="B11:B14" si="11" xml:space="preserve"> "Resnet100"</f>
        <v>Resnet100</v>
      </c>
      <c r="C11" s="1" t="s">
        <v>23</v>
      </c>
      <c r="D11" s="1" t="str">
        <f t="shared" si="1"/>
        <v>CIFAR10</v>
      </c>
      <c r="E11" s="2" t="str">
        <f t="shared" si="2"/>
        <v>(3, 192,192)</v>
      </c>
      <c r="F11" s="2">
        <f t="shared" si="3"/>
        <v>60000</v>
      </c>
      <c r="G11" s="1">
        <f t="shared" si="4"/>
        <v>10</v>
      </c>
      <c r="H11" s="1" t="b">
        <f t="shared" si="5"/>
        <v>0</v>
      </c>
      <c r="I11" s="1" t="b">
        <f t="shared" si="5"/>
        <v>0</v>
      </c>
      <c r="J11" s="1" t="str">
        <f t="shared" si="6"/>
        <v>SGD</v>
      </c>
      <c r="K11" s="1" t="s">
        <v>26</v>
      </c>
      <c r="L11" s="7" t="s">
        <v>17</v>
      </c>
      <c r="M11" s="7" t="s">
        <v>17</v>
      </c>
      <c r="N11" s="7" t="s">
        <v>17</v>
      </c>
      <c r="O11" s="7" t="s">
        <v>17</v>
      </c>
      <c r="P11" s="7" t="s">
        <v>17</v>
      </c>
      <c r="Q11" s="7" t="s">
        <v>17</v>
      </c>
      <c r="R11" s="7" t="s">
        <v>17</v>
      </c>
      <c r="S11" s="9" t="str">
        <f t="shared" si="7"/>
        <v>Not Implemented</v>
      </c>
      <c r="T11" s="1" t="b">
        <f t="shared" si="8"/>
        <v>0</v>
      </c>
      <c r="U11" s="1" t="s">
        <v>19</v>
      </c>
    </row>
    <row r="12" spans="1:21" x14ac:dyDescent="0.25">
      <c r="A12" s="5">
        <f t="shared" si="10"/>
        <v>8</v>
      </c>
      <c r="B12" s="1" t="str">
        <f t="shared" si="11"/>
        <v>Resnet100</v>
      </c>
      <c r="C12" s="1" t="s">
        <v>23</v>
      </c>
      <c r="D12" s="1" t="str">
        <f t="shared" si="1"/>
        <v>CIFAR10</v>
      </c>
      <c r="E12" s="2" t="str">
        <f t="shared" si="2"/>
        <v>(3, 192,192)</v>
      </c>
      <c r="F12" s="2">
        <f t="shared" si="3"/>
        <v>60000</v>
      </c>
      <c r="G12" s="1">
        <f t="shared" si="4"/>
        <v>10</v>
      </c>
      <c r="H12" s="1" t="b">
        <f xml:space="preserve"> TRUE</f>
        <v>1</v>
      </c>
      <c r="I12" s="1" t="b">
        <f t="shared" si="5"/>
        <v>0</v>
      </c>
      <c r="J12" s="1" t="s">
        <v>28</v>
      </c>
      <c r="K12" s="1" t="s">
        <v>19</v>
      </c>
      <c r="L12" s="7" t="s">
        <v>17</v>
      </c>
      <c r="M12" s="7" t="s">
        <v>17</v>
      </c>
      <c r="N12" s="7" t="s">
        <v>17</v>
      </c>
      <c r="O12" s="7" t="s">
        <v>17</v>
      </c>
      <c r="P12" s="7" t="s">
        <v>17</v>
      </c>
      <c r="Q12" s="7" t="s">
        <v>17</v>
      </c>
      <c r="R12" s="7" t="s">
        <v>17</v>
      </c>
      <c r="S12" s="9" t="str">
        <f t="shared" si="7"/>
        <v>Not Implemented</v>
      </c>
      <c r="T12" s="1" t="b">
        <f t="shared" si="8"/>
        <v>0</v>
      </c>
      <c r="U12" s="1" t="s">
        <v>19</v>
      </c>
    </row>
    <row r="13" spans="1:21" ht="31.5" x14ac:dyDescent="0.25">
      <c r="A13" s="5">
        <f t="shared" si="10"/>
        <v>9</v>
      </c>
      <c r="B13" s="1" t="str">
        <f t="shared" si="11"/>
        <v>Resnet100</v>
      </c>
      <c r="C13" s="1" t="s">
        <v>24</v>
      </c>
      <c r="D13" s="1" t="str">
        <f t="shared" si="1"/>
        <v>CIFAR10</v>
      </c>
      <c r="E13" s="2" t="str">
        <f t="shared" si="2"/>
        <v>(3, 192,192)</v>
      </c>
      <c r="F13" s="2">
        <f t="shared" si="3"/>
        <v>60000</v>
      </c>
      <c r="G13" s="1">
        <f t="shared" si="4"/>
        <v>10</v>
      </c>
      <c r="H13" s="1" t="b">
        <f t="shared" si="5"/>
        <v>0</v>
      </c>
      <c r="I13" s="1" t="b">
        <f xml:space="preserve"> TRUE</f>
        <v>1</v>
      </c>
      <c r="J13" s="1" t="s">
        <v>28</v>
      </c>
      <c r="K13" s="1" t="s">
        <v>19</v>
      </c>
      <c r="L13" s="7" t="s">
        <v>17</v>
      </c>
      <c r="M13" s="7" t="s">
        <v>17</v>
      </c>
      <c r="N13" s="7" t="s">
        <v>17</v>
      </c>
      <c r="O13" s="7" t="s">
        <v>17</v>
      </c>
      <c r="P13" s="7" t="s">
        <v>17</v>
      </c>
      <c r="Q13" s="7" t="s">
        <v>17</v>
      </c>
      <c r="R13" s="7" t="s">
        <v>17</v>
      </c>
      <c r="S13" s="9" t="str">
        <f t="shared" si="7"/>
        <v>Not Implemented</v>
      </c>
      <c r="T13" s="1" t="b">
        <f t="shared" si="8"/>
        <v>0</v>
      </c>
      <c r="U13" s="1" t="s">
        <v>19</v>
      </c>
    </row>
    <row r="14" spans="1:21" ht="31.5" x14ac:dyDescent="0.25">
      <c r="A14" s="5">
        <f t="shared" si="10"/>
        <v>10</v>
      </c>
      <c r="B14" s="1" t="str">
        <f t="shared" si="11"/>
        <v>Resnet100</v>
      </c>
      <c r="C14" s="1" t="s">
        <v>24</v>
      </c>
      <c r="D14" s="1" t="str">
        <f t="shared" si="1"/>
        <v>CIFAR10</v>
      </c>
      <c r="E14" s="2" t="str">
        <f t="shared" si="2"/>
        <v>(3, 192,192)</v>
      </c>
      <c r="F14" s="2">
        <f t="shared" si="3"/>
        <v>60000</v>
      </c>
      <c r="G14" s="1">
        <f t="shared" si="4"/>
        <v>10</v>
      </c>
      <c r="H14" s="1" t="b">
        <f xml:space="preserve"> TRUE</f>
        <v>1</v>
      </c>
      <c r="I14" s="1" t="b">
        <f t="shared" si="5"/>
        <v>0</v>
      </c>
      <c r="J14" s="1" t="s">
        <v>28</v>
      </c>
      <c r="K14" s="1" t="s">
        <v>19</v>
      </c>
      <c r="L14" s="7" t="s">
        <v>17</v>
      </c>
      <c r="M14" s="7" t="s">
        <v>17</v>
      </c>
      <c r="N14" s="7" t="s">
        <v>17</v>
      </c>
      <c r="O14" s="7" t="s">
        <v>17</v>
      </c>
      <c r="P14" s="7" t="s">
        <v>17</v>
      </c>
      <c r="Q14" s="7" t="s">
        <v>17</v>
      </c>
      <c r="R14" s="7" t="s">
        <v>17</v>
      </c>
      <c r="S14" s="9" t="str">
        <f t="shared" si="7"/>
        <v>Not Implemented</v>
      </c>
      <c r="T14" s="1" t="b">
        <f t="shared" si="8"/>
        <v>0</v>
      </c>
      <c r="U14" s="1" t="s">
        <v>19</v>
      </c>
    </row>
    <row r="15" spans="1:21" x14ac:dyDescent="0.25">
      <c r="A15" s="5">
        <f t="shared" si="10"/>
        <v>11</v>
      </c>
      <c r="B15" s="1" t="str">
        <f xml:space="preserve"> "VGG16"</f>
        <v>VGG16</v>
      </c>
      <c r="C15" s="1" t="s">
        <v>19</v>
      </c>
      <c r="D15" s="1" t="str">
        <f xml:space="preserve"> "CIFAR10"</f>
        <v>CIFAR10</v>
      </c>
      <c r="E15" s="2" t="str">
        <f xml:space="preserve"> "(3, 192,192)"</f>
        <v>(3, 192,192)</v>
      </c>
      <c r="F15" s="2">
        <f xml:space="preserve"> 60000</f>
        <v>60000</v>
      </c>
      <c r="G15" s="1">
        <f xml:space="preserve"> 10</f>
        <v>10</v>
      </c>
      <c r="H15" s="1" t="b">
        <f xml:space="preserve"> FALSE</f>
        <v>0</v>
      </c>
      <c r="I15" s="1" t="b">
        <f xml:space="preserve"> FALSE</f>
        <v>0</v>
      </c>
      <c r="J15" s="1" t="str">
        <f xml:space="preserve"> "SGD"</f>
        <v>SGD</v>
      </c>
      <c r="K15" s="1" t="s">
        <v>26</v>
      </c>
      <c r="L15" s="7" t="s">
        <v>17</v>
      </c>
      <c r="M15" s="7" t="s">
        <v>17</v>
      </c>
      <c r="N15" s="7" t="s">
        <v>17</v>
      </c>
      <c r="O15" s="7" t="s">
        <v>17</v>
      </c>
      <c r="P15" s="7" t="s">
        <v>17</v>
      </c>
      <c r="Q15" s="7" t="s">
        <v>17</v>
      </c>
      <c r="R15" s="7" t="s">
        <v>17</v>
      </c>
      <c r="S15" s="9" t="str">
        <f xml:space="preserve"> "Not Implemented"</f>
        <v>Not Implemented</v>
      </c>
      <c r="T15" s="8" t="b">
        <f xml:space="preserve"> FALSE</f>
        <v>0</v>
      </c>
      <c r="U15" s="8" t="s">
        <v>19</v>
      </c>
    </row>
    <row r="16" spans="1:21" x14ac:dyDescent="0.25">
      <c r="A16" s="5">
        <f t="shared" si="10"/>
        <v>12</v>
      </c>
      <c r="B16" s="1" t="str">
        <f t="shared" ref="B16:B19" si="12" xml:space="preserve"> "VGG16"</f>
        <v>VGG16</v>
      </c>
      <c r="C16" s="1" t="s">
        <v>23</v>
      </c>
      <c r="D16" s="1" t="str">
        <f t="shared" si="1"/>
        <v>CIFAR10</v>
      </c>
      <c r="E16" s="2" t="str">
        <f t="shared" si="2"/>
        <v>(3, 192,192)</v>
      </c>
      <c r="F16" s="2">
        <f t="shared" si="3"/>
        <v>60000</v>
      </c>
      <c r="G16" s="1">
        <f t="shared" si="4"/>
        <v>10</v>
      </c>
      <c r="H16" s="1" t="b">
        <f t="shared" si="5"/>
        <v>0</v>
      </c>
      <c r="I16" s="1" t="b">
        <f t="shared" si="5"/>
        <v>0</v>
      </c>
      <c r="J16" s="1" t="str">
        <f t="shared" ref="J16" si="13" xml:space="preserve"> "SGD"</f>
        <v>SGD</v>
      </c>
      <c r="K16" s="1" t="s">
        <v>26</v>
      </c>
      <c r="L16" s="7" t="s">
        <v>17</v>
      </c>
      <c r="M16" s="7" t="s">
        <v>17</v>
      </c>
      <c r="N16" s="7" t="s">
        <v>17</v>
      </c>
      <c r="O16" s="7" t="s">
        <v>17</v>
      </c>
      <c r="P16" s="7" t="s">
        <v>17</v>
      </c>
      <c r="Q16" s="7" t="s">
        <v>17</v>
      </c>
      <c r="R16" s="7" t="s">
        <v>17</v>
      </c>
      <c r="S16" s="9" t="str">
        <f t="shared" si="7"/>
        <v>Not Implemented</v>
      </c>
      <c r="T16" s="1" t="b">
        <f t="shared" si="8"/>
        <v>0</v>
      </c>
      <c r="U16" s="8" t="s">
        <v>19</v>
      </c>
    </row>
    <row r="17" spans="1:21" x14ac:dyDescent="0.25">
      <c r="A17" s="5">
        <f t="shared" si="10"/>
        <v>13</v>
      </c>
      <c r="B17" s="1" t="str">
        <f t="shared" si="12"/>
        <v>VGG16</v>
      </c>
      <c r="C17" s="1" t="s">
        <v>23</v>
      </c>
      <c r="D17" s="1" t="str">
        <f t="shared" si="1"/>
        <v>CIFAR10</v>
      </c>
      <c r="E17" s="2" t="str">
        <f t="shared" si="2"/>
        <v>(3, 192,192)</v>
      </c>
      <c r="F17" s="2">
        <f t="shared" si="3"/>
        <v>60000</v>
      </c>
      <c r="G17" s="1">
        <f t="shared" si="4"/>
        <v>10</v>
      </c>
      <c r="H17" s="1" t="b">
        <f xml:space="preserve"> TRUE</f>
        <v>1</v>
      </c>
      <c r="I17" s="1" t="b">
        <f t="shared" si="5"/>
        <v>0</v>
      </c>
      <c r="J17" s="1" t="s">
        <v>28</v>
      </c>
      <c r="K17" s="1" t="s">
        <v>19</v>
      </c>
      <c r="L17" s="7" t="s">
        <v>17</v>
      </c>
      <c r="M17" s="7" t="s">
        <v>17</v>
      </c>
      <c r="N17" s="7" t="s">
        <v>17</v>
      </c>
      <c r="O17" s="7" t="s">
        <v>17</v>
      </c>
      <c r="P17" s="7" t="s">
        <v>17</v>
      </c>
      <c r="Q17" s="7" t="s">
        <v>17</v>
      </c>
      <c r="R17" s="7" t="s">
        <v>17</v>
      </c>
      <c r="S17" s="9" t="str">
        <f t="shared" si="7"/>
        <v>Not Implemented</v>
      </c>
      <c r="T17" s="1" t="b">
        <f t="shared" si="8"/>
        <v>0</v>
      </c>
      <c r="U17" s="1" t="s">
        <v>19</v>
      </c>
    </row>
    <row r="18" spans="1:21" ht="31.5" x14ac:dyDescent="0.25">
      <c r="A18" s="5">
        <f t="shared" si="10"/>
        <v>14</v>
      </c>
      <c r="B18" s="1" t="str">
        <f t="shared" si="12"/>
        <v>VGG16</v>
      </c>
      <c r="C18" s="1" t="s">
        <v>24</v>
      </c>
      <c r="D18" s="1" t="str">
        <f t="shared" si="1"/>
        <v>CIFAR10</v>
      </c>
      <c r="E18" s="2" t="str">
        <f t="shared" si="2"/>
        <v>(3, 192,192)</v>
      </c>
      <c r="F18" s="2">
        <f t="shared" si="3"/>
        <v>60000</v>
      </c>
      <c r="G18" s="1">
        <f t="shared" si="4"/>
        <v>10</v>
      </c>
      <c r="H18" s="1" t="b">
        <f t="shared" si="5"/>
        <v>0</v>
      </c>
      <c r="I18" s="1" t="b">
        <f xml:space="preserve"> TRUE</f>
        <v>1</v>
      </c>
      <c r="J18" s="1" t="s">
        <v>28</v>
      </c>
      <c r="K18" s="1" t="s">
        <v>19</v>
      </c>
      <c r="L18" s="7" t="s">
        <v>17</v>
      </c>
      <c r="M18" s="7" t="s">
        <v>17</v>
      </c>
      <c r="N18" s="7" t="s">
        <v>17</v>
      </c>
      <c r="O18" s="7" t="s">
        <v>17</v>
      </c>
      <c r="P18" s="7" t="s">
        <v>17</v>
      </c>
      <c r="Q18" s="7" t="s">
        <v>17</v>
      </c>
      <c r="R18" s="7" t="s">
        <v>17</v>
      </c>
      <c r="S18" s="9" t="str">
        <f t="shared" si="7"/>
        <v>Not Implemented</v>
      </c>
      <c r="T18" s="1" t="b">
        <f t="shared" si="8"/>
        <v>0</v>
      </c>
      <c r="U18" s="1" t="s">
        <v>19</v>
      </c>
    </row>
    <row r="19" spans="1:21" ht="31.5" x14ac:dyDescent="0.25">
      <c r="A19" s="5">
        <f t="shared" si="10"/>
        <v>15</v>
      </c>
      <c r="B19" s="1" t="str">
        <f t="shared" si="12"/>
        <v>VGG16</v>
      </c>
      <c r="C19" s="1" t="s">
        <v>24</v>
      </c>
      <c r="D19" s="1" t="str">
        <f t="shared" si="1"/>
        <v>CIFAR10</v>
      </c>
      <c r="E19" s="2" t="str">
        <f t="shared" si="2"/>
        <v>(3, 192,192)</v>
      </c>
      <c r="F19" s="2">
        <f t="shared" si="3"/>
        <v>60000</v>
      </c>
      <c r="G19" s="1">
        <f t="shared" si="4"/>
        <v>10</v>
      </c>
      <c r="H19" s="1" t="b">
        <f xml:space="preserve"> TRUE</f>
        <v>1</v>
      </c>
      <c r="I19" s="1" t="b">
        <f t="shared" si="5"/>
        <v>0</v>
      </c>
      <c r="J19" s="1" t="s">
        <v>28</v>
      </c>
      <c r="K19" s="1" t="s">
        <v>19</v>
      </c>
      <c r="L19" s="7" t="s">
        <v>17</v>
      </c>
      <c r="M19" s="7" t="s">
        <v>17</v>
      </c>
      <c r="N19" s="7" t="s">
        <v>17</v>
      </c>
      <c r="O19" s="7" t="s">
        <v>17</v>
      </c>
      <c r="P19" s="7" t="s">
        <v>17</v>
      </c>
      <c r="Q19" s="7" t="s">
        <v>17</v>
      </c>
      <c r="R19" s="7" t="s">
        <v>17</v>
      </c>
      <c r="S19" s="9" t="str">
        <f t="shared" si="7"/>
        <v>Not Implemented</v>
      </c>
      <c r="T19" s="1" t="b">
        <f t="shared" si="8"/>
        <v>0</v>
      </c>
      <c r="U19" s="1" t="s">
        <v>19</v>
      </c>
    </row>
    <row r="20" spans="1:21" x14ac:dyDescent="0.25">
      <c r="A20" s="5">
        <f t="shared" si="10"/>
        <v>16</v>
      </c>
      <c r="B20" s="1" t="str">
        <f xml:space="preserve"> "CNN"</f>
        <v>CNN</v>
      </c>
      <c r="C20" s="1" t="s">
        <v>19</v>
      </c>
      <c r="D20" s="1" t="str">
        <f xml:space="preserve"> "CIFAR10"</f>
        <v>CIFAR10</v>
      </c>
      <c r="E20" s="2" t="str">
        <f xml:space="preserve"> "(3, 192,192)"</f>
        <v>(3, 192,192)</v>
      </c>
      <c r="F20" s="2">
        <f xml:space="preserve"> 60000</f>
        <v>60000</v>
      </c>
      <c r="G20" s="1">
        <f xml:space="preserve"> 10</f>
        <v>10</v>
      </c>
      <c r="H20" s="1" t="b">
        <f xml:space="preserve"> FALSE</f>
        <v>0</v>
      </c>
      <c r="I20" s="1" t="b">
        <f xml:space="preserve"> FALSE</f>
        <v>0</v>
      </c>
      <c r="J20" s="1" t="str">
        <f xml:space="preserve"> "SGD"</f>
        <v>SGD</v>
      </c>
      <c r="K20" s="1" t="s">
        <v>26</v>
      </c>
      <c r="L20" s="7" t="s">
        <v>17</v>
      </c>
      <c r="M20" s="7" t="s">
        <v>17</v>
      </c>
      <c r="N20" s="7" t="s">
        <v>17</v>
      </c>
      <c r="O20" s="7" t="s">
        <v>17</v>
      </c>
      <c r="P20" s="7" t="s">
        <v>17</v>
      </c>
      <c r="Q20" s="7" t="s">
        <v>17</v>
      </c>
      <c r="R20" s="7" t="s">
        <v>17</v>
      </c>
      <c r="S20" s="9" t="str">
        <f xml:space="preserve"> "Not Implemented"</f>
        <v>Not Implemented</v>
      </c>
      <c r="T20" s="8" t="b">
        <f xml:space="preserve"> FALSE</f>
        <v>0</v>
      </c>
      <c r="U20" s="8" t="s">
        <v>19</v>
      </c>
    </row>
    <row r="21" spans="1:21" x14ac:dyDescent="0.25">
      <c r="A21" s="5">
        <f t="shared" si="10"/>
        <v>17</v>
      </c>
      <c r="B21" s="1" t="str">
        <f t="shared" ref="B21" si="14" xml:space="preserve"> "CNN"</f>
        <v>CNN</v>
      </c>
      <c r="C21" s="1" t="s">
        <v>19</v>
      </c>
      <c r="D21" s="1" t="str">
        <f t="shared" si="1"/>
        <v>CIFAR10</v>
      </c>
      <c r="E21" s="2" t="str">
        <f t="shared" si="2"/>
        <v>(3, 192,192)</v>
      </c>
      <c r="F21" s="2">
        <f t="shared" si="3"/>
        <v>60000</v>
      </c>
      <c r="G21" s="1">
        <f t="shared" si="4"/>
        <v>10</v>
      </c>
      <c r="H21" s="1" t="b">
        <f xml:space="preserve"> FALSE</f>
        <v>0</v>
      </c>
      <c r="I21" s="1" t="b">
        <f t="shared" ref="I21" si="15" xml:space="preserve"> FALSE</f>
        <v>0</v>
      </c>
      <c r="J21" s="1" t="s">
        <v>28</v>
      </c>
      <c r="K21" s="1" t="s">
        <v>19</v>
      </c>
      <c r="L21" s="7" t="s">
        <v>17</v>
      </c>
      <c r="M21" s="7" t="s">
        <v>17</v>
      </c>
      <c r="N21" s="7" t="s">
        <v>17</v>
      </c>
      <c r="O21" s="7" t="s">
        <v>17</v>
      </c>
      <c r="P21" s="7" t="s">
        <v>17</v>
      </c>
      <c r="Q21" s="7" t="s">
        <v>17</v>
      </c>
      <c r="R21" s="7" t="s">
        <v>17</v>
      </c>
      <c r="S21" s="9" t="str">
        <f t="shared" si="7"/>
        <v>Not Implemented</v>
      </c>
      <c r="T21" s="1" t="b">
        <f t="shared" si="8"/>
        <v>0</v>
      </c>
      <c r="U21" s="1" t="s">
        <v>19</v>
      </c>
    </row>
    <row r="22" spans="1:21" ht="94.5" x14ac:dyDescent="0.25">
      <c r="A22" s="5">
        <f xml:space="preserve"> ROW() - 4</f>
        <v>18</v>
      </c>
      <c r="B22" s="1" t="str">
        <f xml:space="preserve"> "Resnet50"</f>
        <v>Resnet50</v>
      </c>
      <c r="C22" s="1" t="s">
        <v>19</v>
      </c>
      <c r="D22" s="1" t="str">
        <f xml:space="preserve"> "MNIST"</f>
        <v>MNIST</v>
      </c>
      <c r="E22" s="2" t="str">
        <f xml:space="preserve"> "(3, 192,192)"</f>
        <v>(3, 192,192)</v>
      </c>
      <c r="F22" s="2">
        <f xml:space="preserve"> 70000</f>
        <v>70000</v>
      </c>
      <c r="G22" s="1">
        <f xml:space="preserve"> 10</f>
        <v>10</v>
      </c>
      <c r="H22" s="1" t="b">
        <f xml:space="preserve"> FALSE</f>
        <v>0</v>
      </c>
      <c r="I22" s="1" t="b">
        <f xml:space="preserve"> FALSE</f>
        <v>0</v>
      </c>
      <c r="J22" s="1" t="str">
        <f xml:space="preserve"> "SGD"</f>
        <v>SGD</v>
      </c>
      <c r="K22" s="1" t="s">
        <v>26</v>
      </c>
      <c r="L22" s="7" t="s">
        <v>17</v>
      </c>
      <c r="M22" s="7" t="s">
        <v>17</v>
      </c>
      <c r="N22" s="7" t="s">
        <v>17</v>
      </c>
      <c r="O22" s="7" t="s">
        <v>17</v>
      </c>
      <c r="P22" s="7" t="s">
        <v>17</v>
      </c>
      <c r="Q22" s="7" t="s">
        <v>17</v>
      </c>
      <c r="R22" s="7" t="s">
        <v>17</v>
      </c>
      <c r="S22" s="9" t="str">
        <f xml:space="preserve"> "Not Implemented"</f>
        <v>Not Implemented</v>
      </c>
      <c r="T22" s="6" t="b">
        <f xml:space="preserve"> TRUE</f>
        <v>1</v>
      </c>
      <c r="U22" s="6" t="s">
        <v>27</v>
      </c>
    </row>
    <row r="23" spans="1:21" x14ac:dyDescent="0.25">
      <c r="A23" s="5">
        <f t="shared" ref="A23:A26" si="16" xml:space="preserve"> ROW() - 4</f>
        <v>19</v>
      </c>
      <c r="B23" s="1" t="str">
        <f xml:space="preserve"> "Resnet50"</f>
        <v>Resnet50</v>
      </c>
      <c r="C23" s="1" t="s">
        <v>23</v>
      </c>
      <c r="D23" s="1" t="str">
        <f t="shared" ref="D23:D38" si="17" xml:space="preserve"> "MNIST"</f>
        <v>MNIST</v>
      </c>
      <c r="E23" s="2" t="str">
        <f t="shared" si="2"/>
        <v>(3, 192,192)</v>
      </c>
      <c r="F23" s="2">
        <f t="shared" ref="F23:F38" si="18" xml:space="preserve"> 70000</f>
        <v>70000</v>
      </c>
      <c r="G23" s="1">
        <f t="shared" si="4"/>
        <v>10</v>
      </c>
      <c r="H23" s="1" t="b">
        <f t="shared" ref="H23:I36" si="19" xml:space="preserve"> FALSE</f>
        <v>0</v>
      </c>
      <c r="I23" s="1" t="b">
        <f t="shared" si="19"/>
        <v>0</v>
      </c>
      <c r="J23" s="1" t="str">
        <f t="shared" ref="J23:J28" si="20" xml:space="preserve"> "SGD"</f>
        <v>SGD</v>
      </c>
      <c r="K23" s="1" t="s">
        <v>26</v>
      </c>
      <c r="L23" s="7" t="s">
        <v>17</v>
      </c>
      <c r="M23" s="7" t="s">
        <v>17</v>
      </c>
      <c r="N23" s="7" t="s">
        <v>17</v>
      </c>
      <c r="O23" s="7" t="s">
        <v>17</v>
      </c>
      <c r="P23" s="7" t="s">
        <v>17</v>
      </c>
      <c r="Q23" s="7" t="s">
        <v>17</v>
      </c>
      <c r="R23" s="7" t="s">
        <v>17</v>
      </c>
      <c r="S23" s="9" t="str">
        <f t="shared" si="7"/>
        <v>Not Implemented</v>
      </c>
      <c r="T23" s="1" t="b">
        <f t="shared" si="8"/>
        <v>0</v>
      </c>
      <c r="U23" s="1" t="s">
        <v>19</v>
      </c>
    </row>
    <row r="24" spans="1:21" x14ac:dyDescent="0.25">
      <c r="A24" s="5">
        <f t="shared" si="16"/>
        <v>20</v>
      </c>
      <c r="B24" s="1" t="str">
        <f xml:space="preserve"> "Resnet50"</f>
        <v>Resnet50</v>
      </c>
      <c r="C24" s="1" t="s">
        <v>23</v>
      </c>
      <c r="D24" s="1" t="str">
        <f t="shared" si="17"/>
        <v>MNIST</v>
      </c>
      <c r="E24" s="2" t="str">
        <f t="shared" si="2"/>
        <v>(3, 192,192)</v>
      </c>
      <c r="F24" s="2">
        <f t="shared" si="18"/>
        <v>70000</v>
      </c>
      <c r="G24" s="1">
        <f t="shared" si="4"/>
        <v>10</v>
      </c>
      <c r="H24" s="1" t="b">
        <f xml:space="preserve"> TRUE</f>
        <v>1</v>
      </c>
      <c r="I24" s="1" t="b">
        <f t="shared" si="19"/>
        <v>0</v>
      </c>
      <c r="J24" s="1" t="s">
        <v>28</v>
      </c>
      <c r="K24" s="1" t="s">
        <v>19</v>
      </c>
      <c r="L24" s="7" t="s">
        <v>17</v>
      </c>
      <c r="M24" s="7" t="s">
        <v>17</v>
      </c>
      <c r="N24" s="7" t="s">
        <v>17</v>
      </c>
      <c r="O24" s="7" t="s">
        <v>17</v>
      </c>
      <c r="P24" s="7" t="s">
        <v>17</v>
      </c>
      <c r="Q24" s="7" t="s">
        <v>17</v>
      </c>
      <c r="R24" s="7" t="s">
        <v>17</v>
      </c>
      <c r="S24" s="9" t="str">
        <f t="shared" si="7"/>
        <v>Not Implemented</v>
      </c>
      <c r="T24" s="1" t="b">
        <f t="shared" si="8"/>
        <v>0</v>
      </c>
      <c r="U24" s="1" t="s">
        <v>19</v>
      </c>
    </row>
    <row r="25" spans="1:21" ht="31.5" x14ac:dyDescent="0.25">
      <c r="A25" s="5">
        <f t="shared" si="16"/>
        <v>21</v>
      </c>
      <c r="B25" s="1" t="str">
        <f t="shared" ref="B25:B26" si="21" xml:space="preserve"> "Resnet50"</f>
        <v>Resnet50</v>
      </c>
      <c r="C25" s="1" t="s">
        <v>24</v>
      </c>
      <c r="D25" s="1" t="str">
        <f t="shared" si="17"/>
        <v>MNIST</v>
      </c>
      <c r="E25" s="2" t="str">
        <f t="shared" si="2"/>
        <v>(3, 192,192)</v>
      </c>
      <c r="F25" s="2">
        <f t="shared" si="18"/>
        <v>70000</v>
      </c>
      <c r="G25" s="1">
        <f t="shared" si="4"/>
        <v>10</v>
      </c>
      <c r="H25" s="1" t="b">
        <f t="shared" si="19"/>
        <v>0</v>
      </c>
      <c r="I25" s="1" t="b">
        <f xml:space="preserve"> TRUE</f>
        <v>1</v>
      </c>
      <c r="J25" s="1" t="s">
        <v>28</v>
      </c>
      <c r="K25" s="1" t="s">
        <v>19</v>
      </c>
      <c r="L25" s="7" t="s">
        <v>17</v>
      </c>
      <c r="M25" s="7" t="s">
        <v>17</v>
      </c>
      <c r="N25" s="7" t="s">
        <v>17</v>
      </c>
      <c r="O25" s="7" t="s">
        <v>17</v>
      </c>
      <c r="P25" s="7" t="s">
        <v>17</v>
      </c>
      <c r="Q25" s="7" t="s">
        <v>17</v>
      </c>
      <c r="R25" s="7" t="s">
        <v>17</v>
      </c>
      <c r="S25" s="9" t="str">
        <f t="shared" si="7"/>
        <v>Not Implemented</v>
      </c>
      <c r="T25" s="1" t="b">
        <f t="shared" si="8"/>
        <v>0</v>
      </c>
      <c r="U25" s="1" t="s">
        <v>19</v>
      </c>
    </row>
    <row r="26" spans="1:21" ht="31.5" x14ac:dyDescent="0.25">
      <c r="A26" s="5">
        <f t="shared" si="16"/>
        <v>22</v>
      </c>
      <c r="B26" s="1" t="str">
        <f t="shared" si="21"/>
        <v>Resnet50</v>
      </c>
      <c r="C26" s="1" t="s">
        <v>24</v>
      </c>
      <c r="D26" s="1" t="str">
        <f t="shared" si="17"/>
        <v>MNIST</v>
      </c>
      <c r="E26" s="2" t="str">
        <f t="shared" si="2"/>
        <v>(3, 192,192)</v>
      </c>
      <c r="F26" s="2">
        <f t="shared" si="18"/>
        <v>70000</v>
      </c>
      <c r="G26" s="1">
        <f t="shared" si="4"/>
        <v>10</v>
      </c>
      <c r="H26" s="1" t="b">
        <f xml:space="preserve"> TRUE</f>
        <v>1</v>
      </c>
      <c r="I26" s="1" t="b">
        <f t="shared" si="19"/>
        <v>0</v>
      </c>
      <c r="J26" s="1" t="s">
        <v>28</v>
      </c>
      <c r="K26" s="1" t="s">
        <v>19</v>
      </c>
      <c r="L26" s="7" t="s">
        <v>17</v>
      </c>
      <c r="M26" s="7" t="s">
        <v>17</v>
      </c>
      <c r="N26" s="7" t="s">
        <v>17</v>
      </c>
      <c r="O26" s="7" t="s">
        <v>17</v>
      </c>
      <c r="P26" s="7" t="s">
        <v>17</v>
      </c>
      <c r="Q26" s="7" t="s">
        <v>17</v>
      </c>
      <c r="R26" s="7" t="s">
        <v>17</v>
      </c>
      <c r="S26" s="9" t="str">
        <f t="shared" si="7"/>
        <v>Not Implemented</v>
      </c>
      <c r="T26" s="1" t="b">
        <f t="shared" si="8"/>
        <v>0</v>
      </c>
      <c r="U26" s="1" t="s">
        <v>19</v>
      </c>
    </row>
    <row r="27" spans="1:21" ht="94.5" x14ac:dyDescent="0.25">
      <c r="A27" s="5">
        <f t="shared" si="10"/>
        <v>23</v>
      </c>
      <c r="B27" s="1" t="str">
        <f xml:space="preserve"> "Resnet100"</f>
        <v>Resnet100</v>
      </c>
      <c r="C27" s="1" t="s">
        <v>19</v>
      </c>
      <c r="D27" s="1" t="str">
        <f t="shared" si="17"/>
        <v>MNIST</v>
      </c>
      <c r="E27" s="2" t="str">
        <f xml:space="preserve"> "(3, 192,192)"</f>
        <v>(3, 192,192)</v>
      </c>
      <c r="F27" s="2">
        <f t="shared" si="18"/>
        <v>70000</v>
      </c>
      <c r="G27" s="1">
        <f xml:space="preserve"> 10</f>
        <v>10</v>
      </c>
      <c r="H27" s="1" t="b">
        <f xml:space="preserve"> FALSE</f>
        <v>0</v>
      </c>
      <c r="I27" s="1" t="b">
        <f xml:space="preserve"> FALSE</f>
        <v>0</v>
      </c>
      <c r="J27" s="1" t="str">
        <f xml:space="preserve"> "SGD"</f>
        <v>SGD</v>
      </c>
      <c r="K27" s="1" t="s">
        <v>26</v>
      </c>
      <c r="L27" s="7" t="s">
        <v>17</v>
      </c>
      <c r="M27" s="7" t="s">
        <v>17</v>
      </c>
      <c r="N27" s="7" t="s">
        <v>17</v>
      </c>
      <c r="O27" s="7" t="s">
        <v>17</v>
      </c>
      <c r="P27" s="7" t="s">
        <v>17</v>
      </c>
      <c r="Q27" s="7" t="s">
        <v>17</v>
      </c>
      <c r="R27" s="7" t="s">
        <v>17</v>
      </c>
      <c r="S27" s="9" t="str">
        <f xml:space="preserve"> "Not Implemented"</f>
        <v>Not Implemented</v>
      </c>
      <c r="T27" s="6" t="b">
        <f xml:space="preserve"> TRUE</f>
        <v>1</v>
      </c>
      <c r="U27" s="6" t="s">
        <v>27</v>
      </c>
    </row>
    <row r="28" spans="1:21" x14ac:dyDescent="0.25">
      <c r="A28" s="5">
        <f t="shared" si="10"/>
        <v>24</v>
      </c>
      <c r="B28" s="1" t="str">
        <f t="shared" ref="B28:B31" si="22" xml:space="preserve"> "Resnet100"</f>
        <v>Resnet100</v>
      </c>
      <c r="C28" s="1" t="s">
        <v>23</v>
      </c>
      <c r="D28" s="1" t="str">
        <f t="shared" si="17"/>
        <v>MNIST</v>
      </c>
      <c r="E28" s="2" t="str">
        <f t="shared" si="2"/>
        <v>(3, 192,192)</v>
      </c>
      <c r="F28" s="2">
        <f t="shared" si="18"/>
        <v>70000</v>
      </c>
      <c r="G28" s="1">
        <f t="shared" si="4"/>
        <v>10</v>
      </c>
      <c r="H28" s="1" t="b">
        <f t="shared" si="19"/>
        <v>0</v>
      </c>
      <c r="I28" s="1" t="b">
        <f t="shared" si="19"/>
        <v>0</v>
      </c>
      <c r="J28" s="1" t="str">
        <f t="shared" si="20"/>
        <v>SGD</v>
      </c>
      <c r="K28" s="1" t="s">
        <v>26</v>
      </c>
      <c r="L28" s="7" t="s">
        <v>17</v>
      </c>
      <c r="M28" s="7" t="s">
        <v>17</v>
      </c>
      <c r="N28" s="7" t="s">
        <v>17</v>
      </c>
      <c r="O28" s="7" t="s">
        <v>17</v>
      </c>
      <c r="P28" s="7" t="s">
        <v>17</v>
      </c>
      <c r="Q28" s="7" t="s">
        <v>17</v>
      </c>
      <c r="R28" s="7" t="s">
        <v>17</v>
      </c>
      <c r="S28" s="9" t="str">
        <f t="shared" si="7"/>
        <v>Not Implemented</v>
      </c>
      <c r="T28" s="1" t="b">
        <f t="shared" si="8"/>
        <v>0</v>
      </c>
      <c r="U28" s="1" t="s">
        <v>19</v>
      </c>
    </row>
    <row r="29" spans="1:21" x14ac:dyDescent="0.25">
      <c r="A29" s="5">
        <f t="shared" si="10"/>
        <v>25</v>
      </c>
      <c r="B29" s="1" t="str">
        <f t="shared" si="22"/>
        <v>Resnet100</v>
      </c>
      <c r="C29" s="1" t="s">
        <v>23</v>
      </c>
      <c r="D29" s="1" t="str">
        <f t="shared" si="17"/>
        <v>MNIST</v>
      </c>
      <c r="E29" s="2" t="str">
        <f t="shared" si="2"/>
        <v>(3, 192,192)</v>
      </c>
      <c r="F29" s="2">
        <f t="shared" si="18"/>
        <v>70000</v>
      </c>
      <c r="G29" s="1">
        <f t="shared" si="4"/>
        <v>10</v>
      </c>
      <c r="H29" s="1" t="b">
        <f xml:space="preserve"> TRUE</f>
        <v>1</v>
      </c>
      <c r="I29" s="1" t="b">
        <f t="shared" si="19"/>
        <v>0</v>
      </c>
      <c r="J29" s="1" t="s">
        <v>28</v>
      </c>
      <c r="K29" s="1" t="s">
        <v>19</v>
      </c>
      <c r="L29" s="7" t="s">
        <v>17</v>
      </c>
      <c r="M29" s="7" t="s">
        <v>17</v>
      </c>
      <c r="N29" s="7" t="s">
        <v>17</v>
      </c>
      <c r="O29" s="7" t="s">
        <v>17</v>
      </c>
      <c r="P29" s="7" t="s">
        <v>17</v>
      </c>
      <c r="Q29" s="7" t="s">
        <v>17</v>
      </c>
      <c r="R29" s="7" t="s">
        <v>17</v>
      </c>
      <c r="S29" s="9" t="str">
        <f t="shared" si="7"/>
        <v>Not Implemented</v>
      </c>
      <c r="T29" s="1" t="b">
        <f t="shared" si="8"/>
        <v>0</v>
      </c>
      <c r="U29" s="1" t="s">
        <v>19</v>
      </c>
    </row>
    <row r="30" spans="1:21" ht="31.5" x14ac:dyDescent="0.25">
      <c r="A30" s="5">
        <f t="shared" si="10"/>
        <v>26</v>
      </c>
      <c r="B30" s="1" t="str">
        <f t="shared" si="22"/>
        <v>Resnet100</v>
      </c>
      <c r="C30" s="1" t="s">
        <v>24</v>
      </c>
      <c r="D30" s="1" t="str">
        <f t="shared" si="17"/>
        <v>MNIST</v>
      </c>
      <c r="E30" s="2" t="str">
        <f t="shared" si="2"/>
        <v>(3, 192,192)</v>
      </c>
      <c r="F30" s="2">
        <f t="shared" si="18"/>
        <v>70000</v>
      </c>
      <c r="G30" s="1">
        <f t="shared" si="4"/>
        <v>10</v>
      </c>
      <c r="H30" s="1" t="b">
        <f t="shared" si="19"/>
        <v>0</v>
      </c>
      <c r="I30" s="1" t="b">
        <f xml:space="preserve"> TRUE</f>
        <v>1</v>
      </c>
      <c r="J30" s="1" t="s">
        <v>28</v>
      </c>
      <c r="K30" s="1" t="s">
        <v>19</v>
      </c>
      <c r="L30" s="7" t="s">
        <v>17</v>
      </c>
      <c r="M30" s="7" t="s">
        <v>17</v>
      </c>
      <c r="N30" s="7" t="s">
        <v>17</v>
      </c>
      <c r="O30" s="7" t="s">
        <v>17</v>
      </c>
      <c r="P30" s="7" t="s">
        <v>17</v>
      </c>
      <c r="Q30" s="7" t="s">
        <v>17</v>
      </c>
      <c r="R30" s="7" t="s">
        <v>17</v>
      </c>
      <c r="S30" s="9" t="str">
        <f t="shared" si="7"/>
        <v>Not Implemented</v>
      </c>
      <c r="T30" s="1" t="b">
        <f t="shared" si="8"/>
        <v>0</v>
      </c>
      <c r="U30" s="1" t="s">
        <v>19</v>
      </c>
    </row>
    <row r="31" spans="1:21" ht="31.5" x14ac:dyDescent="0.25">
      <c r="A31" s="5">
        <f t="shared" si="10"/>
        <v>27</v>
      </c>
      <c r="B31" s="1" t="str">
        <f t="shared" si="22"/>
        <v>Resnet100</v>
      </c>
      <c r="C31" s="1" t="s">
        <v>24</v>
      </c>
      <c r="D31" s="1" t="str">
        <f t="shared" si="17"/>
        <v>MNIST</v>
      </c>
      <c r="E31" s="2" t="str">
        <f t="shared" si="2"/>
        <v>(3, 192,192)</v>
      </c>
      <c r="F31" s="2">
        <f t="shared" si="18"/>
        <v>70000</v>
      </c>
      <c r="G31" s="1">
        <f t="shared" si="4"/>
        <v>10</v>
      </c>
      <c r="H31" s="1" t="b">
        <f xml:space="preserve"> TRUE</f>
        <v>1</v>
      </c>
      <c r="I31" s="1" t="b">
        <f t="shared" si="19"/>
        <v>0</v>
      </c>
      <c r="J31" s="1" t="s">
        <v>28</v>
      </c>
      <c r="K31" s="1" t="s">
        <v>19</v>
      </c>
      <c r="L31" s="7" t="s">
        <v>17</v>
      </c>
      <c r="M31" s="7" t="s">
        <v>17</v>
      </c>
      <c r="N31" s="7" t="s">
        <v>17</v>
      </c>
      <c r="O31" s="7" t="s">
        <v>17</v>
      </c>
      <c r="P31" s="7" t="s">
        <v>17</v>
      </c>
      <c r="Q31" s="7" t="s">
        <v>17</v>
      </c>
      <c r="R31" s="7" t="s">
        <v>17</v>
      </c>
      <c r="S31" s="9" t="str">
        <f t="shared" si="7"/>
        <v>Not Implemented</v>
      </c>
      <c r="T31" s="1" t="b">
        <f t="shared" si="8"/>
        <v>0</v>
      </c>
      <c r="U31" s="1" t="s">
        <v>19</v>
      </c>
    </row>
    <row r="32" spans="1:21" x14ac:dyDescent="0.25">
      <c r="A32" s="5">
        <f t="shared" si="10"/>
        <v>28</v>
      </c>
      <c r="B32" s="1" t="str">
        <f xml:space="preserve"> "VGG16"</f>
        <v>VGG16</v>
      </c>
      <c r="C32" s="1" t="s">
        <v>19</v>
      </c>
      <c r="D32" s="1" t="str">
        <f t="shared" si="17"/>
        <v>MNIST</v>
      </c>
      <c r="E32" s="2" t="str">
        <f xml:space="preserve"> "(3, 192,192)"</f>
        <v>(3, 192,192)</v>
      </c>
      <c r="F32" s="2">
        <f t="shared" si="18"/>
        <v>70000</v>
      </c>
      <c r="G32" s="1">
        <f xml:space="preserve"> 10</f>
        <v>10</v>
      </c>
      <c r="H32" s="1" t="b">
        <f xml:space="preserve"> FALSE</f>
        <v>0</v>
      </c>
      <c r="I32" s="1" t="b">
        <f xml:space="preserve"> FALSE</f>
        <v>0</v>
      </c>
      <c r="J32" s="1" t="str">
        <f xml:space="preserve"> "SGD"</f>
        <v>SGD</v>
      </c>
      <c r="K32" s="1" t="s">
        <v>26</v>
      </c>
      <c r="L32" s="7" t="s">
        <v>17</v>
      </c>
      <c r="M32" s="7" t="s">
        <v>17</v>
      </c>
      <c r="N32" s="7" t="s">
        <v>17</v>
      </c>
      <c r="O32" s="7" t="s">
        <v>17</v>
      </c>
      <c r="P32" s="7" t="s">
        <v>17</v>
      </c>
      <c r="Q32" s="7" t="s">
        <v>17</v>
      </c>
      <c r="R32" s="7" t="s">
        <v>17</v>
      </c>
      <c r="S32" s="9" t="str">
        <f xml:space="preserve"> "Not Implemented"</f>
        <v>Not Implemented</v>
      </c>
      <c r="T32" s="8" t="b">
        <f xml:space="preserve"> FALSE</f>
        <v>0</v>
      </c>
      <c r="U32" s="8" t="s">
        <v>19</v>
      </c>
    </row>
    <row r="33" spans="1:21" x14ac:dyDescent="0.25">
      <c r="A33" s="5">
        <f t="shared" si="10"/>
        <v>29</v>
      </c>
      <c r="B33" s="1" t="str">
        <f t="shared" ref="B33:B36" si="23" xml:space="preserve"> "VGG16"</f>
        <v>VGG16</v>
      </c>
      <c r="C33" s="1" t="s">
        <v>23</v>
      </c>
      <c r="D33" s="1" t="str">
        <f t="shared" si="17"/>
        <v>MNIST</v>
      </c>
      <c r="E33" s="2" t="str">
        <f t="shared" si="2"/>
        <v>(3, 192,192)</v>
      </c>
      <c r="F33" s="2">
        <f t="shared" si="18"/>
        <v>70000</v>
      </c>
      <c r="G33" s="1">
        <f t="shared" si="4"/>
        <v>10</v>
      </c>
      <c r="H33" s="1" t="b">
        <f t="shared" si="19"/>
        <v>0</v>
      </c>
      <c r="I33" s="1" t="b">
        <f t="shared" si="19"/>
        <v>0</v>
      </c>
      <c r="J33" s="1" t="str">
        <f t="shared" ref="J33" si="24" xml:space="preserve"> "SGD"</f>
        <v>SGD</v>
      </c>
      <c r="K33" s="1" t="s">
        <v>26</v>
      </c>
      <c r="L33" s="7" t="s">
        <v>17</v>
      </c>
      <c r="M33" s="7" t="s">
        <v>17</v>
      </c>
      <c r="N33" s="7" t="s">
        <v>17</v>
      </c>
      <c r="O33" s="7" t="s">
        <v>17</v>
      </c>
      <c r="P33" s="7" t="s">
        <v>17</v>
      </c>
      <c r="Q33" s="7" t="s">
        <v>17</v>
      </c>
      <c r="R33" s="7" t="s">
        <v>17</v>
      </c>
      <c r="S33" s="9" t="str">
        <f t="shared" si="7"/>
        <v>Not Implemented</v>
      </c>
      <c r="T33" s="1" t="b">
        <f t="shared" si="8"/>
        <v>0</v>
      </c>
      <c r="U33" s="8" t="s">
        <v>19</v>
      </c>
    </row>
    <row r="34" spans="1:21" x14ac:dyDescent="0.25">
      <c r="A34" s="5">
        <f t="shared" si="10"/>
        <v>30</v>
      </c>
      <c r="B34" s="1" t="str">
        <f t="shared" si="23"/>
        <v>VGG16</v>
      </c>
      <c r="C34" s="1" t="s">
        <v>23</v>
      </c>
      <c r="D34" s="1" t="str">
        <f t="shared" si="17"/>
        <v>MNIST</v>
      </c>
      <c r="E34" s="2" t="str">
        <f t="shared" si="2"/>
        <v>(3, 192,192)</v>
      </c>
      <c r="F34" s="2">
        <f t="shared" si="18"/>
        <v>70000</v>
      </c>
      <c r="G34" s="1">
        <f t="shared" si="4"/>
        <v>10</v>
      </c>
      <c r="H34" s="1" t="b">
        <f xml:space="preserve"> TRUE</f>
        <v>1</v>
      </c>
      <c r="I34" s="1" t="b">
        <f t="shared" si="19"/>
        <v>0</v>
      </c>
      <c r="J34" s="1" t="s">
        <v>28</v>
      </c>
      <c r="K34" s="1" t="s">
        <v>19</v>
      </c>
      <c r="L34" s="7" t="s">
        <v>17</v>
      </c>
      <c r="M34" s="7" t="s">
        <v>17</v>
      </c>
      <c r="N34" s="7" t="s">
        <v>17</v>
      </c>
      <c r="O34" s="7" t="s">
        <v>17</v>
      </c>
      <c r="P34" s="7" t="s">
        <v>17</v>
      </c>
      <c r="Q34" s="7" t="s">
        <v>17</v>
      </c>
      <c r="R34" s="7" t="s">
        <v>17</v>
      </c>
      <c r="S34" s="9" t="str">
        <f t="shared" si="7"/>
        <v>Not Implemented</v>
      </c>
      <c r="T34" s="1" t="b">
        <f t="shared" si="8"/>
        <v>0</v>
      </c>
      <c r="U34" s="1" t="s">
        <v>19</v>
      </c>
    </row>
    <row r="35" spans="1:21" ht="31.5" x14ac:dyDescent="0.25">
      <c r="A35" s="5">
        <f t="shared" si="10"/>
        <v>31</v>
      </c>
      <c r="B35" s="1" t="str">
        <f t="shared" si="23"/>
        <v>VGG16</v>
      </c>
      <c r="C35" s="1" t="s">
        <v>24</v>
      </c>
      <c r="D35" s="1" t="str">
        <f t="shared" si="17"/>
        <v>MNIST</v>
      </c>
      <c r="E35" s="2" t="str">
        <f t="shared" si="2"/>
        <v>(3, 192,192)</v>
      </c>
      <c r="F35" s="2">
        <f t="shared" si="18"/>
        <v>70000</v>
      </c>
      <c r="G35" s="1">
        <f t="shared" si="4"/>
        <v>10</v>
      </c>
      <c r="H35" s="1" t="b">
        <f t="shared" si="19"/>
        <v>0</v>
      </c>
      <c r="I35" s="1" t="b">
        <f xml:space="preserve"> TRUE</f>
        <v>1</v>
      </c>
      <c r="J35" s="1" t="s">
        <v>28</v>
      </c>
      <c r="K35" s="1" t="s">
        <v>19</v>
      </c>
      <c r="L35" s="7" t="s">
        <v>17</v>
      </c>
      <c r="M35" s="7" t="s">
        <v>17</v>
      </c>
      <c r="N35" s="7" t="s">
        <v>17</v>
      </c>
      <c r="O35" s="7" t="s">
        <v>17</v>
      </c>
      <c r="P35" s="7" t="s">
        <v>17</v>
      </c>
      <c r="Q35" s="7" t="s">
        <v>17</v>
      </c>
      <c r="R35" s="7" t="s">
        <v>17</v>
      </c>
      <c r="S35" s="9" t="str">
        <f t="shared" si="7"/>
        <v>Not Implemented</v>
      </c>
      <c r="T35" s="1" t="b">
        <f t="shared" si="8"/>
        <v>0</v>
      </c>
      <c r="U35" s="1" t="s">
        <v>19</v>
      </c>
    </row>
    <row r="36" spans="1:21" ht="31.5" x14ac:dyDescent="0.25">
      <c r="A36" s="5">
        <f t="shared" si="10"/>
        <v>32</v>
      </c>
      <c r="B36" s="1" t="str">
        <f t="shared" si="23"/>
        <v>VGG16</v>
      </c>
      <c r="C36" s="1" t="s">
        <v>24</v>
      </c>
      <c r="D36" s="1" t="str">
        <f t="shared" si="17"/>
        <v>MNIST</v>
      </c>
      <c r="E36" s="2" t="str">
        <f t="shared" si="2"/>
        <v>(3, 192,192)</v>
      </c>
      <c r="F36" s="2">
        <f t="shared" si="18"/>
        <v>70000</v>
      </c>
      <c r="G36" s="1">
        <f t="shared" si="4"/>
        <v>10</v>
      </c>
      <c r="H36" s="1" t="b">
        <f xml:space="preserve"> TRUE</f>
        <v>1</v>
      </c>
      <c r="I36" s="1" t="b">
        <f t="shared" si="19"/>
        <v>0</v>
      </c>
      <c r="J36" s="1" t="s">
        <v>28</v>
      </c>
      <c r="K36" s="1" t="s">
        <v>19</v>
      </c>
      <c r="L36" s="7" t="s">
        <v>17</v>
      </c>
      <c r="M36" s="7" t="s">
        <v>17</v>
      </c>
      <c r="N36" s="7" t="s">
        <v>17</v>
      </c>
      <c r="O36" s="7" t="s">
        <v>17</v>
      </c>
      <c r="P36" s="7" t="s">
        <v>17</v>
      </c>
      <c r="Q36" s="7" t="s">
        <v>17</v>
      </c>
      <c r="R36" s="7" t="s">
        <v>17</v>
      </c>
      <c r="S36" s="9" t="str">
        <f t="shared" si="7"/>
        <v>Not Implemented</v>
      </c>
      <c r="T36" s="1" t="b">
        <f t="shared" si="8"/>
        <v>0</v>
      </c>
      <c r="U36" s="1" t="s">
        <v>19</v>
      </c>
    </row>
    <row r="37" spans="1:21" x14ac:dyDescent="0.25">
      <c r="A37" s="5">
        <f t="shared" si="10"/>
        <v>33</v>
      </c>
      <c r="B37" s="1" t="str">
        <f xml:space="preserve"> "CNN"</f>
        <v>CNN</v>
      </c>
      <c r="C37" s="1" t="s">
        <v>19</v>
      </c>
      <c r="D37" s="1" t="str">
        <f t="shared" si="17"/>
        <v>MNIST</v>
      </c>
      <c r="E37" s="2" t="str">
        <f xml:space="preserve"> "(3, 192,192)"</f>
        <v>(3, 192,192)</v>
      </c>
      <c r="F37" s="2">
        <f t="shared" si="18"/>
        <v>70000</v>
      </c>
      <c r="G37" s="1">
        <f xml:space="preserve"> 10</f>
        <v>10</v>
      </c>
      <c r="H37" s="1" t="b">
        <f xml:space="preserve"> FALSE</f>
        <v>0</v>
      </c>
      <c r="I37" s="1" t="b">
        <f xml:space="preserve"> FALSE</f>
        <v>0</v>
      </c>
      <c r="J37" s="1" t="str">
        <f xml:space="preserve"> "SGD"</f>
        <v>SGD</v>
      </c>
      <c r="K37" s="1" t="s">
        <v>26</v>
      </c>
      <c r="L37" s="7" t="s">
        <v>17</v>
      </c>
      <c r="M37" s="7" t="s">
        <v>17</v>
      </c>
      <c r="N37" s="7" t="s">
        <v>17</v>
      </c>
      <c r="O37" s="7" t="s">
        <v>17</v>
      </c>
      <c r="P37" s="7" t="s">
        <v>17</v>
      </c>
      <c r="Q37" s="7" t="s">
        <v>17</v>
      </c>
      <c r="R37" s="7" t="s">
        <v>17</v>
      </c>
      <c r="S37" s="9" t="str">
        <f xml:space="preserve"> "Not Implemented"</f>
        <v>Not Implemented</v>
      </c>
      <c r="T37" s="8" t="b">
        <f xml:space="preserve"> FALSE</f>
        <v>0</v>
      </c>
      <c r="U37" s="8" t="s">
        <v>19</v>
      </c>
    </row>
    <row r="38" spans="1:21" x14ac:dyDescent="0.25">
      <c r="A38" s="5">
        <f t="shared" si="10"/>
        <v>34</v>
      </c>
      <c r="B38" s="1" t="str">
        <f t="shared" ref="B38" si="25" xml:space="preserve"> "CNN"</f>
        <v>CNN</v>
      </c>
      <c r="C38" s="1" t="s">
        <v>19</v>
      </c>
      <c r="D38" s="1" t="str">
        <f t="shared" si="17"/>
        <v>MNIST</v>
      </c>
      <c r="E38" s="2" t="str">
        <f t="shared" si="2"/>
        <v>(3, 192,192)</v>
      </c>
      <c r="F38" s="2">
        <f t="shared" si="18"/>
        <v>70000</v>
      </c>
      <c r="G38" s="1">
        <f t="shared" si="4"/>
        <v>10</v>
      </c>
      <c r="H38" s="1" t="b">
        <f xml:space="preserve"> FALSE</f>
        <v>0</v>
      </c>
      <c r="I38" s="1" t="b">
        <f t="shared" ref="I38" si="26" xml:space="preserve"> FALSE</f>
        <v>0</v>
      </c>
      <c r="J38" s="1" t="s">
        <v>28</v>
      </c>
      <c r="K38" s="1" t="s">
        <v>19</v>
      </c>
      <c r="L38" s="7" t="s">
        <v>17</v>
      </c>
      <c r="M38" s="7" t="s">
        <v>17</v>
      </c>
      <c r="N38" s="7" t="s">
        <v>17</v>
      </c>
      <c r="O38" s="7" t="s">
        <v>17</v>
      </c>
      <c r="P38" s="7" t="s">
        <v>17</v>
      </c>
      <c r="Q38" s="7" t="s">
        <v>17</v>
      </c>
      <c r="R38" s="7" t="s">
        <v>17</v>
      </c>
      <c r="S38" s="9" t="str">
        <f t="shared" si="7"/>
        <v>Not Implemented</v>
      </c>
      <c r="T38" s="1" t="b">
        <f t="shared" si="8"/>
        <v>0</v>
      </c>
      <c r="U38" s="1" t="s">
        <v>19</v>
      </c>
    </row>
    <row r="39" spans="1:21" ht="94.5" x14ac:dyDescent="0.25">
      <c r="A39" s="5">
        <f xml:space="preserve"> ROW() - 4</f>
        <v>35</v>
      </c>
      <c r="B39" s="1" t="str">
        <f xml:space="preserve"> "Resnet50"</f>
        <v>Resnet50</v>
      </c>
      <c r="C39" s="1" t="s">
        <v>19</v>
      </c>
      <c r="D39" s="1" t="str">
        <f xml:space="preserve"> "Tiny ImageNet"</f>
        <v>Tiny ImageNet</v>
      </c>
      <c r="E39" s="2" t="str">
        <f xml:space="preserve"> "(3, 192,192)"</f>
        <v>(3, 192,192)</v>
      </c>
      <c r="F39" s="2">
        <f xml:space="preserve"> 100000</f>
        <v>100000</v>
      </c>
      <c r="G39" s="1">
        <f xml:space="preserve"> 200</f>
        <v>200</v>
      </c>
      <c r="H39" s="1" t="b">
        <f xml:space="preserve"> FALSE</f>
        <v>0</v>
      </c>
      <c r="I39" s="1" t="b">
        <f xml:space="preserve"> FALSE</f>
        <v>0</v>
      </c>
      <c r="J39" s="1" t="str">
        <f xml:space="preserve"> "SGD"</f>
        <v>SGD</v>
      </c>
      <c r="K39" s="1" t="s">
        <v>26</v>
      </c>
      <c r="L39" s="7" t="s">
        <v>17</v>
      </c>
      <c r="M39" s="7" t="s">
        <v>17</v>
      </c>
      <c r="N39" s="7" t="s">
        <v>17</v>
      </c>
      <c r="O39" s="7" t="s">
        <v>17</v>
      </c>
      <c r="P39" s="7" t="s">
        <v>17</v>
      </c>
      <c r="Q39" s="7" t="s">
        <v>17</v>
      </c>
      <c r="R39" s="7" t="s">
        <v>17</v>
      </c>
      <c r="S39" s="9" t="str">
        <f xml:space="preserve"> "Not Implemented"</f>
        <v>Not Implemented</v>
      </c>
      <c r="T39" s="6" t="b">
        <f xml:space="preserve"> TRUE</f>
        <v>1</v>
      </c>
      <c r="U39" s="6" t="s">
        <v>27</v>
      </c>
    </row>
    <row r="40" spans="1:21" x14ac:dyDescent="0.25">
      <c r="A40" s="5">
        <f t="shared" ref="A40:A55" si="27" xml:space="preserve"> ROW() - 4</f>
        <v>36</v>
      </c>
      <c r="B40" s="1" t="str">
        <f xml:space="preserve"> "Resnet50"</f>
        <v>Resnet50</v>
      </c>
      <c r="C40" s="1" t="s">
        <v>23</v>
      </c>
      <c r="D40" s="1" t="str">
        <f t="shared" ref="D40:D55" si="28" xml:space="preserve"> "Tiny ImageNet"</f>
        <v>Tiny ImageNet</v>
      </c>
      <c r="E40" s="2" t="str">
        <f t="shared" si="2"/>
        <v>(3, 192,192)</v>
      </c>
      <c r="F40" s="2">
        <f t="shared" ref="F40:F55" si="29" xml:space="preserve"> 100000</f>
        <v>100000</v>
      </c>
      <c r="G40" s="1">
        <f t="shared" ref="G40:G55" si="30" xml:space="preserve"> 200</f>
        <v>200</v>
      </c>
      <c r="H40" s="1" t="b">
        <f t="shared" ref="H40:I53" si="31" xml:space="preserve"> FALSE</f>
        <v>0</v>
      </c>
      <c r="I40" s="1" t="b">
        <f t="shared" si="31"/>
        <v>0</v>
      </c>
      <c r="J40" s="1" t="str">
        <f t="shared" ref="J40:J45" si="32" xml:space="preserve"> "SGD"</f>
        <v>SGD</v>
      </c>
      <c r="K40" s="1" t="s">
        <v>26</v>
      </c>
      <c r="L40" s="7" t="s">
        <v>17</v>
      </c>
      <c r="M40" s="7" t="s">
        <v>17</v>
      </c>
      <c r="N40" s="7" t="s">
        <v>17</v>
      </c>
      <c r="O40" s="7" t="s">
        <v>17</v>
      </c>
      <c r="P40" s="7" t="s">
        <v>17</v>
      </c>
      <c r="Q40" s="7" t="s">
        <v>17</v>
      </c>
      <c r="R40" s="7" t="s">
        <v>17</v>
      </c>
      <c r="S40" s="9" t="str">
        <f t="shared" si="7"/>
        <v>Not Implemented</v>
      </c>
      <c r="T40" s="1" t="b">
        <f t="shared" si="8"/>
        <v>0</v>
      </c>
      <c r="U40" s="1" t="s">
        <v>19</v>
      </c>
    </row>
    <row r="41" spans="1:21" x14ac:dyDescent="0.25">
      <c r="A41" s="5">
        <f t="shared" si="27"/>
        <v>37</v>
      </c>
      <c r="B41" s="1" t="str">
        <f xml:space="preserve"> "Resnet50"</f>
        <v>Resnet50</v>
      </c>
      <c r="C41" s="1" t="s">
        <v>23</v>
      </c>
      <c r="D41" s="1" t="str">
        <f t="shared" si="28"/>
        <v>Tiny ImageNet</v>
      </c>
      <c r="E41" s="2" t="str">
        <f t="shared" si="2"/>
        <v>(3, 192,192)</v>
      </c>
      <c r="F41" s="2">
        <f t="shared" si="29"/>
        <v>100000</v>
      </c>
      <c r="G41" s="1">
        <f t="shared" si="30"/>
        <v>200</v>
      </c>
      <c r="H41" s="1" t="b">
        <f xml:space="preserve"> TRUE</f>
        <v>1</v>
      </c>
      <c r="I41" s="1" t="b">
        <f t="shared" si="31"/>
        <v>0</v>
      </c>
      <c r="J41" s="1" t="s">
        <v>28</v>
      </c>
      <c r="K41" s="1" t="s">
        <v>19</v>
      </c>
      <c r="L41" s="7" t="s">
        <v>17</v>
      </c>
      <c r="M41" s="7" t="s">
        <v>17</v>
      </c>
      <c r="N41" s="7" t="s">
        <v>17</v>
      </c>
      <c r="O41" s="7" t="s">
        <v>17</v>
      </c>
      <c r="P41" s="7" t="s">
        <v>17</v>
      </c>
      <c r="Q41" s="7" t="s">
        <v>17</v>
      </c>
      <c r="R41" s="7" t="s">
        <v>17</v>
      </c>
      <c r="S41" s="9" t="str">
        <f t="shared" si="7"/>
        <v>Not Implemented</v>
      </c>
      <c r="T41" s="1" t="b">
        <f t="shared" si="8"/>
        <v>0</v>
      </c>
      <c r="U41" s="1" t="s">
        <v>19</v>
      </c>
    </row>
    <row r="42" spans="1:21" ht="31.5" x14ac:dyDescent="0.25">
      <c r="A42" s="5">
        <f t="shared" si="27"/>
        <v>38</v>
      </c>
      <c r="B42" s="1" t="str">
        <f t="shared" ref="B42:B43" si="33" xml:space="preserve"> "Resnet50"</f>
        <v>Resnet50</v>
      </c>
      <c r="C42" s="1" t="s">
        <v>24</v>
      </c>
      <c r="D42" s="1" t="str">
        <f t="shared" si="28"/>
        <v>Tiny ImageNet</v>
      </c>
      <c r="E42" s="2" t="str">
        <f t="shared" si="2"/>
        <v>(3, 192,192)</v>
      </c>
      <c r="F42" s="2">
        <f t="shared" si="29"/>
        <v>100000</v>
      </c>
      <c r="G42" s="1">
        <f t="shared" si="30"/>
        <v>200</v>
      </c>
      <c r="H42" s="1" t="b">
        <f t="shared" si="31"/>
        <v>0</v>
      </c>
      <c r="I42" s="1" t="b">
        <f xml:space="preserve"> TRUE</f>
        <v>1</v>
      </c>
      <c r="J42" s="1" t="s">
        <v>28</v>
      </c>
      <c r="K42" s="1" t="s">
        <v>19</v>
      </c>
      <c r="L42" s="7" t="s">
        <v>17</v>
      </c>
      <c r="M42" s="7" t="s">
        <v>17</v>
      </c>
      <c r="N42" s="7" t="s">
        <v>17</v>
      </c>
      <c r="O42" s="7" t="s">
        <v>17</v>
      </c>
      <c r="P42" s="7" t="s">
        <v>17</v>
      </c>
      <c r="Q42" s="7" t="s">
        <v>17</v>
      </c>
      <c r="R42" s="7" t="s">
        <v>17</v>
      </c>
      <c r="S42" s="9" t="str">
        <f t="shared" si="7"/>
        <v>Not Implemented</v>
      </c>
      <c r="T42" s="1" t="b">
        <f t="shared" si="8"/>
        <v>0</v>
      </c>
      <c r="U42" s="1" t="s">
        <v>19</v>
      </c>
    </row>
    <row r="43" spans="1:21" ht="31.5" x14ac:dyDescent="0.25">
      <c r="A43" s="5">
        <f t="shared" si="27"/>
        <v>39</v>
      </c>
      <c r="B43" s="1" t="str">
        <f t="shared" si="33"/>
        <v>Resnet50</v>
      </c>
      <c r="C43" s="1" t="s">
        <v>24</v>
      </c>
      <c r="D43" s="1" t="str">
        <f t="shared" si="28"/>
        <v>Tiny ImageNet</v>
      </c>
      <c r="E43" s="2" t="str">
        <f t="shared" si="2"/>
        <v>(3, 192,192)</v>
      </c>
      <c r="F43" s="2">
        <f t="shared" si="29"/>
        <v>100000</v>
      </c>
      <c r="G43" s="1">
        <f t="shared" si="30"/>
        <v>200</v>
      </c>
      <c r="H43" s="1" t="b">
        <f xml:space="preserve"> TRUE</f>
        <v>1</v>
      </c>
      <c r="I43" s="1" t="b">
        <f t="shared" si="31"/>
        <v>0</v>
      </c>
      <c r="J43" s="1" t="s">
        <v>28</v>
      </c>
      <c r="K43" s="1" t="s">
        <v>19</v>
      </c>
      <c r="L43" s="7" t="s">
        <v>17</v>
      </c>
      <c r="M43" s="7" t="s">
        <v>17</v>
      </c>
      <c r="N43" s="7" t="s">
        <v>17</v>
      </c>
      <c r="O43" s="7" t="s">
        <v>17</v>
      </c>
      <c r="P43" s="7" t="s">
        <v>17</v>
      </c>
      <c r="Q43" s="7" t="s">
        <v>17</v>
      </c>
      <c r="R43" s="7" t="s">
        <v>17</v>
      </c>
      <c r="S43" s="9" t="str">
        <f t="shared" si="7"/>
        <v>Not Implemented</v>
      </c>
      <c r="T43" s="1" t="b">
        <f t="shared" si="8"/>
        <v>0</v>
      </c>
      <c r="U43" s="1" t="s">
        <v>19</v>
      </c>
    </row>
    <row r="44" spans="1:21" ht="94.5" x14ac:dyDescent="0.25">
      <c r="A44" s="5">
        <f t="shared" si="27"/>
        <v>40</v>
      </c>
      <c r="B44" s="1" t="str">
        <f xml:space="preserve"> "Resnet100"</f>
        <v>Resnet100</v>
      </c>
      <c r="C44" s="1" t="s">
        <v>19</v>
      </c>
      <c r="D44" s="1" t="str">
        <f t="shared" si="28"/>
        <v>Tiny ImageNet</v>
      </c>
      <c r="E44" s="2" t="str">
        <f xml:space="preserve"> "(3, 192,192)"</f>
        <v>(3, 192,192)</v>
      </c>
      <c r="F44" s="2">
        <f t="shared" si="29"/>
        <v>100000</v>
      </c>
      <c r="G44" s="1">
        <f t="shared" si="30"/>
        <v>200</v>
      </c>
      <c r="H44" s="1" t="b">
        <f xml:space="preserve"> FALSE</f>
        <v>0</v>
      </c>
      <c r="I44" s="1" t="b">
        <f xml:space="preserve"> FALSE</f>
        <v>0</v>
      </c>
      <c r="J44" s="1" t="str">
        <f xml:space="preserve"> "SGD"</f>
        <v>SGD</v>
      </c>
      <c r="K44" s="1" t="s">
        <v>26</v>
      </c>
      <c r="L44" s="7" t="s">
        <v>17</v>
      </c>
      <c r="M44" s="7" t="s">
        <v>17</v>
      </c>
      <c r="N44" s="7" t="s">
        <v>17</v>
      </c>
      <c r="O44" s="7" t="s">
        <v>17</v>
      </c>
      <c r="P44" s="7" t="s">
        <v>17</v>
      </c>
      <c r="Q44" s="7" t="s">
        <v>17</v>
      </c>
      <c r="R44" s="7" t="s">
        <v>17</v>
      </c>
      <c r="S44" s="9" t="str">
        <f xml:space="preserve"> "Not Implemented"</f>
        <v>Not Implemented</v>
      </c>
      <c r="T44" s="6" t="b">
        <f xml:space="preserve"> TRUE</f>
        <v>1</v>
      </c>
      <c r="U44" s="6" t="s">
        <v>27</v>
      </c>
    </row>
    <row r="45" spans="1:21" x14ac:dyDescent="0.25">
      <c r="A45" s="5">
        <f t="shared" si="27"/>
        <v>41</v>
      </c>
      <c r="B45" s="1" t="str">
        <f t="shared" ref="B45:B48" si="34" xml:space="preserve"> "Resnet100"</f>
        <v>Resnet100</v>
      </c>
      <c r="C45" s="1" t="s">
        <v>23</v>
      </c>
      <c r="D45" s="1" t="str">
        <f t="shared" si="28"/>
        <v>Tiny ImageNet</v>
      </c>
      <c r="E45" s="2" t="str">
        <f t="shared" si="2"/>
        <v>(3, 192,192)</v>
      </c>
      <c r="F45" s="2">
        <f t="shared" si="29"/>
        <v>100000</v>
      </c>
      <c r="G45" s="1">
        <f t="shared" si="30"/>
        <v>200</v>
      </c>
      <c r="H45" s="1" t="b">
        <f t="shared" si="31"/>
        <v>0</v>
      </c>
      <c r="I45" s="1" t="b">
        <f t="shared" si="31"/>
        <v>0</v>
      </c>
      <c r="J45" s="1" t="str">
        <f t="shared" si="32"/>
        <v>SGD</v>
      </c>
      <c r="K45" s="1" t="s">
        <v>26</v>
      </c>
      <c r="L45" s="7" t="s">
        <v>17</v>
      </c>
      <c r="M45" s="7" t="s">
        <v>17</v>
      </c>
      <c r="N45" s="7" t="s">
        <v>17</v>
      </c>
      <c r="O45" s="7" t="s">
        <v>17</v>
      </c>
      <c r="P45" s="7" t="s">
        <v>17</v>
      </c>
      <c r="Q45" s="7" t="s">
        <v>17</v>
      </c>
      <c r="R45" s="7" t="s">
        <v>17</v>
      </c>
      <c r="S45" s="9" t="str">
        <f t="shared" si="7"/>
        <v>Not Implemented</v>
      </c>
      <c r="T45" s="1" t="b">
        <f t="shared" si="8"/>
        <v>0</v>
      </c>
      <c r="U45" s="1" t="s">
        <v>19</v>
      </c>
    </row>
    <row r="46" spans="1:21" x14ac:dyDescent="0.25">
      <c r="A46" s="5">
        <f t="shared" si="27"/>
        <v>42</v>
      </c>
      <c r="B46" s="1" t="str">
        <f t="shared" si="34"/>
        <v>Resnet100</v>
      </c>
      <c r="C46" s="1" t="s">
        <v>23</v>
      </c>
      <c r="D46" s="1" t="str">
        <f t="shared" si="28"/>
        <v>Tiny ImageNet</v>
      </c>
      <c r="E46" s="2" t="str">
        <f t="shared" si="2"/>
        <v>(3, 192,192)</v>
      </c>
      <c r="F46" s="2">
        <f t="shared" si="29"/>
        <v>100000</v>
      </c>
      <c r="G46" s="1">
        <f t="shared" si="30"/>
        <v>200</v>
      </c>
      <c r="H46" s="1" t="b">
        <f xml:space="preserve"> TRUE</f>
        <v>1</v>
      </c>
      <c r="I46" s="1" t="b">
        <f t="shared" si="31"/>
        <v>0</v>
      </c>
      <c r="J46" s="1" t="s">
        <v>28</v>
      </c>
      <c r="K46" s="1" t="s">
        <v>19</v>
      </c>
      <c r="L46" s="7" t="s">
        <v>17</v>
      </c>
      <c r="M46" s="7" t="s">
        <v>17</v>
      </c>
      <c r="N46" s="7" t="s">
        <v>17</v>
      </c>
      <c r="O46" s="7" t="s">
        <v>17</v>
      </c>
      <c r="P46" s="7" t="s">
        <v>17</v>
      </c>
      <c r="Q46" s="7" t="s">
        <v>17</v>
      </c>
      <c r="R46" s="7" t="s">
        <v>17</v>
      </c>
      <c r="S46" s="9" t="str">
        <f t="shared" si="7"/>
        <v>Not Implemented</v>
      </c>
      <c r="T46" s="1" t="b">
        <f t="shared" si="8"/>
        <v>0</v>
      </c>
      <c r="U46" s="1" t="s">
        <v>19</v>
      </c>
    </row>
    <row r="47" spans="1:21" ht="31.5" x14ac:dyDescent="0.25">
      <c r="A47" s="5">
        <f t="shared" si="27"/>
        <v>43</v>
      </c>
      <c r="B47" s="1" t="str">
        <f t="shared" si="34"/>
        <v>Resnet100</v>
      </c>
      <c r="C47" s="1" t="s">
        <v>24</v>
      </c>
      <c r="D47" s="1" t="str">
        <f t="shared" si="28"/>
        <v>Tiny ImageNet</v>
      </c>
      <c r="E47" s="2" t="str">
        <f t="shared" si="2"/>
        <v>(3, 192,192)</v>
      </c>
      <c r="F47" s="2">
        <f t="shared" si="29"/>
        <v>100000</v>
      </c>
      <c r="G47" s="1">
        <f t="shared" si="30"/>
        <v>200</v>
      </c>
      <c r="H47" s="1" t="b">
        <f t="shared" si="31"/>
        <v>0</v>
      </c>
      <c r="I47" s="1" t="b">
        <f xml:space="preserve"> TRUE</f>
        <v>1</v>
      </c>
      <c r="J47" s="1" t="s">
        <v>28</v>
      </c>
      <c r="K47" s="1" t="s">
        <v>19</v>
      </c>
      <c r="L47" s="7" t="s">
        <v>17</v>
      </c>
      <c r="M47" s="7" t="s">
        <v>17</v>
      </c>
      <c r="N47" s="7" t="s">
        <v>17</v>
      </c>
      <c r="O47" s="7" t="s">
        <v>17</v>
      </c>
      <c r="P47" s="7" t="s">
        <v>17</v>
      </c>
      <c r="Q47" s="7" t="s">
        <v>17</v>
      </c>
      <c r="R47" s="7" t="s">
        <v>17</v>
      </c>
      <c r="S47" s="9" t="str">
        <f t="shared" si="7"/>
        <v>Not Implemented</v>
      </c>
      <c r="T47" s="1" t="b">
        <f t="shared" si="8"/>
        <v>0</v>
      </c>
      <c r="U47" s="1" t="s">
        <v>19</v>
      </c>
    </row>
    <row r="48" spans="1:21" ht="31.5" x14ac:dyDescent="0.25">
      <c r="A48" s="5">
        <f t="shared" si="27"/>
        <v>44</v>
      </c>
      <c r="B48" s="1" t="str">
        <f t="shared" si="34"/>
        <v>Resnet100</v>
      </c>
      <c r="C48" s="1" t="s">
        <v>24</v>
      </c>
      <c r="D48" s="1" t="str">
        <f t="shared" si="28"/>
        <v>Tiny ImageNet</v>
      </c>
      <c r="E48" s="2" t="str">
        <f t="shared" si="2"/>
        <v>(3, 192,192)</v>
      </c>
      <c r="F48" s="2">
        <f t="shared" si="29"/>
        <v>100000</v>
      </c>
      <c r="G48" s="1">
        <f t="shared" si="30"/>
        <v>200</v>
      </c>
      <c r="H48" s="1" t="b">
        <f xml:space="preserve"> TRUE</f>
        <v>1</v>
      </c>
      <c r="I48" s="1" t="b">
        <f t="shared" si="31"/>
        <v>0</v>
      </c>
      <c r="J48" s="1" t="s">
        <v>28</v>
      </c>
      <c r="K48" s="1" t="s">
        <v>19</v>
      </c>
      <c r="L48" s="7" t="s">
        <v>17</v>
      </c>
      <c r="M48" s="7" t="s">
        <v>17</v>
      </c>
      <c r="N48" s="7" t="s">
        <v>17</v>
      </c>
      <c r="O48" s="7" t="s">
        <v>17</v>
      </c>
      <c r="P48" s="7" t="s">
        <v>17</v>
      </c>
      <c r="Q48" s="7" t="s">
        <v>17</v>
      </c>
      <c r="R48" s="7" t="s">
        <v>17</v>
      </c>
      <c r="S48" s="9" t="str">
        <f t="shared" si="7"/>
        <v>Not Implemented</v>
      </c>
      <c r="T48" s="1" t="b">
        <f t="shared" si="8"/>
        <v>0</v>
      </c>
      <c r="U48" s="1" t="s">
        <v>19</v>
      </c>
    </row>
    <row r="49" spans="1:21" x14ac:dyDescent="0.25">
      <c r="A49" s="5">
        <f t="shared" si="27"/>
        <v>45</v>
      </c>
      <c r="B49" s="1" t="str">
        <f xml:space="preserve"> "VGG16"</f>
        <v>VGG16</v>
      </c>
      <c r="C49" s="1" t="s">
        <v>19</v>
      </c>
      <c r="D49" s="1" t="str">
        <f t="shared" si="28"/>
        <v>Tiny ImageNet</v>
      </c>
      <c r="E49" s="2" t="str">
        <f xml:space="preserve"> "(3, 192,192)"</f>
        <v>(3, 192,192)</v>
      </c>
      <c r="F49" s="2">
        <f t="shared" si="29"/>
        <v>100000</v>
      </c>
      <c r="G49" s="1">
        <f t="shared" si="30"/>
        <v>200</v>
      </c>
      <c r="H49" s="1" t="b">
        <f xml:space="preserve"> FALSE</f>
        <v>0</v>
      </c>
      <c r="I49" s="1" t="b">
        <f xml:space="preserve"> FALSE</f>
        <v>0</v>
      </c>
      <c r="J49" s="1" t="str">
        <f xml:space="preserve"> "SGD"</f>
        <v>SGD</v>
      </c>
      <c r="K49" s="1" t="s">
        <v>26</v>
      </c>
      <c r="L49" s="7" t="s">
        <v>17</v>
      </c>
      <c r="M49" s="7" t="s">
        <v>17</v>
      </c>
      <c r="N49" s="7" t="s">
        <v>17</v>
      </c>
      <c r="O49" s="7" t="s">
        <v>17</v>
      </c>
      <c r="P49" s="7" t="s">
        <v>17</v>
      </c>
      <c r="Q49" s="7" t="s">
        <v>17</v>
      </c>
      <c r="R49" s="7" t="s">
        <v>17</v>
      </c>
      <c r="S49" s="9" t="str">
        <f xml:space="preserve"> "Not Implemented"</f>
        <v>Not Implemented</v>
      </c>
      <c r="T49" s="8" t="b">
        <f xml:space="preserve"> FALSE</f>
        <v>0</v>
      </c>
      <c r="U49" s="8" t="s">
        <v>19</v>
      </c>
    </row>
    <row r="50" spans="1:21" x14ac:dyDescent="0.25">
      <c r="A50" s="5">
        <f t="shared" si="27"/>
        <v>46</v>
      </c>
      <c r="B50" s="1" t="str">
        <f t="shared" ref="B50:B53" si="35" xml:space="preserve"> "VGG16"</f>
        <v>VGG16</v>
      </c>
      <c r="C50" s="1" t="s">
        <v>23</v>
      </c>
      <c r="D50" s="1" t="str">
        <f t="shared" si="28"/>
        <v>Tiny ImageNet</v>
      </c>
      <c r="E50" s="2" t="str">
        <f t="shared" si="2"/>
        <v>(3, 192,192)</v>
      </c>
      <c r="F50" s="2">
        <f t="shared" si="29"/>
        <v>100000</v>
      </c>
      <c r="G50" s="1">
        <f t="shared" si="30"/>
        <v>200</v>
      </c>
      <c r="H50" s="1" t="b">
        <f t="shared" si="31"/>
        <v>0</v>
      </c>
      <c r="I50" s="1" t="b">
        <f t="shared" si="31"/>
        <v>0</v>
      </c>
      <c r="J50" s="1" t="str">
        <f t="shared" ref="J50" si="36" xml:space="preserve"> "SGD"</f>
        <v>SGD</v>
      </c>
      <c r="K50" s="1" t="s">
        <v>26</v>
      </c>
      <c r="L50" s="7" t="s">
        <v>17</v>
      </c>
      <c r="M50" s="7" t="s">
        <v>17</v>
      </c>
      <c r="N50" s="7" t="s">
        <v>17</v>
      </c>
      <c r="O50" s="7" t="s">
        <v>17</v>
      </c>
      <c r="P50" s="7" t="s">
        <v>17</v>
      </c>
      <c r="Q50" s="7" t="s">
        <v>17</v>
      </c>
      <c r="R50" s="7" t="s">
        <v>17</v>
      </c>
      <c r="S50" s="9" t="str">
        <f t="shared" si="7"/>
        <v>Not Implemented</v>
      </c>
      <c r="T50" s="1" t="b">
        <f t="shared" si="8"/>
        <v>0</v>
      </c>
      <c r="U50" s="8" t="s">
        <v>19</v>
      </c>
    </row>
    <row r="51" spans="1:21" x14ac:dyDescent="0.25">
      <c r="A51" s="5">
        <f t="shared" si="27"/>
        <v>47</v>
      </c>
      <c r="B51" s="1" t="str">
        <f t="shared" si="35"/>
        <v>VGG16</v>
      </c>
      <c r="C51" s="1" t="s">
        <v>23</v>
      </c>
      <c r="D51" s="1" t="str">
        <f t="shared" si="28"/>
        <v>Tiny ImageNet</v>
      </c>
      <c r="E51" s="2" t="str">
        <f t="shared" si="2"/>
        <v>(3, 192,192)</v>
      </c>
      <c r="F51" s="2">
        <f t="shared" si="29"/>
        <v>100000</v>
      </c>
      <c r="G51" s="1">
        <f t="shared" si="30"/>
        <v>200</v>
      </c>
      <c r="H51" s="1" t="b">
        <f xml:space="preserve"> TRUE</f>
        <v>1</v>
      </c>
      <c r="I51" s="1" t="b">
        <f t="shared" si="31"/>
        <v>0</v>
      </c>
      <c r="J51" s="1" t="s">
        <v>28</v>
      </c>
      <c r="K51" s="1" t="s">
        <v>19</v>
      </c>
      <c r="L51" s="7" t="s">
        <v>17</v>
      </c>
      <c r="M51" s="7" t="s">
        <v>17</v>
      </c>
      <c r="N51" s="7" t="s">
        <v>17</v>
      </c>
      <c r="O51" s="7" t="s">
        <v>17</v>
      </c>
      <c r="P51" s="7" t="s">
        <v>17</v>
      </c>
      <c r="Q51" s="7" t="s">
        <v>17</v>
      </c>
      <c r="R51" s="7" t="s">
        <v>17</v>
      </c>
      <c r="S51" s="9" t="str">
        <f t="shared" si="7"/>
        <v>Not Implemented</v>
      </c>
      <c r="T51" s="1" t="b">
        <f t="shared" si="8"/>
        <v>0</v>
      </c>
      <c r="U51" s="1" t="s">
        <v>19</v>
      </c>
    </row>
    <row r="52" spans="1:21" ht="31.5" x14ac:dyDescent="0.25">
      <c r="A52" s="5">
        <f t="shared" si="27"/>
        <v>48</v>
      </c>
      <c r="B52" s="1" t="str">
        <f t="shared" si="35"/>
        <v>VGG16</v>
      </c>
      <c r="C52" s="1" t="s">
        <v>24</v>
      </c>
      <c r="D52" s="1" t="str">
        <f t="shared" si="28"/>
        <v>Tiny ImageNet</v>
      </c>
      <c r="E52" s="2" t="str">
        <f t="shared" si="2"/>
        <v>(3, 192,192)</v>
      </c>
      <c r="F52" s="2">
        <f t="shared" si="29"/>
        <v>100000</v>
      </c>
      <c r="G52" s="1">
        <f t="shared" si="30"/>
        <v>200</v>
      </c>
      <c r="H52" s="1" t="b">
        <f t="shared" si="31"/>
        <v>0</v>
      </c>
      <c r="I52" s="1" t="b">
        <f xml:space="preserve"> TRUE</f>
        <v>1</v>
      </c>
      <c r="J52" s="1" t="s">
        <v>28</v>
      </c>
      <c r="K52" s="1" t="s">
        <v>19</v>
      </c>
      <c r="L52" s="7" t="s">
        <v>17</v>
      </c>
      <c r="M52" s="7" t="s">
        <v>17</v>
      </c>
      <c r="N52" s="7" t="s">
        <v>17</v>
      </c>
      <c r="O52" s="7" t="s">
        <v>17</v>
      </c>
      <c r="P52" s="7" t="s">
        <v>17</v>
      </c>
      <c r="Q52" s="7" t="s">
        <v>17</v>
      </c>
      <c r="R52" s="7" t="s">
        <v>17</v>
      </c>
      <c r="S52" s="9" t="str">
        <f t="shared" si="7"/>
        <v>Not Implemented</v>
      </c>
      <c r="T52" s="1" t="b">
        <f t="shared" si="8"/>
        <v>0</v>
      </c>
      <c r="U52" s="1" t="s">
        <v>19</v>
      </c>
    </row>
    <row r="53" spans="1:21" ht="31.5" x14ac:dyDescent="0.25">
      <c r="A53" s="5">
        <f t="shared" si="27"/>
        <v>49</v>
      </c>
      <c r="B53" s="1" t="str">
        <f t="shared" si="35"/>
        <v>VGG16</v>
      </c>
      <c r="C53" s="1" t="s">
        <v>24</v>
      </c>
      <c r="D53" s="1" t="str">
        <f t="shared" si="28"/>
        <v>Tiny ImageNet</v>
      </c>
      <c r="E53" s="2" t="str">
        <f t="shared" si="2"/>
        <v>(3, 192,192)</v>
      </c>
      <c r="F53" s="2">
        <f t="shared" si="29"/>
        <v>100000</v>
      </c>
      <c r="G53" s="1">
        <f t="shared" si="30"/>
        <v>200</v>
      </c>
      <c r="H53" s="1" t="b">
        <f xml:space="preserve"> TRUE</f>
        <v>1</v>
      </c>
      <c r="I53" s="1" t="b">
        <f t="shared" si="31"/>
        <v>0</v>
      </c>
      <c r="J53" s="1" t="s">
        <v>28</v>
      </c>
      <c r="K53" s="1" t="s">
        <v>19</v>
      </c>
      <c r="L53" s="7" t="s">
        <v>17</v>
      </c>
      <c r="M53" s="7" t="s">
        <v>17</v>
      </c>
      <c r="N53" s="7" t="s">
        <v>17</v>
      </c>
      <c r="O53" s="7" t="s">
        <v>17</v>
      </c>
      <c r="P53" s="7" t="s">
        <v>17</v>
      </c>
      <c r="Q53" s="7" t="s">
        <v>17</v>
      </c>
      <c r="R53" s="7" t="s">
        <v>17</v>
      </c>
      <c r="S53" s="9" t="str">
        <f t="shared" si="7"/>
        <v>Not Implemented</v>
      </c>
      <c r="T53" s="1" t="b">
        <f t="shared" si="8"/>
        <v>0</v>
      </c>
      <c r="U53" s="1" t="s">
        <v>19</v>
      </c>
    </row>
    <row r="54" spans="1:21" x14ac:dyDescent="0.25">
      <c r="A54" s="5">
        <f t="shared" si="27"/>
        <v>50</v>
      </c>
      <c r="B54" s="1" t="str">
        <f xml:space="preserve"> "CNN"</f>
        <v>CNN</v>
      </c>
      <c r="C54" s="1" t="s">
        <v>19</v>
      </c>
      <c r="D54" s="1" t="str">
        <f t="shared" si="28"/>
        <v>Tiny ImageNet</v>
      </c>
      <c r="E54" s="2" t="str">
        <f xml:space="preserve"> "(3, 192,192)"</f>
        <v>(3, 192,192)</v>
      </c>
      <c r="F54" s="2">
        <f t="shared" si="29"/>
        <v>100000</v>
      </c>
      <c r="G54" s="1">
        <f t="shared" si="30"/>
        <v>200</v>
      </c>
      <c r="H54" s="1" t="b">
        <f xml:space="preserve"> FALSE</f>
        <v>0</v>
      </c>
      <c r="I54" s="1" t="b">
        <f xml:space="preserve"> FALSE</f>
        <v>0</v>
      </c>
      <c r="J54" s="1" t="str">
        <f xml:space="preserve"> "SGD"</f>
        <v>SGD</v>
      </c>
      <c r="K54" s="1" t="s">
        <v>26</v>
      </c>
      <c r="L54" s="7" t="s">
        <v>17</v>
      </c>
      <c r="M54" s="7" t="s">
        <v>17</v>
      </c>
      <c r="N54" s="7" t="s">
        <v>17</v>
      </c>
      <c r="O54" s="7" t="s">
        <v>17</v>
      </c>
      <c r="P54" s="7" t="s">
        <v>17</v>
      </c>
      <c r="Q54" s="7" t="s">
        <v>17</v>
      </c>
      <c r="R54" s="7" t="s">
        <v>17</v>
      </c>
      <c r="S54" s="9" t="str">
        <f xml:space="preserve"> "Not Implemented"</f>
        <v>Not Implemented</v>
      </c>
      <c r="T54" s="8" t="b">
        <f xml:space="preserve"> FALSE</f>
        <v>0</v>
      </c>
      <c r="U54" s="8" t="s">
        <v>19</v>
      </c>
    </row>
    <row r="55" spans="1:21" x14ac:dyDescent="0.25">
      <c r="A55" s="5">
        <f t="shared" si="27"/>
        <v>51</v>
      </c>
      <c r="B55" s="1" t="str">
        <f t="shared" ref="B55" si="37" xml:space="preserve"> "CNN"</f>
        <v>CNN</v>
      </c>
      <c r="C55" s="1" t="s">
        <v>19</v>
      </c>
      <c r="D55" s="1" t="str">
        <f t="shared" si="28"/>
        <v>Tiny ImageNet</v>
      </c>
      <c r="E55" s="2" t="str">
        <f t="shared" si="2"/>
        <v>(3, 192,192)</v>
      </c>
      <c r="F55" s="2">
        <f t="shared" si="29"/>
        <v>100000</v>
      </c>
      <c r="G55" s="1">
        <f t="shared" si="30"/>
        <v>200</v>
      </c>
      <c r="H55" s="1" t="b">
        <f xml:space="preserve"> FALSE</f>
        <v>0</v>
      </c>
      <c r="I55" s="1" t="b">
        <f t="shared" ref="I55" si="38" xml:space="preserve"> FALSE</f>
        <v>0</v>
      </c>
      <c r="J55" s="1" t="s">
        <v>28</v>
      </c>
      <c r="K55" s="1" t="s">
        <v>19</v>
      </c>
      <c r="L55" s="7" t="s">
        <v>17</v>
      </c>
      <c r="M55" s="7" t="s">
        <v>17</v>
      </c>
      <c r="N55" s="7" t="s">
        <v>17</v>
      </c>
      <c r="O55" s="7" t="s">
        <v>17</v>
      </c>
      <c r="P55" s="7" t="s">
        <v>17</v>
      </c>
      <c r="Q55" s="7" t="s">
        <v>17</v>
      </c>
      <c r="R55" s="7" t="s">
        <v>17</v>
      </c>
      <c r="S55" s="9" t="str">
        <f t="shared" si="7"/>
        <v>Not Implemented</v>
      </c>
      <c r="T55" s="1" t="b">
        <f t="shared" si="8"/>
        <v>0</v>
      </c>
      <c r="U55" s="1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 Models Test Plan</vt:lpstr>
      <vt:lpstr>TCLTRL Test Plan</vt:lpstr>
      <vt:lpstr>Our Method Test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2024-03-16T23:09:30Z</dcterms:modified>
</cp:coreProperties>
</file>