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EF952D6-C623-5C4C-A1BF-F8953F242854}" xr6:coauthVersionLast="47" xr6:coauthVersionMax="47" xr10:uidLastSave="{00000000-0000-0000-0000-000000000000}"/>
  <bookViews>
    <workbookView xWindow="2800" yWindow="76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7" i="1" l="1"/>
  <c r="J808" i="1"/>
  <c r="J809" i="1"/>
  <c r="J810" i="1"/>
  <c r="J811" i="1"/>
  <c r="J812" i="1"/>
  <c r="J813" i="1"/>
  <c r="J814" i="1"/>
  <c r="J815" i="1"/>
  <c r="J816" i="1"/>
  <c r="J817" i="1"/>
  <c r="J806" i="1"/>
  <c r="J796" i="1"/>
  <c r="J797" i="1"/>
  <c r="J798" i="1"/>
  <c r="J799" i="1"/>
  <c r="J800" i="1"/>
  <c r="J801" i="1"/>
  <c r="J802" i="1"/>
  <c r="J803" i="1"/>
  <c r="J804" i="1"/>
  <c r="J805" i="1"/>
  <c r="J795" i="1"/>
  <c r="J557" i="1"/>
  <c r="J787" i="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<sst xmlns="http://schemas.openxmlformats.org/spreadsheetml/2006/main" count="8200" uniqueCount="579">
  <si>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</si>
  <si>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</si>
  <si>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</si>
  <si>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</si>
  <si>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</si>
  <si>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</si>
  <si>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</si>
  <si>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</si>
  <si>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</si>
  <si>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</si>
  <si>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</si>
  <si>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</si>
  <si>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</si>
  <si>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</si>
  <si>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</si>
  <si>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</si>
  <si>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</si>
  <si>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</si>
  <si>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</si>
  <si>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</si>
  <si>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</si>
  <si>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</si>
  <si>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</si>
  <si>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</si>
  <si>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</si>
  <si>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</si>
  <si>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</si>
  <si>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</si>
  <si>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</si>
  <si>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</si>
  <si>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</si>
  <si>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</si>
  <si>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</si>
  <si>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</si>
  <si>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</si>
  <si>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</si>
  <si>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</si>
  <si>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</si>
  <si>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</si>
  <si>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</si>
  <si>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</si>
  <si>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</si>
  <si>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</si>
  <si>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</si>
  <si>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</si>
  <si>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</si>
  <si>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</si>
  <si>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</si>
  <si>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</si>
  <si>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</si>
  <si>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</si>
  <si>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</si>
  <si>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</si>
  <si>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</si>
  <si>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</si>
  <si>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</si>
  <si>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</si>
  <si>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</si>
  <si>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</si>
  <si>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</si>
  <si>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</si>
  <si>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</si>
  <si>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</si>
  <si>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</si>
  <si>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</si>
  <si>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</si>
  <si>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</si>
  <si>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</si>
  <si>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</si>
  <si>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</si>
  <si>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</si>
  <si>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</si>
  <si>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</si>
  <si>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</si>
  <si>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</si>
  <si>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</si>
  <si>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</si>
  <si>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</si>
  <si>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</si>
  <si>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</si>
  <si>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</si>
  <si>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</si>
  <si>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</si>
  <si>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</si>
  <si>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</si>
  <si>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</si>
  <si>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</si>
  <si>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</si>
  <si>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</si>
  <si>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</si>
  <si>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</si>
  <si>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</si>
  <si>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</si>
  <si>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</si>
  <si>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</si>
  <si>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</si>
  <si>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</si>
  <si>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</si>
  <si>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</si>
  <si>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</si>
  <si>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</si>
  <si>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</si>
  <si>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</si>
  <si>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</si>
  <si>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</si>
  <si>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</si>
  <si>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</si>
  <si>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</si>
  <si>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</si>
  <si>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</si>
  <si>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</si>
  <si>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</si>
  <si>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</si>
  <si>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</si>
  <si>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</si>
  <si>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</si>
  <si>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</si>
  <si>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</si>
  <si>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</si>
  <si>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</si>
  <si>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</si>
  <si>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</si>
  <si>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</si>
  <si>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</si>
  <si>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</si>
  <si>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</si>
  <si>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</si>
  <si>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</si>
  <si>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</si>
  <si>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</si>
  <si>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</si>
  <si>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</si>
  <si>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</si>
  <si>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</si>
  <si>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</si>
  <si>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</si>
  <si>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</si>
  <si>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</si>
  <si>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</si>
  <si>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</si>
  <si>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</si>
  <si>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</si>
  <si>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</si>
  <si>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</si>
  <si>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</si>
  <si>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</si>
  <si>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</si>
  <si>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</si>
  <si>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</si>
  <si>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</si>
  <si>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</si>
  <si>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</si>
  <si>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</si>
  <si>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</si>
  <si>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</si>
  <si>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</si>
  <si>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</si>
  <si>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</si>
  <si>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</si>
  <si>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</si>
  <si>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</si>
  <si>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</si>
  <si>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</si>
  <si>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</si>
  <si>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</si>
  <si>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</si>
  <si>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</si>
  <si>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</si>
  <si>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</si>
  <si>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</si>
  <si>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</si>
  <si>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</si>
  <si>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</si>
  <si>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</si>
  <si>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</si>
  <si>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</si>
  <si>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</si>
  <si>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</si>
  <si>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</si>
  <si>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</si>
  <si>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</si>
  <si>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</si>
  <si>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</si>
  <si>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</si>
  <si>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</si>
  <si>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</si>
  <si>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</si>
  <si>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</si>
  <si>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</si>
  <si>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</si>
  <si>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</si>
  <si>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</si>
  <si>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</si>
  <si>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</si>
  <si>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</si>
  <si>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</si>
  <si>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</si>
  <si>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</si>
  <si>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</si>
  <si>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</si>
  <si>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</si>
  <si>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</si>
  <si>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</si>
  <si>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</si>
  <si>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</si>
  <si>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</si>
  <si>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</si>
  <si>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</si>
  <si>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</si>
  <si>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</si>
  <si>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</si>
  <si>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</si>
  <si>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</si>
  <si>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</si>
  <si>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</si>
  <si>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</si>
  <si>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</si>
  <si>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</si>
  <si>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</si>
  <si>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</si>
  <si>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</si>
  <si>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</si>
  <si>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</si>
  <si>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</si>
  <si>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</si>
  <si>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</si>
  <si>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</si>
  <si>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</si>
  <si>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</si>
  <si>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</si>
  <si>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</si>
  <si>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</si>
  <si>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</si>
  <si>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</si>
  <si>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</si>
  <si>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</si>
  <si>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</si>
  <si>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</si>
  <si>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</si>
  <si>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</si>
  <si>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</si>
  <si>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</si>
  <si>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</si>
  <si>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</si>
  <si>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</si>
  <si>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</si>
  <si>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</si>
  <si>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</si>
  <si>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</si>
  <si>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</si>
  <si>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</si>
  <si>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</si>
  <si>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</si>
  <si>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</si>
  <si>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</si>
  <si>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</si>
  <si>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</si>
  <si>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</si>
  <si>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</si>
  <si>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</si>
  <si>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</si>
  <si>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</si>
  <si>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</si>
  <si>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</si>
  <si>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</si>
  <si>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</si>
  <si>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</si>
  <si>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</si>
  <si>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</si>
  <si>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</si>
  <si>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</si>
  <si>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</si>
  <si>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</si>
  <si>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</si>
  <si>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</si>
  <si>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</si>
  <si>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</si>
  <si>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</si>
  <si>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</si>
  <si>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</si>
  <si>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</si>
  <si>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</si>
  <si>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</si>
  <si>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</si>
  <si>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</si>
  <si>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</si>
  <si>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</si>
  <si>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</si>
  <si>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</si>
  <si>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</si>
  <si>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</si>
  <si>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</si>
  <si>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</si>
  <si>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</si>
  <si>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</si>
  <si>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</si>
  <si>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</si>
  <si>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</si>
  <si>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</si>
  <si>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</si>
  <si>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</si>
  <si>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</si>
  <si>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</si>
  <si>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</si>
  <si>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</si>
  <si>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</si>
  <si>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</si>
  <si>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</si>
  <si>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</si>
  <si>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</si>
  <si>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</si>
  <si>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</si>
  <si>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</si>
  <si>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</si>
  <si>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</si>
  <si>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</si>
  <si>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</si>
  <si>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</si>
  <si>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</si>
  <si>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</si>
  <si>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</si>
  <si>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</si>
  <si>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</si>
  <si>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</si>
  <si>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</si>
  <si>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</si>
  <si>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</si>
  <si>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</si>
  <si>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</si>
  <si>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</si>
  <si>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</si>
  <si>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</si>
  <si>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</si>
  <si>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</si>
  <si>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</si>
  <si>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</si>
  <si>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</si>
  <si>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</si>
  <si>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</si>
  <si>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</si>
  <si>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</si>
  <si>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</si>
  <si>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</si>
  <si>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</si>
  <si>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</si>
  <si>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</si>
  <si>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</si>
  <si>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</si>
  <si>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</si>
  <si>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</si>
  <si>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</si>
  <si>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</si>
  <si>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</si>
  <si>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</si>
  <si>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</si>
  <si>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</si>
  <si>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</si>
  <si>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</si>
  <si>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</si>
  <si>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</si>
  <si>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</si>
  <si>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</si>
  <si>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</si>
  <si>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</si>
  <si>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</si>
  <si>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</si>
  <si>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</si>
  <si>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</si>
  <si>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</si>
  <si>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</si>
  <si>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</si>
  <si>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</si>
  <si>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</si>
  <si>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</si>
  <si>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</si>
  <si>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</si>
  <si>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</si>
  <si>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</si>
  <si>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</si>
  <si>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</si>
  <si>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</si>
  <si>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</si>
  <si>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</si>
  <si>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</si>
  <si>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</si>
  <si>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</si>
  <si>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</si>
  <si>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</si>
  <si>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</si>
  <si>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</si>
  <si>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</si>
  <si>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</si>
  <si>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</si>
  <si>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</si>
  <si>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</si>
  <si>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</si>
  <si>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</si>
  <si>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</si>
  <si>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</si>
  <si>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</si>
  <si>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</si>
  <si>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</si>
  <si>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</si>
  <si>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</si>
  <si>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</si>
  <si>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</si>
  <si>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</si>
  <si>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</si>
  <si>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</si>
  <si>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</si>
  <si>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</si>
  <si>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</si>
  <si>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</si>
  <si>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</si>
  <si>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</si>
  <si>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</si>
  <si>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</si>
  <si>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</si>
  <si>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</si>
  <si>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</si>
  <si>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</si>
  <si>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</si>
  <si>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</si>
  <si>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</si>
  <si>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</si>
  <si>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</si>
  <si>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</si>
  <si>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</si>
  <si>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</si>
  <si>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</si>
  <si>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</si>
  <si>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</si>
  <si>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</si>
  <si>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</si>
  <si>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</si>
  <si>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</si>
  <si>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</si>
  <si>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</si>
  <si>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</si>
  <si>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</si>
  <si>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</si>
  <si>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</si>
  <si>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</si>
  <si>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</si>
  <si>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</si>
  <si>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</si>
  <si>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</si>
  <si>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</si>
  <si>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</si>
  <si>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</si>
  <si>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</si>
  <si>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</si>
  <si>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</si>
  <si>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</si>
  <si>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</si>
  <si>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</si>
  <si>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</si>
  <si>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</si>
  <si>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</si>
  <si>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</si>
  <si>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</si>
  <si>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</si>
  <si>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</si>
  <si>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</si>
  <si>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</si>
  <si>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</si>
  <si>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</si>
  <si>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</si>
  <si>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</si>
  <si>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</si>
  <si>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</si>
  <si>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</si>
  <si>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</si>
  <si>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</si>
  <si>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</si>
  <si>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</si>
  <si>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</si>
  <si>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</si>
  <si>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</si>
  <si>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</si>
  <si>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</si>
  <si>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</si>
  <si>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</si>
  <si>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</si>
  <si>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</si>
  <si>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</si>
  <si>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</si>
  <si>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</si>
  <si>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</si>
  <si>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</si>
  <si>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</si>
  <si>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</si>
  <si>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</si>
  <si>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</si>
  <si>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</si>
  <si>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</si>
  <si>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</si>
  <si>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</si>
  <si>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</si>
  <si>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</si>
  <si>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</si>
  <si>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</si>
  <si>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</si>
  <si>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</si>
  <si>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</si>
  <si>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</si>
  <si>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</si>
  <si>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</si>
  <si>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</si>
  <si>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</si>
  <si>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</si>
  <si>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</si>
  <si>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</si>
  <si>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</si>
  <si>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</si>
  <si>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</si>
  <si>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</si>
  <si>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</si>
  <si>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</si>
  <si>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</si>
  <si>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</si>
  <si>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</si>
  <si>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</si>
  <si>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</si>
  <si>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</si>
  <si>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</si>
  <si>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</si>
  <si>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</si>
  <si>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</si>
  <si>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</si>
  <si>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</si>
  <si>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</si>
  <si>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</si>
  <si>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</si>
  <si>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</si>
  <si>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</si>
  <si>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</si>
  <si>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</si>
  <si>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</si>
  <si>
    <t>annealed at 1473K for 24h and quenched</t>
  </si>
  <si>
    <t>VAM+A+WQ</t>
  </si>
  <si>
    <t>TiAlV</t>
  </si>
  <si>
    <t>TiAlVSc</t>
  </si>
  <si>
    <t>TiAlVRu</t>
  </si>
  <si>
    <t>TiAlVZr</t>
  </si>
  <si>
    <t>TiAlVCo</t>
  </si>
  <si>
    <t>TiAlVZrCo</t>
  </si>
  <si>
    <t>TiZrHf</t>
  </si>
  <si>
    <t>HCP</t>
  </si>
  <si>
    <t>TiZrSc</t>
  </si>
  <si>
    <t>TiZrHfSc</t>
  </si>
  <si>
    <t>HCP+HCP</t>
  </si>
  <si>
    <t>TiZrHfRu</t>
  </si>
  <si>
    <t>TiZrHfAl</t>
  </si>
  <si>
    <t>TiZrHfV</t>
  </si>
  <si>
    <t>annealed at 1473K for 24h and quenchedl; C14 laves is Al2Zr</t>
  </si>
  <si>
    <t>annealed at 1473K for 24h and quenched; C14 laves is Zr2Al</t>
  </si>
  <si>
    <t>BCC+B2+C15</t>
  </si>
  <si>
    <t>HCP+C15</t>
  </si>
  <si>
    <t>annealed at 1473K for 24h and quenched; C15 laves is Ti2Co</t>
  </si>
  <si>
    <t>annealed at 1473K for 24h and quenched; C15 laves is V2Hf</t>
  </si>
  <si>
    <t>BCC+C15</t>
  </si>
  <si>
    <t>strain rate 3e-4/s</t>
  </si>
  <si>
    <t>10.1016/j.jallcom.2022.164849</t>
  </si>
  <si>
    <t>Ir4 Rh4 Ru2 W45 Mo45</t>
  </si>
  <si>
    <t>Ir12.46 Rh12.46 Ru5.08 W35 Mo35</t>
  </si>
  <si>
    <t>Ir21.59 Rh12.59 Ru8.81 W24 Mo24</t>
  </si>
  <si>
    <t>Ir37.37 Rh37.37 Ru15.25 W5 Mo5</t>
  </si>
  <si>
    <t>homogenized in vacuum at 1800*C for 2h</t>
  </si>
  <si>
    <t>dynamic strain rate from 1e-4/s to 3e-3/s</t>
  </si>
  <si>
    <t>BCC+HCP</t>
  </si>
  <si>
    <t>BCC+HCP+B19</t>
  </si>
  <si>
    <t>10.1016/j.msea.2024.147018</t>
  </si>
  <si>
    <t>Ti40Zr20Hf21Cr19</t>
  </si>
  <si>
    <t>Ti40Zr20Hf16Cr24</t>
  </si>
  <si>
    <t>Ti40Zr20Hf11Cr29</t>
  </si>
  <si>
    <t>HCP+BCC+C15</t>
  </si>
  <si>
    <t>archimedes method</t>
  </si>
  <si>
    <t>10.1016/j.matchar.2024.114393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</si>
</sst>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8" fillId="0" borderId="0" applyNumberFormat="0" applyFill="0" applyBorder="0" applyAlignment="0" applyProtection="0"/>
  </cellStyleXfs>
  <cellXfs count="129">
    <xf numFmtId="0" fontId="0" fillId="0" borderId="0" xfId="0"/>
    <xf numFmtId="3" fontId="4" fillId="2" borderId="1" xfId="0" applyNumberFormat="1" applyFont="1" applyFill="1" applyBorder="1" applyAlignment="1">
      <alignment horizontal="left"/>
    </xf>
    <xf numFmtId="0" fontId="5" fillId="0" borderId="2" xfId="0" applyFont="1" applyBorder="1" applyAlignment="1">
      <alignment horizontal="center"/>
    </xf>
    <xf numFmtId="4" fontId="5" fillId="0" borderId="2" xfId="0" applyNumberFormat="1" applyFont="1" applyBorder="1" applyAlignment="1">
      <alignment horizontal="center"/>
    </xf>
    <xf numFmtId="164" fontId="5" fillId="0" borderId="2" xfId="0" applyNumberFormat="1" applyFont="1" applyBorder="1" applyAlignment="1">
      <alignment horizontal="right"/>
    </xf>
    <xf numFmtId="0" fontId="5" fillId="0" borderId="2" xfId="0" applyFont="1" applyBorder="1" applyAlignment="1">
      <alignment horizontal="right"/>
    </xf>
    <xf numFmtId="3" fontId="0" fillId="0" borderId="0" xfId="0" applyNumberFormat="1"/>
    <xf numFmtId="3" fontId="4" fillId="2" borderId="3" xfId="0" applyNumberFormat="1" applyFont="1" applyFill="1" applyBorder="1" applyAlignment="1">
      <alignment horizontal="center"/>
    </xf>
    <xf numFmtId="0" fontId="6" fillId="0" borderId="4" xfId="0" applyFont="1" applyBorder="1" applyAlignment="1">
      <alignment horizontal="center"/>
    </xf>
    <xf numFmtId="0" fontId="5" fillId="0" borderId="2" xfId="0" applyFont="1" applyBorder="1" applyAlignment="1">
      <alignment horizontal="left"/>
    </xf>
    <xf numFmtId="3" fontId="4" fillId="2" borderId="8" xfId="0" applyNumberFormat="1" applyFont="1" applyFill="1" applyBorder="1" applyAlignment="1">
      <alignment horizontal="center"/>
    </xf>
    <xf numFmtId="0" fontId="8" fillId="0" borderId="9" xfId="0" applyFont="1" applyBorder="1" applyAlignment="1">
      <alignment horizontal="center"/>
    </xf>
    <xf numFmtId="0" fontId="4" fillId="0" borderId="9" xfId="0" applyFont="1" applyBorder="1" applyAlignment="1">
      <alignment horizontal="center"/>
    </xf>
    <xf numFmtId="3" fontId="4" fillId="2" borderId="13" xfId="0" applyNumberFormat="1" applyFont="1" applyFill="1" applyBorder="1" applyAlignment="1">
      <alignment horizontal="center"/>
    </xf>
    <xf numFmtId="0" fontId="4" fillId="0" borderId="14" xfId="0" applyFont="1" applyBorder="1" applyAlignment="1">
      <alignment horizontal="center"/>
    </xf>
    <xf numFmtId="3" fontId="4" fillId="3" borderId="18" xfId="0" applyNumberFormat="1" applyFont="1" applyFill="1" applyBorder="1" applyAlignment="1">
      <alignment horizontal="center"/>
    </xf>
    <xf numFmtId="0" fontId="9" fillId="0" borderId="19" xfId="0" applyFont="1" applyBorder="1" applyAlignment="1">
      <alignment horizontal="center"/>
    </xf>
    <xf numFmtId="3" fontId="4" fillId="3" borderId="16" xfId="0" applyNumberFormat="1" applyFont="1" applyFill="1" applyBorder="1" applyAlignment="1">
      <alignment horizontal="center"/>
    </xf>
    <xf numFmtId="0" fontId="9" fillId="0" borderId="17" xfId="0" applyFont="1" applyBorder="1" applyAlignment="1">
      <alignment horizontal="center"/>
    </xf>
    <xf numFmtId="3" fontId="9" fillId="0" borderId="17" xfId="0" applyNumberFormat="1" applyFont="1" applyBorder="1" applyAlignment="1">
      <alignment horizontal="center"/>
    </xf>
    <xf numFmtId="49" fontId="9" fillId="0" borderId="17" xfId="0" applyNumberFormat="1" applyFont="1" applyBorder="1" applyAlignment="1">
      <alignment horizontal="center"/>
    </xf>
    <xf numFmtId="3" fontId="9" fillId="0" borderId="20" xfId="0" applyNumberFormat="1" applyFont="1" applyBorder="1" applyAlignment="1">
      <alignment horizontal="center"/>
    </xf>
    <xf numFmtId="3" fontId="9" fillId="0" borderId="21" xfId="0" applyNumberFormat="1" applyFont="1" applyBorder="1" applyAlignment="1">
      <alignment horizontal="center"/>
    </xf>
    <xf numFmtId="0" fontId="9" fillId="0" borderId="21" xfId="0" applyFont="1" applyBorder="1" applyAlignment="1">
      <alignment horizontal="center"/>
    </xf>
    <xf numFmtId="3" fontId="5" fillId="0" borderId="2" xfId="0" applyNumberFormat="1" applyFont="1" applyBorder="1" applyAlignment="1">
      <alignment horizontal="left"/>
    </xf>
    <xf numFmtId="0" fontId="4" fillId="7" borderId="25" xfId="0" applyFont="1" applyFill="1" applyBorder="1" applyAlignment="1">
      <alignment horizontal="center"/>
    </xf>
    <xf numFmtId="3" fontId="7" fillId="0" borderId="27" xfId="0" applyNumberFormat="1" applyFont="1" applyBorder="1" applyAlignment="1">
      <alignment horizontal="center"/>
    </xf>
    <xf numFmtId="0" fontId="7" fillId="4" borderId="13" xfId="0" applyFont="1" applyFill="1" applyBorder="1" applyAlignment="1">
      <alignment horizontal="center"/>
    </xf>
    <xf numFmtId="0" fontId="7" fillId="4" borderId="28" xfId="0" applyFont="1" applyFill="1" applyBorder="1" applyAlignment="1">
      <alignment horizontal="center"/>
    </xf>
    <xf numFmtId="0" fontId="7" fillId="4" borderId="29" xfId="0" applyFont="1" applyFill="1" applyBorder="1" applyAlignment="1">
      <alignment horizontal="center"/>
    </xf>
    <xf numFmtId="0" fontId="7" fillId="5" borderId="13" xfId="0" applyFont="1" applyFill="1" applyBorder="1" applyAlignment="1">
      <alignment horizontal="center"/>
    </xf>
    <xf numFmtId="0" fontId="7" fillId="5" borderId="28" xfId="0" applyFont="1" applyFill="1" applyBorder="1" applyAlignment="1">
      <alignment horizontal="center"/>
    </xf>
    <xf numFmtId="4" fontId="7" fillId="5" borderId="28" xfId="0" applyNumberFormat="1" applyFont="1" applyFill="1" applyBorder="1" applyAlignment="1">
      <alignment horizontal="center"/>
    </xf>
    <xf numFmtId="164" fontId="7" fillId="5" borderId="29" xfId="0" applyNumberFormat="1" applyFont="1" applyFill="1" applyBorder="1" applyAlignment="1">
      <alignment horizontal="center"/>
    </xf>
    <xf numFmtId="0" fontId="7" fillId="5" borderId="29" xfId="0" applyFont="1" applyFill="1" applyBorder="1" applyAlignment="1">
      <alignment horizontal="center"/>
    </xf>
    <xf numFmtId="0" fontId="7" fillId="6" borderId="10" xfId="0" applyFont="1" applyFill="1" applyBorder="1" applyAlignment="1">
      <alignment horizontal="center"/>
    </xf>
    <xf numFmtId="0" fontId="7" fillId="6" borderId="30" xfId="0" applyFont="1" applyFill="1" applyBorder="1" applyAlignment="1">
      <alignment horizontal="center"/>
    </xf>
    <xf numFmtId="0" fontId="7" fillId="7" borderId="31" xfId="0" applyFont="1" applyFill="1" applyBorder="1" applyAlignment="1">
      <alignment horizontal="center"/>
    </xf>
    <xf numFmtId="3" fontId="7" fillId="8" borderId="32" xfId="0" applyNumberFormat="1" applyFont="1" applyFill="1" applyBorder="1" applyAlignment="1">
      <alignment horizontal="center"/>
    </xf>
    <xf numFmtId="3" fontId="7" fillId="8" borderId="11" xfId="0" applyNumberFormat="1" applyFont="1" applyFill="1" applyBorder="1" applyAlignment="1">
      <alignment horizontal="center"/>
    </xf>
    <xf numFmtId="0" fontId="7" fillId="8" borderId="11" xfId="0" applyFont="1" applyFill="1" applyBorder="1" applyAlignment="1">
      <alignment horizontal="center"/>
    </xf>
    <xf numFmtId="0" fontId="7" fillId="8" borderId="12" xfId="0" applyFont="1" applyFill="1" applyBorder="1" applyAlignment="1">
      <alignment horizontal="center"/>
    </xf>
    <xf numFmtId="3" fontId="5" fillId="0" borderId="2" xfId="0" applyNumberFormat="1" applyFont="1" applyBorder="1" applyAlignment="1">
      <alignment horizontal="center"/>
    </xf>
    <xf numFmtId="4" fontId="5" fillId="0" borderId="2" xfId="0" applyNumberFormat="1" applyFont="1" applyBorder="1" applyAlignment="1">
      <alignment horizontal="right"/>
    </xf>
    <xf numFmtId="3" fontId="5" fillId="0" borderId="2" xfId="0" applyNumberFormat="1" applyFont="1" applyBorder="1" applyAlignment="1">
      <alignment horizontal="right"/>
    </xf>
    <xf numFmtId="3" fontId="11" fillId="0" borderId="2" xfId="0" applyNumberFormat="1" applyFont="1" applyBorder="1" applyAlignment="1">
      <alignment horizontal="right"/>
    </xf>
    <xf numFmtId="3" fontId="12"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6" fillId="0" borderId="2" xfId="0" applyNumberFormat="1" applyFont="1" applyBorder="1" applyAlignment="1">
      <alignment horizontal="right"/>
    </xf>
    <xf numFmtId="0" fontId="0" fillId="0" borderId="0" xfId="0" applyAlignment="1">
      <alignment wrapText="1"/>
    </xf>
    <xf numFmtId="0" fontId="16" fillId="0" borderId="0" xfId="0" applyFont="1"/>
    <xf numFmtId="0" fontId="16" fillId="0" borderId="2" xfId="0" applyFont="1" applyBorder="1"/>
    <xf numFmtId="0" fontId="16" fillId="0" borderId="2" xfId="0" applyFont="1" applyBorder="1" applyAlignment="1">
      <alignment horizontal="center"/>
    </xf>
    <xf numFmtId="4" fontId="16" fillId="0" borderId="2" xfId="0" applyNumberFormat="1" applyFont="1" applyBorder="1" applyAlignment="1">
      <alignment horizontal="center"/>
    </xf>
    <xf numFmtId="0" fontId="3" fillId="0" borderId="2" xfId="0" applyFont="1" applyBorder="1"/>
    <xf numFmtId="49" fontId="3" fillId="0" borderId="2" xfId="0" applyNumberFormat="1" applyFont="1" applyBorder="1"/>
    <xf numFmtId="49" fontId="3" fillId="0" borderId="2" xfId="0" applyNumberFormat="1" applyFont="1" applyBorder="1" applyAlignment="1">
      <alignment horizontal="center" vertical="center"/>
    </xf>
    <xf numFmtId="2" fontId="3" fillId="0" borderId="2" xfId="0" applyNumberFormat="1" applyFont="1" applyBorder="1"/>
    <xf numFmtId="11" fontId="3" fillId="0" borderId="2" xfId="0" applyNumberFormat="1" applyFont="1" applyBorder="1"/>
    <xf numFmtId="0" fontId="19" fillId="0" borderId="2" xfId="0" applyFont="1" applyBorder="1"/>
    <xf numFmtId="0" fontId="20" fillId="0" borderId="2" xfId="0" applyFont="1" applyBorder="1"/>
    <xf numFmtId="0" fontId="21" fillId="0" borderId="0" xfId="0" applyFont="1"/>
    <xf numFmtId="0" fontId="22" fillId="0" borderId="2" xfId="0" applyFont="1" applyBorder="1"/>
    <xf numFmtId="49" fontId="22" fillId="0" borderId="2" xfId="0" applyNumberFormat="1" applyFont="1" applyBorder="1"/>
    <xf numFmtId="2" fontId="22" fillId="0" borderId="2" xfId="0" applyNumberFormat="1" applyFont="1" applyBorder="1"/>
    <xf numFmtId="0" fontId="23" fillId="0" borderId="2" xfId="1" applyFont="1" applyFill="1" applyBorder="1"/>
    <xf numFmtId="0" fontId="3" fillId="0" borderId="0" xfId="0" applyFont="1"/>
    <xf numFmtId="3" fontId="3" fillId="0" borderId="0" xfId="0" applyNumberFormat="1" applyFont="1"/>
    <xf numFmtId="0" fontId="3" fillId="0" borderId="0" xfId="0" applyFont="1" applyAlignment="1">
      <alignment horizontal="center"/>
    </xf>
    <xf numFmtId="164" fontId="3" fillId="0" borderId="0" xfId="0" applyNumberFormat="1" applyFont="1" applyAlignment="1">
      <alignment horizontal="right"/>
    </xf>
    <xf numFmtId="0" fontId="3" fillId="0" borderId="0" xfId="0" applyFont="1" applyAlignment="1">
      <alignment horizontal="right"/>
    </xf>
    <xf numFmtId="0" fontId="24" fillId="0" borderId="0" xfId="0" applyFont="1"/>
    <xf numFmtId="4" fontId="3" fillId="0" borderId="0" xfId="0" applyNumberFormat="1" applyFont="1" applyAlignment="1">
      <alignment horizontal="center"/>
    </xf>
    <xf numFmtId="0" fontId="22" fillId="0" borderId="2" xfId="0" applyFont="1" applyBorder="1" applyAlignment="1">
      <alignment horizontal="center"/>
    </xf>
    <xf numFmtId="4" fontId="22" fillId="0" borderId="2" xfId="0" applyNumberFormat="1" applyFont="1" applyBorder="1" applyAlignment="1">
      <alignment horizontal="center"/>
    </xf>
    <xf numFmtId="3" fontId="3" fillId="0" borderId="0" xfId="0" applyNumberFormat="1" applyFont="1" applyAlignment="1">
      <alignment horizontal="right"/>
    </xf>
    <xf numFmtId="0" fontId="25" fillId="0" borderId="2" xfId="0" applyFont="1" applyBorder="1"/>
    <xf numFmtId="0" fontId="23" fillId="0" borderId="2" xfId="0" applyFont="1" applyBorder="1"/>
    <xf numFmtId="0" fontId="26" fillId="0" borderId="0" xfId="0" applyFont="1"/>
    <xf numFmtId="11" fontId="24" fillId="0" borderId="0" xfId="0" applyNumberFormat="1" applyFont="1"/>
    <xf numFmtId="11" fontId="3" fillId="0" borderId="0" xfId="0" applyNumberFormat="1" applyFont="1"/>
    <xf numFmtId="49" fontId="3" fillId="0" borderId="0" xfId="0" applyNumberFormat="1" applyFont="1"/>
    <xf numFmtId="49" fontId="3" fillId="0" borderId="0" xfId="0" applyNumberFormat="1" applyFont="1" applyAlignment="1">
      <alignment horizontal="left" vertical="center"/>
    </xf>
    <xf numFmtId="0" fontId="2" fillId="0" borderId="0" xfId="0" applyFont="1"/>
    <xf numFmtId="49" fontId="2" fillId="0" borderId="0" xfId="0" applyNumberFormat="1" applyFont="1"/>
    <xf numFmtId="0" fontId="10" fillId="0" borderId="16" xfId="0" applyFont="1" applyBorder="1" applyAlignment="1">
      <alignment horizontal="left" vertical="top" wrapText="1"/>
    </xf>
    <xf numFmtId="0" fontId="9" fillId="0" borderId="16" xfId="0" applyFont="1" applyBorder="1" applyAlignment="1">
      <alignment horizontal="left" wrapText="1"/>
    </xf>
    <xf numFmtId="0" fontId="9" fillId="0" borderId="17" xfId="0" applyFont="1" applyBorder="1" applyAlignment="1">
      <alignment horizontal="left" wrapText="1"/>
    </xf>
    <xf numFmtId="0" fontId="4" fillId="4" borderId="3" xfId="0" applyFont="1" applyFill="1" applyBorder="1" applyAlignment="1">
      <alignment horizontal="center"/>
    </xf>
    <xf numFmtId="0" fontId="4" fillId="4" borderId="22" xfId="0" applyFont="1" applyFill="1" applyBorder="1" applyAlignment="1">
      <alignment horizontal="center"/>
    </xf>
    <xf numFmtId="0" fontId="4" fillId="4" borderId="23" xfId="0" applyFont="1" applyFill="1" applyBorder="1" applyAlignment="1">
      <alignment horizontal="center"/>
    </xf>
    <xf numFmtId="0" fontId="4" fillId="5" borderId="3" xfId="0" applyFont="1" applyFill="1" applyBorder="1" applyAlignment="1">
      <alignment horizontal="center"/>
    </xf>
    <xf numFmtId="0" fontId="4" fillId="5" borderId="22" xfId="0" applyFont="1" applyFill="1" applyBorder="1" applyAlignment="1">
      <alignment horizontal="center"/>
    </xf>
    <xf numFmtId="4" fontId="4" fillId="5" borderId="22" xfId="0" applyNumberFormat="1" applyFont="1" applyFill="1" applyBorder="1" applyAlignment="1">
      <alignment horizontal="center"/>
    </xf>
    <xf numFmtId="164" fontId="4" fillId="5" borderId="23" xfId="0" applyNumberFormat="1" applyFont="1" applyFill="1" applyBorder="1" applyAlignment="1">
      <alignment horizontal="center"/>
    </xf>
    <xf numFmtId="0" fontId="4" fillId="5" borderId="23" xfId="0" applyFont="1" applyFill="1" applyBorder="1" applyAlignment="1">
      <alignment horizontal="center"/>
    </xf>
    <xf numFmtId="0" fontId="4" fillId="6" borderId="5" xfId="0" applyFont="1" applyFill="1" applyBorder="1" applyAlignment="1">
      <alignment horizontal="center"/>
    </xf>
    <xf numFmtId="0" fontId="4" fillId="6" borderId="24" xfId="0" applyFont="1" applyFill="1" applyBorder="1" applyAlignment="1">
      <alignment horizontal="center"/>
    </xf>
    <xf numFmtId="3" fontId="4" fillId="8" borderId="26" xfId="0" applyNumberFormat="1" applyFont="1" applyFill="1" applyBorder="1" applyAlignment="1">
      <alignment horizontal="center"/>
    </xf>
    <xf numFmtId="3" fontId="4" fillId="8" borderId="6" xfId="0" applyNumberFormat="1" applyFont="1" applyFill="1" applyBorder="1" applyAlignment="1">
      <alignment horizont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7" fillId="0" borderId="5" xfId="0" applyFont="1" applyBorder="1" applyAlignment="1">
      <alignment horizontal="center" vertical="top" wrapText="1"/>
    </xf>
    <xf numFmtId="0" fontId="7" fillId="0" borderId="6"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5" fillId="0" borderId="6" xfId="0" applyFont="1" applyBorder="1" applyAlignment="1">
      <alignment horizontal="left" vertical="top"/>
    </xf>
    <xf numFmtId="0" fontId="5" fillId="0" borderId="6" xfId="0" applyFont="1" applyBorder="1" applyAlignment="1">
      <alignment horizontal="left"/>
    </xf>
    <xf numFmtId="4" fontId="5" fillId="0" borderId="6" xfId="0" applyNumberFormat="1" applyFont="1" applyBorder="1" applyAlignment="1">
      <alignment horizontal="left"/>
    </xf>
    <xf numFmtId="164" fontId="5" fillId="0" borderId="6" xfId="0" applyNumberFormat="1" applyFont="1" applyBorder="1" applyAlignment="1">
      <alignment horizontal="left"/>
    </xf>
    <xf numFmtId="0" fontId="5" fillId="0" borderId="7" xfId="0" applyFont="1" applyBorder="1" applyAlignment="1">
      <alignment horizontal="left"/>
    </xf>
    <xf numFmtId="0" fontId="5" fillId="0" borderId="11" xfId="0" applyFont="1" applyBorder="1" applyAlignment="1">
      <alignment horizontal="left"/>
    </xf>
    <xf numFmtId="4" fontId="5" fillId="0" borderId="11" xfId="0" applyNumberFormat="1" applyFont="1" applyBorder="1" applyAlignment="1">
      <alignment horizontal="left"/>
    </xf>
    <xf numFmtId="164" fontId="5" fillId="0" borderId="11" xfId="0" applyNumberFormat="1" applyFont="1" applyBorder="1" applyAlignment="1">
      <alignment horizontal="left"/>
    </xf>
    <xf numFmtId="0" fontId="5" fillId="0" borderId="12" xfId="0" applyFont="1" applyBorder="1" applyAlignment="1">
      <alignment horizontal="left"/>
    </xf>
    <xf numFmtId="0" fontId="9" fillId="0" borderId="15" xfId="0" applyFont="1" applyBorder="1" applyAlignment="1">
      <alignment horizontal="center" vertical="top" wrapText="1"/>
    </xf>
    <xf numFmtId="0" fontId="9" fillId="0" borderId="16" xfId="0" applyFont="1" applyBorder="1" applyAlignment="1">
      <alignment horizontal="center" wrapText="1"/>
    </xf>
    <xf numFmtId="0" fontId="9" fillId="0" borderId="16" xfId="0" applyFont="1" applyBorder="1" applyAlignment="1">
      <alignment horizontal="center" vertical="top" wrapText="1"/>
    </xf>
    <xf numFmtId="0" fontId="9" fillId="0" borderId="17" xfId="0" applyFont="1" applyBorder="1" applyAlignment="1">
      <alignment horizontal="center" vertical="top" wrapText="1"/>
    </xf>
    <xf numFmtId="0" fontId="9" fillId="0" borderId="19" xfId="0" applyFont="1" applyBorder="1" applyAlignment="1">
      <alignment horizontal="center" wrapText="1"/>
    </xf>
    <xf numFmtId="4" fontId="9" fillId="0" borderId="16" xfId="0" applyNumberFormat="1" applyFont="1" applyBorder="1" applyAlignment="1">
      <alignment horizontal="center" vertical="top" wrapText="1"/>
    </xf>
    <xf numFmtId="4" fontId="9" fillId="0" borderId="16" xfId="0" applyNumberFormat="1" applyFont="1" applyBorder="1" applyAlignment="1">
      <alignment horizontal="center" wrapText="1"/>
    </xf>
    <xf numFmtId="164" fontId="9" fillId="0" borderId="16" xfId="0" applyNumberFormat="1" applyFont="1" applyBorder="1" applyAlignment="1">
      <alignment horizontal="center" vertical="top" wrapText="1"/>
    </xf>
    <xf numFmtId="164" fontId="9" fillId="0" borderId="16" xfId="0" applyNumberFormat="1" applyFont="1" applyBorder="1" applyAlignment="1">
      <alignment horizontal="center" wrapText="1"/>
    </xf>
    <xf numFmtId="49" fontId="1" fillId="0" borderId="2" xfId="0" applyNumberFormat="1" applyFon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97" zoomScale="75" workbookViewId="0">
      <selection activeCell="F125" sqref="F125"/>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460</v>
      </c>
      <c r="C69" s="42" t="s">
        <v>70</v>
      </c>
      <c r="D69" s="42" t="s">
        <v>145</v>
      </c>
      <c r="E69" s="44" t="s">
        <v>146</v>
      </c>
      <c r="F69" s="42"/>
      <c r="G69" s="42"/>
      <c r="H69" s="42"/>
      <c r="I69" s="3"/>
      <c r="J69" s="4"/>
      <c r="K69" s="4"/>
      <c r="L69" s="44"/>
      <c r="M69" s="44"/>
      <c r="N69" s="44" t="s">
        <v>150</v>
      </c>
    </row>
    <row r="70" spans="1:16" ht="18" customHeight="1">
      <c r="A70" s="24"/>
      <c r="B70" s="44" t="s">
        <v>460</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411</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411</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184</v>
      </c>
      <c r="C127" s="42" t="s">
        <v>70</v>
      </c>
      <c r="D127" s="42" t="s">
        <v>187</v>
      </c>
      <c r="E127" s="44" t="s">
        <v>188</v>
      </c>
      <c r="F127" s="42" t="s">
        <v>75</v>
      </c>
      <c r="G127" s="42" t="s">
        <v>29</v>
      </c>
      <c r="H127" s="42"/>
      <c r="I127" s="3">
        <v>298</v>
      </c>
      <c r="J127" s="4">
        <v>12700</v>
      </c>
      <c r="K127" s="4"/>
      <c r="L127" s="44" t="s">
        <v>167</v>
      </c>
      <c r="M127" s="44" t="s">
        <v>190</v>
      </c>
      <c r="N127" s="44" t="s">
        <v>192</v>
      </c>
    </row>
    <row r="128" spans="1:14" ht="18" customHeight="1">
      <c r="A128" s="24"/>
      <c r="B128" s="44" t="s">
        <v>185</v>
      </c>
      <c r="C128" s="42" t="s">
        <v>70</v>
      </c>
      <c r="D128" s="42" t="s">
        <v>187</v>
      </c>
      <c r="E128" s="44" t="s">
        <v>188</v>
      </c>
      <c r="F128" s="42" t="s">
        <v>75</v>
      </c>
      <c r="G128" s="42" t="s">
        <v>29</v>
      </c>
      <c r="H128" s="42"/>
      <c r="I128" s="3">
        <v>298</v>
      </c>
      <c r="J128" s="4">
        <v>11600</v>
      </c>
      <c r="K128" s="4"/>
      <c r="L128" s="44" t="s">
        <v>167</v>
      </c>
      <c r="M128" s="44" t="s">
        <v>190</v>
      </c>
      <c r="N128" s="44" t="s">
        <v>192</v>
      </c>
    </row>
    <row r="129" spans="1:17" ht="18" customHeight="1">
      <c r="A129" s="24"/>
      <c r="B129" s="52" t="s">
        <v>186</v>
      </c>
      <c r="C129" s="42" t="s">
        <v>70</v>
      </c>
      <c r="D129" s="42" t="s">
        <v>187</v>
      </c>
      <c r="E129" s="44" t="s">
        <v>188</v>
      </c>
      <c r="F129" s="42" t="s">
        <v>75</v>
      </c>
      <c r="G129" s="42" t="s">
        <v>29</v>
      </c>
      <c r="H129" s="42"/>
      <c r="I129" s="3">
        <v>298</v>
      </c>
      <c r="J129" s="4">
        <v>10600</v>
      </c>
      <c r="K129" s="4"/>
      <c r="L129" s="44" t="s">
        <v>167</v>
      </c>
      <c r="M129" s="44" t="s">
        <v>190</v>
      </c>
      <c r="N129" s="44" t="s">
        <v>192</v>
      </c>
    </row>
    <row r="130" spans="1:17" ht="18" customHeight="1">
      <c r="A130" s="24"/>
      <c r="B130" s="44" t="s">
        <v>184</v>
      </c>
      <c r="C130" s="42" t="s">
        <v>70</v>
      </c>
      <c r="D130" s="42" t="s">
        <v>187</v>
      </c>
      <c r="E130" s="44" t="s">
        <v>188</v>
      </c>
      <c r="F130" s="42" t="s">
        <v>175</v>
      </c>
      <c r="G130" s="42" t="s">
        <v>29</v>
      </c>
      <c r="H130" s="42" t="s">
        <v>125</v>
      </c>
      <c r="I130" s="3">
        <v>300</v>
      </c>
      <c r="J130" s="4">
        <v>1251000000</v>
      </c>
      <c r="K130" s="4">
        <v>27000000</v>
      </c>
      <c r="L130" s="44" t="s">
        <v>33</v>
      </c>
      <c r="M130" s="44" t="s">
        <v>189</v>
      </c>
      <c r="N130" s="44" t="s">
        <v>192</v>
      </c>
    </row>
    <row r="131" spans="1:17" ht="18" customHeight="1">
      <c r="A131" s="24"/>
      <c r="B131" s="44" t="s">
        <v>185</v>
      </c>
      <c r="C131" s="42" t="s">
        <v>70</v>
      </c>
      <c r="D131" s="42" t="s">
        <v>187</v>
      </c>
      <c r="E131" s="44" t="s">
        <v>188</v>
      </c>
      <c r="F131" s="42" t="s">
        <v>175</v>
      </c>
      <c r="G131" s="42" t="s">
        <v>29</v>
      </c>
      <c r="H131" s="42" t="s">
        <v>125</v>
      </c>
      <c r="I131" s="3">
        <v>300</v>
      </c>
      <c r="J131" s="4">
        <v>1055000000</v>
      </c>
      <c r="K131" s="4">
        <v>3500000</v>
      </c>
      <c r="L131" s="44" t="s">
        <v>33</v>
      </c>
      <c r="M131" s="44" t="s">
        <v>189</v>
      </c>
      <c r="N131" s="44" t="s">
        <v>192</v>
      </c>
    </row>
    <row r="132" spans="1:17" ht="18" customHeight="1">
      <c r="A132" s="24"/>
      <c r="B132" s="52" t="s">
        <v>186</v>
      </c>
      <c r="C132" s="42" t="s">
        <v>70</v>
      </c>
      <c r="D132" s="42" t="s">
        <v>187</v>
      </c>
      <c r="E132" s="44" t="s">
        <v>188</v>
      </c>
      <c r="F132" s="42" t="s">
        <v>175</v>
      </c>
      <c r="G132" s="42" t="s">
        <v>29</v>
      </c>
      <c r="H132" s="42" t="s">
        <v>125</v>
      </c>
      <c r="I132" s="3">
        <v>300</v>
      </c>
      <c r="J132" s="4">
        <v>945000000</v>
      </c>
      <c r="K132" s="4">
        <v>11000000</v>
      </c>
      <c r="L132" s="44" t="s">
        <v>33</v>
      </c>
      <c r="M132" s="44" t="s">
        <v>189</v>
      </c>
      <c r="N132" s="44" t="s">
        <v>192</v>
      </c>
    </row>
    <row r="133" spans="1:17" ht="18" customHeight="1">
      <c r="A133" s="24"/>
      <c r="B133" s="44" t="s">
        <v>184</v>
      </c>
      <c r="C133" s="42" t="s">
        <v>70</v>
      </c>
      <c r="D133" s="42" t="s">
        <v>187</v>
      </c>
      <c r="E133" s="44" t="s">
        <v>188</v>
      </c>
      <c r="F133" s="42" t="s">
        <v>80</v>
      </c>
      <c r="G133" s="42" t="s">
        <v>29</v>
      </c>
      <c r="H133" s="42" t="s">
        <v>125</v>
      </c>
      <c r="I133" s="3">
        <v>300</v>
      </c>
      <c r="J133" s="4">
        <v>10</v>
      </c>
      <c r="K133" s="4">
        <v>0.6</v>
      </c>
      <c r="L133" s="44" t="s">
        <v>81</v>
      </c>
      <c r="M133" s="44" t="s">
        <v>189</v>
      </c>
      <c r="N133" s="44" t="s">
        <v>192</v>
      </c>
    </row>
    <row r="134" spans="1:17" ht="18" customHeight="1">
      <c r="A134" s="24"/>
      <c r="B134" s="44" t="s">
        <v>185</v>
      </c>
      <c r="C134" s="42" t="s">
        <v>70</v>
      </c>
      <c r="D134" s="42" t="s">
        <v>187</v>
      </c>
      <c r="E134" s="44" t="s">
        <v>188</v>
      </c>
      <c r="F134" s="42" t="s">
        <v>80</v>
      </c>
      <c r="G134" s="42" t="s">
        <v>29</v>
      </c>
      <c r="H134" s="42" t="s">
        <v>125</v>
      </c>
      <c r="I134" s="3">
        <v>300</v>
      </c>
      <c r="J134" s="4">
        <v>22</v>
      </c>
      <c r="K134" s="4">
        <v>1.5</v>
      </c>
      <c r="L134" s="44" t="s">
        <v>81</v>
      </c>
      <c r="M134" s="44" t="s">
        <v>189</v>
      </c>
      <c r="N134" s="44" t="s">
        <v>192</v>
      </c>
    </row>
    <row r="135" spans="1:17" ht="18" customHeight="1">
      <c r="A135" s="24"/>
      <c r="B135" s="52" t="s">
        <v>186</v>
      </c>
      <c r="C135" s="42" t="s">
        <v>70</v>
      </c>
      <c r="D135" s="42" t="s">
        <v>187</v>
      </c>
      <c r="E135" s="44" t="s">
        <v>188</v>
      </c>
      <c r="F135" s="42" t="s">
        <v>80</v>
      </c>
      <c r="G135" s="42" t="s">
        <v>29</v>
      </c>
      <c r="H135" s="42" t="s">
        <v>125</v>
      </c>
      <c r="I135" s="3">
        <v>300</v>
      </c>
      <c r="J135" s="4">
        <v>33</v>
      </c>
      <c r="K135" s="4">
        <v>1</v>
      </c>
      <c r="L135" s="44" t="s">
        <v>81</v>
      </c>
      <c r="M135" s="44" t="s">
        <v>189</v>
      </c>
      <c r="N135" s="44" t="s">
        <v>192</v>
      </c>
    </row>
    <row r="136" spans="1:17" ht="18" customHeight="1">
      <c r="A136" s="24"/>
      <c r="B136" s="44" t="s">
        <v>184</v>
      </c>
      <c r="C136" s="42" t="s">
        <v>70</v>
      </c>
      <c r="D136" s="42" t="s">
        <v>187</v>
      </c>
      <c r="E136" s="44" t="s">
        <v>188</v>
      </c>
      <c r="F136" s="42" t="s">
        <v>82</v>
      </c>
      <c r="G136" s="42" t="s">
        <v>29</v>
      </c>
      <c r="H136" s="42"/>
      <c r="I136" s="3">
        <v>300</v>
      </c>
      <c r="J136" s="4">
        <f t="shared" ref="J136:K138" si="1">P136*9807000</f>
        <v>4246431000</v>
      </c>
      <c r="K136" s="4">
        <f t="shared" si="1"/>
        <v>39228000</v>
      </c>
      <c r="L136" s="44" t="s">
        <v>33</v>
      </c>
      <c r="M136" s="44" t="s">
        <v>191</v>
      </c>
      <c r="N136" s="44" t="s">
        <v>192</v>
      </c>
      <c r="P136" s="6">
        <v>433</v>
      </c>
      <c r="Q136" s="6">
        <v>4</v>
      </c>
    </row>
    <row r="137" spans="1:17" ht="18" customHeight="1">
      <c r="A137" s="24"/>
      <c r="B137" s="44" t="s">
        <v>185</v>
      </c>
      <c r="C137" s="42" t="s">
        <v>70</v>
      </c>
      <c r="D137" s="42" t="s">
        <v>187</v>
      </c>
      <c r="E137" s="44" t="s">
        <v>188</v>
      </c>
      <c r="F137" s="42" t="s">
        <v>82</v>
      </c>
      <c r="G137" s="42" t="s">
        <v>29</v>
      </c>
      <c r="H137" s="42"/>
      <c r="I137" s="3">
        <v>300</v>
      </c>
      <c r="J137" s="4">
        <f t="shared" si="1"/>
        <v>3746274000</v>
      </c>
      <c r="K137" s="4">
        <f t="shared" si="1"/>
        <v>49035000</v>
      </c>
      <c r="L137" s="44" t="s">
        <v>33</v>
      </c>
      <c r="M137" s="44" t="s">
        <v>191</v>
      </c>
      <c r="N137" s="44" t="s">
        <v>192</v>
      </c>
      <c r="P137" s="6">
        <v>382</v>
      </c>
      <c r="Q137" s="6">
        <v>5</v>
      </c>
    </row>
    <row r="138" spans="1:17" ht="18" customHeight="1">
      <c r="A138" s="24"/>
      <c r="B138" s="52" t="s">
        <v>186</v>
      </c>
      <c r="C138" s="42" t="s">
        <v>70</v>
      </c>
      <c r="D138" s="42" t="s">
        <v>187</v>
      </c>
      <c r="E138" s="44" t="s">
        <v>188</v>
      </c>
      <c r="F138" s="42" t="s">
        <v>82</v>
      </c>
      <c r="G138" s="42" t="s">
        <v>29</v>
      </c>
      <c r="H138" s="42"/>
      <c r="I138" s="3">
        <v>300</v>
      </c>
      <c r="J138" s="4">
        <f t="shared" si="1"/>
        <v>3236310000</v>
      </c>
      <c r="K138" s="4">
        <f t="shared" si="1"/>
        <v>78456000</v>
      </c>
      <c r="L138" s="44" t="s">
        <v>33</v>
      </c>
      <c r="M138" s="44" t="s">
        <v>191</v>
      </c>
      <c r="N138" s="44" t="s">
        <v>192</v>
      </c>
      <c r="P138" s="6">
        <v>330</v>
      </c>
      <c r="Q138" s="6">
        <v>8</v>
      </c>
    </row>
    <row r="139" spans="1:17" ht="18" customHeight="1">
      <c r="A139" s="24"/>
      <c r="B139" s="44" t="s">
        <v>184</v>
      </c>
      <c r="C139" s="42" t="s">
        <v>70</v>
      </c>
      <c r="D139" s="42" t="s">
        <v>187</v>
      </c>
      <c r="E139" s="44" t="s">
        <v>188</v>
      </c>
      <c r="F139" s="42" t="s">
        <v>158</v>
      </c>
      <c r="G139" s="42" t="s">
        <v>29</v>
      </c>
      <c r="H139" s="42" t="s">
        <v>125</v>
      </c>
      <c r="I139" s="3">
        <v>300</v>
      </c>
      <c r="J139" s="4">
        <v>1413000000</v>
      </c>
      <c r="K139" s="4">
        <v>42000000</v>
      </c>
      <c r="L139" s="44" t="s">
        <v>33</v>
      </c>
      <c r="M139" s="44" t="s">
        <v>189</v>
      </c>
      <c r="N139" s="44" t="s">
        <v>192</v>
      </c>
    </row>
    <row r="140" spans="1:17" ht="18" customHeight="1">
      <c r="A140" s="24"/>
      <c r="B140" s="44" t="s">
        <v>185</v>
      </c>
      <c r="C140" s="42" t="s">
        <v>70</v>
      </c>
      <c r="D140" s="42" t="s">
        <v>187</v>
      </c>
      <c r="E140" s="44" t="s">
        <v>188</v>
      </c>
      <c r="F140" s="42" t="s">
        <v>158</v>
      </c>
      <c r="G140" s="42" t="s">
        <v>29</v>
      </c>
      <c r="H140" s="42" t="s">
        <v>125</v>
      </c>
      <c r="I140" s="3">
        <v>300</v>
      </c>
      <c r="J140" s="4">
        <v>1505000000</v>
      </c>
      <c r="K140" s="4">
        <v>83000000</v>
      </c>
      <c r="L140" s="44" t="s">
        <v>33</v>
      </c>
      <c r="M140" s="44" t="s">
        <v>189</v>
      </c>
      <c r="N140" s="44" t="s">
        <v>192</v>
      </c>
    </row>
    <row r="141" spans="1:17" ht="18" customHeight="1">
      <c r="A141" s="24"/>
      <c r="B141" s="52" t="s">
        <v>186</v>
      </c>
      <c r="C141" s="42" t="s">
        <v>70</v>
      </c>
      <c r="D141" s="42" t="s">
        <v>187</v>
      </c>
      <c r="E141" s="44" t="s">
        <v>188</v>
      </c>
      <c r="F141" s="42" t="s">
        <v>158</v>
      </c>
      <c r="G141" s="42" t="s">
        <v>29</v>
      </c>
      <c r="H141" s="42" t="s">
        <v>125</v>
      </c>
      <c r="I141" s="3">
        <v>300</v>
      </c>
      <c r="J141" s="4">
        <v>1793000000</v>
      </c>
      <c r="K141" s="4">
        <v>6000000</v>
      </c>
      <c r="L141" s="44" t="s">
        <v>33</v>
      </c>
      <c r="M141" s="44" t="s">
        <v>189</v>
      </c>
      <c r="N141" s="44" t="s">
        <v>192</v>
      </c>
    </row>
    <row r="142" spans="1:17" ht="18" customHeight="1">
      <c r="A142" s="24"/>
      <c r="B142" s="44" t="s">
        <v>184</v>
      </c>
      <c r="C142" s="42" t="s">
        <v>70</v>
      </c>
      <c r="D142" s="42" t="s">
        <v>187</v>
      </c>
      <c r="E142" s="44" t="s">
        <v>188</v>
      </c>
      <c r="F142" s="42" t="s">
        <v>175</v>
      </c>
      <c r="G142" s="42" t="s">
        <v>29</v>
      </c>
      <c r="H142" s="42" t="s">
        <v>125</v>
      </c>
      <c r="I142" s="3">
        <v>873</v>
      </c>
      <c r="J142" s="4">
        <v>514000000</v>
      </c>
      <c r="K142" s="4">
        <v>29000000</v>
      </c>
      <c r="L142" s="44" t="s">
        <v>33</v>
      </c>
      <c r="M142" s="44" t="s">
        <v>189</v>
      </c>
      <c r="N142" s="44" t="s">
        <v>192</v>
      </c>
    </row>
    <row r="143" spans="1:17" ht="18" customHeight="1">
      <c r="A143" s="24"/>
      <c r="B143" s="44" t="s">
        <v>184</v>
      </c>
      <c r="C143" s="42" t="s">
        <v>70</v>
      </c>
      <c r="D143" s="42" t="s">
        <v>187</v>
      </c>
      <c r="E143" s="44" t="s">
        <v>188</v>
      </c>
      <c r="F143" s="42" t="s">
        <v>175</v>
      </c>
      <c r="G143" s="42" t="s">
        <v>29</v>
      </c>
      <c r="H143" s="42" t="s">
        <v>125</v>
      </c>
      <c r="I143" s="3">
        <v>1073</v>
      </c>
      <c r="J143" s="4">
        <v>478000000</v>
      </c>
      <c r="K143" s="4">
        <v>28000000</v>
      </c>
      <c r="L143" s="44" t="s">
        <v>33</v>
      </c>
      <c r="M143" s="44" t="s">
        <v>189</v>
      </c>
      <c r="N143" s="44" t="s">
        <v>192</v>
      </c>
    </row>
    <row r="144" spans="1:17" ht="18" customHeight="1">
      <c r="A144" s="24"/>
      <c r="B144" s="44" t="s">
        <v>184</v>
      </c>
      <c r="C144" s="42" t="s">
        <v>70</v>
      </c>
      <c r="D144" s="42" t="s">
        <v>187</v>
      </c>
      <c r="E144" s="44" t="s">
        <v>188</v>
      </c>
      <c r="F144" s="42" t="s">
        <v>175</v>
      </c>
      <c r="G144" s="42" t="s">
        <v>29</v>
      </c>
      <c r="H144" s="42" t="s">
        <v>125</v>
      </c>
      <c r="I144" s="3">
        <v>1273</v>
      </c>
      <c r="J144" s="4">
        <v>456000000</v>
      </c>
      <c r="K144" s="4">
        <v>17000000</v>
      </c>
      <c r="L144" s="44" t="s">
        <v>33</v>
      </c>
      <c r="M144" s="44" t="s">
        <v>189</v>
      </c>
      <c r="N144" s="44" t="s">
        <v>192</v>
      </c>
    </row>
    <row r="145" spans="1:14" ht="18" customHeight="1">
      <c r="A145" s="24"/>
      <c r="B145" s="44" t="s">
        <v>185</v>
      </c>
      <c r="C145" s="42" t="s">
        <v>70</v>
      </c>
      <c r="D145" s="42" t="s">
        <v>187</v>
      </c>
      <c r="E145" s="44" t="s">
        <v>188</v>
      </c>
      <c r="F145" s="42" t="s">
        <v>175</v>
      </c>
      <c r="G145" s="42" t="s">
        <v>29</v>
      </c>
      <c r="H145" s="42" t="s">
        <v>125</v>
      </c>
      <c r="I145" s="3">
        <v>873</v>
      </c>
      <c r="J145" s="4">
        <v>488000000</v>
      </c>
      <c r="K145" s="4">
        <v>13500000</v>
      </c>
      <c r="L145" s="44" t="s">
        <v>33</v>
      </c>
      <c r="M145" s="44" t="s">
        <v>189</v>
      </c>
      <c r="N145" s="44" t="s">
        <v>192</v>
      </c>
    </row>
    <row r="146" spans="1:14" ht="18" customHeight="1">
      <c r="A146" s="24"/>
      <c r="B146" s="44" t="s">
        <v>185</v>
      </c>
      <c r="C146" s="42" t="s">
        <v>70</v>
      </c>
      <c r="D146" s="42" t="s">
        <v>187</v>
      </c>
      <c r="E146" s="44" t="s">
        <v>188</v>
      </c>
      <c r="F146" s="42" t="s">
        <v>175</v>
      </c>
      <c r="G146" s="42" t="s">
        <v>29</v>
      </c>
      <c r="H146" s="42" t="s">
        <v>125</v>
      </c>
      <c r="I146" s="3">
        <v>1073</v>
      </c>
      <c r="J146" s="4">
        <v>437000000</v>
      </c>
      <c r="K146" s="4">
        <v>27000000</v>
      </c>
      <c r="L146" s="44" t="s">
        <v>33</v>
      </c>
      <c r="M146" s="44" t="s">
        <v>189</v>
      </c>
      <c r="N146" s="44" t="s">
        <v>192</v>
      </c>
    </row>
    <row r="147" spans="1:14" ht="18" customHeight="1">
      <c r="A147" s="24"/>
      <c r="B147" s="44" t="s">
        <v>185</v>
      </c>
      <c r="C147" s="42" t="s">
        <v>70</v>
      </c>
      <c r="D147" s="42" t="s">
        <v>187</v>
      </c>
      <c r="E147" s="44" t="s">
        <v>188</v>
      </c>
      <c r="F147" s="42" t="s">
        <v>175</v>
      </c>
      <c r="G147" s="42" t="s">
        <v>29</v>
      </c>
      <c r="H147" s="42" t="s">
        <v>125</v>
      </c>
      <c r="I147" s="3">
        <v>1273</v>
      </c>
      <c r="J147" s="50">
        <v>414000000</v>
      </c>
      <c r="K147" s="4">
        <v>22000000</v>
      </c>
      <c r="L147" s="44" t="s">
        <v>33</v>
      </c>
      <c r="M147" s="44" t="s">
        <v>189</v>
      </c>
      <c r="N147" s="44" t="s">
        <v>192</v>
      </c>
    </row>
    <row r="148" spans="1:14" ht="18" customHeight="1">
      <c r="A148" s="24"/>
      <c r="B148" s="52" t="s">
        <v>186</v>
      </c>
      <c r="C148" s="42" t="s">
        <v>70</v>
      </c>
      <c r="D148" s="42" t="s">
        <v>187</v>
      </c>
      <c r="E148" s="44" t="s">
        <v>188</v>
      </c>
      <c r="F148" s="42" t="s">
        <v>175</v>
      </c>
      <c r="G148" s="42" t="s">
        <v>29</v>
      </c>
      <c r="H148" s="42" t="s">
        <v>125</v>
      </c>
      <c r="I148" s="3">
        <v>873</v>
      </c>
      <c r="J148" s="4">
        <v>465000000</v>
      </c>
      <c r="K148" s="4">
        <v>19000000</v>
      </c>
      <c r="L148" s="44" t="s">
        <v>33</v>
      </c>
      <c r="M148" s="44" t="s">
        <v>189</v>
      </c>
      <c r="N148" s="44" t="s">
        <v>192</v>
      </c>
    </row>
    <row r="149" spans="1:14" ht="18" customHeight="1">
      <c r="A149" s="24"/>
      <c r="B149" s="52" t="s">
        <v>186</v>
      </c>
      <c r="C149" s="42" t="s">
        <v>70</v>
      </c>
      <c r="D149" s="42" t="s">
        <v>187</v>
      </c>
      <c r="E149" s="44" t="s">
        <v>188</v>
      </c>
      <c r="F149" s="42" t="s">
        <v>175</v>
      </c>
      <c r="G149" s="42" t="s">
        <v>29</v>
      </c>
      <c r="H149" s="42" t="s">
        <v>125</v>
      </c>
      <c r="I149" s="3">
        <v>1073</v>
      </c>
      <c r="J149" s="4">
        <v>447000000</v>
      </c>
      <c r="K149" s="4">
        <v>13000000</v>
      </c>
      <c r="L149" s="44" t="s">
        <v>33</v>
      </c>
      <c r="M149" s="44" t="s">
        <v>189</v>
      </c>
      <c r="N149" s="44" t="s">
        <v>192</v>
      </c>
    </row>
    <row r="150" spans="1:14" ht="18" customHeight="1">
      <c r="A150" s="24"/>
      <c r="B150" s="52" t="s">
        <v>186</v>
      </c>
      <c r="C150" s="42" t="s">
        <v>70</v>
      </c>
      <c r="D150" s="42" t="s">
        <v>187</v>
      </c>
      <c r="E150" s="44" t="s">
        <v>188</v>
      </c>
      <c r="F150" s="42" t="s">
        <v>175</v>
      </c>
      <c r="G150" s="42" t="s">
        <v>29</v>
      </c>
      <c r="H150" s="42" t="s">
        <v>125</v>
      </c>
      <c r="I150" s="3">
        <v>1273</v>
      </c>
      <c r="J150" s="4">
        <v>383000000</v>
      </c>
      <c r="K150" s="4">
        <v>6500000</v>
      </c>
      <c r="L150" s="44" t="s">
        <v>33</v>
      </c>
      <c r="M150" s="44" t="s">
        <v>189</v>
      </c>
      <c r="N150" s="44" t="s">
        <v>192</v>
      </c>
    </row>
    <row r="151" spans="1:14" ht="18" customHeight="1">
      <c r="A151" s="24"/>
      <c r="B151" s="44" t="s">
        <v>184</v>
      </c>
      <c r="C151" s="42" t="s">
        <v>70</v>
      </c>
      <c r="D151" s="42" t="s">
        <v>187</v>
      </c>
      <c r="E151" s="44" t="s">
        <v>188</v>
      </c>
      <c r="F151" s="42" t="s">
        <v>158</v>
      </c>
      <c r="G151" s="42" t="s">
        <v>29</v>
      </c>
      <c r="H151" s="42" t="s">
        <v>125</v>
      </c>
      <c r="I151" s="3">
        <v>873</v>
      </c>
      <c r="J151" s="4">
        <v>1102000000</v>
      </c>
      <c r="K151" s="4">
        <v>55000000</v>
      </c>
      <c r="L151" s="44" t="s">
        <v>33</v>
      </c>
      <c r="M151" s="44" t="s">
        <v>189</v>
      </c>
      <c r="N151" s="44" t="s">
        <v>192</v>
      </c>
    </row>
    <row r="152" spans="1:14" ht="18" customHeight="1">
      <c r="A152" s="24"/>
      <c r="B152" s="44" t="s">
        <v>184</v>
      </c>
      <c r="C152" s="42" t="s">
        <v>70</v>
      </c>
      <c r="D152" s="42" t="s">
        <v>187</v>
      </c>
      <c r="E152" s="44" t="s">
        <v>188</v>
      </c>
      <c r="F152" s="42" t="s">
        <v>158</v>
      </c>
      <c r="G152" s="42" t="s">
        <v>29</v>
      </c>
      <c r="H152" s="42" t="s">
        <v>125</v>
      </c>
      <c r="I152" s="3">
        <v>1073</v>
      </c>
      <c r="J152" s="4">
        <v>1096000000</v>
      </c>
      <c r="K152" s="4">
        <v>11000000</v>
      </c>
      <c r="L152" s="44" t="s">
        <v>33</v>
      </c>
      <c r="M152" s="44" t="s">
        <v>189</v>
      </c>
      <c r="N152" s="44" t="s">
        <v>192</v>
      </c>
    </row>
    <row r="153" spans="1:14" ht="18" customHeight="1">
      <c r="A153" s="24"/>
      <c r="B153" s="44" t="s">
        <v>184</v>
      </c>
      <c r="C153" s="42" t="s">
        <v>70</v>
      </c>
      <c r="D153" s="42" t="s">
        <v>187</v>
      </c>
      <c r="E153" s="44" t="s">
        <v>188</v>
      </c>
      <c r="F153" s="42" t="s">
        <v>158</v>
      </c>
      <c r="G153" s="42" t="s">
        <v>29</v>
      </c>
      <c r="H153" s="42" t="s">
        <v>125</v>
      </c>
      <c r="I153" s="3">
        <v>1273</v>
      </c>
      <c r="J153" s="4">
        <v>887000000</v>
      </c>
      <c r="K153" s="4">
        <v>26000000</v>
      </c>
      <c r="L153" s="44" t="s">
        <v>33</v>
      </c>
      <c r="M153" s="44" t="s">
        <v>189</v>
      </c>
      <c r="N153" s="44" t="s">
        <v>192</v>
      </c>
    </row>
    <row r="154" spans="1:14" ht="18" customHeight="1">
      <c r="A154" s="24"/>
      <c r="B154" s="44" t="s">
        <v>185</v>
      </c>
      <c r="C154" s="42" t="s">
        <v>70</v>
      </c>
      <c r="D154" s="42" t="s">
        <v>187</v>
      </c>
      <c r="E154" s="44" t="s">
        <v>188</v>
      </c>
      <c r="F154" s="42" t="s">
        <v>158</v>
      </c>
      <c r="G154" s="42" t="s">
        <v>29</v>
      </c>
      <c r="H154" s="42" t="s">
        <v>125</v>
      </c>
      <c r="I154" s="3">
        <v>873</v>
      </c>
      <c r="J154" s="4">
        <v>1325000000</v>
      </c>
      <c r="K154" s="4">
        <v>21000000</v>
      </c>
      <c r="L154" s="44" t="s">
        <v>33</v>
      </c>
      <c r="M154" s="44" t="s">
        <v>189</v>
      </c>
      <c r="N154" s="44" t="s">
        <v>192</v>
      </c>
    </row>
    <row r="155" spans="1:14" ht="18" customHeight="1">
      <c r="A155" s="24"/>
      <c r="B155" s="44" t="s">
        <v>185</v>
      </c>
      <c r="C155" s="42" t="s">
        <v>70</v>
      </c>
      <c r="D155" s="42" t="s">
        <v>187</v>
      </c>
      <c r="E155" s="44" t="s">
        <v>188</v>
      </c>
      <c r="F155" s="42" t="s">
        <v>158</v>
      </c>
      <c r="G155" s="42" t="s">
        <v>29</v>
      </c>
      <c r="H155" s="42" t="s">
        <v>125</v>
      </c>
      <c r="I155" s="3">
        <v>1073</v>
      </c>
      <c r="J155" s="4">
        <v>1237000000</v>
      </c>
      <c r="K155" s="4">
        <v>86000000</v>
      </c>
      <c r="L155" s="44" t="s">
        <v>33</v>
      </c>
      <c r="M155" s="44" t="s">
        <v>189</v>
      </c>
      <c r="N155" s="44" t="s">
        <v>192</v>
      </c>
    </row>
    <row r="156" spans="1:14" ht="18" customHeight="1">
      <c r="A156" s="24"/>
      <c r="B156" s="44" t="s">
        <v>185</v>
      </c>
      <c r="C156" s="42" t="s">
        <v>70</v>
      </c>
      <c r="D156" s="42" t="s">
        <v>187</v>
      </c>
      <c r="E156" s="44" t="s">
        <v>188</v>
      </c>
      <c r="F156" s="42" t="s">
        <v>158</v>
      </c>
      <c r="G156" s="42" t="s">
        <v>29</v>
      </c>
      <c r="H156" s="42" t="s">
        <v>125</v>
      </c>
      <c r="I156" s="3">
        <v>1273</v>
      </c>
      <c r="J156" s="4">
        <v>706000000</v>
      </c>
      <c r="K156" s="4">
        <v>16000000</v>
      </c>
      <c r="L156" s="44" t="s">
        <v>33</v>
      </c>
      <c r="M156" s="44" t="s">
        <v>189</v>
      </c>
      <c r="N156" s="44" t="s">
        <v>192</v>
      </c>
    </row>
    <row r="157" spans="1:14" ht="18" customHeight="1">
      <c r="A157" s="24"/>
      <c r="B157" s="52" t="s">
        <v>186</v>
      </c>
      <c r="C157" s="42" t="s">
        <v>70</v>
      </c>
      <c r="D157" s="42" t="s">
        <v>187</v>
      </c>
      <c r="E157" s="44" t="s">
        <v>188</v>
      </c>
      <c r="F157" s="42" t="s">
        <v>158</v>
      </c>
      <c r="G157" s="42" t="s">
        <v>29</v>
      </c>
      <c r="H157" s="42" t="s">
        <v>125</v>
      </c>
      <c r="I157" s="3">
        <v>873</v>
      </c>
      <c r="J157" s="4">
        <v>1385000000</v>
      </c>
      <c r="K157" s="4">
        <v>3500000</v>
      </c>
      <c r="L157" s="44" t="s">
        <v>33</v>
      </c>
      <c r="M157" s="44" t="s">
        <v>189</v>
      </c>
      <c r="N157" s="44" t="s">
        <v>192</v>
      </c>
    </row>
    <row r="158" spans="1:14" ht="18" customHeight="1">
      <c r="A158" s="24"/>
      <c r="B158" s="52" t="s">
        <v>186</v>
      </c>
      <c r="C158" s="42" t="s">
        <v>70</v>
      </c>
      <c r="D158" s="42" t="s">
        <v>187</v>
      </c>
      <c r="E158" s="44" t="s">
        <v>188</v>
      </c>
      <c r="F158" s="42" t="s">
        <v>158</v>
      </c>
      <c r="G158" s="42" t="s">
        <v>29</v>
      </c>
      <c r="H158" s="42" t="s">
        <v>125</v>
      </c>
      <c r="I158" s="3">
        <v>1073</v>
      </c>
      <c r="J158" s="4">
        <v>1048000000</v>
      </c>
      <c r="K158" s="4">
        <v>49000000</v>
      </c>
      <c r="L158" s="44" t="s">
        <v>33</v>
      </c>
      <c r="M158" s="44" t="s">
        <v>189</v>
      </c>
      <c r="N158" s="44" t="s">
        <v>192</v>
      </c>
    </row>
    <row r="159" spans="1:14" ht="18" customHeight="1">
      <c r="A159" s="24"/>
      <c r="B159" s="52" t="s">
        <v>186</v>
      </c>
      <c r="C159" s="42" t="s">
        <v>70</v>
      </c>
      <c r="D159" s="42" t="s">
        <v>187</v>
      </c>
      <c r="E159" s="44" t="s">
        <v>188</v>
      </c>
      <c r="F159" s="42" t="s">
        <v>158</v>
      </c>
      <c r="G159" s="42" t="s">
        <v>29</v>
      </c>
      <c r="H159" s="42" t="s">
        <v>125</v>
      </c>
      <c r="I159" s="3">
        <v>1273</v>
      </c>
      <c r="J159" s="4">
        <v>645000000</v>
      </c>
      <c r="K159" s="4">
        <v>5000000</v>
      </c>
      <c r="L159" s="44" t="s">
        <v>33</v>
      </c>
      <c r="M159" s="44" t="s">
        <v>189</v>
      </c>
      <c r="N159" s="44" t="s">
        <v>192</v>
      </c>
    </row>
    <row r="160" spans="1:14" ht="18" customHeight="1">
      <c r="A160" s="24"/>
      <c r="B160" s="44" t="s">
        <v>184</v>
      </c>
      <c r="C160" s="42" t="s">
        <v>70</v>
      </c>
      <c r="D160" s="42" t="s">
        <v>187</v>
      </c>
      <c r="E160" s="44" t="s">
        <v>188</v>
      </c>
      <c r="F160" s="42" t="s">
        <v>80</v>
      </c>
      <c r="G160" s="42" t="s">
        <v>29</v>
      </c>
      <c r="H160" s="42" t="s">
        <v>125</v>
      </c>
      <c r="I160" s="3">
        <v>873</v>
      </c>
      <c r="J160" s="4">
        <v>21</v>
      </c>
      <c r="K160" s="4">
        <v>1</v>
      </c>
      <c r="L160" s="44" t="s">
        <v>81</v>
      </c>
      <c r="M160" s="44" t="s">
        <v>189</v>
      </c>
      <c r="N160" s="44" t="s">
        <v>192</v>
      </c>
    </row>
    <row r="161" spans="1:14" ht="18" customHeight="1">
      <c r="A161" s="24"/>
      <c r="B161" s="44" t="s">
        <v>184</v>
      </c>
      <c r="C161" s="42" t="s">
        <v>70</v>
      </c>
      <c r="D161" s="42" t="s">
        <v>187</v>
      </c>
      <c r="E161" s="44" t="s">
        <v>188</v>
      </c>
      <c r="F161" s="42" t="s">
        <v>80</v>
      </c>
      <c r="G161" s="42" t="s">
        <v>29</v>
      </c>
      <c r="H161" s="42" t="s">
        <v>125</v>
      </c>
      <c r="I161" s="3">
        <v>1073</v>
      </c>
      <c r="J161" s="4">
        <v>20</v>
      </c>
      <c r="K161" s="4">
        <v>0.3</v>
      </c>
      <c r="L161" s="44" t="s">
        <v>81</v>
      </c>
      <c r="M161" s="44" t="s">
        <v>189</v>
      </c>
      <c r="N161" s="44" t="s">
        <v>192</v>
      </c>
    </row>
    <row r="162" spans="1:14" ht="18" customHeight="1">
      <c r="A162" s="24"/>
      <c r="B162" s="44" t="s">
        <v>184</v>
      </c>
      <c r="C162" s="42" t="s">
        <v>70</v>
      </c>
      <c r="D162" s="42" t="s">
        <v>187</v>
      </c>
      <c r="E162" s="44" t="s">
        <v>188</v>
      </c>
      <c r="F162" s="42" t="s">
        <v>80</v>
      </c>
      <c r="G162" s="42" t="s">
        <v>29</v>
      </c>
      <c r="H162" s="42" t="s">
        <v>125</v>
      </c>
      <c r="I162" s="3">
        <v>1273</v>
      </c>
      <c r="J162" s="4">
        <v>21</v>
      </c>
      <c r="K162" s="4">
        <v>0.5</v>
      </c>
      <c r="L162" s="44" t="s">
        <v>81</v>
      </c>
      <c r="M162" s="44" t="s">
        <v>189</v>
      </c>
      <c r="N162" s="44" t="s">
        <v>192</v>
      </c>
    </row>
    <row r="163" spans="1:14" ht="18" customHeight="1">
      <c r="A163" s="24"/>
      <c r="B163" s="44" t="s">
        <v>185</v>
      </c>
      <c r="C163" s="42" t="s">
        <v>70</v>
      </c>
      <c r="D163" s="42" t="s">
        <v>187</v>
      </c>
      <c r="E163" s="44" t="s">
        <v>188</v>
      </c>
      <c r="F163" s="42" t="s">
        <v>80</v>
      </c>
      <c r="G163" s="42" t="s">
        <v>29</v>
      </c>
      <c r="H163" s="42" t="s">
        <v>125</v>
      </c>
      <c r="I163" s="3">
        <v>873</v>
      </c>
      <c r="J163" s="4">
        <v>35</v>
      </c>
      <c r="K163" s="4">
        <v>0.3</v>
      </c>
      <c r="L163" s="44" t="s">
        <v>81</v>
      </c>
      <c r="M163" s="44" t="s">
        <v>189</v>
      </c>
      <c r="N163" s="44" t="s">
        <v>192</v>
      </c>
    </row>
    <row r="164" spans="1:14" ht="18" customHeight="1">
      <c r="A164" s="24"/>
      <c r="B164" s="44" t="s">
        <v>185</v>
      </c>
      <c r="C164" s="42" t="s">
        <v>70</v>
      </c>
      <c r="D164" s="42" t="s">
        <v>187</v>
      </c>
      <c r="E164" s="44" t="s">
        <v>188</v>
      </c>
      <c r="F164" s="42" t="s">
        <v>80</v>
      </c>
      <c r="G164" s="42" t="s">
        <v>29</v>
      </c>
      <c r="H164" s="42" t="s">
        <v>125</v>
      </c>
      <c r="I164" s="3">
        <v>1073</v>
      </c>
      <c r="J164" s="4">
        <v>35</v>
      </c>
      <c r="K164" s="4">
        <v>1</v>
      </c>
      <c r="L164" s="44" t="s">
        <v>81</v>
      </c>
      <c r="M164" s="44" t="s">
        <v>189</v>
      </c>
      <c r="N164" s="44" t="s">
        <v>192</v>
      </c>
    </row>
    <row r="165" spans="1:14" ht="18" customHeight="1">
      <c r="A165" s="24"/>
      <c r="B165" s="44" t="s">
        <v>185</v>
      </c>
      <c r="C165" s="42" t="s">
        <v>70</v>
      </c>
      <c r="D165" s="42" t="s">
        <v>187</v>
      </c>
      <c r="E165" s="44" t="s">
        <v>188</v>
      </c>
      <c r="F165" s="42" t="s">
        <v>80</v>
      </c>
      <c r="G165" s="42" t="s">
        <v>29</v>
      </c>
      <c r="H165" s="42" t="s">
        <v>125</v>
      </c>
      <c r="I165" s="3">
        <v>1273</v>
      </c>
      <c r="J165" s="4">
        <v>21</v>
      </c>
      <c r="K165" s="4">
        <v>1.5</v>
      </c>
      <c r="L165" s="44" t="s">
        <v>81</v>
      </c>
      <c r="M165" s="44" t="s">
        <v>189</v>
      </c>
      <c r="N165" s="44" t="s">
        <v>192</v>
      </c>
    </row>
    <row r="166" spans="1:14" ht="18" customHeight="1">
      <c r="A166" s="24"/>
      <c r="B166" s="52" t="s">
        <v>186</v>
      </c>
      <c r="C166" s="42" t="s">
        <v>70</v>
      </c>
      <c r="D166" s="42" t="s">
        <v>187</v>
      </c>
      <c r="E166" s="44" t="s">
        <v>188</v>
      </c>
      <c r="F166" s="42" t="s">
        <v>80</v>
      </c>
      <c r="G166" s="42" t="s">
        <v>29</v>
      </c>
      <c r="H166" s="42" t="s">
        <v>125</v>
      </c>
      <c r="I166" s="3">
        <v>873</v>
      </c>
      <c r="J166" s="4">
        <v>38</v>
      </c>
      <c r="K166" s="4">
        <v>1.5</v>
      </c>
      <c r="L166" s="44" t="s">
        <v>81</v>
      </c>
      <c r="M166" s="44" t="s">
        <v>189</v>
      </c>
      <c r="N166" s="44" t="s">
        <v>192</v>
      </c>
    </row>
    <row r="167" spans="1:14" ht="18" customHeight="1">
      <c r="A167" s="24"/>
      <c r="B167" s="52" t="s">
        <v>186</v>
      </c>
      <c r="C167" s="42" t="s">
        <v>70</v>
      </c>
      <c r="D167" s="42" t="s">
        <v>187</v>
      </c>
      <c r="E167" s="44" t="s">
        <v>188</v>
      </c>
      <c r="F167" s="42" t="s">
        <v>80</v>
      </c>
      <c r="G167" s="42" t="s">
        <v>29</v>
      </c>
      <c r="H167" s="42" t="s">
        <v>125</v>
      </c>
      <c r="I167" s="3">
        <v>1073</v>
      </c>
      <c r="J167" s="4">
        <v>28</v>
      </c>
      <c r="K167" s="4">
        <v>1</v>
      </c>
      <c r="L167" s="44" t="s">
        <v>81</v>
      </c>
      <c r="M167" s="44" t="s">
        <v>189</v>
      </c>
      <c r="N167" s="44" t="s">
        <v>192</v>
      </c>
    </row>
    <row r="168" spans="1:14" ht="18" customHeight="1">
      <c r="A168" s="24"/>
      <c r="B168" s="52" t="s">
        <v>186</v>
      </c>
      <c r="C168" s="42" t="s">
        <v>70</v>
      </c>
      <c r="D168" s="42" t="s">
        <v>187</v>
      </c>
      <c r="E168" s="44" t="s">
        <v>188</v>
      </c>
      <c r="F168" s="42" t="s">
        <v>80</v>
      </c>
      <c r="G168" s="42" t="s">
        <v>29</v>
      </c>
      <c r="H168" s="42" t="s">
        <v>125</v>
      </c>
      <c r="I168" s="3">
        <v>1273</v>
      </c>
      <c r="J168" s="4">
        <v>31</v>
      </c>
      <c r="K168" s="4">
        <v>2</v>
      </c>
      <c r="L168" s="44" t="s">
        <v>81</v>
      </c>
      <c r="M168" s="44" t="s">
        <v>189</v>
      </c>
      <c r="N168" s="44" t="s">
        <v>192</v>
      </c>
    </row>
    <row r="169" spans="1:14" ht="18" customHeight="1">
      <c r="A169" s="24"/>
      <c r="B169" s="44" t="s">
        <v>193</v>
      </c>
      <c r="C169" s="42" t="s">
        <v>194</v>
      </c>
      <c r="D169" s="42" t="s">
        <v>195</v>
      </c>
      <c r="E169" s="44" t="s">
        <v>196</v>
      </c>
      <c r="F169" s="42" t="s">
        <v>75</v>
      </c>
      <c r="G169" s="42" t="s">
        <v>29</v>
      </c>
      <c r="H169" s="42" t="s">
        <v>125</v>
      </c>
      <c r="I169" s="3">
        <v>298</v>
      </c>
      <c r="J169" s="4">
        <v>6000</v>
      </c>
      <c r="K169" s="4"/>
      <c r="L169" s="44" t="s">
        <v>167</v>
      </c>
      <c r="M169" s="44" t="s">
        <v>190</v>
      </c>
      <c r="N169" s="44" t="s">
        <v>197</v>
      </c>
    </row>
    <row r="170" spans="1:14" ht="18" customHeight="1">
      <c r="A170" s="24"/>
      <c r="B170" s="44" t="s">
        <v>193</v>
      </c>
      <c r="C170" s="42" t="s">
        <v>194</v>
      </c>
      <c r="D170" s="42" t="s">
        <v>195</v>
      </c>
      <c r="E170" s="44" t="s">
        <v>196</v>
      </c>
      <c r="F170" s="42" t="s">
        <v>158</v>
      </c>
      <c r="G170" s="42" t="s">
        <v>29</v>
      </c>
      <c r="H170" s="42" t="s">
        <v>125</v>
      </c>
      <c r="I170" s="3">
        <v>298</v>
      </c>
      <c r="J170" s="4">
        <v>1025000000</v>
      </c>
      <c r="K170" s="4"/>
      <c r="L170" s="44" t="s">
        <v>33</v>
      </c>
      <c r="M170" s="44"/>
      <c r="N170" s="44" t="s">
        <v>197</v>
      </c>
    </row>
    <row r="171" spans="1:14" ht="18" customHeight="1">
      <c r="A171" s="24"/>
      <c r="B171" s="44" t="s">
        <v>193</v>
      </c>
      <c r="C171" s="42" t="s">
        <v>194</v>
      </c>
      <c r="D171" s="42" t="s">
        <v>195</v>
      </c>
      <c r="E171" s="44" t="s">
        <v>196</v>
      </c>
      <c r="F171" s="42" t="s">
        <v>158</v>
      </c>
      <c r="G171" s="42" t="s">
        <v>29</v>
      </c>
      <c r="H171" s="42" t="s">
        <v>125</v>
      </c>
      <c r="I171" s="3">
        <v>873</v>
      </c>
      <c r="J171" s="4">
        <v>670000000</v>
      </c>
      <c r="K171" s="4"/>
      <c r="L171" s="44" t="s">
        <v>33</v>
      </c>
      <c r="M171" s="44"/>
      <c r="N171" s="44" t="s">
        <v>197</v>
      </c>
    </row>
    <row r="172" spans="1:14" ht="18" customHeight="1">
      <c r="A172" s="24"/>
      <c r="B172" s="44" t="s">
        <v>193</v>
      </c>
      <c r="C172" s="42" t="s">
        <v>194</v>
      </c>
      <c r="D172" s="42" t="s">
        <v>195</v>
      </c>
      <c r="E172" s="44" t="s">
        <v>196</v>
      </c>
      <c r="F172" s="42" t="s">
        <v>175</v>
      </c>
      <c r="G172" s="42" t="s">
        <v>29</v>
      </c>
      <c r="H172" s="42" t="s">
        <v>125</v>
      </c>
      <c r="I172" s="3">
        <v>298</v>
      </c>
      <c r="J172" s="4">
        <v>890000000</v>
      </c>
      <c r="K172" s="4">
        <v>8000000</v>
      </c>
      <c r="L172" s="44" t="s">
        <v>33</v>
      </c>
      <c r="M172" s="44" t="s">
        <v>190</v>
      </c>
      <c r="N172" s="44" t="s">
        <v>197</v>
      </c>
    </row>
    <row r="173" spans="1:14" ht="18" customHeight="1">
      <c r="A173" s="24"/>
      <c r="B173" s="44" t="s">
        <v>193</v>
      </c>
      <c r="C173" s="42" t="s">
        <v>194</v>
      </c>
      <c r="D173" s="42" t="s">
        <v>195</v>
      </c>
      <c r="E173" s="44" t="s">
        <v>196</v>
      </c>
      <c r="F173" s="42" t="s">
        <v>175</v>
      </c>
      <c r="G173" s="42" t="s">
        <v>29</v>
      </c>
      <c r="H173" s="42" t="s">
        <v>125</v>
      </c>
      <c r="I173" s="3">
        <v>873</v>
      </c>
      <c r="J173" s="4">
        <v>625000000</v>
      </c>
      <c r="K173" s="4">
        <v>5000000</v>
      </c>
      <c r="L173" s="44" t="s">
        <v>33</v>
      </c>
      <c r="M173" s="44" t="s">
        <v>190</v>
      </c>
      <c r="N173" s="44" t="s">
        <v>197</v>
      </c>
    </row>
    <row r="174" spans="1:14" ht="18" customHeight="1">
      <c r="A174" s="24"/>
      <c r="B174" s="44" t="s">
        <v>193</v>
      </c>
      <c r="C174" s="42" t="s">
        <v>194</v>
      </c>
      <c r="D174" s="42" t="s">
        <v>195</v>
      </c>
      <c r="E174" s="44" t="s">
        <v>196</v>
      </c>
      <c r="F174" s="42" t="s">
        <v>175</v>
      </c>
      <c r="G174" s="42" t="s">
        <v>29</v>
      </c>
      <c r="H174" s="42" t="s">
        <v>125</v>
      </c>
      <c r="I174" s="3">
        <v>1073</v>
      </c>
      <c r="J174" s="4">
        <v>210000000</v>
      </c>
      <c r="K174" s="4">
        <v>8000000</v>
      </c>
      <c r="L174" s="44" t="s">
        <v>33</v>
      </c>
      <c r="M174" s="44" t="s">
        <v>190</v>
      </c>
      <c r="N174" s="44" t="s">
        <v>197</v>
      </c>
    </row>
    <row r="175" spans="1:14" ht="18" customHeight="1">
      <c r="A175" s="24"/>
      <c r="B175" s="44" t="s">
        <v>193</v>
      </c>
      <c r="C175" s="42" t="s">
        <v>194</v>
      </c>
      <c r="D175" s="42" t="s">
        <v>195</v>
      </c>
      <c r="E175" s="44" t="s">
        <v>196</v>
      </c>
      <c r="F175" s="42" t="s">
        <v>175</v>
      </c>
      <c r="G175" s="42" t="s">
        <v>29</v>
      </c>
      <c r="H175" s="42" t="s">
        <v>125</v>
      </c>
      <c r="I175" s="3">
        <v>1273</v>
      </c>
      <c r="J175" s="4">
        <v>60000000</v>
      </c>
      <c r="K175" s="4">
        <v>10000000</v>
      </c>
      <c r="L175" s="44" t="s">
        <v>33</v>
      </c>
      <c r="M175" s="44" t="s">
        <v>190</v>
      </c>
      <c r="N175" s="44" t="s">
        <v>197</v>
      </c>
    </row>
    <row r="176" spans="1:14" ht="18" customHeight="1">
      <c r="A176" s="24"/>
      <c r="B176" s="44" t="s">
        <v>193</v>
      </c>
      <c r="C176" s="42" t="s">
        <v>194</v>
      </c>
      <c r="D176" s="42" t="s">
        <v>195</v>
      </c>
      <c r="E176" s="44" t="s">
        <v>196</v>
      </c>
      <c r="F176" s="42" t="s">
        <v>159</v>
      </c>
      <c r="G176" s="42" t="s">
        <v>29</v>
      </c>
      <c r="H176" s="42" t="s">
        <v>125</v>
      </c>
      <c r="I176" s="3">
        <v>298</v>
      </c>
      <c r="J176" s="4">
        <v>70</v>
      </c>
      <c r="K176" s="4"/>
      <c r="L176" s="44" t="s">
        <v>81</v>
      </c>
      <c r="M176" s="44"/>
      <c r="N176" s="44" t="s">
        <v>197</v>
      </c>
    </row>
    <row r="177" spans="1:17" ht="18" customHeight="1">
      <c r="A177" s="24"/>
      <c r="B177" s="44" t="s">
        <v>193</v>
      </c>
      <c r="C177" s="42" t="s">
        <v>194</v>
      </c>
      <c r="D177" s="42" t="s">
        <v>195</v>
      </c>
      <c r="E177" s="44" t="s">
        <v>196</v>
      </c>
      <c r="F177" s="42" t="s">
        <v>159</v>
      </c>
      <c r="G177" s="42" t="s">
        <v>29</v>
      </c>
      <c r="H177" s="42" t="s">
        <v>125</v>
      </c>
      <c r="I177" s="3">
        <v>873</v>
      </c>
      <c r="J177" s="4">
        <v>70</v>
      </c>
      <c r="K177" s="4"/>
      <c r="L177" s="44" t="s">
        <v>81</v>
      </c>
      <c r="M177" s="44"/>
      <c r="N177" s="44" t="s">
        <v>197</v>
      </c>
    </row>
    <row r="178" spans="1:17" ht="18" customHeight="1">
      <c r="A178" s="24"/>
      <c r="B178" s="44" t="s">
        <v>193</v>
      </c>
      <c r="C178" s="42" t="s">
        <v>194</v>
      </c>
      <c r="D178" s="42" t="s">
        <v>195</v>
      </c>
      <c r="E178" s="44" t="s">
        <v>196</v>
      </c>
      <c r="F178" s="42" t="s">
        <v>159</v>
      </c>
      <c r="G178" s="42" t="s">
        <v>29</v>
      </c>
      <c r="H178" s="42" t="s">
        <v>125</v>
      </c>
      <c r="I178" s="3">
        <v>1073</v>
      </c>
      <c r="J178" s="4">
        <v>70</v>
      </c>
      <c r="K178" s="4"/>
      <c r="L178" s="44" t="s">
        <v>81</v>
      </c>
      <c r="M178" s="44"/>
      <c r="N178" s="44" t="s">
        <v>197</v>
      </c>
    </row>
    <row r="179" spans="1:17" ht="18" customHeight="1">
      <c r="A179" s="24"/>
      <c r="B179" s="44" t="s">
        <v>193</v>
      </c>
      <c r="C179" s="42" t="s">
        <v>194</v>
      </c>
      <c r="D179" s="42" t="s">
        <v>195</v>
      </c>
      <c r="E179" s="44" t="s">
        <v>196</v>
      </c>
      <c r="F179" s="42" t="s">
        <v>159</v>
      </c>
      <c r="G179" s="42" t="s">
        <v>29</v>
      </c>
      <c r="H179" s="42" t="s">
        <v>125</v>
      </c>
      <c r="I179" s="3">
        <v>1273</v>
      </c>
      <c r="J179" s="4">
        <v>70</v>
      </c>
      <c r="K179" s="4"/>
      <c r="L179" s="44" t="s">
        <v>81</v>
      </c>
      <c r="M179" s="44"/>
      <c r="N179" s="44" t="s">
        <v>197</v>
      </c>
    </row>
    <row r="180" spans="1:17" ht="18" customHeight="1">
      <c r="A180" s="24"/>
      <c r="B180" s="44" t="s">
        <v>198</v>
      </c>
      <c r="C180" s="42" t="s">
        <v>70</v>
      </c>
      <c r="D180" s="42" t="s">
        <v>203</v>
      </c>
      <c r="E180" s="44" t="s">
        <v>204</v>
      </c>
      <c r="F180" s="42" t="s">
        <v>82</v>
      </c>
      <c r="G180" s="42" t="s">
        <v>29</v>
      </c>
      <c r="H180" s="42"/>
      <c r="I180" s="3">
        <v>298</v>
      </c>
      <c r="J180" s="4">
        <f t="shared" ref="J180:K187" si="2">P180*9807000</f>
        <v>4756395000</v>
      </c>
      <c r="K180" s="4">
        <f t="shared" si="2"/>
        <v>117684000</v>
      </c>
      <c r="L180" s="44" t="s">
        <v>33</v>
      </c>
      <c r="M180" s="44" t="s">
        <v>85</v>
      </c>
      <c r="N180" s="44" t="s">
        <v>207</v>
      </c>
      <c r="P180" s="6">
        <v>485</v>
      </c>
      <c r="Q180" s="6">
        <v>12</v>
      </c>
    </row>
    <row r="181" spans="1:17" ht="18" customHeight="1">
      <c r="A181" s="24"/>
      <c r="B181" s="44" t="s">
        <v>199</v>
      </c>
      <c r="C181" s="42" t="s">
        <v>70</v>
      </c>
      <c r="D181" s="42" t="s">
        <v>203</v>
      </c>
      <c r="E181" s="44" t="s">
        <v>204</v>
      </c>
      <c r="F181" s="42" t="s">
        <v>82</v>
      </c>
      <c r="G181" s="42" t="s">
        <v>29</v>
      </c>
      <c r="H181" s="42"/>
      <c r="I181" s="3">
        <v>298</v>
      </c>
      <c r="J181" s="4">
        <f t="shared" si="2"/>
        <v>5109447000</v>
      </c>
      <c r="K181" s="4">
        <f t="shared" si="2"/>
        <v>68649000</v>
      </c>
      <c r="L181" s="44" t="s">
        <v>33</v>
      </c>
      <c r="M181" s="44" t="s">
        <v>85</v>
      </c>
      <c r="N181" s="44" t="s">
        <v>207</v>
      </c>
      <c r="P181" s="6">
        <v>521</v>
      </c>
      <c r="Q181" s="6">
        <v>7</v>
      </c>
    </row>
    <row r="182" spans="1:17" ht="18" customHeight="1">
      <c r="A182" s="24"/>
      <c r="B182" s="44" t="s">
        <v>200</v>
      </c>
      <c r="C182" s="42" t="s">
        <v>70</v>
      </c>
      <c r="D182" s="42" t="s">
        <v>203</v>
      </c>
      <c r="E182" s="44" t="s">
        <v>204</v>
      </c>
      <c r="F182" s="42" t="s">
        <v>82</v>
      </c>
      <c r="G182" s="42" t="s">
        <v>29</v>
      </c>
      <c r="H182" s="42"/>
      <c r="I182" s="3">
        <v>298</v>
      </c>
      <c r="J182" s="4">
        <f t="shared" si="2"/>
        <v>5315394000</v>
      </c>
      <c r="K182" s="4">
        <f t="shared" si="2"/>
        <v>176526000</v>
      </c>
      <c r="L182" s="44" t="s">
        <v>33</v>
      </c>
      <c r="M182" s="44" t="s">
        <v>85</v>
      </c>
      <c r="N182" s="44" t="s">
        <v>207</v>
      </c>
      <c r="P182" s="6">
        <v>542</v>
      </c>
      <c r="Q182" s="6">
        <v>18</v>
      </c>
    </row>
    <row r="183" spans="1:17" ht="18" customHeight="1">
      <c r="A183" s="24"/>
      <c r="B183" s="44" t="s">
        <v>201</v>
      </c>
      <c r="C183" s="42" t="s">
        <v>70</v>
      </c>
      <c r="D183" s="42" t="s">
        <v>203</v>
      </c>
      <c r="E183" s="44" t="s">
        <v>204</v>
      </c>
      <c r="F183" s="42" t="s">
        <v>82</v>
      </c>
      <c r="G183" s="42" t="s">
        <v>29</v>
      </c>
      <c r="H183" s="42"/>
      <c r="I183" s="3">
        <v>298</v>
      </c>
      <c r="J183" s="4">
        <f t="shared" si="2"/>
        <v>5472306000</v>
      </c>
      <c r="K183" s="4">
        <f t="shared" si="2"/>
        <v>137298000</v>
      </c>
      <c r="L183" s="44" t="s">
        <v>33</v>
      </c>
      <c r="M183" s="44" t="s">
        <v>85</v>
      </c>
      <c r="N183" s="44" t="s">
        <v>207</v>
      </c>
      <c r="P183" s="6">
        <v>558</v>
      </c>
      <c r="Q183" s="6">
        <v>14</v>
      </c>
    </row>
    <row r="184" spans="1:17" ht="18" customHeight="1">
      <c r="A184" s="24"/>
      <c r="B184" s="44" t="s">
        <v>202</v>
      </c>
      <c r="C184" s="42" t="s">
        <v>70</v>
      </c>
      <c r="D184" s="42" t="s">
        <v>203</v>
      </c>
      <c r="E184" s="44" t="s">
        <v>204</v>
      </c>
      <c r="F184" s="42" t="s">
        <v>82</v>
      </c>
      <c r="G184" s="42" t="s">
        <v>29</v>
      </c>
      <c r="H184" s="42"/>
      <c r="I184" s="3">
        <v>298</v>
      </c>
      <c r="J184" s="4">
        <f t="shared" si="2"/>
        <v>5697867000</v>
      </c>
      <c r="K184" s="4">
        <f t="shared" si="2"/>
        <v>205947000</v>
      </c>
      <c r="L184" s="44" t="s">
        <v>33</v>
      </c>
      <c r="M184" s="44" t="s">
        <v>85</v>
      </c>
      <c r="N184" s="44" t="s">
        <v>207</v>
      </c>
      <c r="P184" s="6">
        <v>581</v>
      </c>
      <c r="Q184" s="6">
        <v>21</v>
      </c>
    </row>
    <row r="185" spans="1:17" ht="18" customHeight="1">
      <c r="A185" s="24"/>
      <c r="B185" s="44" t="s">
        <v>198</v>
      </c>
      <c r="C185" s="42" t="s">
        <v>70</v>
      </c>
      <c r="D185" s="42" t="s">
        <v>205</v>
      </c>
      <c r="E185" s="44" t="s">
        <v>206</v>
      </c>
      <c r="F185" s="42" t="s">
        <v>82</v>
      </c>
      <c r="G185" s="42" t="s">
        <v>29</v>
      </c>
      <c r="H185" s="42"/>
      <c r="I185" s="3">
        <v>298</v>
      </c>
      <c r="J185" s="4">
        <f t="shared" si="2"/>
        <v>4266045000</v>
      </c>
      <c r="K185" s="4"/>
      <c r="L185" s="44"/>
      <c r="M185" s="44"/>
      <c r="N185" s="44" t="s">
        <v>207</v>
      </c>
      <c r="P185" s="6">
        <v>435</v>
      </c>
    </row>
    <row r="186" spans="1:17" ht="18" customHeight="1">
      <c r="A186" s="24"/>
      <c r="B186" s="44" t="s">
        <v>202</v>
      </c>
      <c r="C186" s="42" t="s">
        <v>70</v>
      </c>
      <c r="D186" s="42" t="s">
        <v>205</v>
      </c>
      <c r="E186" s="44" t="s">
        <v>206</v>
      </c>
      <c r="F186" s="42" t="s">
        <v>82</v>
      </c>
      <c r="G186" s="42" t="s">
        <v>29</v>
      </c>
      <c r="H186" s="42"/>
      <c r="I186" s="3">
        <v>298</v>
      </c>
      <c r="J186" s="4">
        <f t="shared" si="2"/>
        <v>5256552000</v>
      </c>
      <c r="K186" s="4"/>
      <c r="L186" s="44"/>
      <c r="M186" s="44"/>
      <c r="N186" s="44" t="s">
        <v>207</v>
      </c>
      <c r="P186" s="6">
        <v>536</v>
      </c>
    </row>
    <row r="187" spans="1:17" ht="18" customHeight="1">
      <c r="A187" s="24"/>
      <c r="B187" s="44" t="s">
        <v>208</v>
      </c>
      <c r="C187" s="42" t="s">
        <v>70</v>
      </c>
      <c r="D187" s="42" t="s">
        <v>213</v>
      </c>
      <c r="E187" s="44" t="s">
        <v>214</v>
      </c>
      <c r="F187" s="42" t="s">
        <v>82</v>
      </c>
      <c r="G187" s="42" t="s">
        <v>29</v>
      </c>
      <c r="H187" s="42"/>
      <c r="I187" s="3">
        <v>298</v>
      </c>
      <c r="J187" s="4">
        <f t="shared" si="2"/>
        <v>2794995000</v>
      </c>
      <c r="K187" s="4">
        <f t="shared" si="2"/>
        <v>196140000</v>
      </c>
      <c r="L187" s="44" t="s">
        <v>33</v>
      </c>
      <c r="M187" s="44" t="s">
        <v>215</v>
      </c>
      <c r="N187" s="44" t="s">
        <v>216</v>
      </c>
      <c r="P187" s="6">
        <v>285</v>
      </c>
      <c r="Q187" s="6">
        <v>20</v>
      </c>
    </row>
    <row r="188" spans="1:17" ht="18" customHeight="1">
      <c r="A188" s="24"/>
      <c r="B188" s="44" t="s">
        <v>209</v>
      </c>
      <c r="C188" s="42" t="s">
        <v>70</v>
      </c>
      <c r="D188" s="42" t="s">
        <v>213</v>
      </c>
      <c r="E188" s="44" t="s">
        <v>214</v>
      </c>
      <c r="F188" s="42" t="s">
        <v>82</v>
      </c>
      <c r="G188" s="42" t="s">
        <v>29</v>
      </c>
      <c r="H188" s="42"/>
      <c r="I188" s="3">
        <v>298</v>
      </c>
      <c r="J188" s="4">
        <f t="shared" ref="J188:J194" si="3">P188*9807000</f>
        <v>3197082000</v>
      </c>
      <c r="K188" s="4">
        <f t="shared" ref="K188:K194" si="4">Q188*9807000</f>
        <v>196140000</v>
      </c>
      <c r="L188" s="44" t="s">
        <v>33</v>
      </c>
      <c r="M188" s="44" t="s">
        <v>215</v>
      </c>
      <c r="N188" s="44" t="s">
        <v>216</v>
      </c>
      <c r="P188" s="6">
        <v>326</v>
      </c>
      <c r="Q188" s="6">
        <v>20</v>
      </c>
    </row>
    <row r="189" spans="1:17" ht="18" customHeight="1">
      <c r="A189" s="24"/>
      <c r="B189" s="44" t="s">
        <v>210</v>
      </c>
      <c r="C189" s="42" t="s">
        <v>70</v>
      </c>
      <c r="D189" s="42" t="s">
        <v>213</v>
      </c>
      <c r="E189" s="44" t="s">
        <v>214</v>
      </c>
      <c r="F189" s="42" t="s">
        <v>82</v>
      </c>
      <c r="G189" s="42" t="s">
        <v>29</v>
      </c>
      <c r="H189" s="42"/>
      <c r="I189" s="3">
        <v>298</v>
      </c>
      <c r="J189" s="4">
        <f t="shared" si="3"/>
        <v>3942414000</v>
      </c>
      <c r="K189" s="4">
        <f t="shared" si="4"/>
        <v>196140000</v>
      </c>
      <c r="L189" s="44" t="s">
        <v>33</v>
      </c>
      <c r="M189" s="44" t="s">
        <v>215</v>
      </c>
      <c r="N189" s="44" t="s">
        <v>216</v>
      </c>
      <c r="P189" s="6">
        <v>402</v>
      </c>
      <c r="Q189" s="6">
        <v>20</v>
      </c>
    </row>
    <row r="190" spans="1:17" ht="18" customHeight="1">
      <c r="A190" s="24"/>
      <c r="B190" s="44" t="s">
        <v>211</v>
      </c>
      <c r="C190" s="42" t="s">
        <v>70</v>
      </c>
      <c r="D190" s="42" t="s">
        <v>213</v>
      </c>
      <c r="E190" s="44" t="s">
        <v>214</v>
      </c>
      <c r="F190" s="42" t="s">
        <v>82</v>
      </c>
      <c r="G190" s="42" t="s">
        <v>29</v>
      </c>
      <c r="H190" s="42"/>
      <c r="I190" s="3">
        <v>298</v>
      </c>
      <c r="J190" s="4">
        <f t="shared" si="3"/>
        <v>4158168000</v>
      </c>
      <c r="K190" s="4">
        <f t="shared" si="4"/>
        <v>294210000</v>
      </c>
      <c r="L190" s="44" t="s">
        <v>33</v>
      </c>
      <c r="M190" s="44" t="s">
        <v>215</v>
      </c>
      <c r="N190" s="44" t="s">
        <v>216</v>
      </c>
      <c r="P190" s="6">
        <v>424</v>
      </c>
      <c r="Q190" s="6">
        <v>30</v>
      </c>
    </row>
    <row r="191" spans="1:17" ht="18" customHeight="1">
      <c r="A191" s="24"/>
      <c r="B191" s="44" t="s">
        <v>212</v>
      </c>
      <c r="C191" s="42" t="s">
        <v>70</v>
      </c>
      <c r="D191" s="42" t="s">
        <v>213</v>
      </c>
      <c r="E191" s="44" t="s">
        <v>214</v>
      </c>
      <c r="F191" s="42" t="s">
        <v>82</v>
      </c>
      <c r="G191" s="42" t="s">
        <v>29</v>
      </c>
      <c r="H191" s="42"/>
      <c r="I191" s="3">
        <v>298</v>
      </c>
      <c r="J191" s="4">
        <f t="shared" si="3"/>
        <v>4550448000</v>
      </c>
      <c r="K191" s="4">
        <f t="shared" si="4"/>
        <v>294210000</v>
      </c>
      <c r="L191" s="44" t="s">
        <v>33</v>
      </c>
      <c r="M191" s="44" t="s">
        <v>215</v>
      </c>
      <c r="N191" s="44" t="s">
        <v>216</v>
      </c>
      <c r="P191" s="6">
        <v>464</v>
      </c>
      <c r="Q191" s="6">
        <v>30</v>
      </c>
    </row>
    <row r="192" spans="1:17" ht="18" customHeight="1">
      <c r="A192" s="24"/>
      <c r="B192" s="44" t="s">
        <v>217</v>
      </c>
      <c r="C192" s="42" t="s">
        <v>226</v>
      </c>
      <c r="D192" s="42" t="s">
        <v>218</v>
      </c>
      <c r="E192" s="44" t="s">
        <v>219</v>
      </c>
      <c r="F192" s="42" t="s">
        <v>82</v>
      </c>
      <c r="G192" s="42" t="s">
        <v>29</v>
      </c>
      <c r="H192" s="42"/>
      <c r="I192" s="3">
        <v>298</v>
      </c>
      <c r="J192" s="4">
        <f t="shared" si="3"/>
        <v>2804802000</v>
      </c>
      <c r="K192" s="4">
        <f t="shared" si="4"/>
        <v>127491000</v>
      </c>
      <c r="L192" s="44" t="s">
        <v>33</v>
      </c>
      <c r="M192" s="44" t="s">
        <v>143</v>
      </c>
      <c r="N192" s="44" t="s">
        <v>227</v>
      </c>
      <c r="P192" s="6">
        <v>286</v>
      </c>
      <c r="Q192" s="6">
        <v>13</v>
      </c>
    </row>
    <row r="193" spans="1:17" ht="18" customHeight="1">
      <c r="A193" s="24"/>
      <c r="B193" s="44" t="s">
        <v>217</v>
      </c>
      <c r="C193" s="42" t="s">
        <v>225</v>
      </c>
      <c r="D193" s="42" t="s">
        <v>221</v>
      </c>
      <c r="E193" s="44" t="s">
        <v>220</v>
      </c>
      <c r="F193" s="42" t="s">
        <v>82</v>
      </c>
      <c r="G193" s="42" t="s">
        <v>29</v>
      </c>
      <c r="H193" s="42"/>
      <c r="I193" s="3">
        <v>298</v>
      </c>
      <c r="J193" s="4">
        <f t="shared" si="3"/>
        <v>2853837000</v>
      </c>
      <c r="K193" s="4">
        <f t="shared" si="4"/>
        <v>78456000</v>
      </c>
      <c r="L193" s="44" t="s">
        <v>33</v>
      </c>
      <c r="M193" s="44" t="s">
        <v>143</v>
      </c>
      <c r="N193" s="44" t="s">
        <v>227</v>
      </c>
      <c r="P193" s="6">
        <v>291</v>
      </c>
      <c r="Q193" s="6">
        <v>8</v>
      </c>
    </row>
    <row r="194" spans="1:17" ht="18" customHeight="1">
      <c r="A194" s="24"/>
      <c r="B194" s="44" t="s">
        <v>217</v>
      </c>
      <c r="C194" s="42" t="s">
        <v>224</v>
      </c>
      <c r="D194" s="42" t="s">
        <v>222</v>
      </c>
      <c r="E194" s="44" t="s">
        <v>223</v>
      </c>
      <c r="F194" s="42" t="s">
        <v>82</v>
      </c>
      <c r="G194" s="42" t="s">
        <v>29</v>
      </c>
      <c r="H194" s="42"/>
      <c r="I194" s="3">
        <v>298</v>
      </c>
      <c r="J194" s="4">
        <f t="shared" si="3"/>
        <v>2657697000</v>
      </c>
      <c r="K194" s="4">
        <f t="shared" si="4"/>
        <v>68649000</v>
      </c>
      <c r="L194" s="44" t="s">
        <v>33</v>
      </c>
      <c r="M194" s="44" t="s">
        <v>143</v>
      </c>
      <c r="N194" s="44" t="s">
        <v>227</v>
      </c>
      <c r="P194" s="6">
        <v>271</v>
      </c>
      <c r="Q194" s="6">
        <v>7</v>
      </c>
    </row>
    <row r="195" spans="1:17" ht="18" customHeight="1">
      <c r="A195" s="24"/>
      <c r="B195" s="44" t="s">
        <v>217</v>
      </c>
      <c r="C195" s="42" t="s">
        <v>226</v>
      </c>
      <c r="D195" s="42" t="s">
        <v>218</v>
      </c>
      <c r="E195" s="44" t="s">
        <v>219</v>
      </c>
      <c r="F195" s="42" t="s">
        <v>140</v>
      </c>
      <c r="G195" s="42" t="s">
        <v>29</v>
      </c>
      <c r="H195" s="42"/>
      <c r="I195" s="3">
        <v>298</v>
      </c>
      <c r="J195" s="4">
        <v>751000000</v>
      </c>
      <c r="K195" s="4">
        <v>40000000</v>
      </c>
      <c r="L195" s="44" t="s">
        <v>33</v>
      </c>
      <c r="M195" s="44" t="s">
        <v>143</v>
      </c>
      <c r="N195" s="44" t="s">
        <v>227</v>
      </c>
    </row>
    <row r="196" spans="1:17" ht="18" customHeight="1">
      <c r="A196" s="24"/>
      <c r="B196" s="44" t="s">
        <v>217</v>
      </c>
      <c r="C196" s="42" t="s">
        <v>225</v>
      </c>
      <c r="D196" s="42" t="s">
        <v>221</v>
      </c>
      <c r="E196" s="44" t="s">
        <v>220</v>
      </c>
      <c r="F196" s="42" t="s">
        <v>140</v>
      </c>
      <c r="G196" s="42" t="s">
        <v>29</v>
      </c>
      <c r="H196" s="42"/>
      <c r="I196" s="3">
        <v>298</v>
      </c>
      <c r="J196" s="4">
        <v>936000000</v>
      </c>
      <c r="K196" s="4">
        <v>35000000</v>
      </c>
      <c r="L196" s="44" t="s">
        <v>33</v>
      </c>
      <c r="M196" s="44" t="s">
        <v>143</v>
      </c>
      <c r="N196" s="44" t="s">
        <v>227</v>
      </c>
    </row>
    <row r="197" spans="1:17" ht="18" customHeight="1">
      <c r="A197" s="24"/>
      <c r="B197" s="44" t="s">
        <v>217</v>
      </c>
      <c r="C197" s="42" t="s">
        <v>224</v>
      </c>
      <c r="D197" s="42" t="s">
        <v>222</v>
      </c>
      <c r="E197" s="44" t="s">
        <v>223</v>
      </c>
      <c r="F197" s="42" t="s">
        <v>140</v>
      </c>
      <c r="G197" s="42" t="s">
        <v>29</v>
      </c>
      <c r="H197" s="42"/>
      <c r="I197" s="3">
        <v>298</v>
      </c>
      <c r="J197" s="4">
        <v>740000000</v>
      </c>
      <c r="K197" s="4">
        <v>45000000</v>
      </c>
      <c r="L197" s="44" t="s">
        <v>33</v>
      </c>
      <c r="M197" s="44" t="s">
        <v>143</v>
      </c>
      <c r="N197" s="44" t="s">
        <v>227</v>
      </c>
    </row>
    <row r="198" spans="1:17" ht="18" customHeight="1">
      <c r="A198" s="24"/>
      <c r="B198" s="44" t="s">
        <v>217</v>
      </c>
      <c r="C198" s="42" t="s">
        <v>226</v>
      </c>
      <c r="D198" s="42" t="s">
        <v>218</v>
      </c>
      <c r="E198" s="44" t="s">
        <v>219</v>
      </c>
      <c r="F198" s="42" t="s">
        <v>141</v>
      </c>
      <c r="G198" s="42" t="s">
        <v>29</v>
      </c>
      <c r="H198" s="42"/>
      <c r="I198" s="3">
        <v>298</v>
      </c>
      <c r="J198" s="4">
        <v>848000000</v>
      </c>
      <c r="K198" s="4">
        <v>50000000</v>
      </c>
      <c r="L198" s="44" t="s">
        <v>33</v>
      </c>
      <c r="M198" s="44" t="s">
        <v>143</v>
      </c>
      <c r="N198" s="44" t="s">
        <v>227</v>
      </c>
    </row>
    <row r="199" spans="1:17" ht="18" customHeight="1">
      <c r="A199" s="24"/>
      <c r="B199" s="44" t="s">
        <v>217</v>
      </c>
      <c r="C199" s="42" t="s">
        <v>225</v>
      </c>
      <c r="D199" s="42" t="s">
        <v>221</v>
      </c>
      <c r="E199" s="44" t="s">
        <v>220</v>
      </c>
      <c r="F199" s="42" t="s">
        <v>141</v>
      </c>
      <c r="G199" s="42" t="s">
        <v>29</v>
      </c>
      <c r="H199" s="42"/>
      <c r="I199" s="3">
        <v>298</v>
      </c>
      <c r="J199" s="4">
        <v>939000000</v>
      </c>
      <c r="K199" s="4">
        <v>40000000</v>
      </c>
      <c r="L199" s="44" t="s">
        <v>33</v>
      </c>
      <c r="M199" s="44" t="s">
        <v>143</v>
      </c>
      <c r="N199" s="44" t="s">
        <v>227</v>
      </c>
    </row>
    <row r="200" spans="1:17" ht="18" customHeight="1">
      <c r="A200" s="24"/>
      <c r="B200" s="44" t="s">
        <v>217</v>
      </c>
      <c r="C200" s="42" t="s">
        <v>224</v>
      </c>
      <c r="D200" s="42" t="s">
        <v>222</v>
      </c>
      <c r="E200" s="44" t="s">
        <v>223</v>
      </c>
      <c r="F200" s="42" t="s">
        <v>141</v>
      </c>
      <c r="G200" s="42" t="s">
        <v>29</v>
      </c>
      <c r="H200" s="42"/>
      <c r="I200" s="3">
        <v>298</v>
      </c>
      <c r="J200" s="4">
        <v>823000000</v>
      </c>
      <c r="K200" s="4">
        <v>50000000</v>
      </c>
      <c r="L200" s="44" t="s">
        <v>33</v>
      </c>
      <c r="M200" s="44" t="s">
        <v>143</v>
      </c>
      <c r="N200" s="44" t="s">
        <v>227</v>
      </c>
    </row>
    <row r="201" spans="1:17" ht="18" customHeight="1">
      <c r="A201" s="24"/>
      <c r="B201" s="44" t="s">
        <v>217</v>
      </c>
      <c r="C201" s="42" t="s">
        <v>226</v>
      </c>
      <c r="D201" s="42" t="s">
        <v>218</v>
      </c>
      <c r="E201" s="44" t="s">
        <v>219</v>
      </c>
      <c r="F201" s="42" t="s">
        <v>142</v>
      </c>
      <c r="G201" s="42" t="s">
        <v>29</v>
      </c>
      <c r="H201" s="42"/>
      <c r="I201" s="3">
        <v>298</v>
      </c>
      <c r="J201" s="4">
        <v>10.199999999999999</v>
      </c>
      <c r="K201" s="4">
        <v>1.2</v>
      </c>
      <c r="L201" s="44" t="s">
        <v>81</v>
      </c>
      <c r="M201" s="44" t="s">
        <v>143</v>
      </c>
      <c r="N201" s="44" t="s">
        <v>227</v>
      </c>
    </row>
    <row r="202" spans="1:17" ht="18" customHeight="1">
      <c r="A202" s="24"/>
      <c r="B202" s="44" t="s">
        <v>217</v>
      </c>
      <c r="C202" s="42" t="s">
        <v>225</v>
      </c>
      <c r="D202" s="42" t="s">
        <v>221</v>
      </c>
      <c r="E202" s="44" t="s">
        <v>220</v>
      </c>
      <c r="F202" s="42" t="s">
        <v>142</v>
      </c>
      <c r="G202" s="42" t="s">
        <v>29</v>
      </c>
      <c r="H202" s="42"/>
      <c r="I202" s="3">
        <v>298</v>
      </c>
      <c r="J202" s="4">
        <v>10.7</v>
      </c>
      <c r="K202" s="4">
        <v>1.5</v>
      </c>
      <c r="L202" s="44" t="s">
        <v>81</v>
      </c>
      <c r="M202" s="44" t="s">
        <v>143</v>
      </c>
      <c r="N202" s="44" t="s">
        <v>227</v>
      </c>
    </row>
    <row r="203" spans="1:17" ht="18" customHeight="1">
      <c r="A203" s="24"/>
      <c r="B203" s="44" t="s">
        <v>217</v>
      </c>
      <c r="C203" s="42" t="s">
        <v>224</v>
      </c>
      <c r="D203" s="42" t="s">
        <v>222</v>
      </c>
      <c r="E203" s="44" t="s">
        <v>223</v>
      </c>
      <c r="F203" s="42" t="s">
        <v>142</v>
      </c>
      <c r="G203" s="42" t="s">
        <v>29</v>
      </c>
      <c r="H203" s="42"/>
      <c r="I203" s="3">
        <v>298</v>
      </c>
      <c r="J203" s="4">
        <v>18.5</v>
      </c>
      <c r="K203" s="4">
        <v>1.7</v>
      </c>
      <c r="L203" s="44" t="s">
        <v>81</v>
      </c>
      <c r="M203" s="44" t="s">
        <v>143</v>
      </c>
      <c r="N203" s="44" t="s">
        <v>227</v>
      </c>
    </row>
    <row r="204" spans="1:17" ht="18" customHeight="1">
      <c r="A204" s="24"/>
      <c r="B204" s="44" t="s">
        <v>228</v>
      </c>
      <c r="C204" s="42" t="s">
        <v>233</v>
      </c>
      <c r="D204" s="42" t="s">
        <v>229</v>
      </c>
      <c r="E204" s="44" t="s">
        <v>234</v>
      </c>
      <c r="F204" s="42" t="s">
        <v>236</v>
      </c>
      <c r="G204" s="42" t="s">
        <v>29</v>
      </c>
      <c r="H204" s="42"/>
      <c r="I204" s="3">
        <v>298</v>
      </c>
      <c r="J204" s="4">
        <f>P204/(4*3.14159*0.0000001)</f>
        <v>787817.63374596951</v>
      </c>
      <c r="K204" s="4"/>
      <c r="L204" s="44" t="s">
        <v>120</v>
      </c>
      <c r="M204" s="44"/>
      <c r="N204" s="44" t="s">
        <v>237</v>
      </c>
      <c r="P204" s="6">
        <v>0.99</v>
      </c>
    </row>
    <row r="205" spans="1:17" ht="18" customHeight="1">
      <c r="A205" s="24"/>
      <c r="B205" s="44" t="s">
        <v>228</v>
      </c>
      <c r="C205" s="42" t="s">
        <v>233</v>
      </c>
      <c r="D205" s="42" t="s">
        <v>230</v>
      </c>
      <c r="E205" s="44" t="s">
        <v>235</v>
      </c>
      <c r="F205" s="42" t="s">
        <v>236</v>
      </c>
      <c r="G205" s="42" t="s">
        <v>29</v>
      </c>
      <c r="H205" s="42"/>
      <c r="I205" s="3">
        <v>298</v>
      </c>
      <c r="J205" s="4">
        <f>P205/(4*3.14159*0.0000001)</f>
        <v>851479.66475574486</v>
      </c>
      <c r="K205" s="4"/>
      <c r="L205" s="44" t="s">
        <v>120</v>
      </c>
      <c r="M205" s="44"/>
      <c r="N205" s="44" t="s">
        <v>237</v>
      </c>
      <c r="P205" s="6">
        <v>1.07</v>
      </c>
    </row>
    <row r="206" spans="1:17" ht="18" customHeight="1">
      <c r="A206" s="24"/>
      <c r="B206" s="44" t="s">
        <v>228</v>
      </c>
      <c r="C206" s="42" t="s">
        <v>70</v>
      </c>
      <c r="D206" s="42" t="s">
        <v>232</v>
      </c>
      <c r="E206" s="44" t="s">
        <v>231</v>
      </c>
      <c r="F206" s="42"/>
      <c r="G206" s="42"/>
      <c r="H206" s="42"/>
      <c r="I206" s="3"/>
      <c r="J206" s="4"/>
      <c r="K206" s="4"/>
      <c r="L206" s="44"/>
      <c r="M206" s="44"/>
      <c r="N206" s="44" t="s">
        <v>237</v>
      </c>
    </row>
    <row r="207" spans="1:17" ht="18" customHeight="1">
      <c r="A207" s="24"/>
      <c r="B207" s="44" t="s">
        <v>228</v>
      </c>
      <c r="C207" s="42" t="s">
        <v>233</v>
      </c>
      <c r="D207" s="42" t="s">
        <v>229</v>
      </c>
      <c r="E207" s="44" t="s">
        <v>234</v>
      </c>
      <c r="F207" s="42" t="s">
        <v>119</v>
      </c>
      <c r="G207" s="42" t="s">
        <v>29</v>
      </c>
      <c r="H207" s="42"/>
      <c r="I207" s="3">
        <v>298</v>
      </c>
      <c r="J207" s="4">
        <v>10</v>
      </c>
      <c r="K207" s="4"/>
      <c r="L207" s="44" t="s">
        <v>120</v>
      </c>
      <c r="M207" s="44"/>
      <c r="N207" s="44" t="s">
        <v>237</v>
      </c>
    </row>
    <row r="208" spans="1:17" ht="18" customHeight="1">
      <c r="A208" s="24"/>
      <c r="B208" s="44" t="s">
        <v>228</v>
      </c>
      <c r="C208" s="42" t="s">
        <v>233</v>
      </c>
      <c r="D208" s="42" t="s">
        <v>230</v>
      </c>
      <c r="E208" s="44" t="s">
        <v>235</v>
      </c>
      <c r="F208" s="42" t="s">
        <v>119</v>
      </c>
      <c r="G208" s="42" t="s">
        <v>29</v>
      </c>
      <c r="H208" s="42"/>
      <c r="I208" s="3">
        <v>298</v>
      </c>
      <c r="J208" s="4">
        <v>2</v>
      </c>
      <c r="K208" s="4"/>
      <c r="L208" s="44" t="s">
        <v>120</v>
      </c>
      <c r="M208" s="44"/>
      <c r="N208" s="44" t="s">
        <v>237</v>
      </c>
    </row>
    <row r="209" spans="1:17" ht="18" customHeight="1">
      <c r="A209" s="24"/>
      <c r="B209" s="44" t="s">
        <v>238</v>
      </c>
      <c r="C209" s="42" t="s">
        <v>104</v>
      </c>
      <c r="D209" s="42" t="s">
        <v>239</v>
      </c>
      <c r="E209" s="44" t="s">
        <v>240</v>
      </c>
      <c r="F209" s="42"/>
      <c r="G209" s="42"/>
      <c r="H209" s="42"/>
      <c r="I209" s="3"/>
      <c r="J209" s="4"/>
      <c r="K209" s="4"/>
      <c r="L209" s="44"/>
      <c r="M209" s="44"/>
      <c r="N209" s="44" t="s">
        <v>241</v>
      </c>
    </row>
    <row r="210" spans="1:17" ht="18" customHeight="1">
      <c r="A210" s="24"/>
      <c r="B210" s="44" t="s">
        <v>242</v>
      </c>
      <c r="C210" s="42" t="s">
        <v>104</v>
      </c>
      <c r="D210" s="42" t="s">
        <v>250</v>
      </c>
      <c r="E210" s="44" t="s">
        <v>251</v>
      </c>
      <c r="F210" s="42" t="s">
        <v>75</v>
      </c>
      <c r="G210" s="42" t="s">
        <v>29</v>
      </c>
      <c r="H210" s="42"/>
      <c r="I210" s="3">
        <v>298</v>
      </c>
      <c r="J210" s="4">
        <v>7700</v>
      </c>
      <c r="K210" s="4"/>
      <c r="L210" s="44" t="s">
        <v>167</v>
      </c>
      <c r="M210" s="44" t="s">
        <v>253</v>
      </c>
      <c r="N210" s="44" t="s">
        <v>255</v>
      </c>
    </row>
    <row r="211" spans="1:17" ht="18" customHeight="1">
      <c r="A211" s="24"/>
      <c r="B211" s="44" t="s">
        <v>243</v>
      </c>
      <c r="C211" s="42" t="s">
        <v>248</v>
      </c>
      <c r="D211" s="42" t="s">
        <v>250</v>
      </c>
      <c r="E211" s="44" t="s">
        <v>252</v>
      </c>
      <c r="F211" s="42" t="s">
        <v>75</v>
      </c>
      <c r="G211" s="42" t="s">
        <v>29</v>
      </c>
      <c r="H211" s="42"/>
      <c r="I211" s="3">
        <v>298</v>
      </c>
      <c r="J211" s="4">
        <v>7110</v>
      </c>
      <c r="K211" s="4"/>
      <c r="L211" s="44" t="s">
        <v>167</v>
      </c>
      <c r="M211" s="44" t="s">
        <v>253</v>
      </c>
      <c r="N211" s="44" t="s">
        <v>255</v>
      </c>
    </row>
    <row r="212" spans="1:17" ht="18" customHeight="1">
      <c r="A212" s="24"/>
      <c r="B212" s="44" t="s">
        <v>244</v>
      </c>
      <c r="C212" s="42" t="s">
        <v>248</v>
      </c>
      <c r="D212" s="42" t="s">
        <v>250</v>
      </c>
      <c r="E212" s="44" t="s">
        <v>252</v>
      </c>
      <c r="F212" s="42"/>
      <c r="G212" s="42"/>
      <c r="H212" s="42"/>
      <c r="I212" s="3"/>
      <c r="M212" s="44"/>
      <c r="N212" s="44" t="s">
        <v>255</v>
      </c>
    </row>
    <row r="213" spans="1:17" ht="18" customHeight="1">
      <c r="A213" s="24"/>
      <c r="B213" s="44" t="s">
        <v>245</v>
      </c>
      <c r="C213" s="42" t="s">
        <v>248</v>
      </c>
      <c r="D213" s="42" t="s">
        <v>250</v>
      </c>
      <c r="E213" s="44" t="s">
        <v>252</v>
      </c>
      <c r="F213" s="42" t="s">
        <v>75</v>
      </c>
      <c r="G213" s="42" t="s">
        <v>29</v>
      </c>
      <c r="H213" s="42"/>
      <c r="I213" s="3">
        <v>298</v>
      </c>
      <c r="J213" s="4">
        <v>6740</v>
      </c>
      <c r="K213" s="4"/>
      <c r="L213" s="44" t="s">
        <v>167</v>
      </c>
      <c r="M213" s="44" t="s">
        <v>253</v>
      </c>
      <c r="N213" s="44" t="s">
        <v>255</v>
      </c>
    </row>
    <row r="214" spans="1:17" ht="18" customHeight="1">
      <c r="A214" s="24"/>
      <c r="B214" s="44" t="s">
        <v>246</v>
      </c>
      <c r="C214" s="42" t="s">
        <v>249</v>
      </c>
      <c r="D214" s="42" t="s">
        <v>250</v>
      </c>
      <c r="E214" s="44" t="s">
        <v>252</v>
      </c>
      <c r="F214" s="42" t="s">
        <v>75</v>
      </c>
      <c r="G214" s="42" t="s">
        <v>29</v>
      </c>
      <c r="H214" s="42"/>
      <c r="I214" s="3">
        <v>298</v>
      </c>
      <c r="J214" s="4">
        <v>6610</v>
      </c>
      <c r="K214" s="4"/>
      <c r="L214" s="44" t="s">
        <v>167</v>
      </c>
      <c r="M214" s="44" t="s">
        <v>253</v>
      </c>
      <c r="N214" s="44" t="s">
        <v>255</v>
      </c>
    </row>
    <row r="215" spans="1:17" ht="18" customHeight="1">
      <c r="A215" s="24"/>
      <c r="B215" s="44" t="s">
        <v>247</v>
      </c>
      <c r="C215" s="42" t="s">
        <v>176</v>
      </c>
      <c r="D215" s="42" t="s">
        <v>250</v>
      </c>
      <c r="E215" s="44" t="s">
        <v>252</v>
      </c>
      <c r="F215" s="42" t="s">
        <v>75</v>
      </c>
      <c r="G215" s="42" t="s">
        <v>29</v>
      </c>
      <c r="H215" s="42"/>
      <c r="I215" s="3">
        <v>298</v>
      </c>
      <c r="J215" s="4">
        <v>6300</v>
      </c>
      <c r="K215" s="4"/>
      <c r="L215" s="44" t="s">
        <v>167</v>
      </c>
      <c r="M215" s="44" t="s">
        <v>253</v>
      </c>
      <c r="N215" s="44" t="s">
        <v>255</v>
      </c>
    </row>
    <row r="216" spans="1:17" ht="18" customHeight="1">
      <c r="A216" s="24"/>
      <c r="B216" s="44" t="s">
        <v>242</v>
      </c>
      <c r="C216" s="42" t="s">
        <v>104</v>
      </c>
      <c r="D216" s="42" t="s">
        <v>250</v>
      </c>
      <c r="E216" s="44" t="s">
        <v>251</v>
      </c>
      <c r="F216" s="42" t="s">
        <v>82</v>
      </c>
      <c r="G216" s="42" t="s">
        <v>29</v>
      </c>
      <c r="H216" s="42"/>
      <c r="I216" s="3">
        <v>298</v>
      </c>
      <c r="J216" s="4">
        <f t="shared" ref="J216:K220" si="5">P216*9807000</f>
        <v>1676997000</v>
      </c>
      <c r="K216" s="4">
        <f t="shared" si="5"/>
        <v>147105000</v>
      </c>
      <c r="L216" s="44" t="s">
        <v>33</v>
      </c>
      <c r="M216" s="44" t="s">
        <v>254</v>
      </c>
      <c r="N216" s="44" t="s">
        <v>255</v>
      </c>
      <c r="P216" s="6">
        <v>171</v>
      </c>
      <c r="Q216" s="6">
        <v>15</v>
      </c>
    </row>
    <row r="217" spans="1:17" ht="18" customHeight="1">
      <c r="A217" s="24"/>
      <c r="B217" s="44" t="s">
        <v>243</v>
      </c>
      <c r="C217" s="42" t="s">
        <v>248</v>
      </c>
      <c r="D217" s="42" t="s">
        <v>250</v>
      </c>
      <c r="E217" s="44" t="s">
        <v>252</v>
      </c>
      <c r="F217" s="42" t="s">
        <v>82</v>
      </c>
      <c r="G217" s="42" t="s">
        <v>29</v>
      </c>
      <c r="H217" s="42"/>
      <c r="I217" s="3">
        <v>298</v>
      </c>
      <c r="J217" s="4">
        <f t="shared" si="5"/>
        <v>3295152000</v>
      </c>
      <c r="K217" s="4">
        <f t="shared" si="5"/>
        <v>245175000</v>
      </c>
      <c r="L217" s="44" t="s">
        <v>33</v>
      </c>
      <c r="M217" s="44" t="s">
        <v>254</v>
      </c>
      <c r="N217" s="44" t="s">
        <v>255</v>
      </c>
      <c r="P217" s="6">
        <v>336</v>
      </c>
      <c r="Q217" s="6">
        <v>25</v>
      </c>
    </row>
    <row r="218" spans="1:17" ht="18" customHeight="1">
      <c r="A218" s="24"/>
      <c r="B218" s="44" t="s">
        <v>245</v>
      </c>
      <c r="C218" s="42" t="s">
        <v>248</v>
      </c>
      <c r="D218" s="42" t="s">
        <v>250</v>
      </c>
      <c r="E218" s="44" t="s">
        <v>252</v>
      </c>
      <c r="F218" s="42" t="s">
        <v>82</v>
      </c>
      <c r="G218" s="42" t="s">
        <v>29</v>
      </c>
      <c r="H218" s="42"/>
      <c r="I218" s="3">
        <v>298</v>
      </c>
      <c r="J218" s="4">
        <f t="shared" si="5"/>
        <v>3746274000</v>
      </c>
      <c r="K218" s="4">
        <f t="shared" si="5"/>
        <v>294210000</v>
      </c>
      <c r="L218" s="44" t="s">
        <v>33</v>
      </c>
      <c r="M218" s="44" t="s">
        <v>254</v>
      </c>
      <c r="N218" s="44" t="s">
        <v>255</v>
      </c>
      <c r="P218" s="6">
        <v>382</v>
      </c>
      <c r="Q218" s="6">
        <v>30</v>
      </c>
    </row>
    <row r="219" spans="1:17" ht="18" customHeight="1">
      <c r="A219" s="24"/>
      <c r="B219" s="44" t="s">
        <v>246</v>
      </c>
      <c r="C219" s="42" t="s">
        <v>249</v>
      </c>
      <c r="D219" s="42" t="s">
        <v>250</v>
      </c>
      <c r="E219" s="44" t="s">
        <v>252</v>
      </c>
      <c r="F219" s="42" t="s">
        <v>82</v>
      </c>
      <c r="G219" s="42" t="s">
        <v>29</v>
      </c>
      <c r="H219" s="42"/>
      <c r="I219" s="3">
        <v>298</v>
      </c>
      <c r="J219" s="4">
        <f t="shared" si="5"/>
        <v>3981642000</v>
      </c>
      <c r="K219" s="4">
        <f t="shared" si="5"/>
        <v>294210000</v>
      </c>
      <c r="L219" s="44" t="s">
        <v>33</v>
      </c>
      <c r="M219" s="44" t="s">
        <v>254</v>
      </c>
      <c r="N219" s="44" t="s">
        <v>255</v>
      </c>
      <c r="P219" s="6">
        <v>406</v>
      </c>
      <c r="Q219" s="6">
        <v>30</v>
      </c>
    </row>
    <row r="220" spans="1:17" ht="18" customHeight="1">
      <c r="A220" s="24"/>
      <c r="B220" s="44" t="s">
        <v>247</v>
      </c>
      <c r="C220" s="42" t="s">
        <v>176</v>
      </c>
      <c r="D220" s="42" t="s">
        <v>250</v>
      </c>
      <c r="E220" s="44" t="s">
        <v>252</v>
      </c>
      <c r="F220" s="42" t="s">
        <v>82</v>
      </c>
      <c r="G220" s="42" t="s">
        <v>29</v>
      </c>
      <c r="H220" s="42"/>
      <c r="I220" s="3">
        <v>298</v>
      </c>
      <c r="J220" s="4">
        <f t="shared" si="5"/>
        <v>4491606000</v>
      </c>
      <c r="K220" s="4">
        <f t="shared" si="5"/>
        <v>343245000</v>
      </c>
      <c r="L220" s="44" t="s">
        <v>33</v>
      </c>
      <c r="M220" s="44" t="s">
        <v>254</v>
      </c>
      <c r="N220" s="44" t="s">
        <v>255</v>
      </c>
      <c r="P220" s="6">
        <v>458</v>
      </c>
      <c r="Q220" s="6">
        <v>35</v>
      </c>
    </row>
    <row r="221" spans="1:17" ht="18" customHeight="1">
      <c r="A221" s="24"/>
      <c r="B221" s="44" t="s">
        <v>256</v>
      </c>
      <c r="C221" s="42" t="s">
        <v>104</v>
      </c>
      <c r="D221" s="42" t="s">
        <v>250</v>
      </c>
      <c r="E221" s="44" t="s">
        <v>260</v>
      </c>
      <c r="F221" s="42" t="s">
        <v>75</v>
      </c>
      <c r="G221" s="42" t="s">
        <v>29</v>
      </c>
      <c r="H221" s="42"/>
      <c r="I221" s="3">
        <v>298</v>
      </c>
      <c r="J221" s="4">
        <v>7180</v>
      </c>
      <c r="K221" s="4"/>
      <c r="L221" s="44" t="s">
        <v>167</v>
      </c>
      <c r="M221" s="44"/>
      <c r="N221" s="44" t="s">
        <v>261</v>
      </c>
    </row>
    <row r="222" spans="1:17" ht="18" customHeight="1">
      <c r="A222" s="24"/>
      <c r="B222" s="44" t="s">
        <v>257</v>
      </c>
      <c r="C222" s="42" t="s">
        <v>104</v>
      </c>
      <c r="D222" s="42" t="s">
        <v>250</v>
      </c>
      <c r="E222" s="44" t="s">
        <v>260</v>
      </c>
      <c r="F222" s="42" t="s">
        <v>75</v>
      </c>
      <c r="G222" s="42" t="s">
        <v>29</v>
      </c>
      <c r="H222" s="42"/>
      <c r="I222" s="3">
        <v>298</v>
      </c>
      <c r="J222" s="4">
        <v>7250</v>
      </c>
      <c r="K222" s="4"/>
      <c r="L222" s="44" t="s">
        <v>167</v>
      </c>
      <c r="M222" s="44"/>
      <c r="N222" s="44" t="s">
        <v>261</v>
      </c>
    </row>
    <row r="223" spans="1:17" ht="18" customHeight="1">
      <c r="A223" s="24"/>
      <c r="B223" s="44" t="s">
        <v>258</v>
      </c>
      <c r="C223" s="42" t="s">
        <v>70</v>
      </c>
      <c r="D223" s="42" t="s">
        <v>250</v>
      </c>
      <c r="E223" s="44" t="s">
        <v>260</v>
      </c>
      <c r="F223" s="42" t="s">
        <v>75</v>
      </c>
      <c r="G223" s="42" t="s">
        <v>29</v>
      </c>
      <c r="H223" s="42"/>
      <c r="I223" s="3">
        <v>298</v>
      </c>
      <c r="J223" s="4">
        <v>6800</v>
      </c>
      <c r="K223" s="4"/>
      <c r="L223" s="44" t="s">
        <v>167</v>
      </c>
      <c r="M223" s="44"/>
      <c r="N223" s="44" t="s">
        <v>261</v>
      </c>
    </row>
    <row r="224" spans="1:17" ht="18" customHeight="1">
      <c r="A224" s="24"/>
      <c r="B224" s="44" t="s">
        <v>259</v>
      </c>
      <c r="C224" s="42" t="s">
        <v>70</v>
      </c>
      <c r="D224" s="42" t="s">
        <v>250</v>
      </c>
      <c r="E224" s="44" t="s">
        <v>260</v>
      </c>
      <c r="F224" s="42" t="s">
        <v>75</v>
      </c>
      <c r="G224" s="42" t="s">
        <v>29</v>
      </c>
      <c r="H224" s="42"/>
      <c r="I224" s="3">
        <v>298</v>
      </c>
      <c r="J224" s="4">
        <v>6260</v>
      </c>
      <c r="K224" s="4"/>
      <c r="L224" s="44" t="s">
        <v>167</v>
      </c>
      <c r="M224" s="44"/>
      <c r="N224" s="44" t="s">
        <v>261</v>
      </c>
    </row>
    <row r="225" spans="1:17" ht="18" customHeight="1">
      <c r="A225" s="24"/>
      <c r="B225" s="44" t="s">
        <v>262</v>
      </c>
      <c r="C225" s="42" t="s">
        <v>135</v>
      </c>
      <c r="D225" s="42" t="s">
        <v>250</v>
      </c>
      <c r="E225" s="44" t="s">
        <v>266</v>
      </c>
      <c r="F225" s="42" t="s">
        <v>175</v>
      </c>
      <c r="G225" s="42" t="s">
        <v>29</v>
      </c>
      <c r="H225" s="42"/>
      <c r="I225" s="3">
        <v>298</v>
      </c>
      <c r="J225" s="42">
        <v>412000000</v>
      </c>
      <c r="K225" s="4"/>
      <c r="L225" s="44" t="s">
        <v>33</v>
      </c>
      <c r="M225" s="44" t="s">
        <v>268</v>
      </c>
      <c r="N225" s="44" t="s">
        <v>269</v>
      </c>
    </row>
    <row r="226" spans="1:17" ht="18" customHeight="1">
      <c r="A226" s="24"/>
      <c r="B226" s="44" t="s">
        <v>263</v>
      </c>
      <c r="C226" s="42" t="s">
        <v>135</v>
      </c>
      <c r="D226" s="42" t="s">
        <v>250</v>
      </c>
      <c r="E226" s="44" t="s">
        <v>266</v>
      </c>
      <c r="F226" s="42" t="s">
        <v>175</v>
      </c>
      <c r="G226" s="42" t="s">
        <v>29</v>
      </c>
      <c r="H226" s="42"/>
      <c r="I226" s="3">
        <v>298</v>
      </c>
      <c r="J226" s="42">
        <v>1214000000</v>
      </c>
      <c r="K226" s="4"/>
      <c r="L226" s="44" t="s">
        <v>33</v>
      </c>
      <c r="M226" s="44" t="s">
        <v>268</v>
      </c>
      <c r="N226" s="44" t="s">
        <v>269</v>
      </c>
    </row>
    <row r="227" spans="1:17" ht="18" customHeight="1">
      <c r="A227" s="24"/>
      <c r="B227" s="44" t="s">
        <v>264</v>
      </c>
      <c r="C227" s="42" t="s">
        <v>248</v>
      </c>
      <c r="D227" s="42" t="s">
        <v>250</v>
      </c>
      <c r="E227" s="44" t="s">
        <v>266</v>
      </c>
      <c r="F227" s="42" t="s">
        <v>175</v>
      </c>
      <c r="G227" s="42" t="s">
        <v>29</v>
      </c>
      <c r="H227" s="42"/>
      <c r="I227" s="3">
        <v>298</v>
      </c>
      <c r="J227" s="42">
        <v>1140000000</v>
      </c>
      <c r="K227" s="4"/>
      <c r="L227" s="44" t="s">
        <v>33</v>
      </c>
      <c r="M227" s="44" t="s">
        <v>268</v>
      </c>
      <c r="N227" s="44" t="s">
        <v>269</v>
      </c>
    </row>
    <row r="228" spans="1:17" ht="18" customHeight="1">
      <c r="A228" s="24"/>
      <c r="B228" s="44" t="s">
        <v>265</v>
      </c>
      <c r="C228" s="42" t="s">
        <v>176</v>
      </c>
      <c r="D228" s="42" t="s">
        <v>250</v>
      </c>
      <c r="E228" s="44" t="s">
        <v>266</v>
      </c>
      <c r="F228" s="42" t="s">
        <v>175</v>
      </c>
      <c r="G228" s="42" t="s">
        <v>29</v>
      </c>
      <c r="H228" s="42"/>
      <c r="I228" s="3">
        <v>298</v>
      </c>
      <c r="J228" s="42">
        <v>1000000000</v>
      </c>
      <c r="K228" s="4">
        <v>100000000</v>
      </c>
      <c r="L228" s="44" t="s">
        <v>33</v>
      </c>
      <c r="M228" s="44" t="s">
        <v>101</v>
      </c>
      <c r="N228" s="44" t="s">
        <v>269</v>
      </c>
    </row>
    <row r="229" spans="1:17" ht="18" customHeight="1">
      <c r="A229" s="24"/>
      <c r="B229" s="44" t="s">
        <v>262</v>
      </c>
      <c r="C229" s="42" t="s">
        <v>135</v>
      </c>
      <c r="D229" s="42" t="s">
        <v>250</v>
      </c>
      <c r="E229" s="44" t="s">
        <v>266</v>
      </c>
      <c r="F229" s="42" t="s">
        <v>267</v>
      </c>
      <c r="G229" s="42" t="s">
        <v>29</v>
      </c>
      <c r="H229" s="42"/>
      <c r="I229" s="3">
        <v>298</v>
      </c>
      <c r="J229" s="42">
        <v>2112000000</v>
      </c>
      <c r="K229" s="4"/>
      <c r="L229" s="44" t="s">
        <v>33</v>
      </c>
      <c r="M229" s="44" t="s">
        <v>268</v>
      </c>
      <c r="N229" s="44" t="s">
        <v>269</v>
      </c>
    </row>
    <row r="230" spans="1:17" ht="18" customHeight="1">
      <c r="A230" s="24"/>
      <c r="B230" s="44" t="s">
        <v>263</v>
      </c>
      <c r="C230" s="42" t="s">
        <v>135</v>
      </c>
      <c r="D230" s="42" t="s">
        <v>250</v>
      </c>
      <c r="E230" s="44" t="s">
        <v>266</v>
      </c>
      <c r="F230" s="42" t="s">
        <v>267</v>
      </c>
      <c r="G230" s="42" t="s">
        <v>29</v>
      </c>
      <c r="H230" s="42"/>
      <c r="I230" s="3">
        <v>298</v>
      </c>
      <c r="J230" s="42">
        <v>2923000000</v>
      </c>
      <c r="K230" s="4"/>
      <c r="L230" s="44" t="s">
        <v>33</v>
      </c>
      <c r="M230" s="44" t="s">
        <v>268</v>
      </c>
      <c r="N230" s="44" t="s">
        <v>269</v>
      </c>
    </row>
    <row r="231" spans="1:17" ht="18" customHeight="1">
      <c r="A231" s="24"/>
      <c r="B231" s="44" t="s">
        <v>264</v>
      </c>
      <c r="C231" s="42" t="s">
        <v>248</v>
      </c>
      <c r="D231" s="42" t="s">
        <v>250</v>
      </c>
      <c r="E231" s="44" t="s">
        <v>266</v>
      </c>
      <c r="F231" s="42" t="s">
        <v>267</v>
      </c>
      <c r="G231" s="42" t="s">
        <v>29</v>
      </c>
      <c r="H231" s="42"/>
      <c r="I231" s="3">
        <v>298</v>
      </c>
      <c r="J231" s="42">
        <v>2873000000</v>
      </c>
      <c r="K231" s="4"/>
      <c r="L231" s="44" t="s">
        <v>33</v>
      </c>
      <c r="M231" s="44" t="s">
        <v>268</v>
      </c>
      <c r="N231" s="44" t="s">
        <v>269</v>
      </c>
    </row>
    <row r="232" spans="1:17" ht="18" customHeight="1">
      <c r="A232" s="24"/>
      <c r="B232" s="44" t="s">
        <v>265</v>
      </c>
      <c r="C232" s="42" t="s">
        <v>176</v>
      </c>
      <c r="D232" s="42" t="s">
        <v>250</v>
      </c>
      <c r="E232" s="44" t="s">
        <v>266</v>
      </c>
      <c r="F232" s="42" t="s">
        <v>267</v>
      </c>
      <c r="G232" s="42" t="s">
        <v>29</v>
      </c>
      <c r="H232" s="42"/>
      <c r="I232" s="3">
        <v>298</v>
      </c>
      <c r="J232" s="42">
        <v>1832000000</v>
      </c>
      <c r="K232" s="4"/>
      <c r="L232" s="44" t="s">
        <v>33</v>
      </c>
      <c r="M232" s="44" t="s">
        <v>268</v>
      </c>
      <c r="N232" s="44" t="s">
        <v>269</v>
      </c>
    </row>
    <row r="233" spans="1:17" ht="18" customHeight="1">
      <c r="A233" s="24"/>
      <c r="B233" s="44" t="s">
        <v>262</v>
      </c>
      <c r="C233" s="42" t="s">
        <v>135</v>
      </c>
      <c r="D233" s="42" t="s">
        <v>250</v>
      </c>
      <c r="E233" s="44" t="s">
        <v>266</v>
      </c>
      <c r="F233" s="42" t="s">
        <v>80</v>
      </c>
      <c r="G233" s="42" t="s">
        <v>29</v>
      </c>
      <c r="H233" s="42"/>
      <c r="I233" s="3">
        <v>298</v>
      </c>
      <c r="J233" s="42">
        <v>42</v>
      </c>
      <c r="K233" s="4"/>
      <c r="L233" s="44" t="s">
        <v>81</v>
      </c>
      <c r="M233" s="44" t="s">
        <v>268</v>
      </c>
      <c r="N233" s="44" t="s">
        <v>269</v>
      </c>
    </row>
    <row r="234" spans="1:17" ht="18" customHeight="1">
      <c r="A234" s="24"/>
      <c r="B234" s="44" t="s">
        <v>263</v>
      </c>
      <c r="C234" s="42" t="s">
        <v>135</v>
      </c>
      <c r="D234" s="42" t="s">
        <v>250</v>
      </c>
      <c r="E234" s="44" t="s">
        <v>266</v>
      </c>
      <c r="F234" s="42" t="s">
        <v>80</v>
      </c>
      <c r="G234" s="42" t="s">
        <v>29</v>
      </c>
      <c r="H234" s="42"/>
      <c r="I234" s="3">
        <v>298</v>
      </c>
      <c r="J234" s="42">
        <v>37</v>
      </c>
      <c r="K234" s="4"/>
      <c r="L234" s="44" t="s">
        <v>81</v>
      </c>
      <c r="M234" s="44" t="s">
        <v>268</v>
      </c>
      <c r="N234" s="44" t="s">
        <v>269</v>
      </c>
    </row>
    <row r="235" spans="1:17" ht="18" customHeight="1">
      <c r="A235" s="24"/>
      <c r="B235" s="44" t="s">
        <v>264</v>
      </c>
      <c r="C235" s="42" t="s">
        <v>248</v>
      </c>
      <c r="D235" s="42" t="s">
        <v>250</v>
      </c>
      <c r="E235" s="44" t="s">
        <v>266</v>
      </c>
      <c r="F235" s="42" t="s">
        <v>80</v>
      </c>
      <c r="G235" s="42" t="s">
        <v>29</v>
      </c>
      <c r="H235" s="42"/>
      <c r="I235" s="3">
        <v>298</v>
      </c>
      <c r="J235" s="42">
        <v>31</v>
      </c>
      <c r="K235" s="4"/>
      <c r="L235" s="44" t="s">
        <v>81</v>
      </c>
      <c r="M235" s="44" t="s">
        <v>268</v>
      </c>
      <c r="N235" s="44" t="s">
        <v>269</v>
      </c>
    </row>
    <row r="236" spans="1:17" ht="18" customHeight="1">
      <c r="A236" s="24"/>
      <c r="B236" s="44" t="s">
        <v>265</v>
      </c>
      <c r="C236" s="42" t="s">
        <v>176</v>
      </c>
      <c r="D236" s="42" t="s">
        <v>250</v>
      </c>
      <c r="E236" s="44" t="s">
        <v>266</v>
      </c>
      <c r="F236" s="42" t="s">
        <v>80</v>
      </c>
      <c r="G236" s="42" t="s">
        <v>29</v>
      </c>
      <c r="H236" s="42"/>
      <c r="I236" s="3">
        <v>298</v>
      </c>
      <c r="J236" s="42">
        <v>16</v>
      </c>
      <c r="K236" s="4"/>
      <c r="L236" s="44" t="s">
        <v>81</v>
      </c>
      <c r="M236" s="44" t="s">
        <v>268</v>
      </c>
      <c r="N236" s="44" t="s">
        <v>269</v>
      </c>
    </row>
    <row r="237" spans="1:17" ht="18" customHeight="1">
      <c r="A237" s="24"/>
      <c r="B237" s="44" t="s">
        <v>270</v>
      </c>
      <c r="C237" s="42" t="s">
        <v>104</v>
      </c>
      <c r="D237" s="42" t="s">
        <v>276</v>
      </c>
      <c r="E237" s="44" t="s">
        <v>277</v>
      </c>
      <c r="F237" s="42" t="s">
        <v>82</v>
      </c>
      <c r="G237" s="42" t="s">
        <v>29</v>
      </c>
      <c r="H237" s="42"/>
      <c r="I237" s="3">
        <v>298</v>
      </c>
      <c r="J237" s="4">
        <f t="shared" ref="J237:K242" si="6">P237*9807000</f>
        <v>1363173000</v>
      </c>
      <c r="K237" s="4">
        <f t="shared" si="6"/>
        <v>19614000</v>
      </c>
      <c r="L237" s="44" t="s">
        <v>33</v>
      </c>
      <c r="M237" s="44" t="s">
        <v>190</v>
      </c>
      <c r="N237" s="44" t="s">
        <v>278</v>
      </c>
      <c r="P237" s="6">
        <v>139</v>
      </c>
      <c r="Q237" s="6">
        <v>2</v>
      </c>
    </row>
    <row r="238" spans="1:17" ht="18" customHeight="1">
      <c r="A238" s="24"/>
      <c r="B238" s="44" t="s">
        <v>271</v>
      </c>
      <c r="C238" s="42" t="s">
        <v>104</v>
      </c>
      <c r="D238" s="42" t="s">
        <v>276</v>
      </c>
      <c r="E238" s="44" t="s">
        <v>277</v>
      </c>
      <c r="F238" s="42" t="s">
        <v>82</v>
      </c>
      <c r="G238" s="42" t="s">
        <v>29</v>
      </c>
      <c r="H238" s="42"/>
      <c r="I238" s="3">
        <v>298</v>
      </c>
      <c r="J238" s="4">
        <f t="shared" si="6"/>
        <v>1167033000</v>
      </c>
      <c r="K238" s="4">
        <f t="shared" si="6"/>
        <v>29421000</v>
      </c>
      <c r="L238" s="44" t="s">
        <v>33</v>
      </c>
      <c r="M238" s="44" t="s">
        <v>190</v>
      </c>
      <c r="N238" s="44" t="s">
        <v>278</v>
      </c>
      <c r="P238" s="6">
        <v>119</v>
      </c>
      <c r="Q238" s="6">
        <v>3</v>
      </c>
    </row>
    <row r="239" spans="1:17" ht="18" customHeight="1">
      <c r="A239" s="24"/>
      <c r="B239" s="44" t="s">
        <v>272</v>
      </c>
      <c r="C239" s="42" t="s">
        <v>104</v>
      </c>
      <c r="D239" s="42" t="s">
        <v>276</v>
      </c>
      <c r="E239" s="44" t="s">
        <v>277</v>
      </c>
      <c r="F239" s="42" t="s">
        <v>82</v>
      </c>
      <c r="G239" s="42" t="s">
        <v>29</v>
      </c>
      <c r="H239" s="42"/>
      <c r="I239" s="3">
        <v>298</v>
      </c>
      <c r="J239" s="4">
        <f t="shared" si="6"/>
        <v>1363173000</v>
      </c>
      <c r="K239" s="4">
        <f t="shared" si="6"/>
        <v>49035000</v>
      </c>
      <c r="L239" s="44" t="s">
        <v>33</v>
      </c>
      <c r="M239" s="44" t="s">
        <v>190</v>
      </c>
      <c r="N239" s="44" t="s">
        <v>278</v>
      </c>
      <c r="P239" s="6">
        <v>139</v>
      </c>
      <c r="Q239" s="6">
        <v>5</v>
      </c>
    </row>
    <row r="240" spans="1:17" ht="18" customHeight="1">
      <c r="A240" s="24"/>
      <c r="B240" s="44" t="s">
        <v>273</v>
      </c>
      <c r="C240" s="42" t="s">
        <v>104</v>
      </c>
      <c r="D240" s="42" t="s">
        <v>276</v>
      </c>
      <c r="E240" s="44" t="s">
        <v>277</v>
      </c>
      <c r="F240" s="42" t="s">
        <v>82</v>
      </c>
      <c r="G240" s="42" t="s">
        <v>29</v>
      </c>
      <c r="H240" s="42"/>
      <c r="I240" s="3">
        <v>298</v>
      </c>
      <c r="J240" s="4">
        <f t="shared" si="6"/>
        <v>1941786000</v>
      </c>
      <c r="K240" s="4">
        <f t="shared" si="6"/>
        <v>88263000</v>
      </c>
      <c r="L240" s="44" t="s">
        <v>33</v>
      </c>
      <c r="M240" s="44" t="s">
        <v>190</v>
      </c>
      <c r="N240" s="44" t="s">
        <v>278</v>
      </c>
      <c r="P240" s="6">
        <v>198</v>
      </c>
      <c r="Q240" s="6">
        <v>9</v>
      </c>
    </row>
    <row r="241" spans="1:17" ht="18" customHeight="1">
      <c r="A241" s="24"/>
      <c r="B241" s="44" t="s">
        <v>274</v>
      </c>
      <c r="C241" s="42" t="s">
        <v>104</v>
      </c>
      <c r="D241" s="42" t="s">
        <v>276</v>
      </c>
      <c r="E241" s="44" t="s">
        <v>277</v>
      </c>
      <c r="F241" s="42" t="s">
        <v>82</v>
      </c>
      <c r="G241" s="42" t="s">
        <v>29</v>
      </c>
      <c r="H241" s="42"/>
      <c r="I241" s="3">
        <v>298</v>
      </c>
      <c r="J241" s="4">
        <f t="shared" si="6"/>
        <v>1657383000</v>
      </c>
      <c r="K241" s="4">
        <f t="shared" si="6"/>
        <v>88263000</v>
      </c>
      <c r="L241" s="44" t="s">
        <v>33</v>
      </c>
      <c r="M241" s="44" t="s">
        <v>190</v>
      </c>
      <c r="N241" s="44" t="s">
        <v>278</v>
      </c>
      <c r="P241" s="6">
        <v>169</v>
      </c>
      <c r="Q241" s="6">
        <v>9</v>
      </c>
    </row>
    <row r="242" spans="1:17" ht="18" customHeight="1">
      <c r="A242" s="24"/>
      <c r="B242" s="44" t="s">
        <v>275</v>
      </c>
      <c r="C242" s="42" t="s">
        <v>104</v>
      </c>
      <c r="D242" s="42" t="s">
        <v>276</v>
      </c>
      <c r="E242" s="44" t="s">
        <v>277</v>
      </c>
      <c r="F242" s="42" t="s">
        <v>82</v>
      </c>
      <c r="G242" s="42" t="s">
        <v>29</v>
      </c>
      <c r="H242" s="42"/>
      <c r="I242" s="3">
        <v>298</v>
      </c>
      <c r="J242" s="4">
        <f t="shared" si="6"/>
        <v>1353366000</v>
      </c>
      <c r="K242" s="4">
        <f t="shared" si="6"/>
        <v>39228000</v>
      </c>
      <c r="L242" s="44" t="s">
        <v>33</v>
      </c>
      <c r="M242" s="44" t="s">
        <v>190</v>
      </c>
      <c r="N242" s="44" t="s">
        <v>278</v>
      </c>
      <c r="P242" s="6">
        <v>138</v>
      </c>
      <c r="Q242" s="6">
        <v>4</v>
      </c>
    </row>
    <row r="243" spans="1:17" ht="18" customHeight="1">
      <c r="A243" s="24"/>
      <c r="B243" s="44" t="s">
        <v>279</v>
      </c>
      <c r="C243" s="42" t="s">
        <v>248</v>
      </c>
      <c r="D243" s="42" t="s">
        <v>152</v>
      </c>
      <c r="E243" s="44" t="s">
        <v>281</v>
      </c>
      <c r="F243" s="42" t="s">
        <v>140</v>
      </c>
      <c r="G243" s="42" t="s">
        <v>29</v>
      </c>
      <c r="H243" s="42"/>
      <c r="I243" s="3">
        <v>298</v>
      </c>
      <c r="J243" s="4">
        <v>1056000000</v>
      </c>
      <c r="K243" s="4">
        <v>13000000</v>
      </c>
      <c r="L243" s="44" t="s">
        <v>33</v>
      </c>
      <c r="M243" s="44" t="s">
        <v>189</v>
      </c>
      <c r="N243" s="44" t="s">
        <v>280</v>
      </c>
    </row>
    <row r="244" spans="1:17" ht="18" customHeight="1">
      <c r="A244" s="24"/>
      <c r="B244" s="44" t="s">
        <v>279</v>
      </c>
      <c r="C244" s="42" t="s">
        <v>248</v>
      </c>
      <c r="D244" s="42" t="s">
        <v>152</v>
      </c>
      <c r="E244" s="44" t="s">
        <v>281</v>
      </c>
      <c r="F244" s="42" t="s">
        <v>141</v>
      </c>
      <c r="G244" s="42" t="s">
        <v>29</v>
      </c>
      <c r="H244" s="42"/>
      <c r="I244" s="3">
        <v>298</v>
      </c>
      <c r="J244" s="4">
        <v>1526000000</v>
      </c>
      <c r="K244" s="4">
        <v>9000000</v>
      </c>
      <c r="L244" s="44" t="s">
        <v>33</v>
      </c>
      <c r="M244" s="44" t="s">
        <v>189</v>
      </c>
      <c r="N244" s="44" t="s">
        <v>280</v>
      </c>
    </row>
    <row r="245" spans="1:17" ht="18" customHeight="1">
      <c r="A245" s="24"/>
      <c r="B245" s="44" t="s">
        <v>279</v>
      </c>
      <c r="C245" s="42" t="s">
        <v>248</v>
      </c>
      <c r="D245" s="42" t="s">
        <v>152</v>
      </c>
      <c r="E245" s="44" t="s">
        <v>281</v>
      </c>
      <c r="F245" s="42" t="s">
        <v>142</v>
      </c>
      <c r="G245" s="42" t="s">
        <v>29</v>
      </c>
      <c r="H245" s="42"/>
      <c r="I245" s="3">
        <v>298</v>
      </c>
      <c r="J245" s="4">
        <v>15.6</v>
      </c>
      <c r="K245" s="4">
        <v>600000</v>
      </c>
      <c r="L245" s="44" t="s">
        <v>81</v>
      </c>
      <c r="M245" s="44" t="s">
        <v>189</v>
      </c>
      <c r="N245" s="44" t="s">
        <v>280</v>
      </c>
    </row>
    <row r="246" spans="1:17" ht="18" customHeight="1">
      <c r="A246" s="24"/>
      <c r="B246" s="44" t="s">
        <v>282</v>
      </c>
      <c r="C246" s="42" t="s">
        <v>176</v>
      </c>
      <c r="D246" s="42" t="s">
        <v>152</v>
      </c>
      <c r="E246" s="44" t="s">
        <v>283</v>
      </c>
      <c r="F246" s="42" t="s">
        <v>75</v>
      </c>
      <c r="G246" s="42" t="s">
        <v>29</v>
      </c>
      <c r="H246" s="42"/>
      <c r="I246" s="3">
        <v>299</v>
      </c>
      <c r="J246" s="4">
        <v>6900</v>
      </c>
      <c r="K246" s="4"/>
      <c r="L246" s="44" t="s">
        <v>167</v>
      </c>
      <c r="M246" s="44"/>
      <c r="N246" s="44" t="s">
        <v>284</v>
      </c>
    </row>
    <row r="247" spans="1:17" ht="18" customHeight="1">
      <c r="A247" s="24"/>
      <c r="B247" s="44" t="s">
        <v>282</v>
      </c>
      <c r="C247" s="42" t="s">
        <v>176</v>
      </c>
      <c r="D247" s="42" t="s">
        <v>152</v>
      </c>
      <c r="E247" s="44" t="s">
        <v>283</v>
      </c>
      <c r="F247" s="42" t="s">
        <v>175</v>
      </c>
      <c r="G247" s="42" t="s">
        <v>29</v>
      </c>
      <c r="H247" s="42" t="s">
        <v>125</v>
      </c>
      <c r="I247" s="3">
        <v>293</v>
      </c>
      <c r="J247" s="4">
        <v>1301000000</v>
      </c>
      <c r="K247" s="4"/>
      <c r="L247" s="44" t="s">
        <v>33</v>
      </c>
      <c r="M247" s="44"/>
      <c r="N247" s="44" t="s">
        <v>284</v>
      </c>
    </row>
    <row r="248" spans="1:17" ht="18" customHeight="1">
      <c r="A248" s="24"/>
      <c r="B248" s="44" t="s">
        <v>282</v>
      </c>
      <c r="C248" s="42" t="s">
        <v>176</v>
      </c>
      <c r="D248" s="42" t="s">
        <v>152</v>
      </c>
      <c r="E248" s="44" t="s">
        <v>283</v>
      </c>
      <c r="F248" s="42" t="s">
        <v>175</v>
      </c>
      <c r="G248" s="42" t="s">
        <v>29</v>
      </c>
      <c r="H248" s="42" t="s">
        <v>125</v>
      </c>
      <c r="I248" s="3">
        <v>873</v>
      </c>
      <c r="J248" s="4">
        <v>782000000</v>
      </c>
      <c r="K248" s="4"/>
      <c r="L248" s="44" t="s">
        <v>33</v>
      </c>
      <c r="M248" s="44"/>
      <c r="N248" s="44" t="s">
        <v>284</v>
      </c>
    </row>
    <row r="249" spans="1:17" ht="18" customHeight="1">
      <c r="A249" s="24"/>
      <c r="B249" s="44" t="s">
        <v>282</v>
      </c>
      <c r="C249" s="42" t="s">
        <v>176</v>
      </c>
      <c r="D249" s="42" t="s">
        <v>152</v>
      </c>
      <c r="E249" s="44" t="s">
        <v>283</v>
      </c>
      <c r="F249" s="42" t="s">
        <v>175</v>
      </c>
      <c r="G249" s="42" t="s">
        <v>29</v>
      </c>
      <c r="H249" s="42" t="s">
        <v>125</v>
      </c>
      <c r="I249" s="3">
        <v>1073</v>
      </c>
      <c r="J249" s="4">
        <v>358000000</v>
      </c>
      <c r="K249" s="4"/>
      <c r="L249" s="44" t="s">
        <v>33</v>
      </c>
      <c r="M249" s="44"/>
      <c r="N249" s="44" t="s">
        <v>284</v>
      </c>
    </row>
    <row r="250" spans="1:17" ht="18" customHeight="1">
      <c r="A250" s="24"/>
      <c r="B250" s="44" t="s">
        <v>282</v>
      </c>
      <c r="C250" s="42" t="s">
        <v>176</v>
      </c>
      <c r="D250" s="42" t="s">
        <v>152</v>
      </c>
      <c r="E250" s="44" t="s">
        <v>283</v>
      </c>
      <c r="F250" s="42" t="s">
        <v>175</v>
      </c>
      <c r="G250" s="42" t="s">
        <v>29</v>
      </c>
      <c r="H250" s="42" t="s">
        <v>125</v>
      </c>
      <c r="I250" s="3">
        <v>1273</v>
      </c>
      <c r="J250" s="4">
        <v>66000000</v>
      </c>
      <c r="K250" s="4"/>
      <c r="L250" s="44" t="s">
        <v>33</v>
      </c>
      <c r="M250" s="44"/>
      <c r="N250" s="44" t="s">
        <v>284</v>
      </c>
    </row>
    <row r="251" spans="1:17" ht="18" customHeight="1">
      <c r="A251" s="24"/>
      <c r="B251" s="44" t="s">
        <v>282</v>
      </c>
      <c r="C251" s="42" t="s">
        <v>176</v>
      </c>
      <c r="D251" s="42" t="s">
        <v>152</v>
      </c>
      <c r="E251" s="44" t="s">
        <v>283</v>
      </c>
      <c r="F251" s="42" t="s">
        <v>158</v>
      </c>
      <c r="G251" s="42" t="s">
        <v>29</v>
      </c>
      <c r="H251" s="42" t="s">
        <v>125</v>
      </c>
      <c r="I251" s="3">
        <v>293</v>
      </c>
      <c r="J251" s="4">
        <v>1590000000</v>
      </c>
      <c r="K251" s="4"/>
      <c r="L251" s="44" t="s">
        <v>33</v>
      </c>
      <c r="M251" s="44"/>
      <c r="N251" s="44" t="s">
        <v>284</v>
      </c>
    </row>
    <row r="252" spans="1:17" ht="18" customHeight="1">
      <c r="A252" s="24"/>
      <c r="B252" s="44" t="s">
        <v>282</v>
      </c>
      <c r="C252" s="42" t="s">
        <v>176</v>
      </c>
      <c r="D252" s="42" t="s">
        <v>152</v>
      </c>
      <c r="E252" s="44" t="s">
        <v>283</v>
      </c>
      <c r="F252" s="42" t="s">
        <v>158</v>
      </c>
      <c r="G252" s="42" t="s">
        <v>29</v>
      </c>
      <c r="H252" s="42" t="s">
        <v>125</v>
      </c>
      <c r="I252" s="3">
        <v>873</v>
      </c>
      <c r="J252" s="4">
        <v>1024000000</v>
      </c>
      <c r="K252" s="4"/>
      <c r="L252" s="44" t="s">
        <v>33</v>
      </c>
      <c r="M252" s="44"/>
      <c r="N252" s="44" t="s">
        <v>284</v>
      </c>
    </row>
    <row r="253" spans="1:17" ht="18" customHeight="1">
      <c r="A253" s="24"/>
      <c r="B253" s="44" t="s">
        <v>282</v>
      </c>
      <c r="C253" s="42" t="s">
        <v>176</v>
      </c>
      <c r="D253" s="42" t="s">
        <v>152</v>
      </c>
      <c r="E253" s="44" t="s">
        <v>283</v>
      </c>
      <c r="F253" s="42" t="s">
        <v>158</v>
      </c>
      <c r="G253" s="42" t="s">
        <v>29</v>
      </c>
      <c r="H253" s="42" t="s">
        <v>125</v>
      </c>
      <c r="I253" s="3">
        <v>1073</v>
      </c>
      <c r="J253" s="4">
        <v>377000000</v>
      </c>
      <c r="K253" s="4"/>
      <c r="L253" s="44" t="s">
        <v>33</v>
      </c>
      <c r="M253" s="44"/>
      <c r="N253" s="44" t="s">
        <v>284</v>
      </c>
    </row>
    <row r="254" spans="1:17" ht="18" customHeight="1">
      <c r="A254" s="24"/>
      <c r="B254" s="44" t="s">
        <v>282</v>
      </c>
      <c r="C254" s="42" t="s">
        <v>176</v>
      </c>
      <c r="D254" s="42" t="s">
        <v>152</v>
      </c>
      <c r="E254" s="44" t="s">
        <v>283</v>
      </c>
      <c r="F254" s="42" t="s">
        <v>158</v>
      </c>
      <c r="G254" s="42" t="s">
        <v>29</v>
      </c>
      <c r="H254" s="42" t="s">
        <v>125</v>
      </c>
      <c r="I254" s="3">
        <v>1273</v>
      </c>
      <c r="J254" s="4">
        <v>78000000</v>
      </c>
      <c r="K254" s="4"/>
      <c r="L254" s="44" t="s">
        <v>33</v>
      </c>
      <c r="M254" s="44"/>
      <c r="N254" s="44" t="s">
        <v>284</v>
      </c>
    </row>
    <row r="255" spans="1:17" ht="18" customHeight="1">
      <c r="A255" s="24"/>
      <c r="B255" s="44" t="s">
        <v>282</v>
      </c>
      <c r="C255" s="42" t="s">
        <v>176</v>
      </c>
      <c r="D255" s="42" t="s">
        <v>152</v>
      </c>
      <c r="E255" s="44" t="s">
        <v>283</v>
      </c>
      <c r="F255" s="42" t="s">
        <v>159</v>
      </c>
      <c r="G255" s="42" t="s">
        <v>29</v>
      </c>
      <c r="H255" s="42" t="s">
        <v>125</v>
      </c>
      <c r="I255" s="3">
        <v>293</v>
      </c>
      <c r="J255" s="4">
        <v>69</v>
      </c>
      <c r="K255" s="4"/>
      <c r="L255" s="44" t="s">
        <v>81</v>
      </c>
      <c r="M255" s="44"/>
      <c r="N255" s="44" t="s">
        <v>284</v>
      </c>
    </row>
    <row r="256" spans="1:17" ht="18" customHeight="1">
      <c r="A256" s="24"/>
      <c r="B256" s="44" t="s">
        <v>282</v>
      </c>
      <c r="C256" s="42" t="s">
        <v>176</v>
      </c>
      <c r="D256" s="42" t="s">
        <v>152</v>
      </c>
      <c r="E256" s="44" t="s">
        <v>283</v>
      </c>
      <c r="F256" s="42" t="s">
        <v>159</v>
      </c>
      <c r="G256" s="42" t="s">
        <v>29</v>
      </c>
      <c r="H256" s="42" t="s">
        <v>125</v>
      </c>
      <c r="I256" s="3">
        <v>873</v>
      </c>
      <c r="J256" s="4">
        <v>69</v>
      </c>
      <c r="K256" s="4"/>
      <c r="L256" s="44" t="s">
        <v>81</v>
      </c>
      <c r="M256" s="44"/>
      <c r="N256" s="44" t="s">
        <v>284</v>
      </c>
    </row>
    <row r="257" spans="1:14" ht="18" customHeight="1">
      <c r="A257" s="24"/>
      <c r="B257" s="44" t="s">
        <v>282</v>
      </c>
      <c r="C257" s="42" t="s">
        <v>176</v>
      </c>
      <c r="D257" s="42" t="s">
        <v>152</v>
      </c>
      <c r="E257" s="44" t="s">
        <v>283</v>
      </c>
      <c r="F257" s="42" t="s">
        <v>159</v>
      </c>
      <c r="G257" s="42" t="s">
        <v>29</v>
      </c>
      <c r="H257" s="42" t="s">
        <v>125</v>
      </c>
      <c r="I257" s="3">
        <v>1073</v>
      </c>
      <c r="J257" s="4">
        <v>69</v>
      </c>
      <c r="K257" s="4"/>
      <c r="L257" s="44" t="s">
        <v>81</v>
      </c>
      <c r="M257" s="44"/>
      <c r="N257" s="44" t="s">
        <v>284</v>
      </c>
    </row>
    <row r="258" spans="1:14" ht="18" customHeight="1">
      <c r="A258" s="24"/>
      <c r="B258" s="44" t="s">
        <v>282</v>
      </c>
      <c r="C258" s="42" t="s">
        <v>176</v>
      </c>
      <c r="D258" s="42" t="s">
        <v>152</v>
      </c>
      <c r="E258" s="44" t="s">
        <v>283</v>
      </c>
      <c r="F258" s="42" t="s">
        <v>159</v>
      </c>
      <c r="G258" s="42" t="s">
        <v>29</v>
      </c>
      <c r="H258" s="42" t="s">
        <v>125</v>
      </c>
      <c r="I258" s="3">
        <v>1273</v>
      </c>
      <c r="J258" s="4">
        <v>69</v>
      </c>
      <c r="K258" s="4"/>
      <c r="L258" s="44" t="s">
        <v>81</v>
      </c>
      <c r="M258" s="44"/>
      <c r="N258" s="44" t="s">
        <v>284</v>
      </c>
    </row>
    <row r="259" spans="1:14" ht="18" customHeight="1">
      <c r="A259" s="24"/>
      <c r="B259" s="44" t="s">
        <v>285</v>
      </c>
      <c r="C259" s="2" t="s">
        <v>290</v>
      </c>
      <c r="D259" s="2" t="s">
        <v>66</v>
      </c>
      <c r="F259" s="2" t="s">
        <v>175</v>
      </c>
      <c r="G259" s="42" t="s">
        <v>29</v>
      </c>
      <c r="H259" s="42" t="s">
        <v>125</v>
      </c>
      <c r="I259" s="3">
        <v>298</v>
      </c>
      <c r="J259" s="4">
        <v>1700000000</v>
      </c>
      <c r="K259" s="4">
        <v>50000000</v>
      </c>
      <c r="L259" s="44" t="s">
        <v>33</v>
      </c>
      <c r="M259" s="44"/>
      <c r="N259" s="44" t="s">
        <v>288</v>
      </c>
    </row>
    <row r="260" spans="1:14" ht="18" customHeight="1">
      <c r="A260" s="24"/>
      <c r="B260" s="44" t="s">
        <v>286</v>
      </c>
      <c r="C260" s="2" t="s">
        <v>290</v>
      </c>
      <c r="D260" s="2" t="s">
        <v>66</v>
      </c>
      <c r="F260" s="2" t="s">
        <v>175</v>
      </c>
      <c r="G260" s="42" t="s">
        <v>29</v>
      </c>
      <c r="H260" s="42" t="s">
        <v>125</v>
      </c>
      <c r="I260" s="3">
        <v>298</v>
      </c>
      <c r="J260" s="4">
        <v>1600000000</v>
      </c>
      <c r="K260" s="4">
        <v>50000000</v>
      </c>
      <c r="L260" s="44" t="s">
        <v>33</v>
      </c>
      <c r="M260" s="44"/>
      <c r="N260" s="44" t="s">
        <v>288</v>
      </c>
    </row>
    <row r="261" spans="1:14" ht="18" customHeight="1">
      <c r="A261" s="24"/>
      <c r="B261" s="44" t="s">
        <v>287</v>
      </c>
      <c r="C261" s="2" t="s">
        <v>290</v>
      </c>
      <c r="D261" s="2" t="s">
        <v>66</v>
      </c>
      <c r="F261" s="2" t="s">
        <v>175</v>
      </c>
      <c r="G261" s="42" t="s">
        <v>29</v>
      </c>
      <c r="H261" s="42" t="s">
        <v>125</v>
      </c>
      <c r="I261" s="3">
        <v>298</v>
      </c>
      <c r="J261" s="4">
        <v>1500000000</v>
      </c>
      <c r="K261" s="4">
        <v>50000000</v>
      </c>
      <c r="L261" s="44" t="s">
        <v>33</v>
      </c>
      <c r="M261" s="44"/>
      <c r="N261" s="44" t="s">
        <v>288</v>
      </c>
    </row>
    <row r="262" spans="1:14" ht="18" customHeight="1">
      <c r="A262" s="24"/>
      <c r="B262" s="44" t="s">
        <v>289</v>
      </c>
      <c r="C262" s="2" t="s">
        <v>290</v>
      </c>
      <c r="D262" s="2" t="s">
        <v>66</v>
      </c>
      <c r="F262" s="2" t="s">
        <v>175</v>
      </c>
      <c r="G262" s="42" t="s">
        <v>29</v>
      </c>
      <c r="H262" s="42" t="s">
        <v>125</v>
      </c>
      <c r="I262" s="3">
        <v>298</v>
      </c>
      <c r="J262" s="4">
        <v>1200000000</v>
      </c>
      <c r="K262" s="4">
        <v>50000000</v>
      </c>
      <c r="L262" s="44" t="s">
        <v>33</v>
      </c>
      <c r="M262" s="44"/>
      <c r="N262" s="44" t="s">
        <v>288</v>
      </c>
    </row>
    <row r="263" spans="1:14" ht="18" customHeight="1">
      <c r="A263" s="24"/>
      <c r="B263" s="44" t="s">
        <v>285</v>
      </c>
      <c r="C263" s="2" t="s">
        <v>290</v>
      </c>
      <c r="D263" s="2" t="s">
        <v>66</v>
      </c>
      <c r="F263" s="2" t="s">
        <v>80</v>
      </c>
      <c r="G263" s="42" t="s">
        <v>29</v>
      </c>
      <c r="H263" s="42" t="s">
        <v>125</v>
      </c>
      <c r="I263" s="3">
        <v>298</v>
      </c>
      <c r="J263" s="4">
        <v>2.6</v>
      </c>
      <c r="K263" s="4"/>
      <c r="L263" s="44" t="s">
        <v>81</v>
      </c>
      <c r="M263" s="44" t="s">
        <v>291</v>
      </c>
      <c r="N263" s="44" t="s">
        <v>288</v>
      </c>
    </row>
    <row r="264" spans="1:14" ht="18" customHeight="1">
      <c r="A264" s="24"/>
      <c r="B264" s="44" t="s">
        <v>286</v>
      </c>
      <c r="C264" s="2" t="s">
        <v>290</v>
      </c>
      <c r="D264" s="2" t="s">
        <v>66</v>
      </c>
      <c r="F264" s="2" t="s">
        <v>80</v>
      </c>
      <c r="G264" s="42" t="s">
        <v>29</v>
      </c>
      <c r="H264" s="42" t="s">
        <v>125</v>
      </c>
      <c r="I264" s="3">
        <v>298</v>
      </c>
      <c r="J264" s="4">
        <v>35</v>
      </c>
      <c r="K264" s="4"/>
      <c r="L264" s="44" t="s">
        <v>81</v>
      </c>
      <c r="M264" s="44" t="s">
        <v>291</v>
      </c>
      <c r="N264" s="44" t="s">
        <v>288</v>
      </c>
    </row>
    <row r="265" spans="1:14" ht="18" customHeight="1">
      <c r="A265" s="24"/>
      <c r="B265" s="44" t="s">
        <v>287</v>
      </c>
      <c r="C265" s="2" t="s">
        <v>290</v>
      </c>
      <c r="D265" s="2" t="s">
        <v>66</v>
      </c>
      <c r="F265" s="2" t="s">
        <v>159</v>
      </c>
      <c r="G265" s="42" t="s">
        <v>29</v>
      </c>
      <c r="H265" s="42" t="s">
        <v>125</v>
      </c>
      <c r="I265" s="3">
        <v>298</v>
      </c>
      <c r="J265" s="4">
        <v>50</v>
      </c>
      <c r="K265" s="4"/>
      <c r="L265" s="44" t="s">
        <v>81</v>
      </c>
      <c r="M265" s="44" t="s">
        <v>291</v>
      </c>
      <c r="N265" s="44" t="s">
        <v>288</v>
      </c>
    </row>
    <row r="266" spans="1:14" ht="18" customHeight="1">
      <c r="A266" s="24"/>
      <c r="B266" s="44" t="s">
        <v>289</v>
      </c>
      <c r="C266" s="2" t="s">
        <v>290</v>
      </c>
      <c r="D266" s="2" t="s">
        <v>66</v>
      </c>
      <c r="F266" s="2" t="s">
        <v>159</v>
      </c>
      <c r="G266" s="42" t="s">
        <v>29</v>
      </c>
      <c r="H266" s="42" t="s">
        <v>125</v>
      </c>
      <c r="I266" s="3">
        <v>298</v>
      </c>
      <c r="J266" s="4">
        <v>50</v>
      </c>
      <c r="K266" s="4"/>
      <c r="L266" s="44" t="s">
        <v>81</v>
      </c>
      <c r="M266" s="44" t="s">
        <v>291</v>
      </c>
      <c r="N266" s="44" t="s">
        <v>288</v>
      </c>
    </row>
    <row r="267" spans="1:14" ht="18" customHeight="1">
      <c r="A267" s="24"/>
      <c r="B267" s="44" t="s">
        <v>285</v>
      </c>
      <c r="C267" s="2" t="s">
        <v>290</v>
      </c>
      <c r="D267" s="2" t="s">
        <v>66</v>
      </c>
      <c r="F267" s="2" t="s">
        <v>158</v>
      </c>
      <c r="G267" s="42" t="s">
        <v>29</v>
      </c>
      <c r="H267" s="42" t="s">
        <v>125</v>
      </c>
      <c r="I267" s="3">
        <v>298</v>
      </c>
      <c r="J267" s="4">
        <v>1778000000</v>
      </c>
      <c r="K267" s="4">
        <v>10000000</v>
      </c>
      <c r="L267" s="44" t="s">
        <v>33</v>
      </c>
      <c r="M267" s="44" t="s">
        <v>291</v>
      </c>
      <c r="N267" s="44" t="s">
        <v>288</v>
      </c>
    </row>
    <row r="268" spans="1:14" ht="18" customHeight="1">
      <c r="A268" s="24"/>
      <c r="B268" s="44" t="s">
        <v>286</v>
      </c>
      <c r="C268" s="2" t="s">
        <v>290</v>
      </c>
      <c r="D268" s="2" t="s">
        <v>66</v>
      </c>
      <c r="F268" s="2" t="s">
        <v>158</v>
      </c>
      <c r="G268" s="42" t="s">
        <v>29</v>
      </c>
      <c r="H268" s="42" t="s">
        <v>125</v>
      </c>
      <c r="I268" s="3">
        <v>298</v>
      </c>
      <c r="J268" s="4">
        <v>2421000000</v>
      </c>
      <c r="K268" s="4">
        <v>10000000</v>
      </c>
      <c r="L268" s="44" t="s">
        <v>33</v>
      </c>
      <c r="M268" s="44" t="s">
        <v>291</v>
      </c>
      <c r="N268" s="44" t="s">
        <v>288</v>
      </c>
    </row>
    <row r="269" spans="1:14" ht="18" customHeight="1">
      <c r="A269" s="24"/>
      <c r="B269" s="44" t="s">
        <v>289</v>
      </c>
      <c r="C269" s="2" t="s">
        <v>290</v>
      </c>
      <c r="D269" s="2" t="s">
        <v>66</v>
      </c>
      <c r="F269" s="2" t="s">
        <v>175</v>
      </c>
      <c r="G269" s="42" t="s">
        <v>29</v>
      </c>
      <c r="H269" s="42" t="s">
        <v>125</v>
      </c>
      <c r="I269" s="3">
        <v>473</v>
      </c>
      <c r="J269" s="4">
        <v>1236000000</v>
      </c>
      <c r="K269" s="4"/>
      <c r="L269" s="44" t="s">
        <v>33</v>
      </c>
      <c r="M269" s="44" t="s">
        <v>292</v>
      </c>
      <c r="N269" s="44" t="s">
        <v>288</v>
      </c>
    </row>
    <row r="270" spans="1:14" ht="18" customHeight="1">
      <c r="A270" s="24"/>
      <c r="B270" s="44" t="s">
        <v>289</v>
      </c>
      <c r="C270" s="2" t="s">
        <v>290</v>
      </c>
      <c r="D270" s="2" t="s">
        <v>66</v>
      </c>
      <c r="F270" s="2" t="s">
        <v>175</v>
      </c>
      <c r="G270" s="42" t="s">
        <v>29</v>
      </c>
      <c r="H270" s="42" t="s">
        <v>125</v>
      </c>
      <c r="I270" s="3">
        <v>673</v>
      </c>
      <c r="J270" s="4">
        <v>992000000</v>
      </c>
      <c r="K270" s="4"/>
      <c r="L270" s="44" t="s">
        <v>33</v>
      </c>
      <c r="M270" s="44" t="s">
        <v>292</v>
      </c>
      <c r="N270" s="44" t="s">
        <v>288</v>
      </c>
    </row>
    <row r="271" spans="1:14" ht="18" customHeight="1">
      <c r="A271" s="24"/>
      <c r="B271" s="44" t="s">
        <v>289</v>
      </c>
      <c r="C271" s="2" t="s">
        <v>290</v>
      </c>
      <c r="D271" s="2" t="s">
        <v>66</v>
      </c>
      <c r="F271" s="2" t="s">
        <v>175</v>
      </c>
      <c r="G271" s="42" t="s">
        <v>29</v>
      </c>
      <c r="H271" s="42" t="s">
        <v>125</v>
      </c>
      <c r="I271" s="3">
        <v>873</v>
      </c>
      <c r="J271" s="4">
        <v>882000000</v>
      </c>
      <c r="K271" s="4"/>
      <c r="L271" s="44" t="s">
        <v>33</v>
      </c>
      <c r="M271" s="44" t="s">
        <v>292</v>
      </c>
      <c r="N271" s="44" t="s">
        <v>288</v>
      </c>
    </row>
    <row r="272" spans="1:14" ht="18" customHeight="1">
      <c r="A272" s="24"/>
      <c r="B272" s="44" t="s">
        <v>289</v>
      </c>
      <c r="C272" s="2" t="s">
        <v>290</v>
      </c>
      <c r="D272" s="2" t="s">
        <v>66</v>
      </c>
      <c r="F272" s="2" t="s">
        <v>175</v>
      </c>
      <c r="G272" s="42" t="s">
        <v>29</v>
      </c>
      <c r="H272" s="42" t="s">
        <v>125</v>
      </c>
      <c r="I272" s="3">
        <v>973</v>
      </c>
      <c r="J272" s="4">
        <v>897000000</v>
      </c>
      <c r="K272" s="4"/>
      <c r="L272" s="44" t="s">
        <v>33</v>
      </c>
      <c r="M272" s="44" t="s">
        <v>292</v>
      </c>
      <c r="N272" s="44" t="s">
        <v>288</v>
      </c>
    </row>
    <row r="273" spans="1:16" ht="18" customHeight="1">
      <c r="A273" s="24"/>
      <c r="B273" s="44" t="s">
        <v>289</v>
      </c>
      <c r="C273" s="2" t="s">
        <v>290</v>
      </c>
      <c r="D273" s="2" t="s">
        <v>66</v>
      </c>
      <c r="F273" s="2" t="s">
        <v>175</v>
      </c>
      <c r="G273" s="42" t="s">
        <v>29</v>
      </c>
      <c r="H273" s="42" t="s">
        <v>125</v>
      </c>
      <c r="I273" s="3">
        <v>1073</v>
      </c>
      <c r="J273" s="4">
        <v>474000000</v>
      </c>
      <c r="K273" s="4"/>
      <c r="L273" s="44" t="s">
        <v>33</v>
      </c>
      <c r="M273" s="44" t="s">
        <v>292</v>
      </c>
      <c r="N273" s="44" t="s">
        <v>288</v>
      </c>
    </row>
    <row r="274" spans="1:16" ht="18" customHeight="1">
      <c r="A274" s="24"/>
      <c r="B274" s="44" t="s">
        <v>289</v>
      </c>
      <c r="C274" s="2" t="s">
        <v>290</v>
      </c>
      <c r="D274" s="2" t="s">
        <v>66</v>
      </c>
      <c r="F274" s="2" t="s">
        <v>140</v>
      </c>
      <c r="G274" s="42" t="s">
        <v>29</v>
      </c>
      <c r="H274" s="42" t="s">
        <v>293</v>
      </c>
      <c r="I274" s="3">
        <v>298</v>
      </c>
      <c r="J274" s="4">
        <v>960000000</v>
      </c>
      <c r="K274" s="4"/>
      <c r="L274" s="44" t="s">
        <v>33</v>
      </c>
      <c r="M274" s="44" t="s">
        <v>294</v>
      </c>
      <c r="N274" s="44" t="s">
        <v>288</v>
      </c>
    </row>
    <row r="275" spans="1:16" ht="18" customHeight="1">
      <c r="A275" s="24"/>
      <c r="B275" s="44" t="s">
        <v>289</v>
      </c>
      <c r="C275" s="2" t="s">
        <v>290</v>
      </c>
      <c r="D275" s="2" t="s">
        <v>66</v>
      </c>
      <c r="F275" s="2" t="s">
        <v>141</v>
      </c>
      <c r="G275" s="42" t="s">
        <v>29</v>
      </c>
      <c r="H275" s="42" t="s">
        <v>293</v>
      </c>
      <c r="I275" s="3">
        <v>298</v>
      </c>
      <c r="J275" s="4">
        <v>975000000</v>
      </c>
      <c r="K275" s="4"/>
      <c r="L275" s="44" t="s">
        <v>33</v>
      </c>
      <c r="M275" s="44" t="s">
        <v>294</v>
      </c>
      <c r="N275" s="44" t="s">
        <v>288</v>
      </c>
    </row>
    <row r="276" spans="1:16" ht="18" customHeight="1">
      <c r="A276" s="24"/>
      <c r="B276" s="44" t="s">
        <v>289</v>
      </c>
      <c r="C276" s="2" t="s">
        <v>290</v>
      </c>
      <c r="D276" s="2" t="s">
        <v>66</v>
      </c>
      <c r="F276" s="2" t="s">
        <v>142</v>
      </c>
      <c r="G276" s="42" t="s">
        <v>29</v>
      </c>
      <c r="H276" s="42" t="s">
        <v>293</v>
      </c>
      <c r="I276" s="3">
        <v>298</v>
      </c>
      <c r="J276" s="4">
        <v>8.6</v>
      </c>
      <c r="K276" s="4"/>
      <c r="L276" s="44" t="s">
        <v>81</v>
      </c>
      <c r="M276" s="44" t="s">
        <v>294</v>
      </c>
      <c r="N276" s="44" t="s">
        <v>288</v>
      </c>
    </row>
    <row r="277" spans="1:16" ht="18" customHeight="1">
      <c r="A277" s="24" t="s">
        <v>298</v>
      </c>
      <c r="B277" s="44" t="s">
        <v>295</v>
      </c>
      <c r="C277" s="2" t="s">
        <v>70</v>
      </c>
      <c r="D277" s="2" t="s">
        <v>164</v>
      </c>
      <c r="F277" s="2" t="s">
        <v>140</v>
      </c>
      <c r="G277" s="42" t="s">
        <v>29</v>
      </c>
      <c r="H277" s="2"/>
      <c r="I277" s="3">
        <v>298</v>
      </c>
      <c r="J277" s="4">
        <v>505400000</v>
      </c>
      <c r="K277" s="4"/>
      <c r="L277" s="44" t="s">
        <v>33</v>
      </c>
      <c r="M277" s="44" t="s">
        <v>85</v>
      </c>
      <c r="N277" s="44" t="s">
        <v>302</v>
      </c>
    </row>
    <row r="278" spans="1:16" ht="18" customHeight="1">
      <c r="A278" s="24" t="s">
        <v>299</v>
      </c>
      <c r="B278" s="44" t="s">
        <v>296</v>
      </c>
      <c r="C278" s="2" t="s">
        <v>70</v>
      </c>
      <c r="D278" s="2" t="s">
        <v>164</v>
      </c>
      <c r="F278" s="2" t="s">
        <v>140</v>
      </c>
      <c r="G278" s="42" t="s">
        <v>29</v>
      </c>
      <c r="H278" s="2"/>
      <c r="I278" s="3">
        <v>298</v>
      </c>
      <c r="J278" s="4">
        <v>707600000</v>
      </c>
      <c r="K278" s="4"/>
      <c r="L278" s="44" t="s">
        <v>33</v>
      </c>
      <c r="M278" s="44" t="s">
        <v>85</v>
      </c>
      <c r="N278" s="44" t="s">
        <v>302</v>
      </c>
    </row>
    <row r="279" spans="1:16" ht="18" customHeight="1">
      <c r="A279" s="24" t="s">
        <v>300</v>
      </c>
      <c r="B279" s="44" t="s">
        <v>297</v>
      </c>
      <c r="C279" s="2" t="s">
        <v>70</v>
      </c>
      <c r="D279" s="2" t="s">
        <v>164</v>
      </c>
      <c r="F279" s="2" t="s">
        <v>140</v>
      </c>
      <c r="G279" s="42" t="s">
        <v>29</v>
      </c>
      <c r="H279" s="2"/>
      <c r="I279" s="3">
        <v>298</v>
      </c>
      <c r="J279" s="4">
        <v>974000000</v>
      </c>
      <c r="K279" s="4"/>
      <c r="L279" s="44" t="s">
        <v>33</v>
      </c>
      <c r="M279" s="44" t="s">
        <v>85</v>
      </c>
      <c r="N279" s="44" t="s">
        <v>302</v>
      </c>
    </row>
    <row r="280" spans="1:16" ht="18" customHeight="1">
      <c r="A280" s="24" t="s">
        <v>298</v>
      </c>
      <c r="B280" s="44" t="s">
        <v>295</v>
      </c>
      <c r="C280" s="2" t="s">
        <v>70</v>
      </c>
      <c r="D280" s="2" t="s">
        <v>164</v>
      </c>
      <c r="F280" s="2" t="s">
        <v>141</v>
      </c>
      <c r="G280" s="42" t="s">
        <v>29</v>
      </c>
      <c r="H280" s="2"/>
      <c r="I280" s="3">
        <v>298</v>
      </c>
      <c r="J280" s="4">
        <v>507900000</v>
      </c>
      <c r="K280" s="4"/>
      <c r="L280" s="44" t="s">
        <v>33</v>
      </c>
      <c r="M280" s="44" t="s">
        <v>85</v>
      </c>
      <c r="N280" s="44" t="s">
        <v>302</v>
      </c>
    </row>
    <row r="281" spans="1:16" ht="18" customHeight="1">
      <c r="A281" s="24" t="s">
        <v>299</v>
      </c>
      <c r="B281" s="44" t="s">
        <v>296</v>
      </c>
      <c r="C281" s="2" t="s">
        <v>70</v>
      </c>
      <c r="D281" s="2" t="s">
        <v>164</v>
      </c>
      <c r="F281" s="2" t="s">
        <v>141</v>
      </c>
      <c r="G281" s="42" t="s">
        <v>29</v>
      </c>
      <c r="H281" s="2"/>
      <c r="I281" s="3">
        <v>298</v>
      </c>
      <c r="J281" s="4">
        <v>712100000</v>
      </c>
      <c r="K281" s="4"/>
      <c r="L281" s="44" t="s">
        <v>33</v>
      </c>
      <c r="M281" s="44" t="s">
        <v>85</v>
      </c>
      <c r="N281" s="44" t="s">
        <v>302</v>
      </c>
    </row>
    <row r="282" spans="1:16" ht="18" customHeight="1">
      <c r="A282" s="24" t="s">
        <v>300</v>
      </c>
      <c r="B282" s="44" t="s">
        <v>297</v>
      </c>
      <c r="C282" s="2" t="s">
        <v>70</v>
      </c>
      <c r="D282" s="2" t="s">
        <v>164</v>
      </c>
      <c r="F282" s="2" t="s">
        <v>141</v>
      </c>
      <c r="G282" s="42" t="s">
        <v>29</v>
      </c>
      <c r="H282" s="2"/>
      <c r="I282" s="3">
        <v>298</v>
      </c>
      <c r="J282" s="4">
        <v>984200000</v>
      </c>
      <c r="K282" s="4"/>
      <c r="L282" s="44" t="s">
        <v>33</v>
      </c>
      <c r="M282" s="44" t="s">
        <v>85</v>
      </c>
      <c r="N282" s="44" t="s">
        <v>302</v>
      </c>
    </row>
    <row r="283" spans="1:16" ht="18" customHeight="1">
      <c r="A283" s="24" t="s">
        <v>298</v>
      </c>
      <c r="B283" s="44" t="s">
        <v>295</v>
      </c>
      <c r="C283" s="2" t="s">
        <v>70</v>
      </c>
      <c r="D283" s="2" t="s">
        <v>164</v>
      </c>
      <c r="F283" s="2" t="s">
        <v>142</v>
      </c>
      <c r="G283" s="42" t="s">
        <v>29</v>
      </c>
      <c r="H283" s="2"/>
      <c r="I283" s="3">
        <v>298</v>
      </c>
      <c r="J283" s="4">
        <v>16</v>
      </c>
      <c r="K283" s="4"/>
      <c r="L283" s="44" t="s">
        <v>81</v>
      </c>
      <c r="M283" s="44" t="s">
        <v>85</v>
      </c>
      <c r="N283" s="44" t="s">
        <v>302</v>
      </c>
    </row>
    <row r="284" spans="1:16" ht="18" customHeight="1">
      <c r="A284" s="24" t="s">
        <v>299</v>
      </c>
      <c r="B284" s="44" t="s">
        <v>296</v>
      </c>
      <c r="C284" s="2" t="s">
        <v>70</v>
      </c>
      <c r="D284" s="2" t="s">
        <v>164</v>
      </c>
      <c r="F284" s="2" t="s">
        <v>142</v>
      </c>
      <c r="G284" s="42" t="s">
        <v>29</v>
      </c>
      <c r="H284" s="2"/>
      <c r="I284" s="3">
        <v>298</v>
      </c>
      <c r="J284" s="4">
        <v>9.8000000000000007</v>
      </c>
      <c r="K284" s="4"/>
      <c r="L284" s="44" t="s">
        <v>81</v>
      </c>
      <c r="M284" s="44" t="s">
        <v>85</v>
      </c>
      <c r="N284" s="44" t="s">
        <v>302</v>
      </c>
    </row>
    <row r="285" spans="1:16" ht="18" customHeight="1">
      <c r="A285" s="24" t="s">
        <v>300</v>
      </c>
      <c r="B285" s="44" t="s">
        <v>297</v>
      </c>
      <c r="C285" s="2" t="s">
        <v>70</v>
      </c>
      <c r="D285" s="2" t="s">
        <v>164</v>
      </c>
      <c r="F285" s="2" t="s">
        <v>142</v>
      </c>
      <c r="G285" s="42" t="s">
        <v>29</v>
      </c>
      <c r="H285" s="2"/>
      <c r="I285" s="3">
        <v>298</v>
      </c>
      <c r="J285" s="4">
        <v>6.3</v>
      </c>
      <c r="K285" s="4"/>
      <c r="L285" s="44" t="s">
        <v>81</v>
      </c>
      <c r="M285" s="44" t="s">
        <v>85</v>
      </c>
      <c r="N285" s="44" t="s">
        <v>302</v>
      </c>
    </row>
    <row r="286" spans="1:16" ht="18" customHeight="1">
      <c r="A286" s="24" t="s">
        <v>298</v>
      </c>
      <c r="B286" s="44" t="s">
        <v>295</v>
      </c>
      <c r="C286" s="2" t="s">
        <v>70</v>
      </c>
      <c r="D286" s="2" t="s">
        <v>164</v>
      </c>
      <c r="F286" s="2" t="s">
        <v>82</v>
      </c>
      <c r="G286" s="42" t="s">
        <v>29</v>
      </c>
      <c r="H286" s="2"/>
      <c r="I286" s="3">
        <v>298</v>
      </c>
      <c r="J286" s="4">
        <f t="shared" ref="J286:J288" si="7">P286*9807000</f>
        <v>1958457900</v>
      </c>
      <c r="K286" s="4"/>
      <c r="L286" s="44" t="s">
        <v>33</v>
      </c>
      <c r="M286" s="44" t="s">
        <v>301</v>
      </c>
      <c r="N286" s="44" t="s">
        <v>302</v>
      </c>
      <c r="P286" s="6">
        <v>199.7</v>
      </c>
    </row>
    <row r="287" spans="1:16" ht="18" customHeight="1">
      <c r="A287" s="24" t="s">
        <v>299</v>
      </c>
      <c r="B287" s="44" t="s">
        <v>296</v>
      </c>
      <c r="C287" s="2" t="s">
        <v>70</v>
      </c>
      <c r="D287" s="2" t="s">
        <v>164</v>
      </c>
      <c r="F287" s="2" t="s">
        <v>82</v>
      </c>
      <c r="G287" s="42" t="s">
        <v>29</v>
      </c>
      <c r="H287" s="2"/>
      <c r="I287" s="3">
        <v>298</v>
      </c>
      <c r="J287" s="4">
        <f t="shared" si="7"/>
        <v>2478228900</v>
      </c>
      <c r="K287" s="4"/>
      <c r="L287" s="44" t="s">
        <v>33</v>
      </c>
      <c r="M287" s="44" t="s">
        <v>301</v>
      </c>
      <c r="N287" s="44" t="s">
        <v>302</v>
      </c>
      <c r="P287" s="6">
        <v>252.7</v>
      </c>
    </row>
    <row r="288" spans="1:16" ht="18" customHeight="1">
      <c r="A288" s="24" t="s">
        <v>300</v>
      </c>
      <c r="B288" s="44" t="s">
        <v>297</v>
      </c>
      <c r="C288" s="2" t="s">
        <v>70</v>
      </c>
      <c r="D288" s="2" t="s">
        <v>164</v>
      </c>
      <c r="F288" s="2" t="s">
        <v>82</v>
      </c>
      <c r="G288" s="42" t="s">
        <v>29</v>
      </c>
      <c r="H288" s="2"/>
      <c r="I288" s="3">
        <v>298</v>
      </c>
      <c r="J288" s="4">
        <f t="shared" si="7"/>
        <v>2917582500</v>
      </c>
      <c r="K288" s="4"/>
      <c r="L288" s="44" t="s">
        <v>33</v>
      </c>
      <c r="M288" s="44" t="s">
        <v>301</v>
      </c>
      <c r="N288" s="44" t="s">
        <v>302</v>
      </c>
      <c r="P288" s="6">
        <v>297.5</v>
      </c>
    </row>
    <row r="289" spans="1:14" ht="18" customHeight="1">
      <c r="A289" s="24" t="s">
        <v>300</v>
      </c>
      <c r="B289" s="44" t="s">
        <v>297</v>
      </c>
      <c r="C289" s="2" t="s">
        <v>70</v>
      </c>
      <c r="D289" s="2" t="s">
        <v>164</v>
      </c>
      <c r="F289" s="2" t="s">
        <v>175</v>
      </c>
      <c r="G289" s="42" t="s">
        <v>29</v>
      </c>
      <c r="H289" s="2"/>
      <c r="I289" s="3">
        <v>873</v>
      </c>
      <c r="J289" s="4">
        <v>770000000</v>
      </c>
      <c r="K289" s="4"/>
      <c r="L289" s="44" t="s">
        <v>33</v>
      </c>
      <c r="M289" s="44" t="s">
        <v>121</v>
      </c>
      <c r="N289" s="44" t="s">
        <v>302</v>
      </c>
    </row>
    <row r="290" spans="1:14" ht="18" customHeight="1">
      <c r="A290" s="24" t="s">
        <v>300</v>
      </c>
      <c r="B290" s="44" t="s">
        <v>297</v>
      </c>
      <c r="C290" s="2" t="s">
        <v>70</v>
      </c>
      <c r="D290" s="2" t="s">
        <v>164</v>
      </c>
      <c r="F290" s="2" t="s">
        <v>175</v>
      </c>
      <c r="G290" s="42" t="s">
        <v>29</v>
      </c>
      <c r="H290" s="2"/>
      <c r="I290" s="3">
        <v>1073</v>
      </c>
      <c r="J290" s="4">
        <v>243000000</v>
      </c>
      <c r="K290" s="4"/>
      <c r="L290" s="44" t="s">
        <v>33</v>
      </c>
      <c r="M290" s="44" t="s">
        <v>121</v>
      </c>
      <c r="N290" s="44" t="s">
        <v>302</v>
      </c>
    </row>
    <row r="291" spans="1:14" ht="18" customHeight="1">
      <c r="A291" s="24" t="s">
        <v>300</v>
      </c>
      <c r="B291" s="44" t="s">
        <v>297</v>
      </c>
      <c r="C291" s="2" t="s">
        <v>70</v>
      </c>
      <c r="D291" s="2" t="s">
        <v>164</v>
      </c>
      <c r="F291" s="2" t="s">
        <v>158</v>
      </c>
      <c r="G291" s="42" t="s">
        <v>29</v>
      </c>
      <c r="H291" s="2"/>
      <c r="I291" s="3">
        <v>873</v>
      </c>
      <c r="J291" s="4">
        <v>820000000</v>
      </c>
      <c r="K291" s="4"/>
      <c r="L291" s="44" t="s">
        <v>33</v>
      </c>
      <c r="M291" s="44" t="s">
        <v>121</v>
      </c>
      <c r="N291" s="44" t="s">
        <v>302</v>
      </c>
    </row>
    <row r="292" spans="1:14" ht="18" customHeight="1">
      <c r="A292" s="24" t="s">
        <v>300</v>
      </c>
      <c r="B292" s="44" t="s">
        <v>297</v>
      </c>
      <c r="C292" s="2" t="s">
        <v>70</v>
      </c>
      <c r="D292" s="2" t="s">
        <v>164</v>
      </c>
      <c r="F292" s="2" t="s">
        <v>158</v>
      </c>
      <c r="G292" s="42" t="s">
        <v>29</v>
      </c>
      <c r="H292" s="2"/>
      <c r="I292" s="3">
        <v>1073</v>
      </c>
      <c r="J292" s="4">
        <v>245000000</v>
      </c>
      <c r="K292" s="4"/>
      <c r="L292" s="44" t="s">
        <v>33</v>
      </c>
      <c r="M292" s="44" t="s">
        <v>121</v>
      </c>
      <c r="N292" s="44" t="s">
        <v>302</v>
      </c>
    </row>
    <row r="293" spans="1:14" ht="18" customHeight="1">
      <c r="A293" s="24" t="s">
        <v>300</v>
      </c>
      <c r="B293" s="44" t="s">
        <v>297</v>
      </c>
      <c r="C293" s="2" t="s">
        <v>70</v>
      </c>
      <c r="D293" s="2" t="s">
        <v>164</v>
      </c>
      <c r="F293" s="2" t="s">
        <v>159</v>
      </c>
      <c r="G293" s="42" t="s">
        <v>29</v>
      </c>
      <c r="H293" s="2"/>
      <c r="I293" s="3">
        <v>873</v>
      </c>
      <c r="J293" s="4">
        <v>40</v>
      </c>
      <c r="K293" s="4"/>
      <c r="L293" s="44" t="s">
        <v>81</v>
      </c>
      <c r="M293" s="44" t="s">
        <v>121</v>
      </c>
      <c r="N293" s="44" t="s">
        <v>302</v>
      </c>
    </row>
    <row r="294" spans="1:14" ht="18" customHeight="1">
      <c r="A294" s="24" t="s">
        <v>300</v>
      </c>
      <c r="B294" s="44" t="s">
        <v>297</v>
      </c>
      <c r="C294" s="2" t="s">
        <v>70</v>
      </c>
      <c r="D294" s="2" t="s">
        <v>164</v>
      </c>
      <c r="F294" s="2" t="s">
        <v>159</v>
      </c>
      <c r="G294" s="42" t="s">
        <v>29</v>
      </c>
      <c r="H294" s="2"/>
      <c r="I294" s="3">
        <v>1073</v>
      </c>
      <c r="J294" s="4">
        <v>40</v>
      </c>
      <c r="K294" s="4"/>
      <c r="L294" s="44" t="s">
        <v>81</v>
      </c>
      <c r="M294" s="44" t="s">
        <v>121</v>
      </c>
      <c r="N294" s="44" t="s">
        <v>302</v>
      </c>
    </row>
    <row r="295" spans="1:14" ht="18" customHeight="1">
      <c r="A295" s="24"/>
      <c r="B295" s="44" t="s">
        <v>303</v>
      </c>
      <c r="C295" s="48" t="s">
        <v>70</v>
      </c>
      <c r="D295" s="2" t="s">
        <v>213</v>
      </c>
      <c r="E295" t="s">
        <v>311</v>
      </c>
      <c r="F295" s="2" t="s">
        <v>140</v>
      </c>
      <c r="G295" s="2" t="s">
        <v>29</v>
      </c>
      <c r="H295" s="2"/>
      <c r="I295" s="3">
        <v>298</v>
      </c>
      <c r="J295" s="4">
        <v>187000000</v>
      </c>
      <c r="K295" s="4"/>
      <c r="L295" s="44" t="s">
        <v>33</v>
      </c>
      <c r="M295" s="44" t="s">
        <v>85</v>
      </c>
      <c r="N295" s="44" t="s">
        <v>312</v>
      </c>
    </row>
    <row r="296" spans="1:14" ht="18" customHeight="1">
      <c r="A296" s="24"/>
      <c r="B296" s="44" t="s">
        <v>304</v>
      </c>
      <c r="C296" s="48" t="s">
        <v>70</v>
      </c>
      <c r="D296" s="2" t="s">
        <v>213</v>
      </c>
      <c r="E296" t="s">
        <v>311</v>
      </c>
      <c r="F296" s="2" t="s">
        <v>140</v>
      </c>
      <c r="G296" s="2" t="s">
        <v>29</v>
      </c>
      <c r="H296" s="2"/>
      <c r="I296" s="3">
        <v>298</v>
      </c>
      <c r="J296" s="4">
        <v>211000000</v>
      </c>
      <c r="K296" s="4"/>
      <c r="L296" s="44" t="s">
        <v>33</v>
      </c>
      <c r="M296" s="44" t="s">
        <v>85</v>
      </c>
      <c r="N296" s="44" t="s">
        <v>312</v>
      </c>
    </row>
    <row r="297" spans="1:14" ht="18" customHeight="1">
      <c r="A297" s="24"/>
      <c r="B297" s="44" t="s">
        <v>305</v>
      </c>
      <c r="C297" s="48" t="s">
        <v>70</v>
      </c>
      <c r="D297" s="2" t="s">
        <v>213</v>
      </c>
      <c r="E297" t="s">
        <v>311</v>
      </c>
      <c r="F297" s="2" t="s">
        <v>140</v>
      </c>
      <c r="G297" s="2" t="s">
        <v>29</v>
      </c>
      <c r="H297" s="2"/>
      <c r="I297" s="3">
        <v>298</v>
      </c>
      <c r="J297" s="4">
        <v>199000000</v>
      </c>
      <c r="K297" s="4"/>
      <c r="L297" s="44" t="s">
        <v>33</v>
      </c>
      <c r="M297" s="44" t="s">
        <v>85</v>
      </c>
      <c r="N297" s="44" t="s">
        <v>312</v>
      </c>
    </row>
    <row r="298" spans="1:14" ht="18" customHeight="1">
      <c r="A298" s="24"/>
      <c r="B298" s="44" t="s">
        <v>306</v>
      </c>
      <c r="C298" s="48" t="s">
        <v>70</v>
      </c>
      <c r="D298" s="2" t="s">
        <v>213</v>
      </c>
      <c r="E298" t="s">
        <v>311</v>
      </c>
      <c r="F298" s="2" t="s">
        <v>140</v>
      </c>
      <c r="G298" s="2" t="s">
        <v>29</v>
      </c>
      <c r="H298" s="2"/>
      <c r="I298" s="3">
        <v>298</v>
      </c>
      <c r="J298" s="4">
        <v>262000000</v>
      </c>
      <c r="K298" s="4"/>
      <c r="L298" s="44" t="s">
        <v>33</v>
      </c>
      <c r="M298" s="44" t="s">
        <v>85</v>
      </c>
      <c r="N298" s="44" t="s">
        <v>312</v>
      </c>
    </row>
    <row r="299" spans="1:14" ht="18" customHeight="1">
      <c r="A299" s="24"/>
      <c r="B299" s="44" t="s">
        <v>307</v>
      </c>
      <c r="C299" s="48" t="s">
        <v>70</v>
      </c>
      <c r="D299" s="2" t="s">
        <v>213</v>
      </c>
      <c r="E299" t="s">
        <v>311</v>
      </c>
      <c r="F299" s="2" t="s">
        <v>140</v>
      </c>
      <c r="G299" s="2" t="s">
        <v>29</v>
      </c>
      <c r="H299" s="2"/>
      <c r="I299" s="3">
        <v>298</v>
      </c>
      <c r="J299" s="4">
        <v>216000000</v>
      </c>
      <c r="K299" s="4"/>
      <c r="L299" s="44" t="s">
        <v>33</v>
      </c>
      <c r="M299" s="44" t="s">
        <v>85</v>
      </c>
      <c r="N299" s="44" t="s">
        <v>312</v>
      </c>
    </row>
    <row r="300" spans="1:14" ht="18" customHeight="1">
      <c r="A300" s="24"/>
      <c r="B300" s="44" t="s">
        <v>303</v>
      </c>
      <c r="C300" s="48" t="s">
        <v>70</v>
      </c>
      <c r="D300" s="2" t="s">
        <v>213</v>
      </c>
      <c r="E300" t="s">
        <v>311</v>
      </c>
      <c r="F300" s="2" t="s">
        <v>141</v>
      </c>
      <c r="G300" s="2" t="s">
        <v>29</v>
      </c>
      <c r="H300" s="2"/>
      <c r="I300" s="3">
        <v>298</v>
      </c>
      <c r="J300" s="4">
        <v>660000000</v>
      </c>
      <c r="K300" s="4"/>
      <c r="L300" s="44" t="s">
        <v>33</v>
      </c>
      <c r="M300" s="44" t="s">
        <v>85</v>
      </c>
      <c r="N300" s="44" t="s">
        <v>312</v>
      </c>
    </row>
    <row r="301" spans="1:14" ht="18" customHeight="1">
      <c r="A301" s="24"/>
      <c r="B301" s="44" t="s">
        <v>304</v>
      </c>
      <c r="C301" s="48" t="s">
        <v>70</v>
      </c>
      <c r="D301" s="2" t="s">
        <v>213</v>
      </c>
      <c r="E301" t="s">
        <v>311</v>
      </c>
      <c r="F301" s="2" t="s">
        <v>141</v>
      </c>
      <c r="G301" s="2" t="s">
        <v>29</v>
      </c>
      <c r="H301" s="2"/>
      <c r="I301" s="3">
        <v>298</v>
      </c>
      <c r="J301" s="4">
        <v>762000000</v>
      </c>
      <c r="K301" s="4"/>
      <c r="L301" s="44" t="s">
        <v>33</v>
      </c>
      <c r="M301" s="44" t="s">
        <v>85</v>
      </c>
      <c r="N301" s="44" t="s">
        <v>312</v>
      </c>
    </row>
    <row r="302" spans="1:14" ht="18" customHeight="1">
      <c r="A302" s="24"/>
      <c r="B302" s="44" t="s">
        <v>305</v>
      </c>
      <c r="C302" s="48" t="s">
        <v>70</v>
      </c>
      <c r="D302" s="2" t="s">
        <v>213</v>
      </c>
      <c r="E302" t="s">
        <v>311</v>
      </c>
      <c r="F302" s="2" t="s">
        <v>141</v>
      </c>
      <c r="G302" s="2" t="s">
        <v>29</v>
      </c>
      <c r="H302" s="2"/>
      <c r="I302" s="3">
        <v>298</v>
      </c>
      <c r="J302" s="4">
        <v>767000000</v>
      </c>
      <c r="K302" s="4"/>
      <c r="L302" s="44" t="s">
        <v>33</v>
      </c>
      <c r="M302" s="44" t="s">
        <v>85</v>
      </c>
      <c r="N302" s="44" t="s">
        <v>312</v>
      </c>
    </row>
    <row r="303" spans="1:14" ht="18" customHeight="1">
      <c r="A303" s="24"/>
      <c r="B303" s="44" t="s">
        <v>306</v>
      </c>
      <c r="C303" s="48" t="s">
        <v>70</v>
      </c>
      <c r="D303" s="2" t="s">
        <v>213</v>
      </c>
      <c r="E303" t="s">
        <v>311</v>
      </c>
      <c r="F303" s="2" t="s">
        <v>141</v>
      </c>
      <c r="G303" s="2" t="s">
        <v>29</v>
      </c>
      <c r="H303" s="2"/>
      <c r="I303" s="3">
        <v>298</v>
      </c>
      <c r="J303" s="4">
        <v>834000000</v>
      </c>
      <c r="K303" s="4"/>
      <c r="L303" s="44" t="s">
        <v>33</v>
      </c>
      <c r="M303" s="44" t="s">
        <v>85</v>
      </c>
      <c r="N303" s="44" t="s">
        <v>312</v>
      </c>
    </row>
    <row r="304" spans="1:14" ht="18" customHeight="1">
      <c r="A304" s="24"/>
      <c r="B304" s="44" t="s">
        <v>307</v>
      </c>
      <c r="C304" s="48" t="s">
        <v>70</v>
      </c>
      <c r="D304" s="2" t="s">
        <v>213</v>
      </c>
      <c r="E304" t="s">
        <v>311</v>
      </c>
      <c r="F304" s="2" t="s">
        <v>141</v>
      </c>
      <c r="G304" s="2" t="s">
        <v>29</v>
      </c>
      <c r="H304" s="2"/>
      <c r="I304" s="3">
        <v>298</v>
      </c>
      <c r="J304" s="4">
        <v>1071000000</v>
      </c>
      <c r="K304" s="4"/>
      <c r="L304" s="44" t="s">
        <v>33</v>
      </c>
      <c r="M304" s="44" t="s">
        <v>85</v>
      </c>
      <c r="N304" s="44" t="s">
        <v>312</v>
      </c>
    </row>
    <row r="305" spans="1:17" ht="18" customHeight="1">
      <c r="A305" s="44"/>
      <c r="B305" s="44" t="s">
        <v>303</v>
      </c>
      <c r="C305" s="48" t="s">
        <v>70</v>
      </c>
      <c r="D305" s="2" t="s">
        <v>213</v>
      </c>
      <c r="E305" t="s">
        <v>311</v>
      </c>
      <c r="F305" s="2" t="s">
        <v>142</v>
      </c>
      <c r="G305" s="2" t="s">
        <v>29</v>
      </c>
      <c r="H305" s="2"/>
      <c r="I305" s="3">
        <v>298</v>
      </c>
      <c r="J305" s="4">
        <v>20</v>
      </c>
      <c r="K305" s="4"/>
      <c r="L305" s="44" t="s">
        <v>81</v>
      </c>
      <c r="M305" s="44" t="s">
        <v>85</v>
      </c>
      <c r="N305" s="44" t="s">
        <v>312</v>
      </c>
    </row>
    <row r="306" spans="1:17" ht="18" customHeight="1">
      <c r="A306" s="44"/>
      <c r="B306" s="44" t="s">
        <v>304</v>
      </c>
      <c r="C306" s="48" t="s">
        <v>70</v>
      </c>
      <c r="D306" s="2" t="s">
        <v>213</v>
      </c>
      <c r="E306" t="s">
        <v>311</v>
      </c>
      <c r="F306" s="2" t="s">
        <v>142</v>
      </c>
      <c r="G306" s="2" t="s">
        <v>29</v>
      </c>
      <c r="H306" s="2"/>
      <c r="I306" s="3">
        <v>298</v>
      </c>
      <c r="J306" s="4">
        <v>18</v>
      </c>
      <c r="K306" s="4"/>
      <c r="L306" s="44" t="s">
        <v>81</v>
      </c>
      <c r="M306" s="44" t="s">
        <v>85</v>
      </c>
      <c r="N306" s="44" t="s">
        <v>312</v>
      </c>
    </row>
    <row r="307" spans="1:17" ht="18" customHeight="1">
      <c r="A307" s="44"/>
      <c r="B307" s="44" t="s">
        <v>305</v>
      </c>
      <c r="C307" s="48" t="s">
        <v>70</v>
      </c>
      <c r="D307" s="2" t="s">
        <v>213</v>
      </c>
      <c r="E307" t="s">
        <v>311</v>
      </c>
      <c r="F307" s="2" t="s">
        <v>142</v>
      </c>
      <c r="G307" s="2" t="s">
        <v>29</v>
      </c>
      <c r="H307" s="2"/>
      <c r="I307" s="3">
        <v>298</v>
      </c>
      <c r="J307" s="4">
        <v>16</v>
      </c>
      <c r="K307" s="4"/>
      <c r="L307" s="44" t="s">
        <v>81</v>
      </c>
      <c r="M307" s="44" t="s">
        <v>85</v>
      </c>
      <c r="N307" s="44" t="s">
        <v>312</v>
      </c>
    </row>
    <row r="308" spans="1:17" ht="18" customHeight="1">
      <c r="A308" s="44"/>
      <c r="B308" s="44" t="s">
        <v>306</v>
      </c>
      <c r="C308" s="48" t="s">
        <v>70</v>
      </c>
      <c r="D308" s="2" t="s">
        <v>213</v>
      </c>
      <c r="E308" t="s">
        <v>311</v>
      </c>
      <c r="F308" s="2" t="s">
        <v>142</v>
      </c>
      <c r="G308" s="2" t="s">
        <v>29</v>
      </c>
      <c r="H308" s="2"/>
      <c r="I308" s="3">
        <v>298</v>
      </c>
      <c r="J308" s="4">
        <v>17</v>
      </c>
      <c r="K308" s="4"/>
      <c r="L308" s="44" t="s">
        <v>81</v>
      </c>
      <c r="M308" s="44" t="s">
        <v>85</v>
      </c>
      <c r="N308" s="44" t="s">
        <v>312</v>
      </c>
    </row>
    <row r="309" spans="1:17" ht="18" customHeight="1">
      <c r="A309" s="44"/>
      <c r="B309" s="44" t="s">
        <v>307</v>
      </c>
      <c r="C309" s="48" t="s">
        <v>70</v>
      </c>
      <c r="D309" s="2" t="s">
        <v>213</v>
      </c>
      <c r="E309" t="s">
        <v>311</v>
      </c>
      <c r="F309" s="2" t="s">
        <v>142</v>
      </c>
      <c r="G309" s="2" t="s">
        <v>29</v>
      </c>
      <c r="H309" s="2"/>
      <c r="I309" s="3">
        <v>298</v>
      </c>
      <c r="J309" s="4">
        <v>19</v>
      </c>
      <c r="K309" s="4"/>
      <c r="L309" s="44" t="s">
        <v>81</v>
      </c>
      <c r="M309" s="44" t="s">
        <v>85</v>
      </c>
      <c r="N309" s="44" t="s">
        <v>312</v>
      </c>
    </row>
    <row r="310" spans="1:17" ht="18" customHeight="1">
      <c r="A310" s="44"/>
      <c r="B310" s="44" t="s">
        <v>303</v>
      </c>
      <c r="C310" s="48" t="s">
        <v>70</v>
      </c>
      <c r="D310" s="2" t="s">
        <v>213</v>
      </c>
      <c r="E310" t="s">
        <v>311</v>
      </c>
      <c r="F310" s="2" t="s">
        <v>114</v>
      </c>
      <c r="G310" s="2" t="s">
        <v>29</v>
      </c>
      <c r="H310" s="2"/>
      <c r="I310" s="3">
        <v>298</v>
      </c>
      <c r="J310" s="4">
        <v>4160000000</v>
      </c>
      <c r="K310" s="4">
        <v>600000000</v>
      </c>
      <c r="L310" s="44" t="s">
        <v>33</v>
      </c>
      <c r="M310" s="44" t="s">
        <v>308</v>
      </c>
      <c r="N310" s="44" t="s">
        <v>312</v>
      </c>
    </row>
    <row r="311" spans="1:17" ht="18" customHeight="1">
      <c r="A311" s="44"/>
      <c r="B311" s="44" t="s">
        <v>304</v>
      </c>
      <c r="C311" s="48" t="s">
        <v>70</v>
      </c>
      <c r="D311" s="2" t="s">
        <v>213</v>
      </c>
      <c r="E311" t="s">
        <v>311</v>
      </c>
      <c r="F311" s="2" t="s">
        <v>114</v>
      </c>
      <c r="G311" s="2" t="s">
        <v>29</v>
      </c>
      <c r="H311" s="2"/>
      <c r="I311" s="3">
        <v>298</v>
      </c>
      <c r="J311" s="4">
        <v>4910000000</v>
      </c>
      <c r="K311" s="4">
        <v>300000000</v>
      </c>
      <c r="L311" s="44" t="s">
        <v>33</v>
      </c>
      <c r="M311" s="44" t="s">
        <v>308</v>
      </c>
      <c r="N311" s="44" t="s">
        <v>312</v>
      </c>
    </row>
    <row r="312" spans="1:17" ht="18" customHeight="1">
      <c r="A312" s="44"/>
      <c r="B312" s="44" t="s">
        <v>305</v>
      </c>
      <c r="C312" s="48" t="s">
        <v>70</v>
      </c>
      <c r="D312" s="2" t="s">
        <v>213</v>
      </c>
      <c r="E312" t="s">
        <v>311</v>
      </c>
      <c r="F312" s="2" t="s">
        <v>114</v>
      </c>
      <c r="G312" s="2" t="s">
        <v>29</v>
      </c>
      <c r="H312" s="2"/>
      <c r="I312" s="3">
        <v>298</v>
      </c>
      <c r="J312" s="4">
        <v>5550000000</v>
      </c>
      <c r="K312" s="4">
        <v>500000000</v>
      </c>
      <c r="L312" s="44" t="s">
        <v>33</v>
      </c>
      <c r="M312" s="44" t="s">
        <v>308</v>
      </c>
      <c r="N312" s="44" t="s">
        <v>312</v>
      </c>
    </row>
    <row r="313" spans="1:17" ht="18" customHeight="1">
      <c r="A313" s="44"/>
      <c r="B313" s="44" t="s">
        <v>306</v>
      </c>
      <c r="C313" s="48" t="s">
        <v>70</v>
      </c>
      <c r="D313" s="2" t="s">
        <v>213</v>
      </c>
      <c r="E313" t="s">
        <v>311</v>
      </c>
      <c r="F313" s="2" t="s">
        <v>114</v>
      </c>
      <c r="G313" s="2" t="s">
        <v>29</v>
      </c>
      <c r="H313" s="2"/>
      <c r="I313" s="3">
        <v>298</v>
      </c>
      <c r="J313" s="4">
        <v>6220000000</v>
      </c>
      <c r="K313" s="50">
        <v>700000000</v>
      </c>
      <c r="L313" s="44" t="s">
        <v>33</v>
      </c>
      <c r="M313" s="44" t="s">
        <v>308</v>
      </c>
      <c r="N313" s="44" t="s">
        <v>312</v>
      </c>
    </row>
    <row r="314" spans="1:17" ht="18" customHeight="1">
      <c r="A314" s="44"/>
      <c r="B314" s="44" t="s">
        <v>307</v>
      </c>
      <c r="C314" s="48" t="s">
        <v>70</v>
      </c>
      <c r="D314" s="2" t="s">
        <v>213</v>
      </c>
      <c r="E314" t="s">
        <v>311</v>
      </c>
      <c r="F314" s="2" t="s">
        <v>114</v>
      </c>
      <c r="G314" s="2" t="s">
        <v>29</v>
      </c>
      <c r="H314" s="2"/>
      <c r="I314" s="3">
        <v>298</v>
      </c>
      <c r="J314" s="4">
        <v>7750000000</v>
      </c>
      <c r="K314" s="4">
        <v>600000000</v>
      </c>
      <c r="L314" s="44" t="s">
        <v>33</v>
      </c>
      <c r="M314" s="44" t="s">
        <v>308</v>
      </c>
      <c r="N314" s="44" t="s">
        <v>312</v>
      </c>
    </row>
    <row r="315" spans="1:17" ht="18" customHeight="1">
      <c r="A315" s="44"/>
      <c r="B315" s="44" t="s">
        <v>303</v>
      </c>
      <c r="C315" s="48" t="s">
        <v>70</v>
      </c>
      <c r="D315" s="2" t="s">
        <v>213</v>
      </c>
      <c r="E315" t="s">
        <v>311</v>
      </c>
      <c r="F315" s="2" t="s">
        <v>115</v>
      </c>
      <c r="G315" s="2" t="s">
        <v>29</v>
      </c>
      <c r="H315" s="2"/>
      <c r="I315" s="3">
        <v>298</v>
      </c>
      <c r="J315" s="4">
        <v>224000000000</v>
      </c>
      <c r="K315" s="4">
        <v>7</v>
      </c>
      <c r="L315" s="44" t="s">
        <v>33</v>
      </c>
      <c r="M315" s="44" t="s">
        <v>309</v>
      </c>
      <c r="N315" s="44" t="s">
        <v>312</v>
      </c>
    </row>
    <row r="316" spans="1:17" ht="18" customHeight="1">
      <c r="A316" s="44"/>
      <c r="B316" s="44" t="s">
        <v>304</v>
      </c>
      <c r="C316" s="48" t="s">
        <v>70</v>
      </c>
      <c r="D316" s="2" t="s">
        <v>213</v>
      </c>
      <c r="E316" t="s">
        <v>311</v>
      </c>
      <c r="F316" s="2" t="s">
        <v>115</v>
      </c>
      <c r="G316" s="2" t="s">
        <v>29</v>
      </c>
      <c r="H316" s="2"/>
      <c r="I316" s="3">
        <v>298</v>
      </c>
      <c r="J316" s="4">
        <v>230000000000</v>
      </c>
      <c r="K316" s="4">
        <v>8</v>
      </c>
      <c r="L316" s="44" t="s">
        <v>33</v>
      </c>
      <c r="M316" s="44" t="s">
        <v>309</v>
      </c>
      <c r="N316" s="44" t="s">
        <v>312</v>
      </c>
    </row>
    <row r="317" spans="1:17" ht="18" customHeight="1">
      <c r="A317" s="44"/>
      <c r="B317" s="44" t="s">
        <v>305</v>
      </c>
      <c r="C317" s="48" t="s">
        <v>70</v>
      </c>
      <c r="D317" s="2" t="s">
        <v>213</v>
      </c>
      <c r="E317" t="s">
        <v>311</v>
      </c>
      <c r="F317" s="2" t="s">
        <v>115</v>
      </c>
      <c r="G317" s="2" t="s">
        <v>29</v>
      </c>
      <c r="H317" s="2"/>
      <c r="I317" s="3">
        <v>298</v>
      </c>
      <c r="J317" s="4">
        <v>240000000000</v>
      </c>
      <c r="K317" s="4">
        <v>10</v>
      </c>
      <c r="L317" s="44" t="s">
        <v>33</v>
      </c>
      <c r="M317" s="44" t="s">
        <v>309</v>
      </c>
      <c r="N317" s="44" t="s">
        <v>312</v>
      </c>
    </row>
    <row r="318" spans="1:17" ht="18" customHeight="1">
      <c r="A318" s="44"/>
      <c r="B318" s="44" t="s">
        <v>306</v>
      </c>
      <c r="C318" s="48" t="s">
        <v>70</v>
      </c>
      <c r="D318" s="2" t="s">
        <v>213</v>
      </c>
      <c r="E318" t="s">
        <v>311</v>
      </c>
      <c r="F318" s="2" t="s">
        <v>115</v>
      </c>
      <c r="G318" s="2" t="s">
        <v>29</v>
      </c>
      <c r="H318" s="2"/>
      <c r="I318" s="3">
        <v>298</v>
      </c>
      <c r="J318" s="4">
        <v>257000000000</v>
      </c>
      <c r="K318" s="4">
        <v>18</v>
      </c>
      <c r="L318" s="44" t="s">
        <v>33</v>
      </c>
      <c r="M318" s="44" t="s">
        <v>309</v>
      </c>
      <c r="N318" s="44" t="s">
        <v>312</v>
      </c>
    </row>
    <row r="319" spans="1:17" ht="18" customHeight="1">
      <c r="A319" s="44"/>
      <c r="B319" s="44" t="s">
        <v>307</v>
      </c>
      <c r="C319" s="48" t="s">
        <v>70</v>
      </c>
      <c r="D319" s="2" t="s">
        <v>213</v>
      </c>
      <c r="E319" t="s">
        <v>311</v>
      </c>
      <c r="F319" s="2" t="s">
        <v>115</v>
      </c>
      <c r="G319" s="2" t="s">
        <v>29</v>
      </c>
      <c r="H319" s="2"/>
      <c r="I319" s="3">
        <v>298</v>
      </c>
      <c r="J319" s="4">
        <v>297000000000</v>
      </c>
      <c r="K319" s="4">
        <v>15000000000</v>
      </c>
      <c r="L319" s="44" t="s">
        <v>33</v>
      </c>
      <c r="M319" s="44" t="s">
        <v>309</v>
      </c>
      <c r="N319" s="44" t="s">
        <v>312</v>
      </c>
    </row>
    <row r="320" spans="1:17" ht="18" customHeight="1">
      <c r="A320" s="44"/>
      <c r="B320" s="44" t="s">
        <v>303</v>
      </c>
      <c r="C320" s="48" t="s">
        <v>70</v>
      </c>
      <c r="D320" s="2" t="s">
        <v>213</v>
      </c>
      <c r="E320" t="s">
        <v>311</v>
      </c>
      <c r="F320" s="2" t="s">
        <v>82</v>
      </c>
      <c r="G320" s="2" t="s">
        <v>29</v>
      </c>
      <c r="H320" s="2"/>
      <c r="I320" s="3">
        <v>298</v>
      </c>
      <c r="J320" s="4">
        <f t="shared" ref="J320:K324" si="8">P320*9807000</f>
        <v>2314452000</v>
      </c>
      <c r="K320" s="4">
        <f t="shared" si="8"/>
        <v>49035000</v>
      </c>
      <c r="L320" s="44" t="s">
        <v>33</v>
      </c>
      <c r="M320" s="44" t="s">
        <v>310</v>
      </c>
      <c r="N320" s="44" t="s">
        <v>312</v>
      </c>
      <c r="P320" s="6">
        <v>236</v>
      </c>
      <c r="Q320" s="6">
        <v>5</v>
      </c>
    </row>
    <row r="321" spans="1:17" ht="18" customHeight="1">
      <c r="A321" s="44"/>
      <c r="B321" s="44" t="s">
        <v>304</v>
      </c>
      <c r="C321" s="48" t="s">
        <v>70</v>
      </c>
      <c r="D321" s="2" t="s">
        <v>213</v>
      </c>
      <c r="E321" t="s">
        <v>311</v>
      </c>
      <c r="F321" s="2" t="s">
        <v>82</v>
      </c>
      <c r="G321" s="2" t="s">
        <v>29</v>
      </c>
      <c r="H321" s="2"/>
      <c r="I321" s="3">
        <v>298</v>
      </c>
      <c r="J321" s="4">
        <f>P321*9807000</f>
        <v>3216696000</v>
      </c>
      <c r="K321" s="4">
        <f t="shared" si="8"/>
        <v>58842000</v>
      </c>
      <c r="L321" s="44" t="s">
        <v>33</v>
      </c>
      <c r="M321" s="44" t="s">
        <v>310</v>
      </c>
      <c r="N321" s="44" t="s">
        <v>312</v>
      </c>
      <c r="P321" s="6">
        <v>328</v>
      </c>
      <c r="Q321" s="6">
        <v>6</v>
      </c>
    </row>
    <row r="322" spans="1:17" ht="18" customHeight="1">
      <c r="A322" s="44"/>
      <c r="B322" s="44" t="s">
        <v>305</v>
      </c>
      <c r="C322" s="48" t="s">
        <v>70</v>
      </c>
      <c r="D322" s="2" t="s">
        <v>213</v>
      </c>
      <c r="E322" t="s">
        <v>311</v>
      </c>
      <c r="F322" s="2" t="s">
        <v>82</v>
      </c>
      <c r="G322" s="2" t="s">
        <v>29</v>
      </c>
      <c r="H322" s="2"/>
      <c r="I322" s="3">
        <v>298</v>
      </c>
      <c r="J322" s="4">
        <f>P322*9807000</f>
        <v>3824730000</v>
      </c>
      <c r="K322" s="4">
        <f t="shared" si="8"/>
        <v>39228000</v>
      </c>
      <c r="L322" s="44" t="s">
        <v>33</v>
      </c>
      <c r="M322" s="44" t="s">
        <v>310</v>
      </c>
      <c r="N322" s="44" t="s">
        <v>312</v>
      </c>
      <c r="P322" s="6">
        <v>390</v>
      </c>
      <c r="Q322" s="6">
        <v>4</v>
      </c>
    </row>
    <row r="323" spans="1:17" ht="18" customHeight="1">
      <c r="A323" s="44"/>
      <c r="B323" s="44" t="s">
        <v>306</v>
      </c>
      <c r="C323" s="48" t="s">
        <v>70</v>
      </c>
      <c r="D323" s="2" t="s">
        <v>213</v>
      </c>
      <c r="E323" t="s">
        <v>311</v>
      </c>
      <c r="F323" s="2" t="s">
        <v>82</v>
      </c>
      <c r="G323" s="2" t="s">
        <v>29</v>
      </c>
      <c r="H323" s="2"/>
      <c r="I323" s="3">
        <v>298</v>
      </c>
      <c r="J323" s="4">
        <f>P323*9807000</f>
        <v>4805430000</v>
      </c>
      <c r="K323" s="4">
        <f t="shared" si="8"/>
        <v>9807000</v>
      </c>
      <c r="L323" s="44" t="s">
        <v>33</v>
      </c>
      <c r="M323" s="44" t="s">
        <v>310</v>
      </c>
      <c r="N323" s="44" t="s">
        <v>312</v>
      </c>
      <c r="P323" s="6">
        <v>490</v>
      </c>
      <c r="Q323" s="6">
        <v>1</v>
      </c>
    </row>
    <row r="324" spans="1:17" ht="18" customHeight="1">
      <c r="A324" s="44"/>
      <c r="B324" s="44" t="s">
        <v>307</v>
      </c>
      <c r="C324" s="48" t="s">
        <v>70</v>
      </c>
      <c r="D324" s="2" t="s">
        <v>213</v>
      </c>
      <c r="E324" t="s">
        <v>311</v>
      </c>
      <c r="F324" s="2" t="s">
        <v>82</v>
      </c>
      <c r="G324" s="2" t="s">
        <v>29</v>
      </c>
      <c r="H324" s="2"/>
      <c r="I324" s="3">
        <v>298</v>
      </c>
      <c r="J324" s="4">
        <f>P324*9807000</f>
        <v>6364743000</v>
      </c>
      <c r="K324" s="4">
        <f t="shared" si="8"/>
        <v>39228000</v>
      </c>
      <c r="L324" s="44" t="s">
        <v>33</v>
      </c>
      <c r="M324" s="44" t="s">
        <v>310</v>
      </c>
      <c r="N324" s="44" t="s">
        <v>312</v>
      </c>
      <c r="P324" s="6">
        <v>649</v>
      </c>
      <c r="Q324" s="6">
        <v>4</v>
      </c>
    </row>
    <row r="325" spans="1:17" ht="18" customHeight="1">
      <c r="A325" s="44" t="s">
        <v>315</v>
      </c>
      <c r="B325" s="44" t="s">
        <v>313</v>
      </c>
      <c r="C325" s="2" t="s">
        <v>70</v>
      </c>
      <c r="D325" s="2" t="s">
        <v>152</v>
      </c>
      <c r="F325" s="2" t="s">
        <v>140</v>
      </c>
      <c r="G325" s="2" t="s">
        <v>29</v>
      </c>
      <c r="H325" s="2"/>
      <c r="I325" s="3">
        <v>298</v>
      </c>
      <c r="J325" s="4">
        <v>953000000</v>
      </c>
      <c r="K325" s="4">
        <v>23000000</v>
      </c>
      <c r="L325" s="44" t="s">
        <v>33</v>
      </c>
      <c r="M325" s="44" t="s">
        <v>318</v>
      </c>
      <c r="N325" s="44" t="s">
        <v>319</v>
      </c>
    </row>
    <row r="326" spans="1:17" ht="18" customHeight="1">
      <c r="A326" s="44" t="s">
        <v>316</v>
      </c>
      <c r="B326" s="44" t="s">
        <v>314</v>
      </c>
      <c r="C326" s="2" t="s">
        <v>65</v>
      </c>
      <c r="D326" s="2" t="s">
        <v>152</v>
      </c>
      <c r="E326" t="s">
        <v>317</v>
      </c>
      <c r="F326" s="2" t="s">
        <v>140</v>
      </c>
      <c r="G326" s="2" t="s">
        <v>29</v>
      </c>
      <c r="H326" s="2"/>
      <c r="I326" s="3">
        <v>298</v>
      </c>
      <c r="J326" s="4">
        <v>1517000000</v>
      </c>
      <c r="K326" s="4">
        <v>20000000</v>
      </c>
      <c r="L326" s="44" t="s">
        <v>33</v>
      </c>
      <c r="M326" s="44" t="s">
        <v>318</v>
      </c>
      <c r="N326" s="44" t="s">
        <v>319</v>
      </c>
    </row>
    <row r="327" spans="1:17" ht="18" customHeight="1">
      <c r="A327" s="44" t="s">
        <v>315</v>
      </c>
      <c r="B327" s="44" t="s">
        <v>313</v>
      </c>
      <c r="C327" s="2" t="s">
        <v>70</v>
      </c>
      <c r="D327" s="2" t="s">
        <v>152</v>
      </c>
      <c r="F327" s="2" t="s">
        <v>141</v>
      </c>
      <c r="G327" s="2" t="s">
        <v>29</v>
      </c>
      <c r="H327" s="2"/>
      <c r="I327" s="3">
        <v>298</v>
      </c>
      <c r="J327" s="4">
        <v>1005000000</v>
      </c>
      <c r="K327" s="4">
        <v>25000000</v>
      </c>
      <c r="L327" s="44" t="s">
        <v>33</v>
      </c>
      <c r="M327" s="44" t="s">
        <v>318</v>
      </c>
      <c r="N327" s="44" t="s">
        <v>319</v>
      </c>
    </row>
    <row r="328" spans="1:17" ht="18" customHeight="1">
      <c r="A328" s="44" t="s">
        <v>316</v>
      </c>
      <c r="B328" s="44" t="s">
        <v>314</v>
      </c>
      <c r="C328" s="2" t="s">
        <v>65</v>
      </c>
      <c r="D328" s="2" t="s">
        <v>152</v>
      </c>
      <c r="E328" t="s">
        <v>317</v>
      </c>
      <c r="F328" s="2" t="s">
        <v>141</v>
      </c>
      <c r="G328" s="2" t="s">
        <v>29</v>
      </c>
      <c r="H328" s="2"/>
      <c r="I328" s="3">
        <v>298</v>
      </c>
      <c r="J328" s="4">
        <v>1536000000</v>
      </c>
      <c r="K328" s="4">
        <v>25000000</v>
      </c>
      <c r="L328" s="44" t="s">
        <v>33</v>
      </c>
      <c r="M328" s="44" t="s">
        <v>318</v>
      </c>
      <c r="N328" s="44" t="s">
        <v>319</v>
      </c>
    </row>
    <row r="329" spans="1:17" ht="18" customHeight="1">
      <c r="A329" s="44" t="s">
        <v>315</v>
      </c>
      <c r="B329" s="44" t="s">
        <v>313</v>
      </c>
      <c r="C329" s="2" t="s">
        <v>70</v>
      </c>
      <c r="D329" s="2" t="s">
        <v>152</v>
      </c>
      <c r="F329" s="2" t="s">
        <v>142</v>
      </c>
      <c r="G329" s="2" t="s">
        <v>29</v>
      </c>
      <c r="H329" s="2"/>
      <c r="I329" s="3">
        <v>298</v>
      </c>
      <c r="J329" s="4">
        <v>12</v>
      </c>
      <c r="K329" s="4"/>
      <c r="L329" s="44" t="s">
        <v>81</v>
      </c>
      <c r="M329" s="44" t="s">
        <v>318</v>
      </c>
      <c r="N329" s="44" t="s">
        <v>319</v>
      </c>
    </row>
    <row r="330" spans="1:17" ht="18" customHeight="1">
      <c r="A330" s="44" t="s">
        <v>316</v>
      </c>
      <c r="B330" s="44" t="s">
        <v>314</v>
      </c>
      <c r="C330" s="2" t="s">
        <v>65</v>
      </c>
      <c r="D330" s="2" t="s">
        <v>152</v>
      </c>
      <c r="E330" t="s">
        <v>317</v>
      </c>
      <c r="F330" s="2" t="s">
        <v>142</v>
      </c>
      <c r="G330" s="2" t="s">
        <v>29</v>
      </c>
      <c r="H330" s="2"/>
      <c r="I330" s="3">
        <v>298</v>
      </c>
      <c r="J330" s="4">
        <v>25.2</v>
      </c>
      <c r="K330" s="4"/>
      <c r="L330" s="44" t="s">
        <v>81</v>
      </c>
      <c r="M330" s="44" t="s">
        <v>318</v>
      </c>
      <c r="N330" s="44" t="s">
        <v>319</v>
      </c>
    </row>
    <row r="331" spans="1:17" ht="18" customHeight="1">
      <c r="A331" s="44" t="s">
        <v>315</v>
      </c>
      <c r="B331" s="44" t="s">
        <v>313</v>
      </c>
      <c r="C331" s="2" t="s">
        <v>70</v>
      </c>
      <c r="D331" s="2" t="s">
        <v>152</v>
      </c>
      <c r="F331" s="2" t="s">
        <v>75</v>
      </c>
      <c r="G331" s="2" t="s">
        <v>29</v>
      </c>
      <c r="H331" s="2"/>
      <c r="I331" s="3">
        <v>298</v>
      </c>
      <c r="J331" s="4">
        <v>7320</v>
      </c>
      <c r="K331" s="4"/>
      <c r="L331" s="44" t="s">
        <v>167</v>
      </c>
      <c r="M331" s="44" t="s">
        <v>85</v>
      </c>
      <c r="N331" s="44" t="s">
        <v>319</v>
      </c>
    </row>
    <row r="332" spans="1:17" ht="18" customHeight="1">
      <c r="A332" s="44" t="s">
        <v>316</v>
      </c>
      <c r="B332" s="44" t="s">
        <v>314</v>
      </c>
      <c r="C332" s="2" t="s">
        <v>65</v>
      </c>
      <c r="D332" s="2" t="s">
        <v>152</v>
      </c>
      <c r="E332" t="s">
        <v>317</v>
      </c>
      <c r="F332" s="2" t="s">
        <v>75</v>
      </c>
      <c r="G332" s="2" t="s">
        <v>29</v>
      </c>
      <c r="H332" s="2"/>
      <c r="I332" s="3">
        <v>298</v>
      </c>
      <c r="J332" s="4">
        <v>7290</v>
      </c>
      <c r="K332" s="4"/>
      <c r="L332" s="52" t="s">
        <v>167</v>
      </c>
      <c r="M332" s="44" t="s">
        <v>85</v>
      </c>
      <c r="N332" s="44" t="s">
        <v>319</v>
      </c>
    </row>
    <row r="333" spans="1:17" ht="18" customHeight="1">
      <c r="A333" s="44"/>
      <c r="B333" s="44" t="s">
        <v>321</v>
      </c>
      <c r="C333" s="2" t="s">
        <v>70</v>
      </c>
      <c r="D333" s="2" t="s">
        <v>152</v>
      </c>
      <c r="E333" t="s">
        <v>320</v>
      </c>
      <c r="F333" s="2" t="s">
        <v>75</v>
      </c>
      <c r="G333" s="2" t="s">
        <v>29</v>
      </c>
      <c r="H333" s="2"/>
      <c r="I333" s="3">
        <v>298</v>
      </c>
      <c r="J333" s="4">
        <v>8400</v>
      </c>
      <c r="K333" s="4">
        <v>20</v>
      </c>
      <c r="L333" s="44" t="s">
        <v>167</v>
      </c>
      <c r="M333" s="44" t="s">
        <v>85</v>
      </c>
      <c r="N333" s="44" t="s">
        <v>323</v>
      </c>
    </row>
    <row r="334" spans="1:17" ht="18" customHeight="1">
      <c r="A334" s="44"/>
      <c r="B334" s="44" t="s">
        <v>321</v>
      </c>
      <c r="C334" s="2" t="s">
        <v>70</v>
      </c>
      <c r="D334" s="2" t="s">
        <v>152</v>
      </c>
      <c r="E334" t="s">
        <v>320</v>
      </c>
      <c r="F334" s="2" t="s">
        <v>82</v>
      </c>
      <c r="G334" s="2" t="s">
        <v>29</v>
      </c>
      <c r="H334" s="2"/>
      <c r="I334" s="3">
        <v>298</v>
      </c>
      <c r="J334" s="4">
        <v>3415000000</v>
      </c>
      <c r="K334" s="4">
        <v>44000000</v>
      </c>
      <c r="L334" s="44" t="s">
        <v>33</v>
      </c>
      <c r="M334" s="44" t="s">
        <v>85</v>
      </c>
      <c r="N334" s="44" t="s">
        <v>323</v>
      </c>
    </row>
    <row r="335" spans="1:17" ht="18" customHeight="1">
      <c r="A335" s="44"/>
      <c r="B335" s="44" t="s">
        <v>321</v>
      </c>
      <c r="C335" s="2" t="s">
        <v>70</v>
      </c>
      <c r="D335" s="2" t="s">
        <v>152</v>
      </c>
      <c r="E335" t="s">
        <v>320</v>
      </c>
      <c r="F335" s="2" t="s">
        <v>140</v>
      </c>
      <c r="G335" s="2" t="s">
        <v>29</v>
      </c>
      <c r="H335" s="2" t="s">
        <v>125</v>
      </c>
      <c r="I335" s="3">
        <v>298</v>
      </c>
      <c r="J335" s="4">
        <v>980000000</v>
      </c>
      <c r="K335" s="4">
        <v>18000000</v>
      </c>
      <c r="L335" s="44" t="s">
        <v>33</v>
      </c>
      <c r="M335" s="44" t="s">
        <v>85</v>
      </c>
      <c r="N335" s="44" t="s">
        <v>323</v>
      </c>
    </row>
    <row r="336" spans="1:17" ht="18" customHeight="1">
      <c r="A336" s="44"/>
      <c r="B336" s="44" t="s">
        <v>321</v>
      </c>
      <c r="C336" s="2" t="s">
        <v>70</v>
      </c>
      <c r="D336" s="2" t="s">
        <v>152</v>
      </c>
      <c r="E336" t="s">
        <v>320</v>
      </c>
      <c r="F336" s="2" t="s">
        <v>141</v>
      </c>
      <c r="G336" s="2" t="s">
        <v>29</v>
      </c>
      <c r="H336" s="2" t="s">
        <v>125</v>
      </c>
      <c r="I336" s="3">
        <v>298</v>
      </c>
      <c r="J336" s="4">
        <v>1001000000</v>
      </c>
      <c r="K336" s="4">
        <v>17000000</v>
      </c>
      <c r="L336" s="44" t="s">
        <v>33</v>
      </c>
      <c r="M336" s="44" t="s">
        <v>322</v>
      </c>
      <c r="N336" s="44" t="s">
        <v>323</v>
      </c>
    </row>
    <row r="337" spans="1:17" ht="18" customHeight="1">
      <c r="A337" s="44"/>
      <c r="B337" s="44" t="s">
        <v>321</v>
      </c>
      <c r="C337" s="2" t="s">
        <v>70</v>
      </c>
      <c r="D337" s="2" t="s">
        <v>152</v>
      </c>
      <c r="E337" t="s">
        <v>320</v>
      </c>
      <c r="F337" s="2" t="s">
        <v>142</v>
      </c>
      <c r="G337" s="2" t="s">
        <v>29</v>
      </c>
      <c r="H337" s="2" t="s">
        <v>125</v>
      </c>
      <c r="I337" s="3">
        <v>298</v>
      </c>
      <c r="J337" s="4">
        <v>19.8</v>
      </c>
      <c r="K337" s="4">
        <v>0.5</v>
      </c>
      <c r="L337" s="44" t="s">
        <v>81</v>
      </c>
      <c r="M337" s="44" t="s">
        <v>322</v>
      </c>
      <c r="N337" s="44" t="s">
        <v>323</v>
      </c>
    </row>
    <row r="338" spans="1:17" ht="18" customHeight="1">
      <c r="A338" s="44" t="s">
        <v>326</v>
      </c>
      <c r="B338" s="44" t="s">
        <v>324</v>
      </c>
      <c r="C338" s="2" t="s">
        <v>70</v>
      </c>
      <c r="D338" s="2" t="s">
        <v>164</v>
      </c>
      <c r="E338" t="s">
        <v>325</v>
      </c>
      <c r="F338" s="2"/>
      <c r="G338" s="2"/>
      <c r="H338" s="2"/>
      <c r="I338" s="3"/>
      <c r="J338" s="4"/>
      <c r="K338" s="4"/>
      <c r="L338" s="44"/>
      <c r="M338" s="44"/>
      <c r="N338" s="44" t="s">
        <v>334</v>
      </c>
    </row>
    <row r="339" spans="1:17" ht="18" customHeight="1">
      <c r="A339" s="44" t="s">
        <v>327</v>
      </c>
      <c r="B339" s="44" t="s">
        <v>324</v>
      </c>
      <c r="C339" s="2" t="s">
        <v>70</v>
      </c>
      <c r="D339" s="2" t="s">
        <v>164</v>
      </c>
      <c r="E339" t="s">
        <v>328</v>
      </c>
      <c r="F339" s="2" t="s">
        <v>140</v>
      </c>
      <c r="G339" s="2" t="s">
        <v>29</v>
      </c>
      <c r="H339" s="2" t="s">
        <v>125</v>
      </c>
      <c r="I339" s="3">
        <v>298</v>
      </c>
      <c r="J339" s="4">
        <v>832000000</v>
      </c>
      <c r="L339" s="44" t="s">
        <v>33</v>
      </c>
      <c r="M339" s="4" t="s">
        <v>333</v>
      </c>
      <c r="N339" s="44" t="s">
        <v>334</v>
      </c>
    </row>
    <row r="340" spans="1:17" ht="18" customHeight="1">
      <c r="A340" s="44" t="s">
        <v>331</v>
      </c>
      <c r="B340" s="44" t="s">
        <v>324</v>
      </c>
      <c r="C340" s="2" t="s">
        <v>70</v>
      </c>
      <c r="D340" s="2" t="s">
        <v>218</v>
      </c>
      <c r="E340" t="s">
        <v>329</v>
      </c>
      <c r="F340" s="2"/>
      <c r="G340" s="2"/>
      <c r="H340" s="2"/>
      <c r="I340" s="3"/>
      <c r="J340" s="4"/>
      <c r="L340" s="44"/>
      <c r="M340" s="4"/>
      <c r="N340" s="44" t="s">
        <v>334</v>
      </c>
    </row>
    <row r="341" spans="1:17" ht="18" customHeight="1">
      <c r="A341" s="44" t="s">
        <v>332</v>
      </c>
      <c r="B341" s="44" t="s">
        <v>324</v>
      </c>
      <c r="C341" s="2" t="s">
        <v>70</v>
      </c>
      <c r="D341" s="2" t="s">
        <v>218</v>
      </c>
      <c r="E341" t="s">
        <v>330</v>
      </c>
      <c r="F341" s="2" t="s">
        <v>140</v>
      </c>
      <c r="G341" s="2" t="s">
        <v>29</v>
      </c>
      <c r="H341" s="2" t="s">
        <v>125</v>
      </c>
      <c r="I341" s="3">
        <v>298</v>
      </c>
      <c r="J341" s="4">
        <v>787000000</v>
      </c>
      <c r="L341" s="44" t="s">
        <v>33</v>
      </c>
      <c r="M341" s="4" t="s">
        <v>333</v>
      </c>
      <c r="N341" s="44" t="s">
        <v>334</v>
      </c>
    </row>
    <row r="342" spans="1:17" ht="18" customHeight="1">
      <c r="A342" s="44" t="s">
        <v>327</v>
      </c>
      <c r="B342" s="44" t="s">
        <v>324</v>
      </c>
      <c r="C342" s="2" t="s">
        <v>70</v>
      </c>
      <c r="D342" s="2" t="s">
        <v>164</v>
      </c>
      <c r="E342" t="s">
        <v>328</v>
      </c>
      <c r="F342" s="2" t="s">
        <v>142</v>
      </c>
      <c r="G342" s="2" t="s">
        <v>29</v>
      </c>
      <c r="H342" s="2" t="s">
        <v>125</v>
      </c>
      <c r="I342" s="3">
        <v>298</v>
      </c>
      <c r="J342" s="4">
        <v>19.5</v>
      </c>
      <c r="L342" s="44" t="s">
        <v>81</v>
      </c>
      <c r="M342" s="4" t="s">
        <v>191</v>
      </c>
      <c r="N342" s="44" t="s">
        <v>334</v>
      </c>
    </row>
    <row r="343" spans="1:17" ht="18" customHeight="1">
      <c r="A343" s="44" t="s">
        <v>332</v>
      </c>
      <c r="B343" s="44" t="s">
        <v>324</v>
      </c>
      <c r="C343" s="2" t="s">
        <v>70</v>
      </c>
      <c r="D343" s="2" t="s">
        <v>218</v>
      </c>
      <c r="E343" t="s">
        <v>330</v>
      </c>
      <c r="F343" s="2" t="s">
        <v>142</v>
      </c>
      <c r="G343" s="2" t="s">
        <v>29</v>
      </c>
      <c r="H343" s="2" t="s">
        <v>125</v>
      </c>
      <c r="I343" s="3">
        <v>298</v>
      </c>
      <c r="J343" s="4">
        <v>23.5</v>
      </c>
      <c r="L343" s="44" t="s">
        <v>81</v>
      </c>
      <c r="M343" s="4" t="s">
        <v>191</v>
      </c>
      <c r="N343" s="44" t="s">
        <v>334</v>
      </c>
    </row>
    <row r="344" spans="1:17" ht="18" customHeight="1">
      <c r="A344" s="44" t="s">
        <v>327</v>
      </c>
      <c r="B344" s="44" t="s">
        <v>324</v>
      </c>
      <c r="C344" s="2" t="s">
        <v>70</v>
      </c>
      <c r="D344" s="2" t="s">
        <v>164</v>
      </c>
      <c r="E344" t="s">
        <v>328</v>
      </c>
      <c r="F344" s="2" t="s">
        <v>141</v>
      </c>
      <c r="G344" s="2" t="s">
        <v>29</v>
      </c>
      <c r="H344" s="2" t="s">
        <v>125</v>
      </c>
      <c r="I344" s="3">
        <v>298</v>
      </c>
      <c r="J344" s="4">
        <v>913000000</v>
      </c>
      <c r="L344" s="44" t="s">
        <v>33</v>
      </c>
      <c r="M344" s="4" t="s">
        <v>191</v>
      </c>
      <c r="N344" s="44" t="s">
        <v>334</v>
      </c>
    </row>
    <row r="345" spans="1:17" ht="18" customHeight="1">
      <c r="A345" s="44" t="s">
        <v>332</v>
      </c>
      <c r="B345" s="44" t="s">
        <v>324</v>
      </c>
      <c r="C345" s="2" t="s">
        <v>70</v>
      </c>
      <c r="D345" s="2" t="s">
        <v>218</v>
      </c>
      <c r="E345" t="s">
        <v>330</v>
      </c>
      <c r="F345" s="2" t="s">
        <v>141</v>
      </c>
      <c r="G345" s="2" t="s">
        <v>29</v>
      </c>
      <c r="H345" s="2" t="s">
        <v>125</v>
      </c>
      <c r="I345" s="3">
        <v>298</v>
      </c>
      <c r="J345" s="4">
        <v>829000000</v>
      </c>
      <c r="L345" s="44" t="s">
        <v>33</v>
      </c>
      <c r="M345" s="4" t="s">
        <v>191</v>
      </c>
      <c r="N345" s="44" t="s">
        <v>334</v>
      </c>
    </row>
    <row r="346" spans="1:17" ht="18" customHeight="1">
      <c r="A346" s="44"/>
      <c r="B346" s="44" t="s">
        <v>336</v>
      </c>
      <c r="C346" s="2" t="s">
        <v>70</v>
      </c>
      <c r="D346" s="2" t="s">
        <v>152</v>
      </c>
      <c r="F346" s="2" t="s">
        <v>140</v>
      </c>
      <c r="G346" s="2" t="s">
        <v>29</v>
      </c>
      <c r="H346" s="2" t="s">
        <v>125</v>
      </c>
      <c r="I346" s="3">
        <v>298</v>
      </c>
      <c r="J346" s="4">
        <v>1087000000</v>
      </c>
      <c r="K346" s="4"/>
      <c r="L346" s="44" t="s">
        <v>33</v>
      </c>
      <c r="M346" s="44" t="s">
        <v>333</v>
      </c>
      <c r="N346" s="44" t="s">
        <v>335</v>
      </c>
    </row>
    <row r="347" spans="1:17" ht="18" customHeight="1">
      <c r="A347" s="44"/>
      <c r="B347" s="44" t="s">
        <v>336</v>
      </c>
      <c r="C347" s="2" t="s">
        <v>70</v>
      </c>
      <c r="D347" s="2" t="s">
        <v>152</v>
      </c>
      <c r="F347" s="2" t="s">
        <v>141</v>
      </c>
      <c r="G347" s="2" t="s">
        <v>29</v>
      </c>
      <c r="H347" s="2" t="s">
        <v>125</v>
      </c>
      <c r="I347" s="3">
        <v>298</v>
      </c>
      <c r="J347" s="4">
        <v>1150000000</v>
      </c>
      <c r="K347" s="4"/>
      <c r="L347" s="44" t="s">
        <v>33</v>
      </c>
      <c r="M347" s="44" t="s">
        <v>333</v>
      </c>
      <c r="N347" s="44" t="s">
        <v>335</v>
      </c>
    </row>
    <row r="348" spans="1:17" ht="18" customHeight="1">
      <c r="A348" s="44"/>
      <c r="B348" s="44" t="s">
        <v>336</v>
      </c>
      <c r="C348" s="2" t="s">
        <v>70</v>
      </c>
      <c r="D348" s="2" t="s">
        <v>152</v>
      </c>
      <c r="F348" s="2" t="s">
        <v>142</v>
      </c>
      <c r="G348" s="2" t="s">
        <v>29</v>
      </c>
      <c r="H348" s="2" t="s">
        <v>125</v>
      </c>
      <c r="I348" s="3">
        <v>298</v>
      </c>
      <c r="J348" s="4">
        <v>11.8</v>
      </c>
      <c r="K348" s="4"/>
      <c r="L348" s="44" t="s">
        <v>81</v>
      </c>
      <c r="M348" s="44" t="s">
        <v>333</v>
      </c>
      <c r="N348" s="44" t="s">
        <v>335</v>
      </c>
    </row>
    <row r="349" spans="1:17" ht="18" customHeight="1">
      <c r="A349" s="44"/>
      <c r="B349" s="44" t="s">
        <v>336</v>
      </c>
      <c r="C349" s="2" t="s">
        <v>70</v>
      </c>
      <c r="D349" s="2" t="s">
        <v>152</v>
      </c>
      <c r="F349" s="2" t="s">
        <v>75</v>
      </c>
      <c r="G349" s="2" t="s">
        <v>29</v>
      </c>
      <c r="H349" s="2"/>
      <c r="I349" s="3">
        <v>298</v>
      </c>
      <c r="J349" s="4">
        <v>8470</v>
      </c>
      <c r="K349" s="4"/>
      <c r="L349" s="44" t="s">
        <v>167</v>
      </c>
      <c r="M349" s="44" t="s">
        <v>337</v>
      </c>
      <c r="N349" s="44" t="s">
        <v>335</v>
      </c>
    </row>
    <row r="350" spans="1:17" ht="18" customHeight="1">
      <c r="A350" s="44" t="s">
        <v>66</v>
      </c>
      <c r="B350" s="44" t="s">
        <v>338</v>
      </c>
      <c r="C350" s="48" t="s">
        <v>70</v>
      </c>
      <c r="D350" s="48" t="s">
        <v>152</v>
      </c>
      <c r="F350" s="2" t="s">
        <v>75</v>
      </c>
      <c r="G350" s="2" t="s">
        <v>29</v>
      </c>
      <c r="H350" s="2"/>
      <c r="I350" s="3">
        <v>298</v>
      </c>
      <c r="J350" s="4">
        <v>6050</v>
      </c>
      <c r="K350" s="4">
        <v>30</v>
      </c>
      <c r="L350" s="44" t="s">
        <v>167</v>
      </c>
      <c r="M350" s="44"/>
      <c r="N350" s="44" t="s">
        <v>359</v>
      </c>
    </row>
    <row r="351" spans="1:17" ht="18" customHeight="1">
      <c r="A351" s="44" t="s">
        <v>66</v>
      </c>
      <c r="B351" s="44" t="s">
        <v>338</v>
      </c>
      <c r="C351" s="48" t="s">
        <v>70</v>
      </c>
      <c r="D351" s="48" t="s">
        <v>152</v>
      </c>
      <c r="F351" s="2" t="s">
        <v>82</v>
      </c>
      <c r="G351" s="2" t="s">
        <v>29</v>
      </c>
      <c r="H351" s="2"/>
      <c r="I351" s="3">
        <v>298</v>
      </c>
      <c r="J351" s="4">
        <f>P351*9807000</f>
        <v>2961714000</v>
      </c>
      <c r="K351" s="4">
        <f>Q351*9807000</f>
        <v>49035000</v>
      </c>
      <c r="L351" s="44" t="s">
        <v>33</v>
      </c>
      <c r="M351" s="44" t="s">
        <v>322</v>
      </c>
      <c r="N351" s="44" t="s">
        <v>359</v>
      </c>
      <c r="P351" s="6">
        <v>302</v>
      </c>
      <c r="Q351" s="6">
        <v>5</v>
      </c>
    </row>
    <row r="352" spans="1:17" ht="18" customHeight="1">
      <c r="A352" s="44" t="s">
        <v>339</v>
      </c>
      <c r="B352" s="44" t="s">
        <v>338</v>
      </c>
      <c r="C352" s="2" t="s">
        <v>70</v>
      </c>
      <c r="D352" s="2" t="s">
        <v>342</v>
      </c>
      <c r="E352" t="s">
        <v>341</v>
      </c>
      <c r="F352" s="2" t="s">
        <v>82</v>
      </c>
      <c r="G352" s="2" t="s">
        <v>29</v>
      </c>
      <c r="H352" s="2"/>
      <c r="I352" s="3">
        <v>298</v>
      </c>
      <c r="J352" s="4">
        <f t="shared" ref="J352:K359" si="9">P352*9807000</f>
        <v>3412836000</v>
      </c>
      <c r="K352" s="4">
        <f t="shared" si="9"/>
        <v>98070000</v>
      </c>
      <c r="L352" s="44" t="s">
        <v>33</v>
      </c>
      <c r="M352" s="44" t="s">
        <v>322</v>
      </c>
      <c r="N352" s="44" t="s">
        <v>359</v>
      </c>
      <c r="P352" s="6">
        <v>348</v>
      </c>
      <c r="Q352" s="6">
        <v>10</v>
      </c>
    </row>
    <row r="353" spans="1:17" ht="18" customHeight="1">
      <c r="A353" s="44" t="s">
        <v>349</v>
      </c>
      <c r="B353" s="44" t="s">
        <v>338</v>
      </c>
      <c r="C353" s="2" t="s">
        <v>70</v>
      </c>
      <c r="D353" s="2" t="s">
        <v>343</v>
      </c>
      <c r="E353" s="53" t="s">
        <v>340</v>
      </c>
      <c r="F353" s="2" t="s">
        <v>82</v>
      </c>
      <c r="G353" s="2" t="s">
        <v>29</v>
      </c>
      <c r="H353" s="2"/>
      <c r="I353" s="3">
        <v>298</v>
      </c>
      <c r="J353" s="4">
        <f t="shared" si="9"/>
        <v>3089205000</v>
      </c>
      <c r="K353" s="4">
        <f t="shared" si="9"/>
        <v>68649000</v>
      </c>
      <c r="L353" s="44" t="s">
        <v>33</v>
      </c>
      <c r="M353" s="44" t="s">
        <v>322</v>
      </c>
      <c r="N353" s="44" t="s">
        <v>359</v>
      </c>
      <c r="P353" s="6">
        <v>315</v>
      </c>
      <c r="Q353" s="6">
        <v>7</v>
      </c>
    </row>
    <row r="354" spans="1:17" ht="18" customHeight="1">
      <c r="A354" s="44" t="s">
        <v>350</v>
      </c>
      <c r="B354" s="44" t="s">
        <v>338</v>
      </c>
      <c r="C354" s="2" t="s">
        <v>348</v>
      </c>
      <c r="D354" s="2" t="s">
        <v>343</v>
      </c>
      <c r="E354" s="53" t="s">
        <v>344</v>
      </c>
      <c r="F354" s="2" t="s">
        <v>82</v>
      </c>
      <c r="G354" s="2" t="s">
        <v>29</v>
      </c>
      <c r="H354" s="2"/>
      <c r="I354" s="3">
        <v>298</v>
      </c>
      <c r="J354" s="4">
        <f t="shared" si="9"/>
        <v>2902872000</v>
      </c>
      <c r="K354" s="4">
        <f t="shared" si="9"/>
        <v>58842000</v>
      </c>
      <c r="L354" s="44" t="s">
        <v>33</v>
      </c>
      <c r="M354" s="44" t="s">
        <v>322</v>
      </c>
      <c r="N354" s="44" t="s">
        <v>359</v>
      </c>
      <c r="P354" s="6">
        <v>296</v>
      </c>
      <c r="Q354" s="6">
        <v>6</v>
      </c>
    </row>
    <row r="355" spans="1:17" ht="18" customHeight="1">
      <c r="A355" s="44" t="s">
        <v>351</v>
      </c>
      <c r="B355" s="44" t="s">
        <v>338</v>
      </c>
      <c r="C355" s="2" t="s">
        <v>348</v>
      </c>
      <c r="D355" s="2" t="s">
        <v>343</v>
      </c>
      <c r="E355" s="53" t="s">
        <v>345</v>
      </c>
      <c r="F355" s="2" t="s">
        <v>82</v>
      </c>
      <c r="G355" s="2" t="s">
        <v>29</v>
      </c>
      <c r="H355" s="2"/>
      <c r="I355" s="3">
        <v>298</v>
      </c>
      <c r="J355" s="4">
        <f t="shared" si="9"/>
        <v>2932293000</v>
      </c>
      <c r="K355" s="4">
        <f t="shared" si="9"/>
        <v>49035000</v>
      </c>
      <c r="L355" s="44" t="s">
        <v>33</v>
      </c>
      <c r="M355" s="44" t="s">
        <v>322</v>
      </c>
      <c r="N355" s="44" t="s">
        <v>359</v>
      </c>
      <c r="P355" s="6">
        <v>299</v>
      </c>
      <c r="Q355" s="6">
        <v>5</v>
      </c>
    </row>
    <row r="356" spans="1:17" ht="18" customHeight="1">
      <c r="A356" s="44" t="s">
        <v>352</v>
      </c>
      <c r="B356" s="44" t="s">
        <v>338</v>
      </c>
      <c r="C356" s="2" t="s">
        <v>348</v>
      </c>
      <c r="D356" s="2" t="s">
        <v>343</v>
      </c>
      <c r="E356" s="53" t="s">
        <v>346</v>
      </c>
      <c r="F356" s="2" t="s">
        <v>82</v>
      </c>
      <c r="G356" s="2" t="s">
        <v>29</v>
      </c>
      <c r="H356" s="2"/>
      <c r="I356" s="3">
        <v>298</v>
      </c>
      <c r="J356" s="4">
        <f t="shared" si="9"/>
        <v>2981328000</v>
      </c>
      <c r="K356" s="4">
        <f t="shared" si="9"/>
        <v>39228000</v>
      </c>
      <c r="L356" s="44" t="s">
        <v>33</v>
      </c>
      <c r="M356" s="44" t="s">
        <v>322</v>
      </c>
      <c r="N356" s="44" t="s">
        <v>359</v>
      </c>
      <c r="P356" s="6">
        <v>304</v>
      </c>
      <c r="Q356" s="6">
        <v>4</v>
      </c>
    </row>
    <row r="357" spans="1:17" ht="18" customHeight="1">
      <c r="A357" s="44" t="s">
        <v>353</v>
      </c>
      <c r="B357" s="44" t="s">
        <v>338</v>
      </c>
      <c r="C357" s="2" t="s">
        <v>70</v>
      </c>
      <c r="D357" s="2" t="s">
        <v>343</v>
      </c>
      <c r="E357" s="53" t="s">
        <v>347</v>
      </c>
      <c r="F357" s="2" t="s">
        <v>82</v>
      </c>
      <c r="G357" s="2" t="s">
        <v>29</v>
      </c>
      <c r="H357" s="2"/>
      <c r="I357" s="3">
        <v>298</v>
      </c>
      <c r="J357" s="4">
        <f t="shared" si="9"/>
        <v>3099012000</v>
      </c>
      <c r="K357" s="4">
        <f t="shared" si="9"/>
        <v>107877000</v>
      </c>
      <c r="L357" s="44" t="s">
        <v>33</v>
      </c>
      <c r="M357" s="44" t="s">
        <v>322</v>
      </c>
      <c r="N357" s="44" t="s">
        <v>359</v>
      </c>
      <c r="P357" s="6">
        <v>316</v>
      </c>
      <c r="Q357" s="6">
        <v>11</v>
      </c>
    </row>
    <row r="358" spans="1:17" ht="18" customHeight="1">
      <c r="A358" s="44" t="s">
        <v>354</v>
      </c>
      <c r="B358" s="44" t="s">
        <v>338</v>
      </c>
      <c r="C358" s="2" t="s">
        <v>70</v>
      </c>
      <c r="D358" s="2" t="s">
        <v>343</v>
      </c>
      <c r="E358" s="53" t="s">
        <v>356</v>
      </c>
      <c r="F358" s="2" t="s">
        <v>82</v>
      </c>
      <c r="G358" s="2" t="s">
        <v>29</v>
      </c>
      <c r="H358" s="2"/>
      <c r="I358" s="3">
        <v>298</v>
      </c>
      <c r="J358" s="4">
        <f t="shared" si="9"/>
        <v>3452064000</v>
      </c>
      <c r="K358" s="4">
        <f t="shared" si="9"/>
        <v>107877000</v>
      </c>
      <c r="L358" s="44" t="s">
        <v>33</v>
      </c>
      <c r="M358" s="44" t="s">
        <v>322</v>
      </c>
      <c r="N358" s="44" t="s">
        <v>359</v>
      </c>
      <c r="P358" s="6">
        <v>352</v>
      </c>
      <c r="Q358" s="6">
        <v>11</v>
      </c>
    </row>
    <row r="359" spans="1:17" ht="18" customHeight="1">
      <c r="A359" s="44" t="s">
        <v>355</v>
      </c>
      <c r="B359" s="44" t="s">
        <v>338</v>
      </c>
      <c r="C359" s="2" t="s">
        <v>70</v>
      </c>
      <c r="D359" s="2" t="s">
        <v>343</v>
      </c>
      <c r="E359" s="53" t="s">
        <v>357</v>
      </c>
      <c r="F359" s="2" t="s">
        <v>82</v>
      </c>
      <c r="G359" s="2" t="s">
        <v>29</v>
      </c>
      <c r="H359" s="2"/>
      <c r="I359" s="3">
        <v>298</v>
      </c>
      <c r="J359" s="4">
        <f t="shared" si="9"/>
        <v>2961714000</v>
      </c>
      <c r="K359" s="4">
        <f t="shared" si="9"/>
        <v>49035000</v>
      </c>
      <c r="L359" s="44" t="s">
        <v>33</v>
      </c>
      <c r="M359" s="44" t="s">
        <v>322</v>
      </c>
      <c r="N359" s="44" t="s">
        <v>359</v>
      </c>
      <c r="P359" s="6">
        <v>302</v>
      </c>
      <c r="Q359" s="6">
        <v>5</v>
      </c>
    </row>
    <row r="360" spans="1:17" ht="18" customHeight="1">
      <c r="A360" s="44" t="s">
        <v>339</v>
      </c>
      <c r="B360" s="44" t="s">
        <v>338</v>
      </c>
      <c r="C360" s="2" t="s">
        <v>70</v>
      </c>
      <c r="D360" s="2" t="s">
        <v>342</v>
      </c>
      <c r="E360" t="s">
        <v>341</v>
      </c>
      <c r="F360" s="2" t="s">
        <v>140</v>
      </c>
      <c r="G360" s="2" t="s">
        <v>29</v>
      </c>
      <c r="H360" s="2" t="s">
        <v>360</v>
      </c>
      <c r="I360" s="3">
        <v>298</v>
      </c>
      <c r="J360" s="4">
        <v>1200000000</v>
      </c>
      <c r="K360" s="4"/>
      <c r="L360" s="44" t="s">
        <v>33</v>
      </c>
      <c r="M360" s="44" t="s">
        <v>190</v>
      </c>
      <c r="N360" s="44" t="s">
        <v>359</v>
      </c>
    </row>
    <row r="361" spans="1:17" ht="18" customHeight="1">
      <c r="A361" s="44" t="s">
        <v>351</v>
      </c>
      <c r="B361" s="44" t="s">
        <v>338</v>
      </c>
      <c r="C361" s="2" t="s">
        <v>348</v>
      </c>
      <c r="D361" s="2" t="s">
        <v>343</v>
      </c>
      <c r="E361" s="53" t="s">
        <v>345</v>
      </c>
      <c r="F361" s="2" t="s">
        <v>140</v>
      </c>
      <c r="G361" s="2" t="s">
        <v>29</v>
      </c>
      <c r="H361" s="2" t="s">
        <v>360</v>
      </c>
      <c r="I361" s="3">
        <v>298</v>
      </c>
      <c r="J361" s="4">
        <v>835000000</v>
      </c>
      <c r="K361" s="4"/>
      <c r="L361" s="44" t="s">
        <v>33</v>
      </c>
      <c r="M361" s="44" t="s">
        <v>190</v>
      </c>
      <c r="N361" s="44" t="s">
        <v>359</v>
      </c>
    </row>
    <row r="362" spans="1:17" ht="18" customHeight="1">
      <c r="A362" s="44" t="s">
        <v>352</v>
      </c>
      <c r="B362" s="44" t="s">
        <v>338</v>
      </c>
      <c r="C362" s="2" t="s">
        <v>348</v>
      </c>
      <c r="D362" s="2" t="s">
        <v>343</v>
      </c>
      <c r="E362" s="53" t="s">
        <v>346</v>
      </c>
      <c r="F362" s="2" t="s">
        <v>140</v>
      </c>
      <c r="G362" s="2" t="s">
        <v>29</v>
      </c>
      <c r="H362" s="2" t="s">
        <v>360</v>
      </c>
      <c r="I362" s="3">
        <v>298</v>
      </c>
      <c r="J362" s="4">
        <v>850000000</v>
      </c>
      <c r="K362" s="4"/>
      <c r="L362" s="44" t="s">
        <v>33</v>
      </c>
      <c r="M362" s="44" t="s">
        <v>190</v>
      </c>
      <c r="N362" s="44" t="s">
        <v>359</v>
      </c>
    </row>
    <row r="363" spans="1:17" ht="18" customHeight="1">
      <c r="A363" s="44" t="s">
        <v>353</v>
      </c>
      <c r="B363" s="44" t="s">
        <v>338</v>
      </c>
      <c r="C363" s="2" t="s">
        <v>70</v>
      </c>
      <c r="D363" s="2" t="s">
        <v>343</v>
      </c>
      <c r="E363" s="53" t="s">
        <v>358</v>
      </c>
      <c r="F363" s="2" t="s">
        <v>140</v>
      </c>
      <c r="G363" s="2" t="s">
        <v>29</v>
      </c>
      <c r="H363" s="2" t="s">
        <v>360</v>
      </c>
      <c r="I363" s="3">
        <v>298</v>
      </c>
      <c r="J363" s="4">
        <v>865000000</v>
      </c>
      <c r="K363" s="4"/>
      <c r="L363" s="44" t="s">
        <v>33</v>
      </c>
      <c r="M363" s="44" t="s">
        <v>190</v>
      </c>
      <c r="N363" s="44" t="s">
        <v>359</v>
      </c>
    </row>
    <row r="364" spans="1:17" ht="18" customHeight="1">
      <c r="A364" s="44" t="s">
        <v>354</v>
      </c>
      <c r="B364" s="44" t="s">
        <v>338</v>
      </c>
      <c r="C364" s="2" t="s">
        <v>70</v>
      </c>
      <c r="D364" s="2" t="s">
        <v>343</v>
      </c>
      <c r="E364" s="53" t="s">
        <v>356</v>
      </c>
      <c r="F364" s="2" t="s">
        <v>140</v>
      </c>
      <c r="G364" s="2" t="s">
        <v>29</v>
      </c>
      <c r="H364" s="2" t="s">
        <v>360</v>
      </c>
      <c r="I364" s="3">
        <v>298</v>
      </c>
      <c r="J364" s="4">
        <v>875000000</v>
      </c>
      <c r="K364" s="4"/>
      <c r="L364" s="44" t="s">
        <v>33</v>
      </c>
      <c r="M364" s="44" t="s">
        <v>190</v>
      </c>
      <c r="N364" s="44" t="s">
        <v>359</v>
      </c>
    </row>
    <row r="365" spans="1:17" ht="18" customHeight="1">
      <c r="A365" s="44" t="s">
        <v>339</v>
      </c>
      <c r="B365" s="44" t="s">
        <v>338</v>
      </c>
      <c r="C365" s="2" t="s">
        <v>70</v>
      </c>
      <c r="D365" s="2" t="s">
        <v>342</v>
      </c>
      <c r="E365" t="s">
        <v>341</v>
      </c>
      <c r="F365" s="2" t="s">
        <v>141</v>
      </c>
      <c r="G365" s="2" t="s">
        <v>29</v>
      </c>
      <c r="H365" s="2" t="s">
        <v>360</v>
      </c>
      <c r="I365" s="3">
        <v>298</v>
      </c>
      <c r="J365" s="4">
        <v>1335000000</v>
      </c>
      <c r="K365" s="4"/>
      <c r="L365" s="44" t="s">
        <v>33</v>
      </c>
      <c r="M365" s="44" t="s">
        <v>190</v>
      </c>
      <c r="N365" s="44" t="s">
        <v>359</v>
      </c>
    </row>
    <row r="366" spans="1:17" ht="18" customHeight="1">
      <c r="A366" s="44" t="s">
        <v>351</v>
      </c>
      <c r="B366" s="44" t="s">
        <v>338</v>
      </c>
      <c r="C366" s="2" t="s">
        <v>348</v>
      </c>
      <c r="D366" s="2" t="s">
        <v>343</v>
      </c>
      <c r="E366" s="53" t="s">
        <v>345</v>
      </c>
      <c r="F366" s="2" t="s">
        <v>141</v>
      </c>
      <c r="G366" s="2" t="s">
        <v>29</v>
      </c>
      <c r="H366" s="2" t="s">
        <v>360</v>
      </c>
      <c r="I366" s="3">
        <v>298</v>
      </c>
      <c r="J366" s="4">
        <v>880000000</v>
      </c>
      <c r="K366" s="4"/>
      <c r="L366" s="44" t="s">
        <v>33</v>
      </c>
      <c r="M366" s="44" t="s">
        <v>190</v>
      </c>
      <c r="N366" s="44" t="s">
        <v>359</v>
      </c>
    </row>
    <row r="367" spans="1:17" ht="18" customHeight="1">
      <c r="A367" s="44" t="s">
        <v>352</v>
      </c>
      <c r="B367" s="44" t="s">
        <v>338</v>
      </c>
      <c r="C367" s="2" t="s">
        <v>348</v>
      </c>
      <c r="D367" s="2" t="s">
        <v>343</v>
      </c>
      <c r="E367" s="53" t="s">
        <v>346</v>
      </c>
      <c r="F367" s="2" t="s">
        <v>141</v>
      </c>
      <c r="G367" s="2" t="s">
        <v>29</v>
      </c>
      <c r="H367" s="2" t="s">
        <v>360</v>
      </c>
      <c r="I367" s="3">
        <v>298</v>
      </c>
      <c r="J367" s="4">
        <v>885000000</v>
      </c>
      <c r="K367" s="4"/>
      <c r="L367" s="44" t="s">
        <v>33</v>
      </c>
      <c r="M367" s="44" t="s">
        <v>190</v>
      </c>
      <c r="N367" s="44" t="s">
        <v>359</v>
      </c>
    </row>
    <row r="368" spans="1:17" ht="18" customHeight="1">
      <c r="A368" s="44" t="s">
        <v>353</v>
      </c>
      <c r="B368" s="44" t="s">
        <v>338</v>
      </c>
      <c r="C368" s="2" t="s">
        <v>70</v>
      </c>
      <c r="D368" s="2" t="s">
        <v>343</v>
      </c>
      <c r="E368" s="53" t="s">
        <v>358</v>
      </c>
      <c r="F368" s="2" t="s">
        <v>141</v>
      </c>
      <c r="G368" s="2" t="s">
        <v>29</v>
      </c>
      <c r="H368" s="2" t="s">
        <v>360</v>
      </c>
      <c r="I368" s="3">
        <v>298</v>
      </c>
      <c r="J368" s="4">
        <v>895000000</v>
      </c>
      <c r="K368" s="4"/>
      <c r="L368" s="44" t="s">
        <v>33</v>
      </c>
      <c r="M368" s="44" t="s">
        <v>190</v>
      </c>
      <c r="N368" s="44" t="s">
        <v>359</v>
      </c>
    </row>
    <row r="369" spans="1:14" ht="18" customHeight="1">
      <c r="A369" s="44" t="s">
        <v>354</v>
      </c>
      <c r="B369" s="44" t="s">
        <v>338</v>
      </c>
      <c r="C369" s="2" t="s">
        <v>70</v>
      </c>
      <c r="D369" s="2" t="s">
        <v>343</v>
      </c>
      <c r="E369" s="53" t="s">
        <v>356</v>
      </c>
      <c r="F369" s="2" t="s">
        <v>141</v>
      </c>
      <c r="G369" s="2" t="s">
        <v>29</v>
      </c>
      <c r="H369" s="2" t="s">
        <v>360</v>
      </c>
      <c r="I369" s="3">
        <v>298</v>
      </c>
      <c r="J369" s="4">
        <v>890000000</v>
      </c>
      <c r="K369" s="4"/>
      <c r="L369" s="44" t="s">
        <v>33</v>
      </c>
      <c r="M369" s="44" t="s">
        <v>190</v>
      </c>
      <c r="N369" s="44" t="s">
        <v>359</v>
      </c>
    </row>
    <row r="370" spans="1:14" ht="18" customHeight="1">
      <c r="A370" s="44" t="s">
        <v>339</v>
      </c>
      <c r="B370" s="44" t="s">
        <v>338</v>
      </c>
      <c r="C370" s="2" t="s">
        <v>70</v>
      </c>
      <c r="D370" s="2" t="s">
        <v>342</v>
      </c>
      <c r="E370" t="s">
        <v>341</v>
      </c>
      <c r="F370" s="2" t="s">
        <v>142</v>
      </c>
      <c r="G370" s="2" t="s">
        <v>29</v>
      </c>
      <c r="H370" s="2" t="s">
        <v>360</v>
      </c>
      <c r="I370" s="3">
        <v>298</v>
      </c>
      <c r="J370" s="4">
        <v>13.9</v>
      </c>
      <c r="K370" s="4"/>
      <c r="L370" s="44" t="s">
        <v>81</v>
      </c>
      <c r="M370" s="44" t="s">
        <v>190</v>
      </c>
      <c r="N370" s="44" t="s">
        <v>359</v>
      </c>
    </row>
    <row r="371" spans="1:14" ht="18" customHeight="1">
      <c r="A371" s="44" t="s">
        <v>351</v>
      </c>
      <c r="B371" s="44" t="s">
        <v>338</v>
      </c>
      <c r="C371" s="2" t="s">
        <v>348</v>
      </c>
      <c r="D371" s="2" t="s">
        <v>343</v>
      </c>
      <c r="E371" s="53" t="s">
        <v>345</v>
      </c>
      <c r="F371" s="2" t="s">
        <v>142</v>
      </c>
      <c r="G371" s="2" t="s">
        <v>29</v>
      </c>
      <c r="H371" s="2" t="s">
        <v>360</v>
      </c>
      <c r="I371" s="3">
        <v>298</v>
      </c>
      <c r="J371" s="4">
        <v>26.7</v>
      </c>
      <c r="K371" s="4"/>
      <c r="L371" s="44" t="s">
        <v>81</v>
      </c>
      <c r="M371" s="44" t="s">
        <v>190</v>
      </c>
      <c r="N371" s="44" t="s">
        <v>359</v>
      </c>
    </row>
    <row r="372" spans="1:14" ht="18" customHeight="1">
      <c r="A372" s="44" t="s">
        <v>352</v>
      </c>
      <c r="B372" s="44" t="s">
        <v>338</v>
      </c>
      <c r="C372" s="2" t="s">
        <v>348</v>
      </c>
      <c r="D372" s="2" t="s">
        <v>343</v>
      </c>
      <c r="E372" s="53" t="s">
        <v>346</v>
      </c>
      <c r="F372" s="2" t="s">
        <v>142</v>
      </c>
      <c r="G372" s="2" t="s">
        <v>29</v>
      </c>
      <c r="H372" s="2" t="s">
        <v>360</v>
      </c>
      <c r="I372" s="3">
        <v>298</v>
      </c>
      <c r="J372" s="4">
        <v>27</v>
      </c>
      <c r="K372" s="4"/>
      <c r="L372" s="44" t="s">
        <v>81</v>
      </c>
      <c r="M372" s="44" t="s">
        <v>190</v>
      </c>
      <c r="N372" s="44" t="s">
        <v>359</v>
      </c>
    </row>
    <row r="373" spans="1:14" ht="18" customHeight="1">
      <c r="A373" s="44" t="s">
        <v>353</v>
      </c>
      <c r="B373" s="44" t="s">
        <v>338</v>
      </c>
      <c r="C373" s="2" t="s">
        <v>70</v>
      </c>
      <c r="D373" s="2" t="s">
        <v>343</v>
      </c>
      <c r="E373" s="53" t="s">
        <v>358</v>
      </c>
      <c r="F373" s="2" t="s">
        <v>142</v>
      </c>
      <c r="G373" s="2" t="s">
        <v>29</v>
      </c>
      <c r="H373" s="2" t="s">
        <v>360</v>
      </c>
      <c r="I373" s="3">
        <v>298</v>
      </c>
      <c r="J373" s="4">
        <v>32</v>
      </c>
      <c r="K373" s="4"/>
      <c r="L373" s="44" t="s">
        <v>81</v>
      </c>
      <c r="M373" s="44" t="s">
        <v>190</v>
      </c>
      <c r="N373" s="44" t="s">
        <v>359</v>
      </c>
    </row>
    <row r="374" spans="1:14" ht="18" customHeight="1">
      <c r="A374" s="44" t="s">
        <v>354</v>
      </c>
      <c r="B374" s="44" t="s">
        <v>338</v>
      </c>
      <c r="C374" s="2" t="s">
        <v>70</v>
      </c>
      <c r="D374" s="2" t="s">
        <v>343</v>
      </c>
      <c r="E374" s="53" t="s">
        <v>356</v>
      </c>
      <c r="F374" s="2" t="s">
        <v>142</v>
      </c>
      <c r="G374" s="2" t="s">
        <v>29</v>
      </c>
      <c r="H374" s="2" t="s">
        <v>360</v>
      </c>
      <c r="I374" s="3">
        <v>298</v>
      </c>
      <c r="J374" s="4">
        <v>25.7</v>
      </c>
      <c r="K374" s="4"/>
      <c r="L374" s="44" t="s">
        <v>81</v>
      </c>
      <c r="M374" s="44" t="s">
        <v>190</v>
      </c>
      <c r="N374" s="44" t="s">
        <v>359</v>
      </c>
    </row>
    <row r="375" spans="1:14" ht="18" customHeight="1">
      <c r="A375" s="44" t="s">
        <v>363</v>
      </c>
      <c r="B375" s="44" t="s">
        <v>370</v>
      </c>
      <c r="C375" s="2" t="s">
        <v>70</v>
      </c>
      <c r="D375" s="2" t="s">
        <v>66</v>
      </c>
      <c r="E375" s="53" t="s">
        <v>361</v>
      </c>
      <c r="F375" s="2" t="s">
        <v>75</v>
      </c>
      <c r="G375" s="2" t="s">
        <v>29</v>
      </c>
      <c r="H375" s="2" t="s">
        <v>362</v>
      </c>
      <c r="I375" s="3">
        <v>298</v>
      </c>
      <c r="J375" s="4">
        <v>10300</v>
      </c>
      <c r="K375" s="4"/>
      <c r="L375" s="44" t="s">
        <v>167</v>
      </c>
      <c r="M375" s="44"/>
      <c r="N375" s="44" t="s">
        <v>382</v>
      </c>
    </row>
    <row r="376" spans="1:14" ht="18" customHeight="1">
      <c r="A376" s="44" t="s">
        <v>364</v>
      </c>
      <c r="B376" s="44" t="s">
        <v>371</v>
      </c>
      <c r="C376" s="2" t="s">
        <v>70</v>
      </c>
      <c r="D376" s="2" t="s">
        <v>164</v>
      </c>
      <c r="F376" s="2" t="s">
        <v>75</v>
      </c>
      <c r="G376" s="2" t="s">
        <v>29</v>
      </c>
      <c r="H376" s="2" t="s">
        <v>362</v>
      </c>
      <c r="I376" s="3">
        <v>298</v>
      </c>
      <c r="J376" s="4">
        <v>8600</v>
      </c>
      <c r="K376" s="4"/>
      <c r="L376" s="44" t="s">
        <v>167</v>
      </c>
      <c r="M376" s="44"/>
      <c r="N376" s="44" t="s">
        <v>382</v>
      </c>
    </row>
    <row r="377" spans="1:14" ht="18" customHeight="1">
      <c r="A377" s="44" t="s">
        <v>365</v>
      </c>
      <c r="B377" s="44" t="s">
        <v>372</v>
      </c>
      <c r="C377" s="2" t="s">
        <v>70</v>
      </c>
      <c r="D377" s="2" t="s">
        <v>164</v>
      </c>
      <c r="F377" s="2" t="s">
        <v>75</v>
      </c>
      <c r="G377" s="2" t="s">
        <v>29</v>
      </c>
      <c r="H377" s="2" t="s">
        <v>362</v>
      </c>
      <c r="I377" s="3">
        <v>298</v>
      </c>
      <c r="J377" s="4">
        <v>7960</v>
      </c>
      <c r="K377" s="4"/>
      <c r="L377" s="44" t="s">
        <v>167</v>
      </c>
      <c r="M377" s="44"/>
      <c r="N377" s="44" t="s">
        <v>382</v>
      </c>
    </row>
    <row r="378" spans="1:14" ht="18" customHeight="1">
      <c r="A378" s="44" t="s">
        <v>366</v>
      </c>
      <c r="B378" s="44" t="s">
        <v>373</v>
      </c>
      <c r="C378" s="2" t="s">
        <v>70</v>
      </c>
      <c r="D378" s="2" t="s">
        <v>164</v>
      </c>
      <c r="F378" s="2" t="s">
        <v>75</v>
      </c>
      <c r="G378" s="2" t="s">
        <v>29</v>
      </c>
      <c r="H378" s="2" t="s">
        <v>362</v>
      </c>
      <c r="I378" s="3">
        <v>298</v>
      </c>
      <c r="J378" s="4">
        <v>7990</v>
      </c>
      <c r="K378" s="4"/>
      <c r="L378" s="44" t="s">
        <v>167</v>
      </c>
      <c r="M378" s="44"/>
      <c r="N378" s="44" t="s">
        <v>382</v>
      </c>
    </row>
    <row r="379" spans="1:14" ht="18" customHeight="1">
      <c r="A379" s="44" t="s">
        <v>367</v>
      </c>
      <c r="B379" s="44" t="s">
        <v>374</v>
      </c>
      <c r="C379" s="2" t="s">
        <v>70</v>
      </c>
      <c r="D379" s="2" t="s">
        <v>164</v>
      </c>
      <c r="F379" s="2" t="s">
        <v>75</v>
      </c>
      <c r="G379" s="2" t="s">
        <v>29</v>
      </c>
      <c r="H379" s="2" t="s">
        <v>362</v>
      </c>
      <c r="I379" s="3">
        <v>298</v>
      </c>
      <c r="J379" s="4">
        <v>8030</v>
      </c>
      <c r="K379" s="4"/>
      <c r="L379" s="44" t="s">
        <v>167</v>
      </c>
      <c r="M379" s="44"/>
      <c r="N379" s="44" t="s">
        <v>382</v>
      </c>
    </row>
    <row r="380" spans="1:14" ht="18" customHeight="1">
      <c r="A380" s="44" t="s">
        <v>368</v>
      </c>
      <c r="B380" s="44" t="s">
        <v>375</v>
      </c>
      <c r="C380" s="2" t="s">
        <v>70</v>
      </c>
      <c r="D380" s="2" t="s">
        <v>164</v>
      </c>
      <c r="F380" s="2" t="s">
        <v>75</v>
      </c>
      <c r="G380" s="2" t="s">
        <v>29</v>
      </c>
      <c r="H380" s="2" t="s">
        <v>362</v>
      </c>
      <c r="I380" s="3">
        <v>298</v>
      </c>
      <c r="J380" s="4">
        <v>7830</v>
      </c>
      <c r="K380" s="4"/>
      <c r="L380" s="44" t="s">
        <v>167</v>
      </c>
      <c r="M380" s="44"/>
      <c r="N380" s="44" t="s">
        <v>382</v>
      </c>
    </row>
    <row r="381" spans="1:14" ht="18" customHeight="1">
      <c r="A381" s="44" t="s">
        <v>369</v>
      </c>
      <c r="B381" s="44" t="s">
        <v>376</v>
      </c>
      <c r="C381" s="2" t="s">
        <v>70</v>
      </c>
      <c r="D381" s="2" t="s">
        <v>164</v>
      </c>
      <c r="F381" s="2" t="s">
        <v>75</v>
      </c>
      <c r="G381" s="2" t="s">
        <v>29</v>
      </c>
      <c r="H381" s="2" t="s">
        <v>362</v>
      </c>
      <c r="I381" s="3">
        <v>298</v>
      </c>
      <c r="J381" s="4">
        <v>9110</v>
      </c>
      <c r="K381" s="4"/>
      <c r="L381" s="44" t="s">
        <v>167</v>
      </c>
      <c r="M381" s="44"/>
      <c r="N381" s="44" t="s">
        <v>382</v>
      </c>
    </row>
    <row r="382" spans="1:14" ht="18" customHeight="1">
      <c r="A382" s="44" t="s">
        <v>363</v>
      </c>
      <c r="B382" s="44" t="s">
        <v>370</v>
      </c>
      <c r="C382" s="2" t="s">
        <v>70</v>
      </c>
      <c r="D382" s="2" t="s">
        <v>66</v>
      </c>
      <c r="E382" s="53" t="s">
        <v>361</v>
      </c>
      <c r="F382" s="2" t="s">
        <v>82</v>
      </c>
      <c r="G382" s="2" t="s">
        <v>29</v>
      </c>
      <c r="H382" s="2" t="s">
        <v>125</v>
      </c>
      <c r="I382" s="3">
        <v>298</v>
      </c>
      <c r="J382" s="4">
        <v>2690000000</v>
      </c>
      <c r="K382" s="4">
        <v>80000000</v>
      </c>
      <c r="L382" s="44" t="s">
        <v>33</v>
      </c>
      <c r="M382" s="44" t="s">
        <v>378</v>
      </c>
      <c r="N382" s="44" t="s">
        <v>382</v>
      </c>
    </row>
    <row r="383" spans="1:14" ht="18" customHeight="1">
      <c r="A383" s="44" t="s">
        <v>364</v>
      </c>
      <c r="B383" s="44" t="s">
        <v>371</v>
      </c>
      <c r="C383" s="2" t="s">
        <v>70</v>
      </c>
      <c r="D383" s="2" t="s">
        <v>164</v>
      </c>
      <c r="F383" s="2" t="s">
        <v>82</v>
      </c>
      <c r="G383" s="2" t="s">
        <v>29</v>
      </c>
      <c r="H383" s="2" t="s">
        <v>125</v>
      </c>
      <c r="I383" s="3">
        <v>298</v>
      </c>
      <c r="J383" s="4">
        <v>3070000000</v>
      </c>
      <c r="K383" s="4">
        <v>80000000</v>
      </c>
      <c r="L383" s="44" t="s">
        <v>33</v>
      </c>
      <c r="M383" s="44" t="s">
        <v>378</v>
      </c>
      <c r="N383" s="44" t="s">
        <v>382</v>
      </c>
    </row>
    <row r="384" spans="1:14" ht="18" customHeight="1">
      <c r="A384" s="44" t="s">
        <v>365</v>
      </c>
      <c r="B384" s="44" t="s">
        <v>372</v>
      </c>
      <c r="C384" s="2" t="s">
        <v>70</v>
      </c>
      <c r="D384" s="2" t="s">
        <v>164</v>
      </c>
      <c r="F384" s="2" t="s">
        <v>82</v>
      </c>
      <c r="G384" s="2" t="s">
        <v>29</v>
      </c>
      <c r="H384" s="2" t="s">
        <v>125</v>
      </c>
      <c r="I384" s="3">
        <v>298</v>
      </c>
      <c r="J384" s="4">
        <v>2170000000</v>
      </c>
      <c r="K384" s="4">
        <v>50000000</v>
      </c>
      <c r="L384" s="44" t="s">
        <v>33</v>
      </c>
      <c r="M384" s="44" t="s">
        <v>378</v>
      </c>
      <c r="N384" s="44" t="s">
        <v>382</v>
      </c>
    </row>
    <row r="385" spans="1:14" ht="18" customHeight="1">
      <c r="A385" s="44" t="s">
        <v>366</v>
      </c>
      <c r="B385" s="44" t="s">
        <v>373</v>
      </c>
      <c r="C385" s="2" t="s">
        <v>70</v>
      </c>
      <c r="D385" s="2" t="s">
        <v>164</v>
      </c>
      <c r="F385" s="2" t="s">
        <v>82</v>
      </c>
      <c r="G385" s="2" t="s">
        <v>29</v>
      </c>
      <c r="H385" s="2" t="s">
        <v>125</v>
      </c>
      <c r="I385" s="3">
        <v>298</v>
      </c>
      <c r="J385" s="4">
        <v>2760000000</v>
      </c>
      <c r="K385" s="4">
        <v>60000000</v>
      </c>
      <c r="L385" s="44" t="s">
        <v>33</v>
      </c>
      <c r="M385" s="44" t="s">
        <v>378</v>
      </c>
      <c r="N385" s="44" t="s">
        <v>382</v>
      </c>
    </row>
    <row r="386" spans="1:14" ht="18" customHeight="1">
      <c r="A386" s="44" t="s">
        <v>367</v>
      </c>
      <c r="B386" s="44" t="s">
        <v>374</v>
      </c>
      <c r="C386" s="2" t="s">
        <v>70</v>
      </c>
      <c r="D386" s="2" t="s">
        <v>164</v>
      </c>
      <c r="F386" s="2" t="s">
        <v>82</v>
      </c>
      <c r="G386" s="2" t="s">
        <v>29</v>
      </c>
      <c r="H386" s="2" t="s">
        <v>125</v>
      </c>
      <c r="I386" s="3">
        <v>298</v>
      </c>
      <c r="J386" s="4">
        <v>2810000000</v>
      </c>
      <c r="K386" s="4">
        <v>50000000</v>
      </c>
      <c r="L386" s="44" t="s">
        <v>33</v>
      </c>
      <c r="M386" s="44" t="s">
        <v>378</v>
      </c>
      <c r="N386" s="44" t="s">
        <v>382</v>
      </c>
    </row>
    <row r="387" spans="1:14" ht="18" customHeight="1">
      <c r="A387" s="44" t="s">
        <v>368</v>
      </c>
      <c r="B387" s="44" t="s">
        <v>375</v>
      </c>
      <c r="C387" s="2" t="s">
        <v>70</v>
      </c>
      <c r="D387" s="2" t="s">
        <v>164</v>
      </c>
      <c r="F387" s="2" t="s">
        <v>82</v>
      </c>
      <c r="G387" s="2" t="s">
        <v>29</v>
      </c>
      <c r="H387" s="2" t="s">
        <v>125</v>
      </c>
      <c r="I387" s="3">
        <v>298</v>
      </c>
      <c r="J387" s="4">
        <v>3810000000</v>
      </c>
      <c r="K387" s="4">
        <v>60000000</v>
      </c>
      <c r="L387" s="44" t="s">
        <v>33</v>
      </c>
      <c r="M387" s="44" t="s">
        <v>378</v>
      </c>
      <c r="N387" s="44" t="s">
        <v>382</v>
      </c>
    </row>
    <row r="388" spans="1:14" ht="18" customHeight="1">
      <c r="A388" s="44" t="s">
        <v>369</v>
      </c>
      <c r="B388" s="44" t="s">
        <v>376</v>
      </c>
      <c r="C388" s="2" t="s">
        <v>70</v>
      </c>
      <c r="D388" s="2" t="s">
        <v>164</v>
      </c>
      <c r="F388" s="2" t="s">
        <v>82</v>
      </c>
      <c r="G388" s="2" t="s">
        <v>29</v>
      </c>
      <c r="H388" s="2" t="s">
        <v>125</v>
      </c>
      <c r="I388" s="3">
        <v>298</v>
      </c>
      <c r="J388" s="4">
        <v>4940000000</v>
      </c>
      <c r="K388" s="4">
        <v>60000000</v>
      </c>
      <c r="L388" s="44" t="s">
        <v>33</v>
      </c>
      <c r="M388" s="44" t="s">
        <v>378</v>
      </c>
      <c r="N388" s="44" t="s">
        <v>382</v>
      </c>
    </row>
    <row r="389" spans="1:14" ht="18" customHeight="1">
      <c r="A389" s="44" t="s">
        <v>363</v>
      </c>
      <c r="B389" s="44" t="s">
        <v>370</v>
      </c>
      <c r="C389" s="2" t="s">
        <v>70</v>
      </c>
      <c r="D389" s="2" t="s">
        <v>66</v>
      </c>
      <c r="E389" s="53" t="s">
        <v>361</v>
      </c>
      <c r="F389" s="2" t="s">
        <v>175</v>
      </c>
      <c r="G389" s="2" t="s">
        <v>29</v>
      </c>
      <c r="H389" s="2" t="s">
        <v>125</v>
      </c>
      <c r="I389" s="3">
        <v>298</v>
      </c>
      <c r="J389" s="4">
        <v>663000000</v>
      </c>
      <c r="K389" s="4">
        <v>7000000</v>
      </c>
      <c r="L389" s="44" t="s">
        <v>33</v>
      </c>
      <c r="M389" s="44" t="s">
        <v>378</v>
      </c>
      <c r="N389" s="44" t="s">
        <v>382</v>
      </c>
    </row>
    <row r="390" spans="1:14" ht="18" customHeight="1">
      <c r="A390" s="44" t="s">
        <v>364</v>
      </c>
      <c r="B390" s="44" t="s">
        <v>371</v>
      </c>
      <c r="C390" s="2" t="s">
        <v>70</v>
      </c>
      <c r="D390" s="2" t="s">
        <v>164</v>
      </c>
      <c r="F390" s="2" t="s">
        <v>175</v>
      </c>
      <c r="G390" s="2" t="s">
        <v>29</v>
      </c>
      <c r="H390" s="2" t="s">
        <v>125</v>
      </c>
      <c r="I390" s="3">
        <v>298</v>
      </c>
      <c r="J390" s="4">
        <v>849000000</v>
      </c>
      <c r="K390" s="4">
        <v>8000000</v>
      </c>
      <c r="L390" s="44" t="s">
        <v>33</v>
      </c>
      <c r="M390" s="44" t="s">
        <v>378</v>
      </c>
      <c r="N390" s="44" t="s">
        <v>382</v>
      </c>
    </row>
    <row r="391" spans="1:14" ht="18" customHeight="1">
      <c r="A391" s="44" t="s">
        <v>365</v>
      </c>
      <c r="B391" s="44" t="s">
        <v>372</v>
      </c>
      <c r="C391" s="2" t="s">
        <v>70</v>
      </c>
      <c r="D391" s="2" t="s">
        <v>164</v>
      </c>
      <c r="F391" s="2" t="s">
        <v>175</v>
      </c>
      <c r="G391" s="2" t="s">
        <v>29</v>
      </c>
      <c r="H391" s="2" t="s">
        <v>125</v>
      </c>
      <c r="I391" s="3">
        <v>298</v>
      </c>
      <c r="J391" s="4">
        <v>521000000</v>
      </c>
      <c r="K391" s="4">
        <v>5000000</v>
      </c>
      <c r="L391" s="44" t="s">
        <v>33</v>
      </c>
      <c r="M391" s="44" t="s">
        <v>378</v>
      </c>
      <c r="N391" s="44" t="s">
        <v>382</v>
      </c>
    </row>
    <row r="392" spans="1:14" ht="18" customHeight="1">
      <c r="A392" s="44" t="s">
        <v>366</v>
      </c>
      <c r="B392" s="44" t="s">
        <v>373</v>
      </c>
      <c r="C392" s="2" t="s">
        <v>70</v>
      </c>
      <c r="D392" s="2" t="s">
        <v>164</v>
      </c>
      <c r="F392" s="2" t="s">
        <v>175</v>
      </c>
      <c r="G392" s="2" t="s">
        <v>29</v>
      </c>
      <c r="H392" s="2" t="s">
        <v>125</v>
      </c>
      <c r="I392" s="3">
        <v>298</v>
      </c>
      <c r="J392" s="4">
        <v>719000000</v>
      </c>
      <c r="K392" s="4">
        <v>7000000</v>
      </c>
      <c r="L392" s="44" t="s">
        <v>33</v>
      </c>
      <c r="M392" s="44" t="s">
        <v>378</v>
      </c>
      <c r="N392" s="44" t="s">
        <v>382</v>
      </c>
    </row>
    <row r="393" spans="1:14" ht="18" customHeight="1">
      <c r="A393" s="44" t="s">
        <v>367</v>
      </c>
      <c r="B393" s="44" t="s">
        <v>374</v>
      </c>
      <c r="C393" s="2" t="s">
        <v>70</v>
      </c>
      <c r="D393" s="2" t="s">
        <v>164</v>
      </c>
      <c r="F393" s="2" t="s">
        <v>175</v>
      </c>
      <c r="G393" s="2" t="s">
        <v>29</v>
      </c>
      <c r="H393" s="2" t="s">
        <v>125</v>
      </c>
      <c r="I393" s="3">
        <v>298</v>
      </c>
      <c r="J393" s="4">
        <v>780000000</v>
      </c>
      <c r="K393" s="4">
        <v>8000000</v>
      </c>
      <c r="L393" s="44" t="s">
        <v>33</v>
      </c>
      <c r="M393" s="44" t="s">
        <v>378</v>
      </c>
      <c r="N393" s="44" t="s">
        <v>382</v>
      </c>
    </row>
    <row r="394" spans="1:14" ht="18" customHeight="1">
      <c r="A394" s="44" t="s">
        <v>368</v>
      </c>
      <c r="B394" s="44" t="s">
        <v>375</v>
      </c>
      <c r="C394" s="2" t="s">
        <v>70</v>
      </c>
      <c r="D394" s="2" t="s">
        <v>164</v>
      </c>
      <c r="F394" s="2" t="s">
        <v>175</v>
      </c>
      <c r="G394" s="2" t="s">
        <v>29</v>
      </c>
      <c r="H394" s="2" t="s">
        <v>125</v>
      </c>
      <c r="I394" s="3">
        <v>298</v>
      </c>
      <c r="J394" s="4">
        <v>1100000000</v>
      </c>
      <c r="K394" s="4">
        <v>11000000</v>
      </c>
      <c r="L394" s="44" t="s">
        <v>33</v>
      </c>
      <c r="M394" s="44" t="s">
        <v>378</v>
      </c>
      <c r="N394" s="44" t="s">
        <v>382</v>
      </c>
    </row>
    <row r="395" spans="1:14" ht="18" customHeight="1">
      <c r="A395" s="44" t="s">
        <v>369</v>
      </c>
      <c r="B395" s="44" t="s">
        <v>376</v>
      </c>
      <c r="C395" s="2" t="s">
        <v>70</v>
      </c>
      <c r="D395" s="2" t="s">
        <v>164</v>
      </c>
      <c r="F395" s="2" t="s">
        <v>175</v>
      </c>
      <c r="G395" s="2" t="s">
        <v>29</v>
      </c>
      <c r="H395" s="2" t="s">
        <v>125</v>
      </c>
      <c r="I395" s="3">
        <v>298</v>
      </c>
      <c r="J395" s="4">
        <v>1440000000</v>
      </c>
      <c r="K395" s="4">
        <v>14000000</v>
      </c>
      <c r="L395" s="44" t="s">
        <v>33</v>
      </c>
      <c r="M395" s="44" t="s">
        <v>378</v>
      </c>
      <c r="N395" s="44" t="s">
        <v>382</v>
      </c>
    </row>
    <row r="396" spans="1:14" ht="18" customHeight="1">
      <c r="A396" s="44" t="s">
        <v>363</v>
      </c>
      <c r="B396" s="44" t="s">
        <v>370</v>
      </c>
      <c r="C396" s="2" t="s">
        <v>70</v>
      </c>
      <c r="D396" s="2" t="s">
        <v>66</v>
      </c>
      <c r="E396" s="53" t="s">
        <v>361</v>
      </c>
      <c r="F396" s="2" t="s">
        <v>377</v>
      </c>
      <c r="G396" s="2" t="s">
        <v>29</v>
      </c>
      <c r="H396" s="2" t="s">
        <v>125</v>
      </c>
      <c r="I396" s="3">
        <v>298</v>
      </c>
      <c r="J396" s="4">
        <v>110000000000</v>
      </c>
      <c r="K396" s="4">
        <v>20000000000</v>
      </c>
      <c r="L396" s="44" t="s">
        <v>33</v>
      </c>
      <c r="M396" s="44" t="s">
        <v>378</v>
      </c>
      <c r="N396" s="44" t="s">
        <v>382</v>
      </c>
    </row>
    <row r="397" spans="1:14" ht="18" customHeight="1">
      <c r="A397" s="44" t="s">
        <v>364</v>
      </c>
      <c r="B397" s="44" t="s">
        <v>371</v>
      </c>
      <c r="C397" s="2" t="s">
        <v>70</v>
      </c>
      <c r="D397" s="2" t="s">
        <v>164</v>
      </c>
      <c r="F397" s="2" t="s">
        <v>377</v>
      </c>
      <c r="G397" s="2" t="s">
        <v>29</v>
      </c>
      <c r="H397" s="2" t="s">
        <v>125</v>
      </c>
      <c r="I397" s="3">
        <v>298</v>
      </c>
      <c r="J397" s="4">
        <v>133000000000</v>
      </c>
      <c r="K397" s="4">
        <v>20000000000</v>
      </c>
      <c r="L397" s="44" t="s">
        <v>33</v>
      </c>
      <c r="M397" s="44" t="s">
        <v>378</v>
      </c>
      <c r="N397" s="44" t="s">
        <v>382</v>
      </c>
    </row>
    <row r="398" spans="1:14" ht="18" customHeight="1">
      <c r="A398" s="44" t="s">
        <v>365</v>
      </c>
      <c r="B398" s="44" t="s">
        <v>372</v>
      </c>
      <c r="C398" s="2" t="s">
        <v>70</v>
      </c>
      <c r="D398" s="2" t="s">
        <v>164</v>
      </c>
      <c r="F398" s="2" t="s">
        <v>377</v>
      </c>
      <c r="G398" s="2" t="s">
        <v>29</v>
      </c>
      <c r="H398" s="2" t="s">
        <v>125</v>
      </c>
      <c r="I398" s="3">
        <v>298</v>
      </c>
      <c r="J398" s="4">
        <v>125000000000</v>
      </c>
      <c r="K398" s="4">
        <v>20000000000</v>
      </c>
      <c r="L398" s="44" t="s">
        <v>33</v>
      </c>
      <c r="M398" s="44" t="s">
        <v>378</v>
      </c>
      <c r="N398" s="44" t="s">
        <v>382</v>
      </c>
    </row>
    <row r="399" spans="1:14" ht="18" customHeight="1">
      <c r="A399" s="44" t="s">
        <v>366</v>
      </c>
      <c r="B399" s="44" t="s">
        <v>373</v>
      </c>
      <c r="C399" s="2" t="s">
        <v>70</v>
      </c>
      <c r="D399" s="2" t="s">
        <v>164</v>
      </c>
      <c r="F399" s="2" t="s">
        <v>377</v>
      </c>
      <c r="G399" s="2" t="s">
        <v>29</v>
      </c>
      <c r="H399" s="2" t="s">
        <v>125</v>
      </c>
      <c r="I399" s="3">
        <v>298</v>
      </c>
      <c r="J399" s="4">
        <v>129000000000</v>
      </c>
      <c r="K399" s="50">
        <v>20000000000</v>
      </c>
      <c r="L399" s="44" t="s">
        <v>33</v>
      </c>
      <c r="M399" s="44" t="s">
        <v>378</v>
      </c>
      <c r="N399" s="44" t="s">
        <v>382</v>
      </c>
    </row>
    <row r="400" spans="1:14" ht="18" customHeight="1">
      <c r="A400" s="44" t="s">
        <v>367</v>
      </c>
      <c r="B400" s="44" t="s">
        <v>374</v>
      </c>
      <c r="C400" s="2" t="s">
        <v>70</v>
      </c>
      <c r="D400" s="2" t="s">
        <v>164</v>
      </c>
      <c r="F400" s="2" t="s">
        <v>377</v>
      </c>
      <c r="G400" s="2" t="s">
        <v>29</v>
      </c>
      <c r="H400" s="2" t="s">
        <v>125</v>
      </c>
      <c r="I400" s="3">
        <v>298</v>
      </c>
      <c r="J400" s="4">
        <v>138000000000</v>
      </c>
      <c r="K400" s="4">
        <v>30000000000</v>
      </c>
      <c r="L400" s="44" t="s">
        <v>33</v>
      </c>
      <c r="M400" s="44" t="s">
        <v>378</v>
      </c>
      <c r="N400" s="44" t="s">
        <v>382</v>
      </c>
    </row>
    <row r="401" spans="1:14" ht="18" customHeight="1">
      <c r="A401" s="44" t="s">
        <v>368</v>
      </c>
      <c r="B401" s="44" t="s">
        <v>375</v>
      </c>
      <c r="C401" s="2" t="s">
        <v>70</v>
      </c>
      <c r="D401" s="2" t="s">
        <v>164</v>
      </c>
      <c r="F401" s="2" t="s">
        <v>377</v>
      </c>
      <c r="G401" s="2" t="s">
        <v>29</v>
      </c>
      <c r="H401" s="2" t="s">
        <v>125</v>
      </c>
      <c r="I401" s="3">
        <v>298</v>
      </c>
      <c r="J401" s="4">
        <v>183000000000</v>
      </c>
      <c r="K401" s="4">
        <v>30000000000</v>
      </c>
      <c r="L401" s="44" t="s">
        <v>33</v>
      </c>
      <c r="M401" s="44" t="s">
        <v>378</v>
      </c>
      <c r="N401" s="44" t="s">
        <v>382</v>
      </c>
    </row>
    <row r="402" spans="1:14" ht="18" customHeight="1">
      <c r="A402" s="44" t="s">
        <v>369</v>
      </c>
      <c r="B402" s="44" t="s">
        <v>376</v>
      </c>
      <c r="C402" s="2" t="s">
        <v>70</v>
      </c>
      <c r="D402" s="2" t="s">
        <v>164</v>
      </c>
      <c r="F402" s="2" t="s">
        <v>377</v>
      </c>
      <c r="G402" s="2" t="s">
        <v>29</v>
      </c>
      <c r="H402" s="2" t="s">
        <v>125</v>
      </c>
      <c r="I402" s="3">
        <v>298</v>
      </c>
      <c r="J402" s="4">
        <v>193000000000</v>
      </c>
      <c r="K402" s="4">
        <v>30000000000</v>
      </c>
      <c r="L402" s="44" t="s">
        <v>33</v>
      </c>
      <c r="M402" s="44" t="s">
        <v>378</v>
      </c>
      <c r="N402" s="44" t="s">
        <v>382</v>
      </c>
    </row>
    <row r="403" spans="1:14" ht="18" customHeight="1">
      <c r="A403" s="44" t="s">
        <v>363</v>
      </c>
      <c r="B403" s="44" t="s">
        <v>370</v>
      </c>
      <c r="C403" s="2" t="s">
        <v>70</v>
      </c>
      <c r="D403" s="2" t="s">
        <v>66</v>
      </c>
      <c r="E403" s="53" t="s">
        <v>361</v>
      </c>
      <c r="F403" s="2" t="s">
        <v>159</v>
      </c>
      <c r="G403" s="2" t="s">
        <v>29</v>
      </c>
      <c r="H403" s="2" t="s">
        <v>125</v>
      </c>
      <c r="I403" s="3">
        <v>298</v>
      </c>
      <c r="J403" s="4">
        <v>60</v>
      </c>
      <c r="K403" s="4"/>
      <c r="L403" s="44" t="s">
        <v>81</v>
      </c>
      <c r="M403" s="44" t="s">
        <v>380</v>
      </c>
      <c r="N403" s="44" t="s">
        <v>382</v>
      </c>
    </row>
    <row r="404" spans="1:14" ht="18" customHeight="1">
      <c r="A404" s="44" t="s">
        <v>364</v>
      </c>
      <c r="B404" s="44" t="s">
        <v>371</v>
      </c>
      <c r="C404" s="2" t="s">
        <v>70</v>
      </c>
      <c r="D404" s="2" t="s">
        <v>164</v>
      </c>
      <c r="F404" s="2" t="s">
        <v>159</v>
      </c>
      <c r="G404" s="2" t="s">
        <v>29</v>
      </c>
      <c r="H404" s="2" t="s">
        <v>125</v>
      </c>
      <c r="I404" s="3">
        <v>298</v>
      </c>
      <c r="J404" s="4">
        <v>65</v>
      </c>
      <c r="K404" s="4"/>
      <c r="L404" s="44" t="s">
        <v>81</v>
      </c>
      <c r="M404" s="44" t="s">
        <v>380</v>
      </c>
      <c r="N404" s="44" t="s">
        <v>382</v>
      </c>
    </row>
    <row r="405" spans="1:14" ht="18" customHeight="1">
      <c r="A405" s="44" t="s">
        <v>365</v>
      </c>
      <c r="B405" s="44" t="s">
        <v>372</v>
      </c>
      <c r="C405" s="2" t="s">
        <v>70</v>
      </c>
      <c r="D405" s="2" t="s">
        <v>164</v>
      </c>
      <c r="F405" s="2" t="s">
        <v>159</v>
      </c>
      <c r="G405" s="2" t="s">
        <v>29</v>
      </c>
      <c r="H405" s="2" t="s">
        <v>125</v>
      </c>
      <c r="I405" s="3">
        <v>298</v>
      </c>
      <c r="J405" s="4">
        <v>60</v>
      </c>
      <c r="K405" s="4"/>
      <c r="L405" s="44" t="s">
        <v>81</v>
      </c>
      <c r="M405" s="44" t="s">
        <v>380</v>
      </c>
      <c r="N405" s="44" t="s">
        <v>382</v>
      </c>
    </row>
    <row r="406" spans="1:14" ht="18" customHeight="1">
      <c r="A406" s="44" t="s">
        <v>366</v>
      </c>
      <c r="B406" s="44" t="s">
        <v>373</v>
      </c>
      <c r="C406" s="2" t="s">
        <v>70</v>
      </c>
      <c r="D406" s="2" t="s">
        <v>164</v>
      </c>
      <c r="F406" s="2" t="s">
        <v>159</v>
      </c>
      <c r="G406" s="2" t="s">
        <v>29</v>
      </c>
      <c r="H406" s="2" t="s">
        <v>125</v>
      </c>
      <c r="I406" s="3">
        <v>298</v>
      </c>
      <c r="J406" s="4">
        <v>55</v>
      </c>
      <c r="K406" s="4"/>
      <c r="L406" s="44" t="s">
        <v>81</v>
      </c>
      <c r="M406" s="44" t="s">
        <v>380</v>
      </c>
      <c r="N406" s="44" t="s">
        <v>382</v>
      </c>
    </row>
    <row r="407" spans="1:14" ht="18" customHeight="1">
      <c r="A407" s="44" t="s">
        <v>367</v>
      </c>
      <c r="B407" s="44" t="s">
        <v>374</v>
      </c>
      <c r="C407" s="2" t="s">
        <v>70</v>
      </c>
      <c r="D407" s="2" t="s">
        <v>164</v>
      </c>
      <c r="F407" s="2" t="s">
        <v>159</v>
      </c>
      <c r="G407" s="2" t="s">
        <v>29</v>
      </c>
      <c r="H407" s="2" t="s">
        <v>125</v>
      </c>
      <c r="I407" s="3">
        <v>298</v>
      </c>
      <c r="J407" s="4">
        <v>55</v>
      </c>
      <c r="K407" s="4"/>
      <c r="L407" s="44" t="s">
        <v>81</v>
      </c>
      <c r="M407" s="44" t="s">
        <v>380</v>
      </c>
      <c r="N407" s="44" t="s">
        <v>382</v>
      </c>
    </row>
    <row r="408" spans="1:14" ht="18" customHeight="1">
      <c r="A408" s="44" t="s">
        <v>368</v>
      </c>
      <c r="B408" s="44" t="s">
        <v>375</v>
      </c>
      <c r="C408" s="2" t="s">
        <v>70</v>
      </c>
      <c r="D408" s="2" t="s">
        <v>164</v>
      </c>
      <c r="F408" s="2" t="s">
        <v>80</v>
      </c>
      <c r="G408" s="2" t="s">
        <v>29</v>
      </c>
      <c r="H408" s="2" t="s">
        <v>125</v>
      </c>
      <c r="I408" s="3">
        <v>298</v>
      </c>
      <c r="J408" s="4">
        <v>25</v>
      </c>
      <c r="K408" s="4"/>
      <c r="L408" s="44" t="s">
        <v>81</v>
      </c>
      <c r="M408" s="44" t="s">
        <v>380</v>
      </c>
      <c r="N408" s="44" t="s">
        <v>382</v>
      </c>
    </row>
    <row r="409" spans="1:14" ht="18" customHeight="1">
      <c r="A409" s="44" t="s">
        <v>369</v>
      </c>
      <c r="B409" s="44" t="s">
        <v>376</v>
      </c>
      <c r="C409" s="2" t="s">
        <v>70</v>
      </c>
      <c r="D409" s="2" t="s">
        <v>164</v>
      </c>
      <c r="F409" s="2" t="s">
        <v>80</v>
      </c>
      <c r="G409" s="2" t="s">
        <v>29</v>
      </c>
      <c r="H409" s="2" t="s">
        <v>125</v>
      </c>
      <c r="I409" s="3">
        <v>298</v>
      </c>
      <c r="J409" s="4">
        <v>11</v>
      </c>
      <c r="K409" s="4"/>
      <c r="L409" s="44" t="s">
        <v>81</v>
      </c>
      <c r="M409" s="44" t="s">
        <v>380</v>
      </c>
      <c r="N409" s="44" t="s">
        <v>382</v>
      </c>
    </row>
    <row r="410" spans="1:14" ht="18" customHeight="1">
      <c r="A410" s="44" t="s">
        <v>368</v>
      </c>
      <c r="B410" s="44" t="s">
        <v>375</v>
      </c>
      <c r="C410" s="2" t="s">
        <v>70</v>
      </c>
      <c r="D410" s="2" t="s">
        <v>164</v>
      </c>
      <c r="F410" s="2" t="s">
        <v>158</v>
      </c>
      <c r="G410" s="2" t="s">
        <v>29</v>
      </c>
      <c r="H410" s="2" t="s">
        <v>125</v>
      </c>
      <c r="I410" s="3">
        <v>298</v>
      </c>
      <c r="J410" s="4">
        <v>1757000000</v>
      </c>
      <c r="K410" s="4"/>
      <c r="L410" s="44" t="s">
        <v>33</v>
      </c>
      <c r="M410" s="44" t="s">
        <v>380</v>
      </c>
      <c r="N410" s="44" t="s">
        <v>382</v>
      </c>
    </row>
    <row r="411" spans="1:14" ht="18" customHeight="1">
      <c r="A411" s="44" t="s">
        <v>369</v>
      </c>
      <c r="B411" s="44" t="s">
        <v>376</v>
      </c>
      <c r="C411" s="2" t="s">
        <v>70</v>
      </c>
      <c r="D411" s="2" t="s">
        <v>164</v>
      </c>
      <c r="F411" s="2" t="s">
        <v>158</v>
      </c>
      <c r="G411" s="2" t="s">
        <v>29</v>
      </c>
      <c r="H411" s="2" t="s">
        <v>125</v>
      </c>
      <c r="I411" s="3">
        <v>298</v>
      </c>
      <c r="J411" s="4">
        <v>1900000000</v>
      </c>
      <c r="K411" s="4"/>
      <c r="L411" s="44" t="s">
        <v>33</v>
      </c>
      <c r="M411" s="44" t="s">
        <v>380</v>
      </c>
      <c r="N411" s="44" t="s">
        <v>382</v>
      </c>
    </row>
    <row r="412" spans="1:14" ht="18" customHeight="1">
      <c r="A412" s="44" t="s">
        <v>363</v>
      </c>
      <c r="B412" s="44" t="s">
        <v>370</v>
      </c>
      <c r="C412" s="2" t="s">
        <v>70</v>
      </c>
      <c r="D412" s="2" t="s">
        <v>66</v>
      </c>
      <c r="F412" s="2" t="s">
        <v>175</v>
      </c>
      <c r="G412" s="2" t="s">
        <v>29</v>
      </c>
      <c r="H412" s="2" t="s">
        <v>125</v>
      </c>
      <c r="I412" s="3">
        <v>873</v>
      </c>
      <c r="J412" s="4">
        <v>663000000</v>
      </c>
      <c r="K412" s="4"/>
      <c r="L412" s="44" t="s">
        <v>33</v>
      </c>
      <c r="M412" s="44" t="s">
        <v>379</v>
      </c>
      <c r="N412" s="44" t="s">
        <v>382</v>
      </c>
    </row>
    <row r="413" spans="1:14" ht="18" customHeight="1">
      <c r="A413" s="44" t="s">
        <v>364</v>
      </c>
      <c r="B413" s="44" t="s">
        <v>371</v>
      </c>
      <c r="C413" s="2" t="s">
        <v>70</v>
      </c>
      <c r="D413" s="2" t="s">
        <v>164</v>
      </c>
      <c r="F413" s="2" t="s">
        <v>175</v>
      </c>
      <c r="G413" s="2" t="s">
        <v>29</v>
      </c>
      <c r="H413" s="2" t="s">
        <v>125</v>
      </c>
      <c r="I413" s="3">
        <v>873</v>
      </c>
      <c r="J413" s="4">
        <v>849000000</v>
      </c>
      <c r="K413" s="4"/>
      <c r="L413" s="44" t="s">
        <v>33</v>
      </c>
      <c r="M413" s="44" t="s">
        <v>379</v>
      </c>
      <c r="N413" s="44" t="s">
        <v>382</v>
      </c>
    </row>
    <row r="414" spans="1:14" ht="18" customHeight="1">
      <c r="A414" s="44" t="s">
        <v>365</v>
      </c>
      <c r="B414" s="44" t="s">
        <v>372</v>
      </c>
      <c r="C414" s="2" t="s">
        <v>70</v>
      </c>
      <c r="D414" s="2" t="s">
        <v>164</v>
      </c>
      <c r="F414" s="2" t="s">
        <v>175</v>
      </c>
      <c r="G414" s="2" t="s">
        <v>29</v>
      </c>
      <c r="H414" s="2" t="s">
        <v>125</v>
      </c>
      <c r="I414" s="3">
        <v>873</v>
      </c>
      <c r="J414" s="4">
        <v>521000000</v>
      </c>
      <c r="K414" s="4"/>
      <c r="L414" s="44" t="s">
        <v>33</v>
      </c>
      <c r="M414" s="44" t="s">
        <v>379</v>
      </c>
      <c r="N414" s="44" t="s">
        <v>382</v>
      </c>
    </row>
    <row r="415" spans="1:14" ht="18" customHeight="1">
      <c r="A415" s="44" t="s">
        <v>366</v>
      </c>
      <c r="B415" s="44" t="s">
        <v>373</v>
      </c>
      <c r="C415" s="2" t="s">
        <v>70</v>
      </c>
      <c r="D415" s="2" t="s">
        <v>164</v>
      </c>
      <c r="F415" s="2" t="s">
        <v>175</v>
      </c>
      <c r="G415" s="2" t="s">
        <v>29</v>
      </c>
      <c r="H415" s="2" t="s">
        <v>125</v>
      </c>
      <c r="I415" s="3">
        <v>873</v>
      </c>
      <c r="J415" s="4">
        <v>719000000</v>
      </c>
      <c r="K415" s="4"/>
      <c r="L415" s="44" t="s">
        <v>33</v>
      </c>
      <c r="M415" s="44" t="s">
        <v>379</v>
      </c>
      <c r="N415" s="44" t="s">
        <v>382</v>
      </c>
    </row>
    <row r="416" spans="1:14" ht="18" customHeight="1">
      <c r="A416" s="44" t="s">
        <v>367</v>
      </c>
      <c r="B416" s="44" t="s">
        <v>374</v>
      </c>
      <c r="C416" s="2" t="s">
        <v>70</v>
      </c>
      <c r="D416" s="2" t="s">
        <v>164</v>
      </c>
      <c r="F416" s="2" t="s">
        <v>175</v>
      </c>
      <c r="G416" s="2" t="s">
        <v>29</v>
      </c>
      <c r="H416" s="2" t="s">
        <v>125</v>
      </c>
      <c r="I416" s="3">
        <v>873</v>
      </c>
      <c r="J416" s="4">
        <v>780000000</v>
      </c>
      <c r="K416" s="4"/>
      <c r="L416" s="44" t="s">
        <v>33</v>
      </c>
      <c r="M416" s="44" t="s">
        <v>379</v>
      </c>
      <c r="N416" s="44" t="s">
        <v>382</v>
      </c>
    </row>
    <row r="417" spans="1:14" ht="18" customHeight="1">
      <c r="A417" s="44" t="s">
        <v>368</v>
      </c>
      <c r="B417" s="44" t="s">
        <v>375</v>
      </c>
      <c r="C417" s="2" t="s">
        <v>70</v>
      </c>
      <c r="D417" s="2" t="s">
        <v>164</v>
      </c>
      <c r="F417" s="2" t="s">
        <v>175</v>
      </c>
      <c r="G417" s="2" t="s">
        <v>29</v>
      </c>
      <c r="H417" s="2" t="s">
        <v>125</v>
      </c>
      <c r="I417" s="3">
        <v>873</v>
      </c>
      <c r="J417" s="4">
        <v>1100000000</v>
      </c>
      <c r="K417" s="4"/>
      <c r="L417" s="44" t="s">
        <v>33</v>
      </c>
      <c r="M417" s="44" t="s">
        <v>379</v>
      </c>
      <c r="N417" s="44" t="s">
        <v>382</v>
      </c>
    </row>
    <row r="418" spans="1:14" ht="18" customHeight="1">
      <c r="A418" s="44" t="s">
        <v>369</v>
      </c>
      <c r="B418" s="44" t="s">
        <v>376</v>
      </c>
      <c r="C418" s="2" t="s">
        <v>70</v>
      </c>
      <c r="D418" s="2" t="s">
        <v>164</v>
      </c>
      <c r="F418" s="2" t="s">
        <v>175</v>
      </c>
      <c r="G418" s="2" t="s">
        <v>29</v>
      </c>
      <c r="H418" s="2" t="s">
        <v>125</v>
      </c>
      <c r="I418" s="3">
        <v>873</v>
      </c>
      <c r="J418" s="4">
        <v>1440000000</v>
      </c>
      <c r="K418" s="4"/>
      <c r="L418" s="44" t="s">
        <v>33</v>
      </c>
      <c r="M418" s="44" t="s">
        <v>379</v>
      </c>
      <c r="N418" s="44" t="s">
        <v>382</v>
      </c>
    </row>
    <row r="419" spans="1:14" ht="18" customHeight="1">
      <c r="A419" s="44" t="s">
        <v>363</v>
      </c>
      <c r="B419" s="44" t="s">
        <v>370</v>
      </c>
      <c r="C419" s="2" t="s">
        <v>70</v>
      </c>
      <c r="D419" s="2" t="s">
        <v>66</v>
      </c>
      <c r="F419" s="2" t="s">
        <v>175</v>
      </c>
      <c r="G419" s="2" t="s">
        <v>29</v>
      </c>
      <c r="H419" s="2" t="s">
        <v>125</v>
      </c>
      <c r="I419" s="3">
        <v>1073</v>
      </c>
      <c r="J419" s="4">
        <v>424000000</v>
      </c>
      <c r="K419" s="4"/>
      <c r="L419" s="44" t="s">
        <v>33</v>
      </c>
      <c r="M419" s="44" t="s">
        <v>379</v>
      </c>
      <c r="N419" s="44" t="s">
        <v>382</v>
      </c>
    </row>
    <row r="420" spans="1:14" ht="18" customHeight="1">
      <c r="A420" s="44" t="s">
        <v>364</v>
      </c>
      <c r="B420" s="44" t="s">
        <v>371</v>
      </c>
      <c r="C420" s="2" t="s">
        <v>70</v>
      </c>
      <c r="D420" s="2" t="s">
        <v>164</v>
      </c>
      <c r="F420" s="2" t="s">
        <v>175</v>
      </c>
      <c r="G420" s="2" t="s">
        <v>29</v>
      </c>
      <c r="H420" s="2" t="s">
        <v>125</v>
      </c>
      <c r="I420" s="3">
        <v>1073</v>
      </c>
      <c r="J420" s="4">
        <v>389000000</v>
      </c>
      <c r="K420" s="4"/>
      <c r="L420" s="44" t="s">
        <v>33</v>
      </c>
      <c r="M420" s="44" t="s">
        <v>379</v>
      </c>
      <c r="N420" s="44" t="s">
        <v>382</v>
      </c>
    </row>
    <row r="421" spans="1:14" ht="18" customHeight="1">
      <c r="A421" s="44" t="s">
        <v>365</v>
      </c>
      <c r="B421" s="44" t="s">
        <v>372</v>
      </c>
      <c r="C421" s="2" t="s">
        <v>70</v>
      </c>
      <c r="D421" s="2" t="s">
        <v>164</v>
      </c>
      <c r="F421" s="2" t="s">
        <v>175</v>
      </c>
      <c r="G421" s="2" t="s">
        <v>29</v>
      </c>
      <c r="H421" s="2" t="s">
        <v>125</v>
      </c>
      <c r="I421" s="3">
        <v>1073</v>
      </c>
      <c r="J421" s="4">
        <v>207000000</v>
      </c>
      <c r="K421" s="4"/>
      <c r="L421" s="44" t="s">
        <v>33</v>
      </c>
      <c r="M421" s="44" t="s">
        <v>379</v>
      </c>
      <c r="N421" s="44" t="s">
        <v>382</v>
      </c>
    </row>
    <row r="422" spans="1:14" ht="18" customHeight="1">
      <c r="A422" s="44" t="s">
        <v>366</v>
      </c>
      <c r="B422" s="44" t="s">
        <v>373</v>
      </c>
      <c r="C422" s="2" t="s">
        <v>70</v>
      </c>
      <c r="D422" s="2" t="s">
        <v>164</v>
      </c>
      <c r="F422" s="2" t="s">
        <v>175</v>
      </c>
      <c r="G422" s="2" t="s">
        <v>29</v>
      </c>
      <c r="H422" s="2" t="s">
        <v>125</v>
      </c>
      <c r="I422" s="3">
        <v>1073</v>
      </c>
      <c r="J422" s="4">
        <v>311000000</v>
      </c>
      <c r="K422" s="4"/>
      <c r="L422" s="44" t="s">
        <v>33</v>
      </c>
      <c r="M422" s="44" t="s">
        <v>379</v>
      </c>
      <c r="N422" s="44" t="s">
        <v>382</v>
      </c>
    </row>
    <row r="423" spans="1:14" ht="18" customHeight="1">
      <c r="A423" s="44" t="s">
        <v>367</v>
      </c>
      <c r="B423" s="44" t="s">
        <v>374</v>
      </c>
      <c r="C423" s="2" t="s">
        <v>70</v>
      </c>
      <c r="D423" s="2" t="s">
        <v>164</v>
      </c>
      <c r="F423" s="2" t="s">
        <v>175</v>
      </c>
      <c r="G423" s="2" t="s">
        <v>29</v>
      </c>
      <c r="H423" s="2" t="s">
        <v>125</v>
      </c>
      <c r="I423" s="3">
        <v>1073</v>
      </c>
      <c r="J423" s="4">
        <v>329000000</v>
      </c>
      <c r="K423" s="4"/>
      <c r="L423" s="44" t="s">
        <v>33</v>
      </c>
      <c r="M423" s="44" t="s">
        <v>379</v>
      </c>
      <c r="N423" s="44" t="s">
        <v>382</v>
      </c>
    </row>
    <row r="424" spans="1:14" ht="18" customHeight="1">
      <c r="A424" s="44" t="s">
        <v>368</v>
      </c>
      <c r="B424" s="44" t="s">
        <v>375</v>
      </c>
      <c r="C424" s="2" t="s">
        <v>70</v>
      </c>
      <c r="D424" s="2" t="s">
        <v>164</v>
      </c>
      <c r="F424" s="2" t="s">
        <v>175</v>
      </c>
      <c r="G424" s="2" t="s">
        <v>29</v>
      </c>
      <c r="H424" s="2" t="s">
        <v>125</v>
      </c>
      <c r="I424" s="3">
        <v>1073</v>
      </c>
      <c r="J424" s="4">
        <v>536000000</v>
      </c>
      <c r="K424" s="4"/>
      <c r="L424" s="44" t="s">
        <v>33</v>
      </c>
      <c r="M424" s="44" t="s">
        <v>379</v>
      </c>
      <c r="N424" s="44" t="s">
        <v>382</v>
      </c>
    </row>
    <row r="425" spans="1:14" ht="18" customHeight="1">
      <c r="A425" s="44" t="s">
        <v>369</v>
      </c>
      <c r="B425" s="44" t="s">
        <v>376</v>
      </c>
      <c r="C425" s="2" t="s">
        <v>70</v>
      </c>
      <c r="D425" s="2" t="s">
        <v>164</v>
      </c>
      <c r="F425" s="2" t="s">
        <v>175</v>
      </c>
      <c r="G425" s="2" t="s">
        <v>29</v>
      </c>
      <c r="H425" s="2" t="s">
        <v>125</v>
      </c>
      <c r="I425" s="3">
        <v>1073</v>
      </c>
      <c r="J425" s="4">
        <v>747000000</v>
      </c>
      <c r="K425" s="4"/>
      <c r="L425" s="44" t="s">
        <v>33</v>
      </c>
      <c r="M425" s="44" t="s">
        <v>379</v>
      </c>
      <c r="N425" s="44" t="s">
        <v>382</v>
      </c>
    </row>
    <row r="426" spans="1:14" ht="18" customHeight="1">
      <c r="A426" s="44" t="s">
        <v>363</v>
      </c>
      <c r="B426" s="44" t="s">
        <v>370</v>
      </c>
      <c r="C426" s="2" t="s">
        <v>70</v>
      </c>
      <c r="D426" s="2" t="s">
        <v>66</v>
      </c>
      <c r="F426" s="2" t="s">
        <v>175</v>
      </c>
      <c r="G426" s="2" t="s">
        <v>29</v>
      </c>
      <c r="H426" s="2" t="s">
        <v>125</v>
      </c>
      <c r="I426" s="3">
        <v>1273</v>
      </c>
      <c r="J426" s="4">
        <v>397000000</v>
      </c>
      <c r="K426" s="4"/>
      <c r="L426" s="44" t="s">
        <v>33</v>
      </c>
      <c r="M426" s="44" t="s">
        <v>379</v>
      </c>
      <c r="N426" s="44" t="s">
        <v>382</v>
      </c>
    </row>
    <row r="427" spans="1:14" ht="18" customHeight="1">
      <c r="A427" s="44" t="s">
        <v>364</v>
      </c>
      <c r="B427" s="44" t="s">
        <v>371</v>
      </c>
      <c r="C427" s="2" t="s">
        <v>70</v>
      </c>
      <c r="D427" s="2" t="s">
        <v>164</v>
      </c>
      <c r="F427" s="2" t="s">
        <v>175</v>
      </c>
      <c r="G427" s="2" t="s">
        <v>29</v>
      </c>
      <c r="H427" s="2" t="s">
        <v>125</v>
      </c>
      <c r="I427" s="3">
        <v>1273</v>
      </c>
      <c r="J427" s="4">
        <v>348000000</v>
      </c>
      <c r="K427" s="4"/>
      <c r="L427" s="44" t="s">
        <v>33</v>
      </c>
      <c r="M427" s="44" t="s">
        <v>379</v>
      </c>
      <c r="N427" s="44" t="s">
        <v>382</v>
      </c>
    </row>
    <row r="428" spans="1:14" ht="18" customHeight="1">
      <c r="A428" s="44" t="s">
        <v>365</v>
      </c>
      <c r="B428" s="44" t="s">
        <v>372</v>
      </c>
      <c r="C428" s="2" t="s">
        <v>70</v>
      </c>
      <c r="D428" s="2" t="s">
        <v>164</v>
      </c>
      <c r="F428" s="2" t="s">
        <v>175</v>
      </c>
      <c r="G428" s="2" t="s">
        <v>29</v>
      </c>
      <c r="H428" s="2" t="s">
        <v>125</v>
      </c>
      <c r="I428" s="3">
        <v>1273</v>
      </c>
      <c r="J428" s="4">
        <v>170000000</v>
      </c>
      <c r="K428" s="4"/>
      <c r="L428" s="44" t="s">
        <v>33</v>
      </c>
      <c r="M428" s="44" t="s">
        <v>379</v>
      </c>
      <c r="N428" s="44" t="s">
        <v>382</v>
      </c>
    </row>
    <row r="429" spans="1:14" ht="18" customHeight="1">
      <c r="A429" s="44" t="s">
        <v>366</v>
      </c>
      <c r="B429" s="44" t="s">
        <v>373</v>
      </c>
      <c r="C429" s="2" t="s">
        <v>70</v>
      </c>
      <c r="D429" s="2" t="s">
        <v>164</v>
      </c>
      <c r="F429" s="2" t="s">
        <v>175</v>
      </c>
      <c r="G429" s="2" t="s">
        <v>29</v>
      </c>
      <c r="H429" s="2" t="s">
        <v>125</v>
      </c>
      <c r="I429" s="3">
        <v>1273</v>
      </c>
      <c r="J429" s="4">
        <v>250000000</v>
      </c>
      <c r="K429" s="4"/>
      <c r="L429" s="44" t="s">
        <v>33</v>
      </c>
      <c r="M429" s="44" t="s">
        <v>379</v>
      </c>
      <c r="N429" s="44" t="s">
        <v>382</v>
      </c>
    </row>
    <row r="430" spans="1:14">
      <c r="A430" s="44" t="s">
        <v>367</v>
      </c>
      <c r="B430" s="44" t="s">
        <v>374</v>
      </c>
      <c r="C430" s="2" t="s">
        <v>70</v>
      </c>
      <c r="D430" s="2" t="s">
        <v>164</v>
      </c>
      <c r="F430" s="2" t="s">
        <v>175</v>
      </c>
      <c r="G430" s="2" t="s">
        <v>29</v>
      </c>
      <c r="H430" s="2" t="s">
        <v>125</v>
      </c>
      <c r="I430" s="3">
        <v>1273</v>
      </c>
      <c r="J430" s="50">
        <v>270000000</v>
      </c>
      <c r="L430" s="44" t="s">
        <v>33</v>
      </c>
      <c r="M430" s="44" t="s">
        <v>379</v>
      </c>
      <c r="N430" s="44" t="s">
        <v>382</v>
      </c>
    </row>
    <row r="431" spans="1:14">
      <c r="A431" s="44" t="s">
        <v>368</v>
      </c>
      <c r="B431" s="44" t="s">
        <v>375</v>
      </c>
      <c r="C431" s="2" t="s">
        <v>70</v>
      </c>
      <c r="D431" s="2" t="s">
        <v>164</v>
      </c>
      <c r="F431" s="2" t="s">
        <v>175</v>
      </c>
      <c r="G431" s="2" t="s">
        <v>29</v>
      </c>
      <c r="H431" s="2" t="s">
        <v>125</v>
      </c>
      <c r="I431" s="3">
        <v>1273</v>
      </c>
      <c r="J431" s="50">
        <v>504000000</v>
      </c>
      <c r="L431" s="44" t="s">
        <v>33</v>
      </c>
      <c r="M431" s="44" t="s">
        <v>379</v>
      </c>
      <c r="N431" s="44" t="s">
        <v>382</v>
      </c>
    </row>
    <row r="432" spans="1:14">
      <c r="A432" s="44" t="s">
        <v>369</v>
      </c>
      <c r="B432" s="44" t="s">
        <v>376</v>
      </c>
      <c r="C432" s="2" t="s">
        <v>70</v>
      </c>
      <c r="D432" s="2" t="s">
        <v>164</v>
      </c>
      <c r="F432" s="2" t="s">
        <v>175</v>
      </c>
      <c r="G432" s="2" t="s">
        <v>29</v>
      </c>
      <c r="H432" s="2" t="s">
        <v>125</v>
      </c>
      <c r="I432" s="3">
        <v>1273</v>
      </c>
      <c r="J432" s="50">
        <v>635000000</v>
      </c>
      <c r="L432" s="44" t="s">
        <v>33</v>
      </c>
      <c r="M432" s="44" t="s">
        <v>379</v>
      </c>
      <c r="N432" s="44" t="s">
        <v>382</v>
      </c>
    </row>
    <row r="433" spans="1:14">
      <c r="A433" s="44" t="s">
        <v>363</v>
      </c>
      <c r="B433" s="44" t="s">
        <v>370</v>
      </c>
      <c r="C433" s="2" t="s">
        <v>70</v>
      </c>
      <c r="D433" s="2" t="s">
        <v>66</v>
      </c>
      <c r="F433" s="2" t="s">
        <v>175</v>
      </c>
      <c r="G433" s="2" t="s">
        <v>29</v>
      </c>
      <c r="H433" s="2" t="s">
        <v>125</v>
      </c>
      <c r="I433" s="49">
        <v>1473</v>
      </c>
      <c r="J433" s="50">
        <v>388000000</v>
      </c>
      <c r="L433" s="44" t="s">
        <v>33</v>
      </c>
      <c r="M433" s="44" t="s">
        <v>379</v>
      </c>
      <c r="N433" s="44" t="s">
        <v>382</v>
      </c>
    </row>
    <row r="434" spans="1:14">
      <c r="A434" s="44" t="s">
        <v>364</v>
      </c>
      <c r="B434" s="44" t="s">
        <v>371</v>
      </c>
      <c r="C434" s="2" t="s">
        <v>70</v>
      </c>
      <c r="D434" s="2" t="s">
        <v>164</v>
      </c>
      <c r="F434" s="2" t="s">
        <v>175</v>
      </c>
      <c r="G434" s="2" t="s">
        <v>29</v>
      </c>
      <c r="H434" s="2" t="s">
        <v>125</v>
      </c>
      <c r="I434" s="49">
        <v>1473</v>
      </c>
      <c r="J434" s="50">
        <v>194000000</v>
      </c>
      <c r="L434" s="44" t="s">
        <v>33</v>
      </c>
      <c r="M434" s="44" t="s">
        <v>379</v>
      </c>
      <c r="N434" s="44" t="s">
        <v>382</v>
      </c>
    </row>
    <row r="435" spans="1:14">
      <c r="A435" s="44" t="s">
        <v>365</v>
      </c>
      <c r="B435" s="44" t="s">
        <v>372</v>
      </c>
      <c r="C435" s="2" t="s">
        <v>70</v>
      </c>
      <c r="D435" s="2" t="s">
        <v>164</v>
      </c>
      <c r="F435" s="2" t="s">
        <v>175</v>
      </c>
      <c r="G435" s="2" t="s">
        <v>29</v>
      </c>
      <c r="H435" s="2" t="s">
        <v>125</v>
      </c>
      <c r="I435" s="49">
        <v>1473</v>
      </c>
      <c r="J435" s="50">
        <v>97000000</v>
      </c>
      <c r="L435" s="44" t="s">
        <v>33</v>
      </c>
      <c r="M435" s="44" t="s">
        <v>379</v>
      </c>
      <c r="N435" s="44" t="s">
        <v>382</v>
      </c>
    </row>
    <row r="436" spans="1:14">
      <c r="A436" s="44" t="s">
        <v>366</v>
      </c>
      <c r="B436" s="44" t="s">
        <v>373</v>
      </c>
      <c r="C436" s="2" t="s">
        <v>70</v>
      </c>
      <c r="D436" s="2" t="s">
        <v>164</v>
      </c>
      <c r="F436" s="2" t="s">
        <v>175</v>
      </c>
      <c r="G436" s="2" t="s">
        <v>29</v>
      </c>
      <c r="H436" s="2" t="s">
        <v>125</v>
      </c>
      <c r="I436" s="49">
        <v>1473</v>
      </c>
      <c r="J436" s="50">
        <v>161000000</v>
      </c>
      <c r="L436" s="44" t="s">
        <v>33</v>
      </c>
      <c r="M436" s="44" t="s">
        <v>379</v>
      </c>
      <c r="N436" s="44" t="s">
        <v>382</v>
      </c>
    </row>
    <row r="437" spans="1:14">
      <c r="A437" s="44" t="s">
        <v>367</v>
      </c>
      <c r="B437" s="44" t="s">
        <v>374</v>
      </c>
      <c r="C437" s="2" t="s">
        <v>70</v>
      </c>
      <c r="D437" s="2" t="s">
        <v>164</v>
      </c>
      <c r="F437" s="2" t="s">
        <v>175</v>
      </c>
      <c r="G437" s="2" t="s">
        <v>29</v>
      </c>
      <c r="H437" s="2" t="s">
        <v>125</v>
      </c>
      <c r="I437" s="49">
        <v>1473</v>
      </c>
      <c r="J437" s="50">
        <v>183000000</v>
      </c>
      <c r="L437" s="44" t="s">
        <v>33</v>
      </c>
      <c r="M437" s="44" t="s">
        <v>379</v>
      </c>
      <c r="N437" s="44" t="s">
        <v>382</v>
      </c>
    </row>
    <row r="438" spans="1:14">
      <c r="A438" s="44" t="s">
        <v>368</v>
      </c>
      <c r="B438" s="44" t="s">
        <v>375</v>
      </c>
      <c r="C438" s="2" t="s">
        <v>70</v>
      </c>
      <c r="D438" s="2" t="s">
        <v>164</v>
      </c>
      <c r="F438" s="2" t="s">
        <v>175</v>
      </c>
      <c r="G438" s="2" t="s">
        <v>29</v>
      </c>
      <c r="H438" s="2" t="s">
        <v>125</v>
      </c>
      <c r="I438" s="49">
        <v>1473</v>
      </c>
      <c r="J438" s="50">
        <v>324000000</v>
      </c>
      <c r="L438" s="44" t="s">
        <v>33</v>
      </c>
      <c r="M438" s="44" t="s">
        <v>379</v>
      </c>
      <c r="N438" s="44" t="s">
        <v>382</v>
      </c>
    </row>
    <row r="439" spans="1:14">
      <c r="A439" s="44" t="s">
        <v>369</v>
      </c>
      <c r="B439" s="44" t="s">
        <v>376</v>
      </c>
      <c r="C439" s="2" t="s">
        <v>70</v>
      </c>
      <c r="D439" s="2" t="s">
        <v>164</v>
      </c>
      <c r="F439" s="2" t="s">
        <v>175</v>
      </c>
      <c r="G439" s="2" t="s">
        <v>29</v>
      </c>
      <c r="H439" s="2" t="s">
        <v>125</v>
      </c>
      <c r="I439" s="49">
        <v>1473</v>
      </c>
      <c r="J439" s="50">
        <v>461000000</v>
      </c>
      <c r="L439" s="44" t="s">
        <v>33</v>
      </c>
      <c r="M439" s="44" t="s">
        <v>379</v>
      </c>
      <c r="N439" s="44" t="s">
        <v>382</v>
      </c>
    </row>
    <row r="440" spans="1:14">
      <c r="A440" s="44" t="s">
        <v>363</v>
      </c>
      <c r="B440" s="44" t="s">
        <v>370</v>
      </c>
      <c r="C440" s="2" t="s">
        <v>70</v>
      </c>
      <c r="D440" s="2" t="s">
        <v>66</v>
      </c>
      <c r="F440" s="2" t="s">
        <v>159</v>
      </c>
      <c r="G440" s="2" t="s">
        <v>29</v>
      </c>
      <c r="H440" s="2" t="s">
        <v>125</v>
      </c>
      <c r="I440" s="3">
        <v>873</v>
      </c>
      <c r="J440" s="50">
        <v>65</v>
      </c>
      <c r="L440" s="51" t="s">
        <v>81</v>
      </c>
      <c r="M440" s="51" t="s">
        <v>191</v>
      </c>
      <c r="N440" s="44" t="s">
        <v>382</v>
      </c>
    </row>
    <row r="441" spans="1:14">
      <c r="A441" s="44" t="s">
        <v>364</v>
      </c>
      <c r="B441" s="44" t="s">
        <v>371</v>
      </c>
      <c r="C441" s="2" t="s">
        <v>70</v>
      </c>
      <c r="D441" s="2" t="s">
        <v>164</v>
      </c>
      <c r="F441" s="2" t="s">
        <v>159</v>
      </c>
      <c r="G441" s="2" t="s">
        <v>29</v>
      </c>
      <c r="H441" s="2" t="s">
        <v>125</v>
      </c>
      <c r="I441" s="3">
        <v>873</v>
      </c>
      <c r="J441" s="50">
        <v>70</v>
      </c>
      <c r="L441" s="51" t="s">
        <v>81</v>
      </c>
      <c r="M441" s="51" t="s">
        <v>191</v>
      </c>
      <c r="N441" s="44" t="s">
        <v>382</v>
      </c>
    </row>
    <row r="442" spans="1:14">
      <c r="A442" s="44" t="s">
        <v>365</v>
      </c>
      <c r="B442" s="44" t="s">
        <v>372</v>
      </c>
      <c r="C442" s="2" t="s">
        <v>70</v>
      </c>
      <c r="D442" s="2" t="s">
        <v>164</v>
      </c>
      <c r="F442" s="2" t="s">
        <v>159</v>
      </c>
      <c r="G442" s="2" t="s">
        <v>29</v>
      </c>
      <c r="H442" s="2" t="s">
        <v>125</v>
      </c>
      <c r="I442" s="3">
        <v>873</v>
      </c>
      <c r="J442" s="50">
        <v>70</v>
      </c>
      <c r="L442" s="51" t="s">
        <v>81</v>
      </c>
      <c r="M442" s="51" t="s">
        <v>191</v>
      </c>
      <c r="N442" s="44" t="s">
        <v>382</v>
      </c>
    </row>
    <row r="443" spans="1:14">
      <c r="A443" s="44" t="s">
        <v>366</v>
      </c>
      <c r="B443" s="44" t="s">
        <v>373</v>
      </c>
      <c r="C443" s="2" t="s">
        <v>70</v>
      </c>
      <c r="D443" s="2" t="s">
        <v>164</v>
      </c>
      <c r="F443" s="2" t="s">
        <v>159</v>
      </c>
      <c r="G443" s="2" t="s">
        <v>29</v>
      </c>
      <c r="H443" s="2" t="s">
        <v>125</v>
      </c>
      <c r="I443" s="3">
        <v>873</v>
      </c>
      <c r="J443" s="50">
        <v>70</v>
      </c>
      <c r="L443" s="51" t="s">
        <v>81</v>
      </c>
      <c r="M443" s="51" t="s">
        <v>191</v>
      </c>
      <c r="N443" s="44" t="s">
        <v>382</v>
      </c>
    </row>
    <row r="444" spans="1:14">
      <c r="A444" s="44" t="s">
        <v>367</v>
      </c>
      <c r="B444" s="44" t="s">
        <v>374</v>
      </c>
      <c r="C444" s="2" t="s">
        <v>70</v>
      </c>
      <c r="D444" s="2" t="s">
        <v>164</v>
      </c>
      <c r="F444" s="2" t="s">
        <v>159</v>
      </c>
      <c r="G444" s="2" t="s">
        <v>29</v>
      </c>
      <c r="H444" s="2" t="s">
        <v>125</v>
      </c>
      <c r="I444" s="3">
        <v>873</v>
      </c>
      <c r="J444" s="50">
        <v>70</v>
      </c>
      <c r="L444" s="51" t="s">
        <v>81</v>
      </c>
      <c r="M444" s="51" t="s">
        <v>191</v>
      </c>
      <c r="N444" s="44" t="s">
        <v>382</v>
      </c>
    </row>
    <row r="445" spans="1:14">
      <c r="A445" s="44" t="s">
        <v>368</v>
      </c>
      <c r="B445" s="44" t="s">
        <v>375</v>
      </c>
      <c r="C445" s="2" t="s">
        <v>70</v>
      </c>
      <c r="D445" s="2" t="s">
        <v>164</v>
      </c>
      <c r="F445" s="2" t="s">
        <v>159</v>
      </c>
      <c r="G445" s="2" t="s">
        <v>29</v>
      </c>
      <c r="H445" s="2" t="s">
        <v>125</v>
      </c>
      <c r="I445" s="3">
        <v>873</v>
      </c>
      <c r="J445" s="50">
        <v>65</v>
      </c>
      <c r="L445" s="51" t="s">
        <v>81</v>
      </c>
      <c r="M445" s="51" t="s">
        <v>191</v>
      </c>
      <c r="N445" s="44" t="s">
        <v>382</v>
      </c>
    </row>
    <row r="446" spans="1:14">
      <c r="A446" s="44" t="s">
        <v>369</v>
      </c>
      <c r="B446" s="44" t="s">
        <v>376</v>
      </c>
      <c r="C446" s="2" t="s">
        <v>70</v>
      </c>
      <c r="D446" s="2" t="s">
        <v>164</v>
      </c>
      <c r="F446" s="2" t="s">
        <v>80</v>
      </c>
      <c r="G446" s="2" t="s">
        <v>29</v>
      </c>
      <c r="H446" s="2" t="s">
        <v>125</v>
      </c>
      <c r="I446" s="3">
        <v>873</v>
      </c>
      <c r="J446" s="50">
        <v>30</v>
      </c>
      <c r="L446" s="51" t="s">
        <v>81</v>
      </c>
      <c r="M446" s="51" t="s">
        <v>191</v>
      </c>
      <c r="N446" s="44" t="s">
        <v>382</v>
      </c>
    </row>
    <row r="447" spans="1:14">
      <c r="A447" s="44" t="s">
        <v>363</v>
      </c>
      <c r="B447" s="44" t="s">
        <v>370</v>
      </c>
      <c r="C447" s="2" t="s">
        <v>70</v>
      </c>
      <c r="D447" s="2" t="s">
        <v>66</v>
      </c>
      <c r="F447" s="2" t="s">
        <v>159</v>
      </c>
      <c r="G447" s="2" t="s">
        <v>29</v>
      </c>
      <c r="H447" s="2" t="s">
        <v>125</v>
      </c>
      <c r="I447" s="3">
        <v>1073</v>
      </c>
      <c r="J447" s="50">
        <v>65</v>
      </c>
      <c r="L447" s="51" t="s">
        <v>81</v>
      </c>
      <c r="M447" s="51" t="s">
        <v>191</v>
      </c>
      <c r="N447" s="44" t="s">
        <v>382</v>
      </c>
    </row>
    <row r="448" spans="1:14">
      <c r="A448" s="44" t="s">
        <v>364</v>
      </c>
      <c r="B448" s="44" t="s">
        <v>371</v>
      </c>
      <c r="C448" s="2" t="s">
        <v>70</v>
      </c>
      <c r="D448" s="2" t="s">
        <v>164</v>
      </c>
      <c r="F448" s="2" t="s">
        <v>159</v>
      </c>
      <c r="G448" s="2" t="s">
        <v>29</v>
      </c>
      <c r="H448" s="2" t="s">
        <v>125</v>
      </c>
      <c r="I448" s="3">
        <v>1073</v>
      </c>
      <c r="J448" s="50">
        <v>70</v>
      </c>
      <c r="L448" s="51" t="s">
        <v>81</v>
      </c>
      <c r="M448" s="51" t="s">
        <v>191</v>
      </c>
      <c r="N448" s="44" t="s">
        <v>382</v>
      </c>
    </row>
    <row r="449" spans="1:14">
      <c r="A449" s="44" t="s">
        <v>365</v>
      </c>
      <c r="B449" s="44" t="s">
        <v>372</v>
      </c>
      <c r="C449" s="2" t="s">
        <v>70</v>
      </c>
      <c r="D449" s="2" t="s">
        <v>164</v>
      </c>
      <c r="F449" s="2" t="s">
        <v>159</v>
      </c>
      <c r="G449" s="2" t="s">
        <v>29</v>
      </c>
      <c r="H449" s="2" t="s">
        <v>125</v>
      </c>
      <c r="I449" s="3">
        <v>1073</v>
      </c>
      <c r="J449" s="50">
        <v>70</v>
      </c>
      <c r="L449" s="51" t="s">
        <v>81</v>
      </c>
      <c r="M449" s="51" t="s">
        <v>191</v>
      </c>
      <c r="N449" s="44" t="s">
        <v>382</v>
      </c>
    </row>
    <row r="450" spans="1:14">
      <c r="A450" s="44" t="s">
        <v>366</v>
      </c>
      <c r="B450" s="44" t="s">
        <v>373</v>
      </c>
      <c r="C450" s="2" t="s">
        <v>70</v>
      </c>
      <c r="D450" s="2" t="s">
        <v>164</v>
      </c>
      <c r="F450" s="2" t="s">
        <v>159</v>
      </c>
      <c r="G450" s="2" t="s">
        <v>29</v>
      </c>
      <c r="H450" s="2" t="s">
        <v>125</v>
      </c>
      <c r="I450" s="3">
        <v>1073</v>
      </c>
      <c r="J450" s="50">
        <v>70</v>
      </c>
      <c r="L450" s="51" t="s">
        <v>81</v>
      </c>
      <c r="M450" s="51" t="s">
        <v>191</v>
      </c>
      <c r="N450" s="44" t="s">
        <v>382</v>
      </c>
    </row>
    <row r="451" spans="1:14">
      <c r="A451" s="44" t="s">
        <v>367</v>
      </c>
      <c r="B451" s="44" t="s">
        <v>374</v>
      </c>
      <c r="C451" s="2" t="s">
        <v>70</v>
      </c>
      <c r="D451" s="2" t="s">
        <v>164</v>
      </c>
      <c r="F451" s="2" t="s">
        <v>159</v>
      </c>
      <c r="G451" s="2" t="s">
        <v>29</v>
      </c>
      <c r="H451" s="2" t="s">
        <v>125</v>
      </c>
      <c r="I451" s="3">
        <v>1073</v>
      </c>
      <c r="J451" s="50">
        <v>70</v>
      </c>
      <c r="L451" s="51" t="s">
        <v>81</v>
      </c>
      <c r="M451" s="51" t="s">
        <v>191</v>
      </c>
      <c r="N451" s="44" t="s">
        <v>382</v>
      </c>
    </row>
    <row r="452" spans="1:14">
      <c r="A452" s="44" t="s">
        <v>368</v>
      </c>
      <c r="B452" s="44" t="s">
        <v>375</v>
      </c>
      <c r="C452" s="2" t="s">
        <v>70</v>
      </c>
      <c r="D452" s="2" t="s">
        <v>164</v>
      </c>
      <c r="F452" s="2" t="s">
        <v>159</v>
      </c>
      <c r="G452" s="2" t="s">
        <v>29</v>
      </c>
      <c r="H452" s="2" t="s">
        <v>125</v>
      </c>
      <c r="I452" s="3">
        <v>1073</v>
      </c>
      <c r="J452" s="50">
        <v>65</v>
      </c>
      <c r="L452" s="51" t="s">
        <v>81</v>
      </c>
      <c r="M452" s="51" t="s">
        <v>191</v>
      </c>
      <c r="N452" s="44" t="s">
        <v>382</v>
      </c>
    </row>
    <row r="453" spans="1:14">
      <c r="A453" s="44" t="s">
        <v>369</v>
      </c>
      <c r="B453" s="44" t="s">
        <v>376</v>
      </c>
      <c r="C453" s="2" t="s">
        <v>70</v>
      </c>
      <c r="D453" s="2" t="s">
        <v>164</v>
      </c>
      <c r="F453" s="2" t="s">
        <v>80</v>
      </c>
      <c r="G453" s="2" t="s">
        <v>29</v>
      </c>
      <c r="H453" s="2" t="s">
        <v>125</v>
      </c>
      <c r="I453" s="3">
        <v>1073</v>
      </c>
      <c r="J453" s="50">
        <v>36</v>
      </c>
      <c r="L453" s="51" t="s">
        <v>81</v>
      </c>
      <c r="M453" s="51" t="s">
        <v>191</v>
      </c>
      <c r="N453" s="44" t="s">
        <v>382</v>
      </c>
    </row>
    <row r="454" spans="1:14">
      <c r="A454" s="44" t="s">
        <v>363</v>
      </c>
      <c r="B454" s="44" t="s">
        <v>370</v>
      </c>
      <c r="C454" s="2" t="s">
        <v>70</v>
      </c>
      <c r="D454" s="2" t="s">
        <v>66</v>
      </c>
      <c r="F454" s="2" t="s">
        <v>159</v>
      </c>
      <c r="G454" s="2" t="s">
        <v>29</v>
      </c>
      <c r="H454" s="2" t="s">
        <v>125</v>
      </c>
      <c r="I454" s="3">
        <v>1273</v>
      </c>
      <c r="J454" s="50">
        <v>65</v>
      </c>
      <c r="L454" s="51" t="s">
        <v>81</v>
      </c>
      <c r="M454" s="51" t="s">
        <v>191</v>
      </c>
      <c r="N454" s="44" t="s">
        <v>382</v>
      </c>
    </row>
    <row r="455" spans="1:14">
      <c r="A455" s="44" t="s">
        <v>364</v>
      </c>
      <c r="B455" s="44" t="s">
        <v>371</v>
      </c>
      <c r="C455" s="2" t="s">
        <v>70</v>
      </c>
      <c r="D455" s="2" t="s">
        <v>164</v>
      </c>
      <c r="F455" s="2" t="s">
        <v>159</v>
      </c>
      <c r="G455" s="2" t="s">
        <v>29</v>
      </c>
      <c r="H455" s="2" t="s">
        <v>125</v>
      </c>
      <c r="I455" s="3">
        <v>1273</v>
      </c>
      <c r="J455" s="50">
        <v>70</v>
      </c>
      <c r="L455" s="51" t="s">
        <v>81</v>
      </c>
      <c r="M455" s="51" t="s">
        <v>191</v>
      </c>
      <c r="N455" s="44" t="s">
        <v>382</v>
      </c>
    </row>
    <row r="456" spans="1:14">
      <c r="A456" s="44" t="s">
        <v>365</v>
      </c>
      <c r="B456" s="44" t="s">
        <v>372</v>
      </c>
      <c r="C456" s="2" t="s">
        <v>70</v>
      </c>
      <c r="D456" s="2" t="s">
        <v>164</v>
      </c>
      <c r="F456" s="2" t="s">
        <v>159</v>
      </c>
      <c r="G456" s="2" t="s">
        <v>29</v>
      </c>
      <c r="H456" s="2" t="s">
        <v>125</v>
      </c>
      <c r="I456" s="3">
        <v>1273</v>
      </c>
      <c r="J456" s="50">
        <v>65</v>
      </c>
      <c r="L456" s="51" t="s">
        <v>81</v>
      </c>
      <c r="M456" s="51" t="s">
        <v>191</v>
      </c>
      <c r="N456" s="44" t="s">
        <v>382</v>
      </c>
    </row>
    <row r="457" spans="1:14">
      <c r="A457" s="44" t="s">
        <v>366</v>
      </c>
      <c r="B457" s="44" t="s">
        <v>373</v>
      </c>
      <c r="C457" s="2" t="s">
        <v>70</v>
      </c>
      <c r="D457" s="2" t="s">
        <v>164</v>
      </c>
      <c r="F457" s="2" t="s">
        <v>159</v>
      </c>
      <c r="G457" s="2" t="s">
        <v>29</v>
      </c>
      <c r="H457" s="2" t="s">
        <v>125</v>
      </c>
      <c r="I457" s="3">
        <v>1273</v>
      </c>
      <c r="J457" s="50">
        <v>65</v>
      </c>
      <c r="L457" s="51" t="s">
        <v>81</v>
      </c>
      <c r="M457" s="51" t="s">
        <v>191</v>
      </c>
      <c r="N457" s="44" t="s">
        <v>382</v>
      </c>
    </row>
    <row r="458" spans="1:14">
      <c r="A458" s="44" t="s">
        <v>367</v>
      </c>
      <c r="B458" s="44" t="s">
        <v>374</v>
      </c>
      <c r="C458" s="2" t="s">
        <v>70</v>
      </c>
      <c r="D458" s="2" t="s">
        <v>164</v>
      </c>
      <c r="F458" s="2" t="s">
        <v>159</v>
      </c>
      <c r="G458" s="2" t="s">
        <v>29</v>
      </c>
      <c r="H458" s="2" t="s">
        <v>125</v>
      </c>
      <c r="I458" s="3">
        <v>1273</v>
      </c>
      <c r="J458" s="50">
        <v>70</v>
      </c>
      <c r="L458" s="51" t="s">
        <v>81</v>
      </c>
      <c r="M458" s="51" t="s">
        <v>191</v>
      </c>
      <c r="N458" s="44" t="s">
        <v>382</v>
      </c>
    </row>
    <row r="459" spans="1:14">
      <c r="A459" s="44" t="s">
        <v>368</v>
      </c>
      <c r="B459" s="44" t="s">
        <v>375</v>
      </c>
      <c r="C459" s="2" t="s">
        <v>70</v>
      </c>
      <c r="D459" s="2" t="s">
        <v>164</v>
      </c>
      <c r="F459" s="2" t="s">
        <v>159</v>
      </c>
      <c r="G459" s="2" t="s">
        <v>29</v>
      </c>
      <c r="H459" s="2" t="s">
        <v>125</v>
      </c>
      <c r="I459" s="3">
        <v>1273</v>
      </c>
      <c r="J459" s="50">
        <v>70</v>
      </c>
      <c r="L459" s="51" t="s">
        <v>81</v>
      </c>
      <c r="M459" s="51" t="s">
        <v>191</v>
      </c>
      <c r="N459" s="44" t="s">
        <v>382</v>
      </c>
    </row>
    <row r="460" spans="1:14">
      <c r="A460" s="44" t="s">
        <v>369</v>
      </c>
      <c r="B460" s="44" t="s">
        <v>376</v>
      </c>
      <c r="C460" s="2" t="s">
        <v>70</v>
      </c>
      <c r="D460" s="2" t="s">
        <v>164</v>
      </c>
      <c r="F460" s="2" t="s">
        <v>80</v>
      </c>
      <c r="G460" s="2" t="s">
        <v>29</v>
      </c>
      <c r="H460" s="2" t="s">
        <v>125</v>
      </c>
      <c r="I460" s="3">
        <v>1273</v>
      </c>
      <c r="J460" s="50">
        <v>21.9</v>
      </c>
      <c r="L460" s="51" t="s">
        <v>81</v>
      </c>
      <c r="M460" s="51" t="s">
        <v>191</v>
      </c>
      <c r="N460" s="44" t="s">
        <v>382</v>
      </c>
    </row>
    <row r="461" spans="1:14">
      <c r="A461" s="44" t="s">
        <v>363</v>
      </c>
      <c r="B461" s="44" t="s">
        <v>370</v>
      </c>
      <c r="C461" s="2" t="s">
        <v>70</v>
      </c>
      <c r="D461" s="2" t="s">
        <v>66</v>
      </c>
      <c r="F461" s="2" t="s">
        <v>80</v>
      </c>
      <c r="G461" s="2" t="s">
        <v>29</v>
      </c>
      <c r="H461" s="2" t="s">
        <v>125</v>
      </c>
      <c r="I461" s="49">
        <v>1473</v>
      </c>
      <c r="J461" s="50">
        <v>30.3</v>
      </c>
      <c r="L461" s="51" t="s">
        <v>81</v>
      </c>
      <c r="M461" s="51" t="s">
        <v>191</v>
      </c>
      <c r="N461" s="44" t="s">
        <v>382</v>
      </c>
    </row>
    <row r="462" spans="1:14">
      <c r="A462" s="44" t="s">
        <v>364</v>
      </c>
      <c r="B462" s="44" t="s">
        <v>371</v>
      </c>
      <c r="C462" s="2" t="s">
        <v>70</v>
      </c>
      <c r="D462" s="2" t="s">
        <v>164</v>
      </c>
      <c r="F462" s="2" t="s">
        <v>159</v>
      </c>
      <c r="G462" s="2" t="s">
        <v>29</v>
      </c>
      <c r="H462" s="2" t="s">
        <v>125</v>
      </c>
      <c r="I462" s="49">
        <v>1473</v>
      </c>
      <c r="J462" s="50">
        <v>70</v>
      </c>
      <c r="L462" s="51" t="s">
        <v>81</v>
      </c>
      <c r="M462" s="51" t="s">
        <v>191</v>
      </c>
      <c r="N462" s="44" t="s">
        <v>382</v>
      </c>
    </row>
    <row r="463" spans="1:14">
      <c r="A463" s="44" t="s">
        <v>365</v>
      </c>
      <c r="B463" s="44" t="s">
        <v>372</v>
      </c>
      <c r="C463" s="2" t="s">
        <v>70</v>
      </c>
      <c r="D463" s="2" t="s">
        <v>164</v>
      </c>
      <c r="F463" s="2" t="s">
        <v>159</v>
      </c>
      <c r="G463" s="2" t="s">
        <v>29</v>
      </c>
      <c r="H463" s="2" t="s">
        <v>125</v>
      </c>
      <c r="I463" s="49">
        <v>1473</v>
      </c>
      <c r="J463" s="50">
        <v>65</v>
      </c>
      <c r="L463" s="51" t="s">
        <v>81</v>
      </c>
      <c r="M463" s="51" t="s">
        <v>191</v>
      </c>
      <c r="N463" s="44" t="s">
        <v>382</v>
      </c>
    </row>
    <row r="464" spans="1:14">
      <c r="A464" s="44" t="s">
        <v>366</v>
      </c>
      <c r="B464" s="44" t="s">
        <v>373</v>
      </c>
      <c r="C464" s="2" t="s">
        <v>70</v>
      </c>
      <c r="D464" s="2" t="s">
        <v>164</v>
      </c>
      <c r="F464" s="2" t="s">
        <v>159</v>
      </c>
      <c r="G464" s="2" t="s">
        <v>29</v>
      </c>
      <c r="H464" s="2" t="s">
        <v>125</v>
      </c>
      <c r="I464" s="49">
        <v>1473</v>
      </c>
      <c r="J464" s="50">
        <v>65</v>
      </c>
      <c r="L464" s="51" t="s">
        <v>81</v>
      </c>
      <c r="M464" s="51" t="s">
        <v>191</v>
      </c>
      <c r="N464" s="44" t="s">
        <v>382</v>
      </c>
    </row>
    <row r="465" spans="1:17">
      <c r="A465" s="44" t="s">
        <v>367</v>
      </c>
      <c r="B465" s="44" t="s">
        <v>374</v>
      </c>
      <c r="C465" s="2" t="s">
        <v>70</v>
      </c>
      <c r="D465" s="2" t="s">
        <v>164</v>
      </c>
      <c r="F465" s="2" t="s">
        <v>159</v>
      </c>
      <c r="G465" s="2" t="s">
        <v>29</v>
      </c>
      <c r="H465" s="2" t="s">
        <v>125</v>
      </c>
      <c r="I465" s="49">
        <v>1473</v>
      </c>
      <c r="J465" s="50">
        <v>70</v>
      </c>
      <c r="L465" s="51" t="s">
        <v>81</v>
      </c>
      <c r="M465" s="51" t="s">
        <v>191</v>
      </c>
      <c r="N465" s="44" t="s">
        <v>382</v>
      </c>
    </row>
    <row r="466" spans="1:17">
      <c r="A466" s="44" t="s">
        <v>368</v>
      </c>
      <c r="B466" s="44" t="s">
        <v>375</v>
      </c>
      <c r="C466" s="2" t="s">
        <v>70</v>
      </c>
      <c r="D466" s="2" t="s">
        <v>164</v>
      </c>
      <c r="F466" s="2" t="s">
        <v>159</v>
      </c>
      <c r="G466" s="2" t="s">
        <v>29</v>
      </c>
      <c r="H466" s="2" t="s">
        <v>125</v>
      </c>
      <c r="I466" s="49">
        <v>1473</v>
      </c>
      <c r="J466" s="50">
        <v>70</v>
      </c>
      <c r="L466" s="51" t="s">
        <v>81</v>
      </c>
      <c r="M466" s="51" t="s">
        <v>191</v>
      </c>
      <c r="N466" s="44" t="s">
        <v>382</v>
      </c>
    </row>
    <row r="467" spans="1:17">
      <c r="A467" s="44" t="s">
        <v>369</v>
      </c>
      <c r="B467" s="44" t="s">
        <v>376</v>
      </c>
      <c r="C467" s="2" t="s">
        <v>70</v>
      </c>
      <c r="D467" s="2" t="s">
        <v>164</v>
      </c>
      <c r="F467" s="2" t="s">
        <v>159</v>
      </c>
      <c r="G467" s="2" t="s">
        <v>29</v>
      </c>
      <c r="H467" s="2" t="s">
        <v>125</v>
      </c>
      <c r="I467" s="49">
        <v>1473</v>
      </c>
      <c r="J467" s="50">
        <v>70</v>
      </c>
      <c r="L467" s="51" t="s">
        <v>81</v>
      </c>
      <c r="M467" s="51" t="s">
        <v>191</v>
      </c>
      <c r="N467" s="44" t="s">
        <v>382</v>
      </c>
    </row>
    <row r="468" spans="1:17">
      <c r="A468" s="44" t="s">
        <v>369</v>
      </c>
      <c r="B468" s="44" t="s">
        <v>376</v>
      </c>
      <c r="C468" s="2" t="s">
        <v>70</v>
      </c>
      <c r="D468" s="2" t="s">
        <v>164</v>
      </c>
      <c r="F468" s="2" t="s">
        <v>158</v>
      </c>
      <c r="G468" s="2" t="s">
        <v>29</v>
      </c>
      <c r="H468" s="2" t="s">
        <v>125</v>
      </c>
      <c r="I468" s="3">
        <v>873</v>
      </c>
      <c r="J468" s="50">
        <v>1227000000</v>
      </c>
      <c r="L468" s="51" t="s">
        <v>33</v>
      </c>
      <c r="M468" s="51" t="s">
        <v>191</v>
      </c>
      <c r="N468" s="44" t="s">
        <v>382</v>
      </c>
    </row>
    <row r="469" spans="1:17">
      <c r="A469" s="44" t="s">
        <v>369</v>
      </c>
      <c r="B469" s="44" t="s">
        <v>376</v>
      </c>
      <c r="C469" s="2" t="s">
        <v>70</v>
      </c>
      <c r="D469" s="2" t="s">
        <v>164</v>
      </c>
      <c r="F469" s="2" t="s">
        <v>158</v>
      </c>
      <c r="G469" s="2" t="s">
        <v>29</v>
      </c>
      <c r="H469" s="2" t="s">
        <v>125</v>
      </c>
      <c r="I469" s="3">
        <v>1073</v>
      </c>
      <c r="J469" s="50">
        <v>1115000000</v>
      </c>
      <c r="L469" s="51" t="s">
        <v>33</v>
      </c>
      <c r="M469" s="51" t="s">
        <v>191</v>
      </c>
      <c r="N469" s="44" t="s">
        <v>382</v>
      </c>
    </row>
    <row r="470" spans="1:17">
      <c r="A470" s="44" t="s">
        <v>368</v>
      </c>
      <c r="B470" s="44" t="s">
        <v>375</v>
      </c>
      <c r="C470" s="2" t="s">
        <v>70</v>
      </c>
      <c r="D470" s="2" t="s">
        <v>164</v>
      </c>
      <c r="F470" s="2" t="s">
        <v>158</v>
      </c>
      <c r="G470" s="2" t="s">
        <v>29</v>
      </c>
      <c r="H470" s="2" t="s">
        <v>125</v>
      </c>
      <c r="I470" s="3">
        <v>1273</v>
      </c>
      <c r="J470" s="50">
        <v>657000000</v>
      </c>
      <c r="L470" s="51" t="s">
        <v>33</v>
      </c>
      <c r="M470" s="51" t="s">
        <v>191</v>
      </c>
      <c r="N470" s="44" t="s">
        <v>382</v>
      </c>
    </row>
    <row r="471" spans="1:17">
      <c r="A471" s="44" t="s">
        <v>369</v>
      </c>
      <c r="B471" s="44" t="s">
        <v>376</v>
      </c>
      <c r="C471" s="2" t="s">
        <v>70</v>
      </c>
      <c r="D471" s="2" t="s">
        <v>164</v>
      </c>
      <c r="F471" s="2" t="s">
        <v>158</v>
      </c>
      <c r="G471" s="2" t="s">
        <v>29</v>
      </c>
      <c r="H471" s="2" t="s">
        <v>125</v>
      </c>
      <c r="I471" s="3">
        <v>1273</v>
      </c>
      <c r="J471" s="50">
        <v>846000000</v>
      </c>
      <c r="L471" s="51" t="s">
        <v>33</v>
      </c>
      <c r="M471" s="51" t="s">
        <v>191</v>
      </c>
      <c r="N471" s="44" t="s">
        <v>382</v>
      </c>
    </row>
    <row r="472" spans="1:17">
      <c r="A472" s="44" t="s">
        <v>363</v>
      </c>
      <c r="B472" s="44" t="s">
        <v>370</v>
      </c>
      <c r="C472" s="2" t="s">
        <v>70</v>
      </c>
      <c r="D472" s="2" t="s">
        <v>66</v>
      </c>
      <c r="F472" s="2" t="s">
        <v>158</v>
      </c>
      <c r="G472" s="2" t="s">
        <v>29</v>
      </c>
      <c r="H472" s="2" t="s">
        <v>125</v>
      </c>
      <c r="I472" s="49">
        <v>1473</v>
      </c>
      <c r="J472" s="50">
        <v>433000000</v>
      </c>
      <c r="L472" s="51" t="s">
        <v>33</v>
      </c>
      <c r="M472" s="51" t="s">
        <v>191</v>
      </c>
      <c r="N472" s="44" t="s">
        <v>382</v>
      </c>
    </row>
    <row r="473" spans="1:17">
      <c r="A473" s="44" t="s">
        <v>368</v>
      </c>
      <c r="B473" s="44" t="s">
        <v>375</v>
      </c>
      <c r="C473" s="2" t="s">
        <v>70</v>
      </c>
      <c r="D473" s="2" t="s">
        <v>164</v>
      </c>
      <c r="F473" s="2" t="s">
        <v>158</v>
      </c>
      <c r="G473" s="2" t="s">
        <v>29</v>
      </c>
      <c r="H473" s="2" t="s">
        <v>125</v>
      </c>
      <c r="I473" s="49">
        <v>1473</v>
      </c>
      <c r="J473" s="50">
        <v>323000000</v>
      </c>
      <c r="L473" s="51" t="s">
        <v>33</v>
      </c>
      <c r="M473" s="51" t="s">
        <v>191</v>
      </c>
      <c r="N473" s="44" t="s">
        <v>382</v>
      </c>
    </row>
    <row r="474" spans="1:17">
      <c r="A474" s="44" t="s">
        <v>369</v>
      </c>
      <c r="B474" s="44" t="s">
        <v>376</v>
      </c>
      <c r="C474" s="2" t="s">
        <v>70</v>
      </c>
      <c r="D474" s="2" t="s">
        <v>164</v>
      </c>
      <c r="F474" s="2" t="s">
        <v>158</v>
      </c>
      <c r="G474" s="2" t="s">
        <v>29</v>
      </c>
      <c r="H474" s="2" t="s">
        <v>125</v>
      </c>
      <c r="I474" s="49">
        <v>1473</v>
      </c>
      <c r="J474" s="50">
        <v>498000000</v>
      </c>
      <c r="L474" s="51" t="s">
        <v>33</v>
      </c>
      <c r="M474" s="51" t="s">
        <v>191</v>
      </c>
      <c r="N474" s="44" t="s">
        <v>382</v>
      </c>
    </row>
    <row r="475" spans="1:17">
      <c r="A475" s="47" t="s">
        <v>385</v>
      </c>
      <c r="B475" s="44" t="s">
        <v>384</v>
      </c>
      <c r="C475" s="48" t="s">
        <v>70</v>
      </c>
      <c r="D475" s="48" t="s">
        <v>152</v>
      </c>
      <c r="F475" s="48" t="s">
        <v>82</v>
      </c>
      <c r="G475" s="48" t="s">
        <v>29</v>
      </c>
      <c r="I475" s="49">
        <v>298</v>
      </c>
      <c r="J475" s="4">
        <f>P475*9807000</f>
        <v>2500785000</v>
      </c>
      <c r="K475" s="4">
        <f>Q475*9807000</f>
        <v>9807000</v>
      </c>
      <c r="L475" s="51" t="s">
        <v>33</v>
      </c>
      <c r="M475" s="51" t="s">
        <v>404</v>
      </c>
      <c r="N475" s="51" t="s">
        <v>383</v>
      </c>
      <c r="P475" s="6">
        <v>255</v>
      </c>
      <c r="Q475" s="6">
        <v>1</v>
      </c>
    </row>
    <row r="476" spans="1:17">
      <c r="A476" s="47" t="s">
        <v>390</v>
      </c>
      <c r="B476" s="44" t="s">
        <v>386</v>
      </c>
      <c r="C476" s="48" t="s">
        <v>70</v>
      </c>
      <c r="D476" s="48" t="s">
        <v>152</v>
      </c>
      <c r="E476" t="s">
        <v>402</v>
      </c>
      <c r="F476" s="48" t="s">
        <v>82</v>
      </c>
      <c r="G476" s="48" t="s">
        <v>29</v>
      </c>
      <c r="I476" s="49">
        <v>298</v>
      </c>
      <c r="J476" s="4">
        <f t="shared" ref="J476:K481" si="10">P476*9807000</f>
        <v>3148047000</v>
      </c>
      <c r="K476" s="4">
        <f t="shared" si="10"/>
        <v>39228000</v>
      </c>
      <c r="L476" s="51" t="s">
        <v>33</v>
      </c>
      <c r="M476" s="51" t="s">
        <v>404</v>
      </c>
      <c r="N476" s="51" t="s">
        <v>383</v>
      </c>
      <c r="P476" s="6">
        <v>321</v>
      </c>
      <c r="Q476" s="6">
        <v>4</v>
      </c>
    </row>
    <row r="477" spans="1:17">
      <c r="A477" s="47" t="s">
        <v>392</v>
      </c>
      <c r="B477" s="44" t="s">
        <v>388</v>
      </c>
      <c r="C477" s="48" t="s">
        <v>70</v>
      </c>
      <c r="D477" s="48" t="s">
        <v>152</v>
      </c>
      <c r="E477" t="s">
        <v>402</v>
      </c>
      <c r="F477" s="48" t="s">
        <v>82</v>
      </c>
      <c r="G477" s="48" t="s">
        <v>29</v>
      </c>
      <c r="I477" s="49">
        <v>298</v>
      </c>
      <c r="J477" s="4">
        <f t="shared" si="10"/>
        <v>3687432000</v>
      </c>
      <c r="K477" s="4">
        <f t="shared" si="10"/>
        <v>58842000</v>
      </c>
      <c r="L477" s="51" t="s">
        <v>33</v>
      </c>
      <c r="M477" s="51" t="s">
        <v>404</v>
      </c>
      <c r="N477" s="51" t="s">
        <v>383</v>
      </c>
      <c r="P477" s="6">
        <v>376</v>
      </c>
      <c r="Q477" s="6">
        <v>6</v>
      </c>
    </row>
    <row r="478" spans="1:17">
      <c r="A478" s="47" t="s">
        <v>393</v>
      </c>
      <c r="B478" s="44" t="s">
        <v>389</v>
      </c>
      <c r="C478" s="48" t="s">
        <v>70</v>
      </c>
      <c r="D478" s="48" t="s">
        <v>152</v>
      </c>
      <c r="E478" t="s">
        <v>402</v>
      </c>
      <c r="F478" s="48" t="s">
        <v>82</v>
      </c>
      <c r="G478" s="48" t="s">
        <v>29</v>
      </c>
      <c r="I478" s="49">
        <v>298</v>
      </c>
      <c r="J478" s="4">
        <f t="shared" si="10"/>
        <v>4158168000</v>
      </c>
      <c r="K478" s="4">
        <f t="shared" si="10"/>
        <v>29421000</v>
      </c>
      <c r="L478" s="51" t="s">
        <v>33</v>
      </c>
      <c r="M478" s="51" t="s">
        <v>404</v>
      </c>
      <c r="N478" s="51" t="s">
        <v>383</v>
      </c>
      <c r="P478" s="6">
        <v>424</v>
      </c>
      <c r="Q478" s="6">
        <v>3</v>
      </c>
    </row>
    <row r="479" spans="1:17">
      <c r="A479" s="47" t="s">
        <v>394</v>
      </c>
      <c r="B479" s="44" t="s">
        <v>398</v>
      </c>
      <c r="C479" s="48" t="s">
        <v>70</v>
      </c>
      <c r="D479" s="48" t="s">
        <v>152</v>
      </c>
      <c r="E479" t="s">
        <v>403</v>
      </c>
      <c r="F479" s="48" t="s">
        <v>82</v>
      </c>
      <c r="G479" s="48" t="s">
        <v>29</v>
      </c>
      <c r="I479" s="49">
        <v>298</v>
      </c>
      <c r="J479" s="4">
        <f t="shared" si="10"/>
        <v>3667818000</v>
      </c>
      <c r="K479" s="4">
        <f t="shared" si="10"/>
        <v>88263000</v>
      </c>
      <c r="L479" s="51" t="s">
        <v>33</v>
      </c>
      <c r="M479" s="51" t="s">
        <v>404</v>
      </c>
      <c r="N479" s="51" t="s">
        <v>383</v>
      </c>
      <c r="P479" s="6">
        <v>374</v>
      </c>
      <c r="Q479" s="6">
        <v>9</v>
      </c>
    </row>
    <row r="480" spans="1:17">
      <c r="A480" s="47" t="s">
        <v>396</v>
      </c>
      <c r="B480" s="44" t="s">
        <v>400</v>
      </c>
      <c r="C480" s="48" t="s">
        <v>70</v>
      </c>
      <c r="D480" s="48" t="s">
        <v>152</v>
      </c>
      <c r="E480" t="s">
        <v>403</v>
      </c>
      <c r="F480" s="48" t="s">
        <v>82</v>
      </c>
      <c r="G480" s="48" t="s">
        <v>29</v>
      </c>
      <c r="I480" s="49">
        <v>298</v>
      </c>
      <c r="J480" s="4">
        <f t="shared" si="10"/>
        <v>4118940000</v>
      </c>
      <c r="K480" s="4">
        <f t="shared" si="10"/>
        <v>39228000</v>
      </c>
      <c r="L480" s="51" t="s">
        <v>33</v>
      </c>
      <c r="M480" s="51" t="s">
        <v>404</v>
      </c>
      <c r="N480" s="51" t="s">
        <v>383</v>
      </c>
      <c r="P480" s="6">
        <v>420</v>
      </c>
      <c r="Q480" s="6">
        <v>4</v>
      </c>
    </row>
    <row r="481" spans="1:17">
      <c r="A481" s="47" t="s">
        <v>397</v>
      </c>
      <c r="B481" s="44" t="s">
        <v>401</v>
      </c>
      <c r="C481" s="48" t="s">
        <v>70</v>
      </c>
      <c r="D481" s="48" t="s">
        <v>152</v>
      </c>
      <c r="E481" t="s">
        <v>403</v>
      </c>
      <c r="F481" s="48" t="s">
        <v>82</v>
      </c>
      <c r="G481" s="48" t="s">
        <v>29</v>
      </c>
      <c r="I481" s="49">
        <v>298</v>
      </c>
      <c r="J481" s="4">
        <f t="shared" si="10"/>
        <v>4452378000</v>
      </c>
      <c r="K481" s="4">
        <f t="shared" si="10"/>
        <v>49035000</v>
      </c>
      <c r="L481" s="51" t="s">
        <v>33</v>
      </c>
      <c r="M481" s="51" t="s">
        <v>404</v>
      </c>
      <c r="N481" s="51" t="s">
        <v>383</v>
      </c>
      <c r="P481" s="6">
        <v>454</v>
      </c>
      <c r="Q481" s="6">
        <v>5</v>
      </c>
    </row>
    <row r="482" spans="1:17">
      <c r="A482" s="47" t="s">
        <v>385</v>
      </c>
      <c r="B482" s="44" t="s">
        <v>384</v>
      </c>
      <c r="C482" s="48" t="s">
        <v>70</v>
      </c>
      <c r="D482" s="48" t="s">
        <v>152</v>
      </c>
      <c r="F482" s="48" t="s">
        <v>140</v>
      </c>
      <c r="G482" s="48" t="s">
        <v>29</v>
      </c>
      <c r="H482" s="48" t="s">
        <v>125</v>
      </c>
      <c r="I482" s="49">
        <v>298</v>
      </c>
      <c r="J482" s="50">
        <v>805000000</v>
      </c>
      <c r="L482" s="51" t="s">
        <v>33</v>
      </c>
      <c r="M482" s="51" t="s">
        <v>405</v>
      </c>
      <c r="N482" s="51" t="s">
        <v>383</v>
      </c>
    </row>
    <row r="483" spans="1:17">
      <c r="A483" s="47" t="s">
        <v>390</v>
      </c>
      <c r="B483" s="44" t="s">
        <v>386</v>
      </c>
      <c r="C483" s="48" t="s">
        <v>70</v>
      </c>
      <c r="D483" s="48" t="s">
        <v>152</v>
      </c>
      <c r="E483" t="s">
        <v>402</v>
      </c>
      <c r="F483" s="48" t="s">
        <v>140</v>
      </c>
      <c r="G483" s="48" t="s">
        <v>29</v>
      </c>
      <c r="H483" s="48" t="s">
        <v>125</v>
      </c>
      <c r="I483" s="49">
        <v>298</v>
      </c>
      <c r="J483" s="50">
        <v>963000000</v>
      </c>
      <c r="L483" s="51" t="s">
        <v>33</v>
      </c>
      <c r="M483" s="51" t="s">
        <v>405</v>
      </c>
      <c r="N483" s="51" t="s">
        <v>383</v>
      </c>
    </row>
    <row r="484" spans="1:17">
      <c r="A484" s="47" t="s">
        <v>391</v>
      </c>
      <c r="B484" s="44" t="s">
        <v>387</v>
      </c>
      <c r="C484" s="48" t="s">
        <v>70</v>
      </c>
      <c r="D484" s="48" t="s">
        <v>152</v>
      </c>
      <c r="E484" t="s">
        <v>402</v>
      </c>
      <c r="F484" s="48" t="s">
        <v>140</v>
      </c>
      <c r="G484" s="48" t="s">
        <v>29</v>
      </c>
      <c r="H484" s="48" t="s">
        <v>125</v>
      </c>
      <c r="I484" s="49">
        <v>298</v>
      </c>
      <c r="J484" s="50">
        <v>1065000000</v>
      </c>
      <c r="L484" s="51" t="s">
        <v>33</v>
      </c>
      <c r="M484" s="51" t="s">
        <v>405</v>
      </c>
      <c r="N484" s="51" t="s">
        <v>383</v>
      </c>
    </row>
    <row r="485" spans="1:17">
      <c r="A485" s="47" t="s">
        <v>392</v>
      </c>
      <c r="B485" s="44" t="s">
        <v>388</v>
      </c>
      <c r="C485" s="48" t="s">
        <v>70</v>
      </c>
      <c r="D485" s="48" t="s">
        <v>152</v>
      </c>
      <c r="E485" t="s">
        <v>402</v>
      </c>
      <c r="F485" s="48" t="s">
        <v>140</v>
      </c>
      <c r="G485" s="48" t="s">
        <v>29</v>
      </c>
      <c r="H485" s="48" t="s">
        <v>125</v>
      </c>
      <c r="I485" s="49">
        <v>298</v>
      </c>
      <c r="J485" s="50">
        <v>1190000000</v>
      </c>
      <c r="L485" s="51" t="s">
        <v>33</v>
      </c>
      <c r="M485" s="51" t="s">
        <v>405</v>
      </c>
      <c r="N485" s="51" t="s">
        <v>383</v>
      </c>
    </row>
    <row r="486" spans="1:17">
      <c r="A486" s="47" t="s">
        <v>393</v>
      </c>
      <c r="B486" s="44" t="s">
        <v>389</v>
      </c>
      <c r="C486" s="48" t="s">
        <v>70</v>
      </c>
      <c r="D486" s="48" t="s">
        <v>152</v>
      </c>
      <c r="E486" t="s">
        <v>402</v>
      </c>
      <c r="F486" s="48" t="s">
        <v>140</v>
      </c>
      <c r="G486" s="48" t="s">
        <v>29</v>
      </c>
      <c r="H486" s="48" t="s">
        <v>125</v>
      </c>
      <c r="I486" s="49">
        <v>298</v>
      </c>
      <c r="J486" s="50">
        <v>953000000</v>
      </c>
      <c r="L486" s="51" t="s">
        <v>33</v>
      </c>
      <c r="M486" s="51" t="s">
        <v>405</v>
      </c>
      <c r="N486" s="51" t="s">
        <v>383</v>
      </c>
    </row>
    <row r="487" spans="1:17">
      <c r="A487" s="47" t="s">
        <v>394</v>
      </c>
      <c r="B487" s="44" t="s">
        <v>398</v>
      </c>
      <c r="C487" s="48" t="s">
        <v>70</v>
      </c>
      <c r="D487" s="48" t="s">
        <v>152</v>
      </c>
      <c r="E487" t="s">
        <v>403</v>
      </c>
      <c r="F487" s="48" t="s">
        <v>140</v>
      </c>
      <c r="G487" s="48" t="s">
        <v>29</v>
      </c>
      <c r="H487" s="48" t="s">
        <v>125</v>
      </c>
      <c r="I487" s="49">
        <v>298</v>
      </c>
      <c r="J487" s="50">
        <v>970000000</v>
      </c>
      <c r="L487" s="51" t="s">
        <v>33</v>
      </c>
      <c r="M487" s="51" t="s">
        <v>405</v>
      </c>
      <c r="N487" s="51" t="s">
        <v>383</v>
      </c>
    </row>
    <row r="488" spans="1:17">
      <c r="A488" s="47" t="s">
        <v>395</v>
      </c>
      <c r="B488" s="44" t="s">
        <v>399</v>
      </c>
      <c r="C488" s="48" t="s">
        <v>70</v>
      </c>
      <c r="D488" s="48" t="s">
        <v>152</v>
      </c>
      <c r="E488" t="s">
        <v>403</v>
      </c>
      <c r="F488" s="48" t="s">
        <v>140</v>
      </c>
      <c r="G488" s="48" t="s">
        <v>29</v>
      </c>
      <c r="H488" s="48" t="s">
        <v>125</v>
      </c>
      <c r="I488" s="49">
        <v>298</v>
      </c>
      <c r="J488" s="50">
        <v>1120000000</v>
      </c>
      <c r="L488" s="51" t="s">
        <v>33</v>
      </c>
      <c r="M488" s="51" t="s">
        <v>405</v>
      </c>
      <c r="N488" s="51" t="s">
        <v>383</v>
      </c>
    </row>
    <row r="489" spans="1:17">
      <c r="A489" s="47" t="s">
        <v>396</v>
      </c>
      <c r="B489" s="44" t="s">
        <v>400</v>
      </c>
      <c r="C489" s="48" t="s">
        <v>70</v>
      </c>
      <c r="D489" s="48" t="s">
        <v>152</v>
      </c>
      <c r="E489" t="s">
        <v>403</v>
      </c>
      <c r="F489" s="48" t="s">
        <v>140</v>
      </c>
      <c r="G489" s="48" t="s">
        <v>29</v>
      </c>
      <c r="H489" s="48" t="s">
        <v>125</v>
      </c>
      <c r="I489" s="49">
        <v>298</v>
      </c>
      <c r="J489" s="50">
        <v>796000000</v>
      </c>
      <c r="L489" s="51" t="s">
        <v>33</v>
      </c>
      <c r="M489" s="51" t="s">
        <v>405</v>
      </c>
      <c r="N489" s="51" t="s">
        <v>383</v>
      </c>
    </row>
    <row r="490" spans="1:17">
      <c r="A490" s="47" t="s">
        <v>385</v>
      </c>
      <c r="B490" s="44" t="s">
        <v>384</v>
      </c>
      <c r="C490" s="48" t="s">
        <v>70</v>
      </c>
      <c r="D490" s="48" t="s">
        <v>152</v>
      </c>
      <c r="F490" s="48" t="s">
        <v>141</v>
      </c>
      <c r="G490" s="48" t="s">
        <v>29</v>
      </c>
      <c r="H490" s="48" t="s">
        <v>125</v>
      </c>
      <c r="I490" s="49">
        <v>298</v>
      </c>
      <c r="J490" s="50">
        <v>853000000</v>
      </c>
      <c r="L490" s="51" t="s">
        <v>33</v>
      </c>
      <c r="M490" s="51" t="s">
        <v>405</v>
      </c>
      <c r="N490" s="51" t="s">
        <v>383</v>
      </c>
    </row>
    <row r="491" spans="1:17">
      <c r="A491" s="47" t="s">
        <v>390</v>
      </c>
      <c r="B491" s="44" t="s">
        <v>386</v>
      </c>
      <c r="C491" s="48" t="s">
        <v>70</v>
      </c>
      <c r="D491" s="48" t="s">
        <v>152</v>
      </c>
      <c r="E491" t="s">
        <v>402</v>
      </c>
      <c r="F491" s="48" t="s">
        <v>141</v>
      </c>
      <c r="G491" s="48" t="s">
        <v>29</v>
      </c>
      <c r="H491" s="48" t="s">
        <v>125</v>
      </c>
      <c r="I491" s="49">
        <v>298</v>
      </c>
      <c r="J491" s="50">
        <v>982000000</v>
      </c>
      <c r="L491" s="51" t="s">
        <v>33</v>
      </c>
      <c r="M491" s="51" t="s">
        <v>405</v>
      </c>
      <c r="N491" s="51" t="s">
        <v>383</v>
      </c>
    </row>
    <row r="492" spans="1:17">
      <c r="A492" s="47" t="s">
        <v>391</v>
      </c>
      <c r="B492" s="44" t="s">
        <v>387</v>
      </c>
      <c r="C492" s="48" t="s">
        <v>70</v>
      </c>
      <c r="D492" s="48" t="s">
        <v>152</v>
      </c>
      <c r="E492" t="s">
        <v>402</v>
      </c>
      <c r="F492" s="48" t="s">
        <v>141</v>
      </c>
      <c r="G492" s="48" t="s">
        <v>29</v>
      </c>
      <c r="H492" s="48" t="s">
        <v>125</v>
      </c>
      <c r="I492" s="49">
        <v>298</v>
      </c>
      <c r="J492" s="50">
        <v>1076000000</v>
      </c>
      <c r="L492" s="51" t="s">
        <v>33</v>
      </c>
      <c r="M492" s="51" t="s">
        <v>405</v>
      </c>
      <c r="N492" s="51" t="s">
        <v>383</v>
      </c>
    </row>
    <row r="493" spans="1:17">
      <c r="A493" s="47" t="s">
        <v>392</v>
      </c>
      <c r="B493" s="44" t="s">
        <v>388</v>
      </c>
      <c r="C493" s="48" t="s">
        <v>70</v>
      </c>
      <c r="D493" s="48" t="s">
        <v>152</v>
      </c>
      <c r="E493" t="s">
        <v>402</v>
      </c>
      <c r="F493" s="48" t="s">
        <v>141</v>
      </c>
      <c r="G493" s="48" t="s">
        <v>29</v>
      </c>
      <c r="H493" s="48" t="s">
        <v>125</v>
      </c>
      <c r="I493" s="49">
        <v>298</v>
      </c>
      <c r="J493" s="50">
        <v>1199000000</v>
      </c>
      <c r="L493" s="51" t="s">
        <v>33</v>
      </c>
      <c r="M493" s="51" t="s">
        <v>405</v>
      </c>
      <c r="N493" s="51" t="s">
        <v>383</v>
      </c>
    </row>
    <row r="494" spans="1:17">
      <c r="A494" s="47" t="s">
        <v>393</v>
      </c>
      <c r="B494" s="44" t="s">
        <v>389</v>
      </c>
      <c r="C494" s="48" t="s">
        <v>70</v>
      </c>
      <c r="D494" s="48" t="s">
        <v>152</v>
      </c>
      <c r="E494" t="s">
        <v>402</v>
      </c>
      <c r="F494" s="48" t="s">
        <v>141</v>
      </c>
      <c r="G494" s="48" t="s">
        <v>29</v>
      </c>
      <c r="H494" s="48" t="s">
        <v>125</v>
      </c>
      <c r="I494" s="49">
        <v>298</v>
      </c>
      <c r="J494" s="50">
        <v>953000000</v>
      </c>
      <c r="L494" s="51" t="s">
        <v>33</v>
      </c>
      <c r="M494" s="51" t="s">
        <v>405</v>
      </c>
      <c r="N494" s="51" t="s">
        <v>383</v>
      </c>
    </row>
    <row r="495" spans="1:17">
      <c r="A495" s="47" t="s">
        <v>394</v>
      </c>
      <c r="B495" s="44" t="s">
        <v>398</v>
      </c>
      <c r="C495" s="48" t="s">
        <v>70</v>
      </c>
      <c r="D495" s="48" t="s">
        <v>152</v>
      </c>
      <c r="E495" t="s">
        <v>403</v>
      </c>
      <c r="F495" s="48" t="s">
        <v>141</v>
      </c>
      <c r="G495" s="48" t="s">
        <v>29</v>
      </c>
      <c r="H495" s="48" t="s">
        <v>125</v>
      </c>
      <c r="I495" s="49">
        <v>298</v>
      </c>
      <c r="J495" s="50">
        <v>1112000000</v>
      </c>
      <c r="L495" s="51" t="s">
        <v>33</v>
      </c>
      <c r="M495" s="51" t="s">
        <v>405</v>
      </c>
      <c r="N495" s="51" t="s">
        <v>383</v>
      </c>
    </row>
    <row r="496" spans="1:17">
      <c r="A496" s="47" t="s">
        <v>395</v>
      </c>
      <c r="B496" s="44" t="s">
        <v>399</v>
      </c>
      <c r="C496" s="48" t="s">
        <v>70</v>
      </c>
      <c r="D496" s="48" t="s">
        <v>152</v>
      </c>
      <c r="E496" t="s">
        <v>403</v>
      </c>
      <c r="F496" s="48" t="s">
        <v>141</v>
      </c>
      <c r="G496" s="48" t="s">
        <v>29</v>
      </c>
      <c r="H496" s="48" t="s">
        <v>125</v>
      </c>
      <c r="I496" s="49">
        <v>298</v>
      </c>
      <c r="J496" s="50">
        <v>1179000000</v>
      </c>
      <c r="L496" s="51" t="s">
        <v>33</v>
      </c>
      <c r="M496" s="51" t="s">
        <v>405</v>
      </c>
      <c r="N496" s="51" t="s">
        <v>383</v>
      </c>
    </row>
    <row r="497" spans="1:17">
      <c r="A497" s="47" t="s">
        <v>385</v>
      </c>
      <c r="B497" s="44" t="s">
        <v>384</v>
      </c>
      <c r="C497" s="48" t="s">
        <v>70</v>
      </c>
      <c r="D497" s="48" t="s">
        <v>152</v>
      </c>
      <c r="F497" s="48" t="s">
        <v>142</v>
      </c>
      <c r="G497" s="48" t="s">
        <v>29</v>
      </c>
      <c r="H497" s="48" t="s">
        <v>125</v>
      </c>
      <c r="I497" s="49">
        <v>298</v>
      </c>
      <c r="J497" s="50">
        <v>25.1</v>
      </c>
      <c r="L497" s="51" t="s">
        <v>81</v>
      </c>
      <c r="M497" s="51" t="s">
        <v>405</v>
      </c>
      <c r="N497" s="51" t="s">
        <v>383</v>
      </c>
    </row>
    <row r="498" spans="1:17">
      <c r="A498" s="47" t="s">
        <v>390</v>
      </c>
      <c r="B498" s="44" t="s">
        <v>386</v>
      </c>
      <c r="C498" s="48" t="s">
        <v>70</v>
      </c>
      <c r="D498" s="48" t="s">
        <v>152</v>
      </c>
      <c r="E498" t="s">
        <v>402</v>
      </c>
      <c r="F498" s="48" t="s">
        <v>142</v>
      </c>
      <c r="G498" s="48" t="s">
        <v>29</v>
      </c>
      <c r="H498" s="48" t="s">
        <v>125</v>
      </c>
      <c r="I498" s="49">
        <v>298</v>
      </c>
      <c r="J498" s="50">
        <v>28.2</v>
      </c>
      <c r="L498" s="51" t="s">
        <v>81</v>
      </c>
      <c r="M498" s="51" t="s">
        <v>405</v>
      </c>
      <c r="N498" s="51" t="s">
        <v>383</v>
      </c>
    </row>
    <row r="499" spans="1:17">
      <c r="A499" s="47" t="s">
        <v>391</v>
      </c>
      <c r="B499" s="44" t="s">
        <v>387</v>
      </c>
      <c r="C499" s="48" t="s">
        <v>70</v>
      </c>
      <c r="D499" s="48" t="s">
        <v>152</v>
      </c>
      <c r="E499" t="s">
        <v>402</v>
      </c>
      <c r="F499" s="48" t="s">
        <v>142</v>
      </c>
      <c r="G499" s="48" t="s">
        <v>29</v>
      </c>
      <c r="H499" s="48" t="s">
        <v>125</v>
      </c>
      <c r="I499" s="49">
        <v>298</v>
      </c>
      <c r="J499" s="50">
        <v>20.9</v>
      </c>
      <c r="L499" s="51" t="s">
        <v>81</v>
      </c>
      <c r="M499" s="51" t="s">
        <v>405</v>
      </c>
      <c r="N499" s="51" t="s">
        <v>383</v>
      </c>
    </row>
    <row r="500" spans="1:17">
      <c r="A500" s="47" t="s">
        <v>392</v>
      </c>
      <c r="B500" s="44" t="s">
        <v>388</v>
      </c>
      <c r="C500" s="48" t="s">
        <v>70</v>
      </c>
      <c r="D500" s="48" t="s">
        <v>152</v>
      </c>
      <c r="E500" t="s">
        <v>402</v>
      </c>
      <c r="F500" s="48" t="s">
        <v>142</v>
      </c>
      <c r="G500" s="48" t="s">
        <v>29</v>
      </c>
      <c r="H500" s="48" t="s">
        <v>125</v>
      </c>
      <c r="I500" s="49">
        <v>298</v>
      </c>
      <c r="J500" s="50">
        <v>17.600000000000001</v>
      </c>
      <c r="L500" s="51" t="s">
        <v>81</v>
      </c>
      <c r="M500" s="51" t="s">
        <v>405</v>
      </c>
      <c r="N500" s="51" t="s">
        <v>383</v>
      </c>
    </row>
    <row r="501" spans="1:17">
      <c r="A501" s="47" t="s">
        <v>393</v>
      </c>
      <c r="B501" s="44" t="s">
        <v>389</v>
      </c>
      <c r="C501" s="48" t="s">
        <v>70</v>
      </c>
      <c r="D501" s="48" t="s">
        <v>152</v>
      </c>
      <c r="E501" t="s">
        <v>402</v>
      </c>
      <c r="F501" s="48" t="s">
        <v>142</v>
      </c>
      <c r="G501" s="48" t="s">
        <v>29</v>
      </c>
      <c r="H501" s="48" t="s">
        <v>125</v>
      </c>
      <c r="I501" s="49">
        <v>298</v>
      </c>
      <c r="J501" s="50">
        <v>0.76</v>
      </c>
      <c r="L501" s="51" t="s">
        <v>81</v>
      </c>
      <c r="M501" s="51" t="s">
        <v>405</v>
      </c>
      <c r="N501" s="51" t="s">
        <v>383</v>
      </c>
    </row>
    <row r="502" spans="1:17">
      <c r="A502" s="47" t="s">
        <v>394</v>
      </c>
      <c r="B502" s="44" t="s">
        <v>398</v>
      </c>
      <c r="C502" s="48" t="s">
        <v>70</v>
      </c>
      <c r="D502" s="48" t="s">
        <v>152</v>
      </c>
      <c r="E502" t="s">
        <v>403</v>
      </c>
      <c r="F502" s="48" t="s">
        <v>142</v>
      </c>
      <c r="G502" s="48" t="s">
        <v>29</v>
      </c>
      <c r="H502" s="48" t="s">
        <v>125</v>
      </c>
      <c r="I502" s="49">
        <v>298</v>
      </c>
      <c r="J502" s="50">
        <v>17</v>
      </c>
      <c r="L502" s="51" t="s">
        <v>81</v>
      </c>
      <c r="M502" s="51" t="s">
        <v>405</v>
      </c>
      <c r="N502" s="51" t="s">
        <v>383</v>
      </c>
    </row>
    <row r="503" spans="1:17">
      <c r="A503" s="47" t="s">
        <v>395</v>
      </c>
      <c r="B503" s="44" t="s">
        <v>399</v>
      </c>
      <c r="C503" s="48" t="s">
        <v>70</v>
      </c>
      <c r="D503" s="48" t="s">
        <v>152</v>
      </c>
      <c r="E503" t="s">
        <v>403</v>
      </c>
      <c r="F503" s="48" t="s">
        <v>142</v>
      </c>
      <c r="G503" s="48" t="s">
        <v>29</v>
      </c>
      <c r="H503" s="48" t="s">
        <v>125</v>
      </c>
      <c r="I503" s="49">
        <v>298</v>
      </c>
      <c r="J503" s="50">
        <v>15.8</v>
      </c>
      <c r="L503" s="51" t="s">
        <v>81</v>
      </c>
      <c r="M503" s="51" t="s">
        <v>405</v>
      </c>
      <c r="N503" s="51" t="s">
        <v>383</v>
      </c>
    </row>
    <row r="504" spans="1:17">
      <c r="A504" s="47" t="s">
        <v>396</v>
      </c>
      <c r="B504" s="44" t="s">
        <v>400</v>
      </c>
      <c r="C504" s="48" t="s">
        <v>70</v>
      </c>
      <c r="D504" s="48" t="s">
        <v>152</v>
      </c>
      <c r="E504" t="s">
        <v>403</v>
      </c>
      <c r="F504" s="48" t="s">
        <v>142</v>
      </c>
      <c r="G504" s="48" t="s">
        <v>29</v>
      </c>
      <c r="H504" s="48" t="s">
        <v>125</v>
      </c>
      <c r="I504" s="49">
        <v>298</v>
      </c>
      <c r="J504" s="50">
        <v>0.42</v>
      </c>
      <c r="L504" s="51" t="s">
        <v>81</v>
      </c>
      <c r="M504" s="51" t="s">
        <v>405</v>
      </c>
      <c r="N504" s="51" t="s">
        <v>383</v>
      </c>
    </row>
    <row r="505" spans="1:17">
      <c r="A505" s="47" t="s">
        <v>397</v>
      </c>
      <c r="B505" s="44" t="s">
        <v>401</v>
      </c>
      <c r="C505" s="48" t="s">
        <v>70</v>
      </c>
      <c r="D505" s="48" t="s">
        <v>152</v>
      </c>
      <c r="E505" t="s">
        <v>403</v>
      </c>
      <c r="F505" s="48" t="s">
        <v>142</v>
      </c>
      <c r="G505" s="48" t="s">
        <v>29</v>
      </c>
      <c r="H505" s="48" t="s">
        <v>125</v>
      </c>
      <c r="I505" s="49">
        <v>298</v>
      </c>
      <c r="J505" s="50">
        <v>0</v>
      </c>
      <c r="L505" s="51" t="s">
        <v>81</v>
      </c>
      <c r="M505" s="51" t="s">
        <v>405</v>
      </c>
      <c r="N505" s="51" t="s">
        <v>383</v>
      </c>
    </row>
    <row r="506" spans="1:17">
      <c r="A506" s="47" t="s">
        <v>339</v>
      </c>
      <c r="B506" s="44" t="s">
        <v>406</v>
      </c>
      <c r="C506" s="48" t="s">
        <v>70</v>
      </c>
      <c r="D506" s="48" t="s">
        <v>339</v>
      </c>
      <c r="E506" t="s">
        <v>407</v>
      </c>
      <c r="F506" s="48" t="s">
        <v>181</v>
      </c>
      <c r="G506" s="48" t="s">
        <v>29</v>
      </c>
      <c r="I506" s="49">
        <v>294.60000000000002</v>
      </c>
      <c r="J506" s="50">
        <f>P506*0.000000001</f>
        <v>2.0516000000000002E-7</v>
      </c>
      <c r="K506" s="50">
        <f>Q506*0.000000001</f>
        <v>3.2000000000000005E-9</v>
      </c>
      <c r="L506" s="51" t="s">
        <v>411</v>
      </c>
      <c r="M506" s="51" t="s">
        <v>143</v>
      </c>
      <c r="N506" s="51" t="s">
        <v>420</v>
      </c>
      <c r="P506" s="6">
        <v>205.16</v>
      </c>
      <c r="Q506" s="6">
        <v>3.2</v>
      </c>
    </row>
    <row r="507" spans="1:17">
      <c r="A507" s="47" t="s">
        <v>416</v>
      </c>
      <c r="B507" s="44" t="s">
        <v>406</v>
      </c>
      <c r="C507" s="48" t="s">
        <v>70</v>
      </c>
      <c r="D507" s="48" t="s">
        <v>408</v>
      </c>
      <c r="E507" t="s">
        <v>409</v>
      </c>
      <c r="F507" s="48" t="s">
        <v>181</v>
      </c>
      <c r="G507" s="48" t="s">
        <v>29</v>
      </c>
      <c r="I507" s="49">
        <v>294.60000000000002</v>
      </c>
      <c r="J507" s="50">
        <f t="shared" ref="J507:K510" si="11">P507*0.000000001</f>
        <v>2.0030000000000001E-7</v>
      </c>
      <c r="K507" s="50">
        <f t="shared" si="11"/>
        <v>4.5800000000000003E-9</v>
      </c>
      <c r="L507" s="51" t="s">
        <v>411</v>
      </c>
      <c r="M507" s="51" t="s">
        <v>143</v>
      </c>
      <c r="N507" s="51" t="s">
        <v>420</v>
      </c>
      <c r="P507" s="6">
        <v>200.3</v>
      </c>
      <c r="Q507" s="6">
        <v>4.58</v>
      </c>
    </row>
    <row r="508" spans="1:17">
      <c r="A508" s="47" t="s">
        <v>417</v>
      </c>
      <c r="B508" s="44" t="s">
        <v>406</v>
      </c>
      <c r="C508" s="48" t="s">
        <v>412</v>
      </c>
      <c r="D508" s="48" t="s">
        <v>410</v>
      </c>
      <c r="E508" t="s">
        <v>413</v>
      </c>
      <c r="F508" s="48" t="s">
        <v>181</v>
      </c>
      <c r="G508" s="48" t="s">
        <v>29</v>
      </c>
      <c r="I508" s="49">
        <v>294.60000000000002</v>
      </c>
      <c r="J508" s="50">
        <f t="shared" si="11"/>
        <v>1.9983000000000004E-7</v>
      </c>
      <c r="K508" s="50">
        <f t="shared" si="11"/>
        <v>1.2200000000000001E-9</v>
      </c>
      <c r="L508" s="51" t="s">
        <v>411</v>
      </c>
      <c r="M508" s="51" t="s">
        <v>143</v>
      </c>
      <c r="N508" s="51" t="s">
        <v>420</v>
      </c>
      <c r="P508" s="6">
        <v>199.83</v>
      </c>
      <c r="Q508" s="6">
        <v>1.22</v>
      </c>
    </row>
    <row r="509" spans="1:17">
      <c r="A509" s="47" t="s">
        <v>418</v>
      </c>
      <c r="B509" s="44" t="s">
        <v>406</v>
      </c>
      <c r="C509" s="48" t="s">
        <v>412</v>
      </c>
      <c r="D509" s="48" t="s">
        <v>410</v>
      </c>
      <c r="E509" t="s">
        <v>414</v>
      </c>
      <c r="F509" s="48" t="s">
        <v>181</v>
      </c>
      <c r="G509" s="48" t="s">
        <v>29</v>
      </c>
      <c r="I509" s="49">
        <v>294.60000000000002</v>
      </c>
      <c r="J509" s="50">
        <f t="shared" si="11"/>
        <v>1.9950000000000001E-7</v>
      </c>
      <c r="K509" s="50">
        <f t="shared" si="11"/>
        <v>4.5000000000000006E-9</v>
      </c>
      <c r="L509" s="51" t="s">
        <v>411</v>
      </c>
      <c r="M509" s="51" t="s">
        <v>143</v>
      </c>
      <c r="N509" s="51" t="s">
        <v>420</v>
      </c>
      <c r="P509" s="6">
        <v>199.5</v>
      </c>
      <c r="Q509" s="6">
        <v>4.5</v>
      </c>
    </row>
    <row r="510" spans="1:17">
      <c r="A510" s="47" t="s">
        <v>419</v>
      </c>
      <c r="B510" s="44" t="s">
        <v>406</v>
      </c>
      <c r="C510" s="48" t="s">
        <v>412</v>
      </c>
      <c r="D510" s="48" t="s">
        <v>410</v>
      </c>
      <c r="E510" t="s">
        <v>415</v>
      </c>
      <c r="F510" s="48" t="s">
        <v>181</v>
      </c>
      <c r="G510" s="48" t="s">
        <v>29</v>
      </c>
      <c r="I510" s="49">
        <v>294.60000000000002</v>
      </c>
      <c r="J510" s="50">
        <f t="shared" si="11"/>
        <v>1.9633000000000001E-7</v>
      </c>
      <c r="K510" s="50">
        <f t="shared" si="11"/>
        <v>1.8500000000000002E-9</v>
      </c>
      <c r="L510" s="51" t="s">
        <v>411</v>
      </c>
      <c r="M510" s="51" t="s">
        <v>143</v>
      </c>
      <c r="N510" s="51" t="s">
        <v>420</v>
      </c>
      <c r="P510" s="6">
        <v>196.33</v>
      </c>
      <c r="Q510" s="6">
        <v>1.85</v>
      </c>
    </row>
    <row r="511" spans="1:17">
      <c r="B511" s="44" t="s">
        <v>406</v>
      </c>
      <c r="C511" s="48" t="s">
        <v>70</v>
      </c>
      <c r="D511" s="48" t="s">
        <v>339</v>
      </c>
      <c r="E511" t="s">
        <v>407</v>
      </c>
      <c r="F511" s="48" t="s">
        <v>82</v>
      </c>
      <c r="G511" s="48" t="s">
        <v>29</v>
      </c>
      <c r="I511" s="49">
        <v>298</v>
      </c>
      <c r="J511" s="4">
        <f t="shared" ref="J511:K515" si="12">P511*9807000</f>
        <v>2873451000</v>
      </c>
      <c r="K511" s="4">
        <f t="shared" si="12"/>
        <v>9807000</v>
      </c>
      <c r="L511" s="51" t="s">
        <v>33</v>
      </c>
      <c r="M511" s="51" t="s">
        <v>378</v>
      </c>
      <c r="N511" s="51" t="s">
        <v>420</v>
      </c>
      <c r="P511" s="6">
        <v>293</v>
      </c>
      <c r="Q511" s="6">
        <v>1</v>
      </c>
    </row>
    <row r="512" spans="1:17">
      <c r="B512" s="44" t="s">
        <v>406</v>
      </c>
      <c r="C512" s="48" t="s">
        <v>70</v>
      </c>
      <c r="D512" s="48" t="s">
        <v>408</v>
      </c>
      <c r="E512" t="s">
        <v>409</v>
      </c>
      <c r="F512" s="48" t="s">
        <v>82</v>
      </c>
      <c r="G512" s="48" t="s">
        <v>29</v>
      </c>
      <c r="I512" s="49">
        <v>298</v>
      </c>
      <c r="J512" s="4">
        <f t="shared" si="12"/>
        <v>1863330000</v>
      </c>
      <c r="K512" s="4">
        <f t="shared" si="12"/>
        <v>19614000</v>
      </c>
      <c r="L512" s="51" t="s">
        <v>33</v>
      </c>
      <c r="M512" s="51" t="s">
        <v>378</v>
      </c>
      <c r="N512" s="51" t="s">
        <v>420</v>
      </c>
      <c r="P512" s="6">
        <v>190</v>
      </c>
      <c r="Q512" s="6">
        <v>2</v>
      </c>
    </row>
    <row r="513" spans="1:17">
      <c r="B513" s="44" t="s">
        <v>406</v>
      </c>
      <c r="C513" s="48" t="s">
        <v>412</v>
      </c>
      <c r="D513" s="48" t="s">
        <v>410</v>
      </c>
      <c r="E513" t="s">
        <v>413</v>
      </c>
      <c r="F513" s="48" t="s">
        <v>82</v>
      </c>
      <c r="G513" s="48" t="s">
        <v>29</v>
      </c>
      <c r="I513" s="49">
        <v>298</v>
      </c>
      <c r="J513" s="4">
        <f t="shared" si="12"/>
        <v>2039856000</v>
      </c>
      <c r="K513" s="4">
        <f t="shared" si="12"/>
        <v>19614000</v>
      </c>
      <c r="L513" s="51" t="s">
        <v>33</v>
      </c>
      <c r="M513" s="51" t="s">
        <v>378</v>
      </c>
      <c r="N513" s="51" t="s">
        <v>420</v>
      </c>
      <c r="P513" s="6">
        <v>208</v>
      </c>
      <c r="Q513" s="6">
        <v>2</v>
      </c>
    </row>
    <row r="514" spans="1:17">
      <c r="B514" s="44" t="s">
        <v>406</v>
      </c>
      <c r="C514" s="48" t="s">
        <v>412</v>
      </c>
      <c r="D514" s="48" t="s">
        <v>410</v>
      </c>
      <c r="E514" t="s">
        <v>414</v>
      </c>
      <c r="F514" s="48" t="s">
        <v>82</v>
      </c>
      <c r="G514" s="48" t="s">
        <v>29</v>
      </c>
      <c r="I514" s="49">
        <v>298</v>
      </c>
      <c r="J514" s="4">
        <f t="shared" si="12"/>
        <v>1804488000</v>
      </c>
      <c r="K514" s="4">
        <f t="shared" si="12"/>
        <v>9807000</v>
      </c>
      <c r="L514" s="51" t="s">
        <v>33</v>
      </c>
      <c r="M514" s="51" t="s">
        <v>378</v>
      </c>
      <c r="N514" s="51" t="s">
        <v>420</v>
      </c>
      <c r="P514" s="6">
        <v>184</v>
      </c>
      <c r="Q514" s="6">
        <v>1</v>
      </c>
    </row>
    <row r="515" spans="1:17">
      <c r="B515" s="44" t="s">
        <v>406</v>
      </c>
      <c r="C515" s="48" t="s">
        <v>412</v>
      </c>
      <c r="D515" s="48" t="s">
        <v>410</v>
      </c>
      <c r="E515" t="s">
        <v>415</v>
      </c>
      <c r="F515" s="48" t="s">
        <v>82</v>
      </c>
      <c r="G515" s="48" t="s">
        <v>29</v>
      </c>
      <c r="I515" s="49">
        <v>298</v>
      </c>
      <c r="J515" s="4">
        <f t="shared" si="12"/>
        <v>1833909000</v>
      </c>
      <c r="K515" s="4">
        <f t="shared" si="12"/>
        <v>9807000</v>
      </c>
      <c r="L515" s="51" t="s">
        <v>33</v>
      </c>
      <c r="M515" s="51" t="s">
        <v>378</v>
      </c>
      <c r="N515" s="51" t="s">
        <v>420</v>
      </c>
      <c r="P515" s="6">
        <v>187</v>
      </c>
      <c r="Q515" s="6">
        <v>1</v>
      </c>
    </row>
    <row r="516" spans="1:17">
      <c r="A516" s="47" t="s">
        <v>416</v>
      </c>
      <c r="B516" s="44" t="s">
        <v>406</v>
      </c>
      <c r="C516" s="48" t="s">
        <v>70</v>
      </c>
      <c r="D516" s="48" t="s">
        <v>408</v>
      </c>
      <c r="E516" t="s">
        <v>409</v>
      </c>
      <c r="F516" s="48" t="s">
        <v>140</v>
      </c>
      <c r="G516" s="48" t="s">
        <v>29</v>
      </c>
      <c r="H516" s="48" t="s">
        <v>125</v>
      </c>
      <c r="I516" s="49">
        <v>298</v>
      </c>
      <c r="J516" s="50">
        <v>519000000</v>
      </c>
      <c r="L516" s="51" t="s">
        <v>33</v>
      </c>
      <c r="M516" s="51" t="s">
        <v>379</v>
      </c>
      <c r="N516" s="51" t="s">
        <v>420</v>
      </c>
    </row>
    <row r="517" spans="1:17">
      <c r="A517" s="47" t="s">
        <v>416</v>
      </c>
      <c r="B517" s="44" t="s">
        <v>406</v>
      </c>
      <c r="C517" s="48" t="s">
        <v>70</v>
      </c>
      <c r="D517" s="48" t="s">
        <v>408</v>
      </c>
      <c r="E517" t="s">
        <v>409</v>
      </c>
      <c r="F517" s="48" t="s">
        <v>140</v>
      </c>
      <c r="G517" s="48" t="s">
        <v>29</v>
      </c>
      <c r="H517" s="48" t="s">
        <v>125</v>
      </c>
      <c r="I517" s="49">
        <v>298</v>
      </c>
      <c r="J517" s="50">
        <v>489000000</v>
      </c>
      <c r="L517" s="51" t="s">
        <v>33</v>
      </c>
      <c r="M517" s="51" t="s">
        <v>379</v>
      </c>
      <c r="N517" s="51" t="s">
        <v>420</v>
      </c>
    </row>
    <row r="518" spans="1:17">
      <c r="A518" s="47" t="s">
        <v>416</v>
      </c>
      <c r="B518" s="44" t="s">
        <v>406</v>
      </c>
      <c r="C518" s="48" t="s">
        <v>70</v>
      </c>
      <c r="D518" s="48" t="s">
        <v>408</v>
      </c>
      <c r="E518" t="s">
        <v>409</v>
      </c>
      <c r="F518" s="48" t="s">
        <v>140</v>
      </c>
      <c r="G518" s="48" t="s">
        <v>29</v>
      </c>
      <c r="H518" s="48" t="s">
        <v>125</v>
      </c>
      <c r="I518" s="49">
        <v>1073</v>
      </c>
      <c r="J518" s="50">
        <v>254000000</v>
      </c>
      <c r="L518" s="51" t="s">
        <v>33</v>
      </c>
      <c r="M518" s="51" t="s">
        <v>379</v>
      </c>
      <c r="N518" s="51" t="s">
        <v>420</v>
      </c>
    </row>
    <row r="519" spans="1:17">
      <c r="A519" s="47" t="s">
        <v>416</v>
      </c>
      <c r="B519" s="44" t="s">
        <v>406</v>
      </c>
      <c r="C519" s="48" t="s">
        <v>70</v>
      </c>
      <c r="D519" s="48" t="s">
        <v>408</v>
      </c>
      <c r="E519" t="s">
        <v>409</v>
      </c>
      <c r="F519" s="48" t="s">
        <v>140</v>
      </c>
      <c r="G519" s="48" t="s">
        <v>29</v>
      </c>
      <c r="H519" s="48" t="s">
        <v>125</v>
      </c>
      <c r="I519" s="49">
        <v>1073</v>
      </c>
      <c r="J519" s="50">
        <v>319000000</v>
      </c>
      <c r="L519" s="51" t="s">
        <v>33</v>
      </c>
      <c r="M519" s="51" t="s">
        <v>379</v>
      </c>
      <c r="N519" s="51" t="s">
        <v>420</v>
      </c>
    </row>
    <row r="520" spans="1:17">
      <c r="A520" s="47" t="s">
        <v>417</v>
      </c>
      <c r="B520" s="44" t="s">
        <v>406</v>
      </c>
      <c r="C520" s="48" t="s">
        <v>412</v>
      </c>
      <c r="D520" s="48" t="s">
        <v>410</v>
      </c>
      <c r="E520" t="s">
        <v>413</v>
      </c>
      <c r="F520" s="48" t="s">
        <v>140</v>
      </c>
      <c r="G520" s="48" t="s">
        <v>29</v>
      </c>
      <c r="H520" s="48" t="s">
        <v>125</v>
      </c>
      <c r="I520" s="49">
        <v>1073</v>
      </c>
      <c r="J520" s="50">
        <v>287000000</v>
      </c>
      <c r="L520" s="51" t="s">
        <v>33</v>
      </c>
      <c r="M520" s="51" t="s">
        <v>379</v>
      </c>
      <c r="N520" s="51" t="s">
        <v>420</v>
      </c>
    </row>
    <row r="521" spans="1:17">
      <c r="A521" s="47" t="s">
        <v>417</v>
      </c>
      <c r="B521" s="44" t="s">
        <v>406</v>
      </c>
      <c r="C521" s="48" t="s">
        <v>412</v>
      </c>
      <c r="D521" s="48" t="s">
        <v>410</v>
      </c>
      <c r="E521" t="s">
        <v>413</v>
      </c>
      <c r="F521" s="48" t="s">
        <v>140</v>
      </c>
      <c r="G521" s="48" t="s">
        <v>29</v>
      </c>
      <c r="H521" s="48" t="s">
        <v>125</v>
      </c>
      <c r="I521" s="49">
        <v>1073</v>
      </c>
      <c r="J521" s="50">
        <v>347000000</v>
      </c>
      <c r="L521" s="51" t="s">
        <v>33</v>
      </c>
      <c r="M521" s="51" t="s">
        <v>379</v>
      </c>
      <c r="N521" s="51" t="s">
        <v>420</v>
      </c>
    </row>
    <row r="522" spans="1:17">
      <c r="A522" s="47" t="s">
        <v>416</v>
      </c>
      <c r="B522" s="44" t="s">
        <v>406</v>
      </c>
      <c r="C522" s="48" t="s">
        <v>70</v>
      </c>
      <c r="D522" s="48" t="s">
        <v>408</v>
      </c>
      <c r="E522" t="s">
        <v>409</v>
      </c>
      <c r="F522" s="48" t="s">
        <v>140</v>
      </c>
      <c r="G522" s="48" t="s">
        <v>29</v>
      </c>
      <c r="H522" s="48" t="s">
        <v>125</v>
      </c>
      <c r="I522" s="49">
        <v>1223</v>
      </c>
      <c r="J522" s="50">
        <v>223000000</v>
      </c>
      <c r="L522" s="51" t="s">
        <v>33</v>
      </c>
      <c r="M522" s="51" t="s">
        <v>379</v>
      </c>
      <c r="N522" s="51" t="s">
        <v>420</v>
      </c>
    </row>
    <row r="523" spans="1:17">
      <c r="A523" s="47" t="s">
        <v>416</v>
      </c>
      <c r="B523" s="44" t="s">
        <v>406</v>
      </c>
      <c r="C523" s="48" t="s">
        <v>70</v>
      </c>
      <c r="D523" s="48" t="s">
        <v>408</v>
      </c>
      <c r="E523" t="s">
        <v>409</v>
      </c>
      <c r="F523" s="48" t="s">
        <v>140</v>
      </c>
      <c r="G523" s="48" t="s">
        <v>29</v>
      </c>
      <c r="H523" s="48" t="s">
        <v>125</v>
      </c>
      <c r="I523" s="49">
        <v>1223</v>
      </c>
      <c r="J523" s="50">
        <v>254000000</v>
      </c>
      <c r="L523" s="51" t="s">
        <v>33</v>
      </c>
      <c r="M523" s="51" t="s">
        <v>379</v>
      </c>
      <c r="N523" s="51" t="s">
        <v>420</v>
      </c>
    </row>
    <row r="524" spans="1:17">
      <c r="A524" s="47" t="s">
        <v>418</v>
      </c>
      <c r="B524" s="44" t="s">
        <v>406</v>
      </c>
      <c r="C524" s="48" t="s">
        <v>412</v>
      </c>
      <c r="D524" s="48" t="s">
        <v>410</v>
      </c>
      <c r="E524" t="s">
        <v>414</v>
      </c>
      <c r="F524" s="48" t="s">
        <v>140</v>
      </c>
      <c r="G524" s="48" t="s">
        <v>29</v>
      </c>
      <c r="H524" s="48" t="s">
        <v>125</v>
      </c>
      <c r="I524" s="49">
        <v>1223</v>
      </c>
      <c r="J524" s="50">
        <v>161000000</v>
      </c>
      <c r="L524" s="51" t="s">
        <v>33</v>
      </c>
      <c r="M524" s="51" t="s">
        <v>379</v>
      </c>
      <c r="N524" s="51" t="s">
        <v>420</v>
      </c>
    </row>
    <row r="525" spans="1:17">
      <c r="A525" s="47" t="s">
        <v>416</v>
      </c>
      <c r="B525" s="44" t="s">
        <v>406</v>
      </c>
      <c r="C525" s="48" t="s">
        <v>70</v>
      </c>
      <c r="D525" s="48" t="s">
        <v>408</v>
      </c>
      <c r="E525" t="s">
        <v>409</v>
      </c>
      <c r="F525" s="48" t="s">
        <v>140</v>
      </c>
      <c r="G525" s="48" t="s">
        <v>29</v>
      </c>
      <c r="H525" s="48" t="s">
        <v>125</v>
      </c>
      <c r="I525" s="49">
        <v>1373</v>
      </c>
      <c r="J525" s="50">
        <v>211000000</v>
      </c>
      <c r="L525" s="51" t="s">
        <v>33</v>
      </c>
      <c r="M525" s="51" t="s">
        <v>379</v>
      </c>
      <c r="N525" s="51" t="s">
        <v>420</v>
      </c>
    </row>
    <row r="526" spans="1:17">
      <c r="A526" s="47" t="s">
        <v>416</v>
      </c>
      <c r="B526" s="44" t="s">
        <v>406</v>
      </c>
      <c r="C526" s="48" t="s">
        <v>70</v>
      </c>
      <c r="D526" s="48" t="s">
        <v>408</v>
      </c>
      <c r="E526" t="s">
        <v>409</v>
      </c>
      <c r="F526" s="48" t="s">
        <v>140</v>
      </c>
      <c r="G526" s="48" t="s">
        <v>29</v>
      </c>
      <c r="H526" s="48" t="s">
        <v>125</v>
      </c>
      <c r="I526" s="49">
        <v>1373</v>
      </c>
      <c r="J526" s="50">
        <v>231000000</v>
      </c>
      <c r="L526" s="51" t="s">
        <v>33</v>
      </c>
      <c r="M526" s="51" t="s">
        <v>379</v>
      </c>
      <c r="N526" s="51" t="s">
        <v>420</v>
      </c>
    </row>
    <row r="527" spans="1:17">
      <c r="A527" s="47" t="s">
        <v>419</v>
      </c>
      <c r="B527" s="44" t="s">
        <v>406</v>
      </c>
      <c r="C527" s="48" t="s">
        <v>412</v>
      </c>
      <c r="D527" s="48" t="s">
        <v>410</v>
      </c>
      <c r="E527" t="s">
        <v>415</v>
      </c>
      <c r="F527" s="48" t="s">
        <v>140</v>
      </c>
      <c r="G527" s="48" t="s">
        <v>29</v>
      </c>
      <c r="H527" s="48" t="s">
        <v>125</v>
      </c>
      <c r="I527" s="49">
        <v>1373</v>
      </c>
      <c r="J527" s="50">
        <v>158000000</v>
      </c>
      <c r="L527" s="51" t="s">
        <v>33</v>
      </c>
      <c r="M527" s="51" t="s">
        <v>379</v>
      </c>
      <c r="N527" s="51" t="s">
        <v>420</v>
      </c>
    </row>
    <row r="528" spans="1:17">
      <c r="A528" s="47" t="s">
        <v>419</v>
      </c>
      <c r="B528" s="44" t="s">
        <v>406</v>
      </c>
      <c r="C528" s="48" t="s">
        <v>412</v>
      </c>
      <c r="D528" s="48" t="s">
        <v>410</v>
      </c>
      <c r="E528" t="s">
        <v>415</v>
      </c>
      <c r="F528" s="48" t="s">
        <v>140</v>
      </c>
      <c r="G528" s="48" t="s">
        <v>29</v>
      </c>
      <c r="H528" s="48" t="s">
        <v>125</v>
      </c>
      <c r="I528" s="49">
        <v>1373</v>
      </c>
      <c r="J528" s="50">
        <v>244000000</v>
      </c>
      <c r="L528" s="51" t="s">
        <v>33</v>
      </c>
      <c r="M528" s="51" t="s">
        <v>379</v>
      </c>
      <c r="N528" s="51" t="s">
        <v>420</v>
      </c>
    </row>
    <row r="529" spans="1:14">
      <c r="A529" s="47" t="s">
        <v>416</v>
      </c>
      <c r="B529" s="44" t="s">
        <v>406</v>
      </c>
      <c r="C529" s="48" t="s">
        <v>70</v>
      </c>
      <c r="D529" s="48" t="s">
        <v>408</v>
      </c>
      <c r="E529" t="s">
        <v>409</v>
      </c>
      <c r="F529" s="48" t="s">
        <v>141</v>
      </c>
      <c r="G529" s="48" t="s">
        <v>29</v>
      </c>
      <c r="H529" s="48" t="s">
        <v>125</v>
      </c>
      <c r="I529" s="49">
        <v>298</v>
      </c>
      <c r="J529" s="50">
        <v>611000000</v>
      </c>
      <c r="L529" s="51" t="s">
        <v>33</v>
      </c>
      <c r="M529" s="51" t="s">
        <v>379</v>
      </c>
      <c r="N529" s="51" t="s">
        <v>420</v>
      </c>
    </row>
    <row r="530" spans="1:14">
      <c r="A530" s="47" t="s">
        <v>416</v>
      </c>
      <c r="B530" s="44" t="s">
        <v>406</v>
      </c>
      <c r="C530" s="48" t="s">
        <v>70</v>
      </c>
      <c r="D530" s="48" t="s">
        <v>408</v>
      </c>
      <c r="E530" t="s">
        <v>409</v>
      </c>
      <c r="F530" s="48" t="s">
        <v>141</v>
      </c>
      <c r="G530" s="48" t="s">
        <v>29</v>
      </c>
      <c r="H530" s="48" t="s">
        <v>125</v>
      </c>
      <c r="I530" s="49">
        <v>298</v>
      </c>
      <c r="J530" s="50">
        <v>578000000</v>
      </c>
      <c r="L530" s="51" t="s">
        <v>33</v>
      </c>
      <c r="M530" s="51" t="s">
        <v>379</v>
      </c>
      <c r="N530" s="51" t="s">
        <v>420</v>
      </c>
    </row>
    <row r="531" spans="1:14">
      <c r="A531" s="47" t="s">
        <v>416</v>
      </c>
      <c r="B531" s="44" t="s">
        <v>406</v>
      </c>
      <c r="C531" s="48" t="s">
        <v>70</v>
      </c>
      <c r="D531" s="48" t="s">
        <v>408</v>
      </c>
      <c r="E531" t="s">
        <v>409</v>
      </c>
      <c r="F531" s="48" t="s">
        <v>141</v>
      </c>
      <c r="G531" s="48" t="s">
        <v>29</v>
      </c>
      <c r="H531" s="48" t="s">
        <v>125</v>
      </c>
      <c r="I531" s="49">
        <v>1073</v>
      </c>
      <c r="J531" s="50">
        <v>392000000</v>
      </c>
      <c r="L531" s="51" t="s">
        <v>33</v>
      </c>
      <c r="M531" s="51" t="s">
        <v>379</v>
      </c>
      <c r="N531" s="51" t="s">
        <v>420</v>
      </c>
    </row>
    <row r="532" spans="1:14">
      <c r="A532" s="47" t="s">
        <v>416</v>
      </c>
      <c r="B532" s="44" t="s">
        <v>406</v>
      </c>
      <c r="C532" s="48" t="s">
        <v>70</v>
      </c>
      <c r="D532" s="48" t="s">
        <v>408</v>
      </c>
      <c r="E532" t="s">
        <v>409</v>
      </c>
      <c r="F532" s="48" t="s">
        <v>141</v>
      </c>
      <c r="G532" s="48" t="s">
        <v>29</v>
      </c>
      <c r="H532" s="48" t="s">
        <v>125</v>
      </c>
      <c r="I532" s="49">
        <v>1073</v>
      </c>
      <c r="J532" s="50">
        <v>456000000</v>
      </c>
      <c r="L532" s="51" t="s">
        <v>33</v>
      </c>
      <c r="M532" s="51" t="s">
        <v>379</v>
      </c>
      <c r="N532" s="51" t="s">
        <v>420</v>
      </c>
    </row>
    <row r="533" spans="1:14">
      <c r="A533" s="47" t="s">
        <v>417</v>
      </c>
      <c r="B533" s="44" t="s">
        <v>406</v>
      </c>
      <c r="C533" s="48" t="s">
        <v>412</v>
      </c>
      <c r="D533" s="48" t="s">
        <v>410</v>
      </c>
      <c r="E533" t="s">
        <v>413</v>
      </c>
      <c r="F533" s="48" t="s">
        <v>141</v>
      </c>
      <c r="G533" s="48" t="s">
        <v>29</v>
      </c>
      <c r="H533" s="48" t="s">
        <v>125</v>
      </c>
      <c r="I533" s="49">
        <v>1073</v>
      </c>
      <c r="J533" s="50">
        <v>365000000</v>
      </c>
      <c r="L533" s="51" t="s">
        <v>33</v>
      </c>
      <c r="M533" s="51" t="s">
        <v>379</v>
      </c>
      <c r="N533" s="51" t="s">
        <v>420</v>
      </c>
    </row>
    <row r="534" spans="1:14">
      <c r="A534" s="47" t="s">
        <v>417</v>
      </c>
      <c r="B534" s="44" t="s">
        <v>406</v>
      </c>
      <c r="C534" s="48" t="s">
        <v>412</v>
      </c>
      <c r="D534" s="48" t="s">
        <v>410</v>
      </c>
      <c r="E534" t="s">
        <v>413</v>
      </c>
      <c r="F534" s="48" t="s">
        <v>141</v>
      </c>
      <c r="G534" s="48" t="s">
        <v>29</v>
      </c>
      <c r="H534" s="48" t="s">
        <v>125</v>
      </c>
      <c r="I534" s="49">
        <v>1073</v>
      </c>
      <c r="J534" s="50">
        <v>393000000</v>
      </c>
      <c r="L534" s="51" t="s">
        <v>33</v>
      </c>
      <c r="M534" s="51" t="s">
        <v>379</v>
      </c>
      <c r="N534" s="51" t="s">
        <v>420</v>
      </c>
    </row>
    <row r="535" spans="1:14">
      <c r="A535" s="47" t="s">
        <v>416</v>
      </c>
      <c r="B535" s="44" t="s">
        <v>406</v>
      </c>
      <c r="C535" s="48" t="s">
        <v>70</v>
      </c>
      <c r="D535" s="48" t="s">
        <v>408</v>
      </c>
      <c r="E535" t="s">
        <v>409</v>
      </c>
      <c r="F535" s="48" t="s">
        <v>141</v>
      </c>
      <c r="G535" s="48" t="s">
        <v>29</v>
      </c>
      <c r="H535" s="48" t="s">
        <v>125</v>
      </c>
      <c r="I535" s="49">
        <v>1223</v>
      </c>
      <c r="J535" s="50">
        <v>354000000</v>
      </c>
      <c r="L535" s="51" t="s">
        <v>33</v>
      </c>
      <c r="M535" s="51" t="s">
        <v>379</v>
      </c>
      <c r="N535" s="51" t="s">
        <v>420</v>
      </c>
    </row>
    <row r="536" spans="1:14">
      <c r="A536" s="47" t="s">
        <v>416</v>
      </c>
      <c r="B536" s="44" t="s">
        <v>406</v>
      </c>
      <c r="C536" s="48" t="s">
        <v>70</v>
      </c>
      <c r="D536" s="48" t="s">
        <v>408</v>
      </c>
      <c r="E536" t="s">
        <v>409</v>
      </c>
      <c r="F536" s="48" t="s">
        <v>141</v>
      </c>
      <c r="G536" s="48" t="s">
        <v>29</v>
      </c>
      <c r="H536" s="48" t="s">
        <v>125</v>
      </c>
      <c r="I536" s="49">
        <v>1223</v>
      </c>
      <c r="J536" s="50">
        <v>381000000</v>
      </c>
      <c r="L536" s="51" t="s">
        <v>33</v>
      </c>
      <c r="M536" s="51" t="s">
        <v>379</v>
      </c>
      <c r="N536" s="51" t="s">
        <v>420</v>
      </c>
    </row>
    <row r="537" spans="1:14">
      <c r="A537" s="47" t="s">
        <v>418</v>
      </c>
      <c r="B537" s="44" t="s">
        <v>406</v>
      </c>
      <c r="C537" s="48" t="s">
        <v>412</v>
      </c>
      <c r="D537" s="48" t="s">
        <v>410</v>
      </c>
      <c r="E537" t="s">
        <v>414</v>
      </c>
      <c r="F537" s="48" t="s">
        <v>141</v>
      </c>
      <c r="G537" s="48" t="s">
        <v>29</v>
      </c>
      <c r="H537" s="48" t="s">
        <v>125</v>
      </c>
      <c r="I537" s="49">
        <v>1223</v>
      </c>
      <c r="J537" s="50">
        <v>207000000</v>
      </c>
      <c r="L537" s="51" t="s">
        <v>33</v>
      </c>
      <c r="M537" s="51" t="s">
        <v>379</v>
      </c>
      <c r="N537" s="51" t="s">
        <v>420</v>
      </c>
    </row>
    <row r="538" spans="1:14">
      <c r="A538" s="47" t="s">
        <v>416</v>
      </c>
      <c r="B538" s="44" t="s">
        <v>406</v>
      </c>
      <c r="C538" s="48" t="s">
        <v>70</v>
      </c>
      <c r="D538" s="48" t="s">
        <v>408</v>
      </c>
      <c r="E538" t="s">
        <v>409</v>
      </c>
      <c r="F538" s="48" t="s">
        <v>141</v>
      </c>
      <c r="G538" s="48" t="s">
        <v>29</v>
      </c>
      <c r="H538" s="48" t="s">
        <v>125</v>
      </c>
      <c r="I538" s="49">
        <v>1373</v>
      </c>
      <c r="J538" s="50">
        <v>310000000</v>
      </c>
      <c r="L538" s="51" t="s">
        <v>33</v>
      </c>
      <c r="M538" s="51" t="s">
        <v>379</v>
      </c>
      <c r="N538" s="51" t="s">
        <v>420</v>
      </c>
    </row>
    <row r="539" spans="1:14">
      <c r="A539" s="47" t="s">
        <v>416</v>
      </c>
      <c r="B539" s="44" t="s">
        <v>406</v>
      </c>
      <c r="C539" s="48" t="s">
        <v>70</v>
      </c>
      <c r="D539" s="48" t="s">
        <v>408</v>
      </c>
      <c r="E539" t="s">
        <v>409</v>
      </c>
      <c r="F539" s="48" t="s">
        <v>141</v>
      </c>
      <c r="G539" s="48" t="s">
        <v>29</v>
      </c>
      <c r="H539" s="48" t="s">
        <v>125</v>
      </c>
      <c r="I539" s="49">
        <v>1373</v>
      </c>
      <c r="J539" s="50">
        <v>333000000</v>
      </c>
      <c r="L539" s="51" t="s">
        <v>33</v>
      </c>
      <c r="M539" s="51" t="s">
        <v>379</v>
      </c>
      <c r="N539" s="51" t="s">
        <v>420</v>
      </c>
    </row>
    <row r="540" spans="1:14">
      <c r="A540" s="47" t="s">
        <v>419</v>
      </c>
      <c r="B540" s="44" t="s">
        <v>406</v>
      </c>
      <c r="C540" s="48" t="s">
        <v>412</v>
      </c>
      <c r="D540" s="48" t="s">
        <v>410</v>
      </c>
      <c r="E540" t="s">
        <v>415</v>
      </c>
      <c r="F540" s="48" t="s">
        <v>141</v>
      </c>
      <c r="G540" s="48" t="s">
        <v>29</v>
      </c>
      <c r="H540" s="48" t="s">
        <v>125</v>
      </c>
      <c r="I540" s="49">
        <v>1373</v>
      </c>
      <c r="J540" s="50">
        <v>289000000</v>
      </c>
      <c r="L540" s="51" t="s">
        <v>33</v>
      </c>
      <c r="M540" s="51" t="s">
        <v>379</v>
      </c>
      <c r="N540" s="51" t="s">
        <v>420</v>
      </c>
    </row>
    <row r="541" spans="1:14">
      <c r="A541" s="47" t="s">
        <v>419</v>
      </c>
      <c r="B541" s="44" t="s">
        <v>406</v>
      </c>
      <c r="C541" s="48" t="s">
        <v>412</v>
      </c>
      <c r="D541" s="48" t="s">
        <v>410</v>
      </c>
      <c r="E541" t="s">
        <v>415</v>
      </c>
      <c r="F541" s="48" t="s">
        <v>141</v>
      </c>
      <c r="G541" s="48" t="s">
        <v>29</v>
      </c>
      <c r="H541" s="48" t="s">
        <v>125</v>
      </c>
      <c r="I541" s="49">
        <v>1373</v>
      </c>
      <c r="J541" s="50">
        <v>308000000</v>
      </c>
      <c r="L541" s="51" t="s">
        <v>33</v>
      </c>
      <c r="M541" s="51" t="s">
        <v>379</v>
      </c>
      <c r="N541" s="51" t="s">
        <v>420</v>
      </c>
    </row>
    <row r="542" spans="1:14">
      <c r="A542" s="47" t="s">
        <v>416</v>
      </c>
      <c r="B542" s="44" t="s">
        <v>406</v>
      </c>
      <c r="C542" s="48" t="s">
        <v>70</v>
      </c>
      <c r="D542" s="48" t="s">
        <v>408</v>
      </c>
      <c r="E542" t="s">
        <v>409</v>
      </c>
      <c r="F542" s="48" t="s">
        <v>142</v>
      </c>
      <c r="G542" s="48" t="s">
        <v>29</v>
      </c>
      <c r="H542" s="48" t="s">
        <v>125</v>
      </c>
      <c r="I542" s="49">
        <v>298</v>
      </c>
      <c r="J542" s="50">
        <v>33.1</v>
      </c>
      <c r="L542" s="51" t="s">
        <v>81</v>
      </c>
      <c r="M542" s="51" t="s">
        <v>379</v>
      </c>
      <c r="N542" s="51" t="s">
        <v>420</v>
      </c>
    </row>
    <row r="543" spans="1:14">
      <c r="A543" s="47" t="s">
        <v>416</v>
      </c>
      <c r="B543" s="44" t="s">
        <v>406</v>
      </c>
      <c r="C543" s="48" t="s">
        <v>70</v>
      </c>
      <c r="D543" s="48" t="s">
        <v>408</v>
      </c>
      <c r="E543" t="s">
        <v>409</v>
      </c>
      <c r="F543" s="48" t="s">
        <v>142</v>
      </c>
      <c r="G543" s="48" t="s">
        <v>29</v>
      </c>
      <c r="H543" s="48" t="s">
        <v>125</v>
      </c>
      <c r="I543" s="49">
        <v>298</v>
      </c>
      <c r="J543" s="50">
        <v>30.7</v>
      </c>
      <c r="L543" s="51" t="s">
        <v>81</v>
      </c>
      <c r="M543" s="51" t="s">
        <v>379</v>
      </c>
      <c r="N543" s="51" t="s">
        <v>420</v>
      </c>
    </row>
    <row r="544" spans="1:14">
      <c r="A544" s="47" t="s">
        <v>416</v>
      </c>
      <c r="B544" s="44" t="s">
        <v>406</v>
      </c>
      <c r="C544" s="48" t="s">
        <v>70</v>
      </c>
      <c r="D544" s="48" t="s">
        <v>408</v>
      </c>
      <c r="E544" t="s">
        <v>409</v>
      </c>
      <c r="F544" s="48" t="s">
        <v>142</v>
      </c>
      <c r="G544" s="48" t="s">
        <v>29</v>
      </c>
      <c r="H544" s="48" t="s">
        <v>125</v>
      </c>
      <c r="I544" s="49">
        <v>1073</v>
      </c>
      <c r="J544" s="50">
        <v>25.6</v>
      </c>
      <c r="L544" s="51" t="s">
        <v>81</v>
      </c>
      <c r="M544" s="51" t="s">
        <v>379</v>
      </c>
      <c r="N544" s="51" t="s">
        <v>420</v>
      </c>
    </row>
    <row r="545" spans="1:17">
      <c r="A545" s="47" t="s">
        <v>416</v>
      </c>
      <c r="B545" s="44" t="s">
        <v>406</v>
      </c>
      <c r="C545" s="48" t="s">
        <v>70</v>
      </c>
      <c r="D545" s="48" t="s">
        <v>408</v>
      </c>
      <c r="E545" t="s">
        <v>409</v>
      </c>
      <c r="F545" s="48" t="s">
        <v>142</v>
      </c>
      <c r="G545" s="48" t="s">
        <v>29</v>
      </c>
      <c r="H545" s="48" t="s">
        <v>125</v>
      </c>
      <c r="I545" s="49">
        <v>1073</v>
      </c>
      <c r="J545" s="50">
        <v>20.8</v>
      </c>
      <c r="L545" s="51" t="s">
        <v>81</v>
      </c>
      <c r="M545" s="51" t="s">
        <v>379</v>
      </c>
      <c r="N545" s="51" t="s">
        <v>420</v>
      </c>
    </row>
    <row r="546" spans="1:17">
      <c r="A546" s="47" t="s">
        <v>417</v>
      </c>
      <c r="B546" s="44" t="s">
        <v>406</v>
      </c>
      <c r="C546" s="48" t="s">
        <v>412</v>
      </c>
      <c r="D546" s="48" t="s">
        <v>410</v>
      </c>
      <c r="E546" t="s">
        <v>413</v>
      </c>
      <c r="F546" s="48" t="s">
        <v>142</v>
      </c>
      <c r="G546" s="48" t="s">
        <v>29</v>
      </c>
      <c r="H546" s="48" t="s">
        <v>125</v>
      </c>
      <c r="I546" s="49">
        <v>1073</v>
      </c>
      <c r="J546" s="50">
        <v>19.2</v>
      </c>
      <c r="L546" s="51" t="s">
        <v>81</v>
      </c>
      <c r="M546" s="51" t="s">
        <v>379</v>
      </c>
      <c r="N546" s="51" t="s">
        <v>420</v>
      </c>
    </row>
    <row r="547" spans="1:17">
      <c r="A547" s="47" t="s">
        <v>417</v>
      </c>
      <c r="B547" s="44" t="s">
        <v>406</v>
      </c>
      <c r="C547" s="48" t="s">
        <v>412</v>
      </c>
      <c r="D547" s="48" t="s">
        <v>410</v>
      </c>
      <c r="E547" t="s">
        <v>413</v>
      </c>
      <c r="F547" s="48" t="s">
        <v>142</v>
      </c>
      <c r="G547" s="48" t="s">
        <v>29</v>
      </c>
      <c r="H547" s="48" t="s">
        <v>125</v>
      </c>
      <c r="I547" s="49">
        <v>1073</v>
      </c>
      <c r="J547" s="50">
        <v>13</v>
      </c>
      <c r="L547" s="51" t="s">
        <v>81</v>
      </c>
      <c r="M547" s="51" t="s">
        <v>379</v>
      </c>
      <c r="N547" s="51" t="s">
        <v>420</v>
      </c>
    </row>
    <row r="548" spans="1:17">
      <c r="A548" s="47" t="s">
        <v>416</v>
      </c>
      <c r="B548" s="44" t="s">
        <v>406</v>
      </c>
      <c r="C548" s="48" t="s">
        <v>70</v>
      </c>
      <c r="D548" s="48" t="s">
        <v>408</v>
      </c>
      <c r="E548" t="s">
        <v>409</v>
      </c>
      <c r="F548" s="48" t="s">
        <v>142</v>
      </c>
      <c r="G548" s="48" t="s">
        <v>29</v>
      </c>
      <c r="H548" s="48" t="s">
        <v>125</v>
      </c>
      <c r="I548" s="49">
        <v>1223</v>
      </c>
      <c r="J548" s="50">
        <v>23</v>
      </c>
      <c r="L548" s="51" t="s">
        <v>81</v>
      </c>
      <c r="M548" s="51" t="s">
        <v>379</v>
      </c>
      <c r="N548" s="51" t="s">
        <v>420</v>
      </c>
    </row>
    <row r="549" spans="1:17">
      <c r="A549" s="47" t="s">
        <v>416</v>
      </c>
      <c r="B549" s="44" t="s">
        <v>406</v>
      </c>
      <c r="C549" s="48" t="s">
        <v>70</v>
      </c>
      <c r="D549" s="48" t="s">
        <v>408</v>
      </c>
      <c r="E549" t="s">
        <v>409</v>
      </c>
      <c r="F549" s="48" t="s">
        <v>142</v>
      </c>
      <c r="G549" s="48" t="s">
        <v>29</v>
      </c>
      <c r="H549" s="48" t="s">
        <v>125</v>
      </c>
      <c r="I549" s="49">
        <v>1223</v>
      </c>
      <c r="J549" s="50">
        <v>22</v>
      </c>
      <c r="L549" s="51" t="s">
        <v>81</v>
      </c>
      <c r="M549" s="51" t="s">
        <v>379</v>
      </c>
      <c r="N549" s="51" t="s">
        <v>420</v>
      </c>
    </row>
    <row r="550" spans="1:17">
      <c r="A550" s="47" t="s">
        <v>418</v>
      </c>
      <c r="B550" s="44" t="s">
        <v>406</v>
      </c>
      <c r="C550" s="48" t="s">
        <v>412</v>
      </c>
      <c r="D550" s="48" t="s">
        <v>410</v>
      </c>
      <c r="E550" t="s">
        <v>414</v>
      </c>
      <c r="F550" s="48" t="s">
        <v>142</v>
      </c>
      <c r="G550" s="48" t="s">
        <v>29</v>
      </c>
      <c r="H550" s="48" t="s">
        <v>125</v>
      </c>
      <c r="I550" s="49">
        <v>1223</v>
      </c>
      <c r="J550" s="50">
        <v>3</v>
      </c>
      <c r="L550" s="51" t="s">
        <v>81</v>
      </c>
      <c r="M550" s="51" t="s">
        <v>379</v>
      </c>
      <c r="N550" s="51" t="s">
        <v>420</v>
      </c>
    </row>
    <row r="551" spans="1:17">
      <c r="A551" s="47" t="s">
        <v>416</v>
      </c>
      <c r="B551" s="44" t="s">
        <v>406</v>
      </c>
      <c r="C551" s="48" t="s">
        <v>70</v>
      </c>
      <c r="D551" s="48" t="s">
        <v>408</v>
      </c>
      <c r="E551" t="s">
        <v>409</v>
      </c>
      <c r="F551" s="48" t="s">
        <v>142</v>
      </c>
      <c r="G551" s="48" t="s">
        <v>29</v>
      </c>
      <c r="H551" s="48" t="s">
        <v>125</v>
      </c>
      <c r="I551" s="49">
        <v>1373</v>
      </c>
      <c r="J551" s="50">
        <v>29.2</v>
      </c>
      <c r="L551" s="51" t="s">
        <v>81</v>
      </c>
      <c r="M551" s="51" t="s">
        <v>379</v>
      </c>
      <c r="N551" s="51" t="s">
        <v>420</v>
      </c>
    </row>
    <row r="552" spans="1:17">
      <c r="A552" s="47" t="s">
        <v>416</v>
      </c>
      <c r="B552" s="44" t="s">
        <v>406</v>
      </c>
      <c r="C552" s="48" t="s">
        <v>70</v>
      </c>
      <c r="D552" s="48" t="s">
        <v>408</v>
      </c>
      <c r="E552" t="s">
        <v>409</v>
      </c>
      <c r="F552" s="48" t="s">
        <v>142</v>
      </c>
      <c r="G552" s="48" t="s">
        <v>29</v>
      </c>
      <c r="H552" s="48" t="s">
        <v>125</v>
      </c>
      <c r="I552" s="49">
        <v>1373</v>
      </c>
      <c r="J552" s="50">
        <v>22.7</v>
      </c>
      <c r="L552" s="51" t="s">
        <v>81</v>
      </c>
      <c r="M552" s="51" t="s">
        <v>379</v>
      </c>
      <c r="N552" s="51" t="s">
        <v>420</v>
      </c>
    </row>
    <row r="553" spans="1:17">
      <c r="A553" s="47" t="s">
        <v>419</v>
      </c>
      <c r="B553" s="44" t="s">
        <v>406</v>
      </c>
      <c r="C553" s="48" t="s">
        <v>412</v>
      </c>
      <c r="D553" s="48" t="s">
        <v>410</v>
      </c>
      <c r="E553" t="s">
        <v>415</v>
      </c>
      <c r="F553" s="48" t="s">
        <v>142</v>
      </c>
      <c r="G553" s="48" t="s">
        <v>29</v>
      </c>
      <c r="H553" s="48" t="s">
        <v>125</v>
      </c>
      <c r="I553" s="49">
        <v>1373</v>
      </c>
      <c r="J553" s="50">
        <v>22.6</v>
      </c>
      <c r="L553" s="51" t="s">
        <v>81</v>
      </c>
      <c r="M553" s="51" t="s">
        <v>379</v>
      </c>
      <c r="N553" s="51" t="s">
        <v>420</v>
      </c>
    </row>
    <row r="554" spans="1:17">
      <c r="A554" s="47" t="s">
        <v>419</v>
      </c>
      <c r="B554" s="44" t="s">
        <v>406</v>
      </c>
      <c r="C554" s="48" t="s">
        <v>412</v>
      </c>
      <c r="D554" s="48" t="s">
        <v>410</v>
      </c>
      <c r="E554" t="s">
        <v>415</v>
      </c>
      <c r="F554" s="48" t="s">
        <v>142</v>
      </c>
      <c r="G554" s="48" t="s">
        <v>29</v>
      </c>
      <c r="H554" s="48" t="s">
        <v>125</v>
      </c>
      <c r="I554" s="49">
        <v>1373</v>
      </c>
      <c r="J554" s="50">
        <v>15.2</v>
      </c>
      <c r="L554" s="51" t="s">
        <v>81</v>
      </c>
      <c r="M554" s="51" t="s">
        <v>379</v>
      </c>
      <c r="N554" s="51" t="s">
        <v>420</v>
      </c>
    </row>
    <row r="555" spans="1:17">
      <c r="B555" s="44" t="s">
        <v>423</v>
      </c>
      <c r="C555" s="48" t="s">
        <v>104</v>
      </c>
      <c r="D555" s="48" t="s">
        <v>422</v>
      </c>
      <c r="E555" t="s">
        <v>424</v>
      </c>
      <c r="N555" s="51" t="s">
        <v>421</v>
      </c>
    </row>
    <row r="556" spans="1:17">
      <c r="A556" s="47" t="s">
        <v>428</v>
      </c>
      <c r="B556" s="44" t="s">
        <v>425</v>
      </c>
      <c r="C556" s="48" t="s">
        <v>70</v>
      </c>
      <c r="D556" s="48" t="s">
        <v>426</v>
      </c>
      <c r="E556" t="s">
        <v>427</v>
      </c>
      <c r="F556" s="48" t="s">
        <v>82</v>
      </c>
      <c r="G556" s="48" t="s">
        <v>29</v>
      </c>
      <c r="I556" s="49">
        <v>298</v>
      </c>
      <c r="J556" s="4">
        <f t="shared" ref="J556:K560" si="13">P556*9807000</f>
        <v>7758021209.3023214</v>
      </c>
      <c r="K556" s="4">
        <f t="shared" si="13"/>
        <v>99314564.090450943</v>
      </c>
      <c r="L556" s="51" t="s">
        <v>33</v>
      </c>
      <c r="M556" s="51" t="s">
        <v>381</v>
      </c>
      <c r="N556" s="51" t="s">
        <v>441</v>
      </c>
      <c r="P556" s="50">
        <v>791.06976744185999</v>
      </c>
      <c r="Q556" s="50">
        <v>10.126905688839701</v>
      </c>
    </row>
    <row r="557" spans="1:17">
      <c r="A557" s="47" t="s">
        <v>431</v>
      </c>
      <c r="B557" s="44" t="s">
        <v>425</v>
      </c>
      <c r="C557" s="48" t="s">
        <v>70</v>
      </c>
      <c r="D557" s="48" t="s">
        <v>429</v>
      </c>
      <c r="E557" t="s">
        <v>430</v>
      </c>
      <c r="F557" s="48" t="s">
        <v>82</v>
      </c>
      <c r="G557" s="48" t="s">
        <v>29</v>
      </c>
      <c r="I557" s="49">
        <v>298</v>
      </c>
      <c r="J557" s="4">
        <f>P557*9807000</f>
        <v>7687471627.9069757</v>
      </c>
      <c r="K557" s="4">
        <f t="shared" si="13"/>
        <v>115220714.7367653</v>
      </c>
      <c r="L557" s="51" t="s">
        <v>33</v>
      </c>
      <c r="M557" s="51" t="s">
        <v>381</v>
      </c>
      <c r="N557" s="51" t="s">
        <v>441</v>
      </c>
      <c r="P557" s="50">
        <v>783.87596899224798</v>
      </c>
      <c r="Q557" s="50">
        <v>11.748823772485499</v>
      </c>
    </row>
    <row r="558" spans="1:17">
      <c r="A558" s="47" t="s">
        <v>432</v>
      </c>
      <c r="B558" s="44" t="s">
        <v>425</v>
      </c>
      <c r="C558" s="48" t="s">
        <v>176</v>
      </c>
      <c r="D558" s="48" t="s">
        <v>429</v>
      </c>
      <c r="E558" t="s">
        <v>435</v>
      </c>
      <c r="F558" s="48" t="s">
        <v>82</v>
      </c>
      <c r="G558" s="48" t="s">
        <v>29</v>
      </c>
      <c r="I558" s="49">
        <v>298</v>
      </c>
      <c r="J558" s="4">
        <f t="shared" si="13"/>
        <v>7632726743.9828463</v>
      </c>
      <c r="K558" s="4">
        <f t="shared" si="13"/>
        <v>86883308.231868416</v>
      </c>
      <c r="L558" s="51" t="s">
        <v>33</v>
      </c>
      <c r="M558" s="51" t="s">
        <v>381</v>
      </c>
      <c r="N558" s="51" t="s">
        <v>441</v>
      </c>
      <c r="P558" s="50">
        <v>778.29374365074398</v>
      </c>
      <c r="Q558" s="50">
        <v>8.8593156145476097</v>
      </c>
    </row>
    <row r="559" spans="1:17">
      <c r="A559" s="47" t="s">
        <v>433</v>
      </c>
      <c r="B559" s="44" t="s">
        <v>425</v>
      </c>
      <c r="C559" s="48" t="s">
        <v>439</v>
      </c>
      <c r="D559" s="48" t="s">
        <v>429</v>
      </c>
      <c r="E559" t="s">
        <v>436</v>
      </c>
      <c r="F559" s="48" t="s">
        <v>82</v>
      </c>
      <c r="G559" s="48" t="s">
        <v>29</v>
      </c>
      <c r="I559" s="49">
        <v>298</v>
      </c>
      <c r="J559" s="4">
        <f t="shared" si="13"/>
        <v>6948525581.3953419</v>
      </c>
      <c r="K559" s="4">
        <f t="shared" si="13"/>
        <v>116162423.32435107</v>
      </c>
      <c r="L559" s="51" t="s">
        <v>33</v>
      </c>
      <c r="M559" s="51" t="s">
        <v>381</v>
      </c>
      <c r="N559" s="51" t="s">
        <v>441</v>
      </c>
      <c r="P559" s="50">
        <v>708.52713178294505</v>
      </c>
      <c r="Q559" s="50">
        <v>11.8448478968442</v>
      </c>
    </row>
    <row r="560" spans="1:17">
      <c r="A560" s="47" t="s">
        <v>434</v>
      </c>
      <c r="B560" s="44" t="s">
        <v>425</v>
      </c>
      <c r="C560" s="48" t="s">
        <v>438</v>
      </c>
      <c r="D560" s="48" t="s">
        <v>429</v>
      </c>
      <c r="E560" t="s">
        <v>437</v>
      </c>
      <c r="F560" s="48" t="s">
        <v>82</v>
      </c>
      <c r="G560" s="48" t="s">
        <v>29</v>
      </c>
      <c r="I560" s="49">
        <v>298</v>
      </c>
      <c r="J560" s="4">
        <f t="shared" si="13"/>
        <v>6290164186.0465088</v>
      </c>
      <c r="K560" s="4">
        <f t="shared" si="13"/>
        <v>65921986.321201235</v>
      </c>
      <c r="L560" s="51" t="s">
        <v>33</v>
      </c>
      <c r="M560" s="51" t="s">
        <v>381</v>
      </c>
      <c r="N560" s="51" t="s">
        <v>441</v>
      </c>
      <c r="P560" s="50">
        <v>641.39534883720899</v>
      </c>
      <c r="Q560" s="50">
        <v>6.7219319181402302</v>
      </c>
    </row>
    <row r="561" spans="1:16">
      <c r="A561" s="47" t="s">
        <v>428</v>
      </c>
      <c r="B561" s="44" t="s">
        <v>425</v>
      </c>
      <c r="C561" s="48" t="s">
        <v>70</v>
      </c>
      <c r="D561" s="48" t="s">
        <v>426</v>
      </c>
      <c r="E561" t="s">
        <v>427</v>
      </c>
      <c r="F561" s="48" t="s">
        <v>181</v>
      </c>
      <c r="G561" s="48" t="s">
        <v>29</v>
      </c>
      <c r="I561" s="49">
        <v>298</v>
      </c>
      <c r="J561" s="50">
        <f>P561*0.000000001</f>
        <v>2.9257641921397304E-7</v>
      </c>
      <c r="L561" s="51" t="s">
        <v>440</v>
      </c>
      <c r="M561" s="51" t="s">
        <v>121</v>
      </c>
      <c r="N561" s="51" t="s">
        <v>441</v>
      </c>
      <c r="P561">
        <v>292.576419213973</v>
      </c>
    </row>
    <row r="562" spans="1:16">
      <c r="A562" s="47" t="s">
        <v>431</v>
      </c>
      <c r="B562" s="44" t="s">
        <v>425</v>
      </c>
      <c r="C562" s="48" t="s">
        <v>70</v>
      </c>
      <c r="D562" s="48" t="s">
        <v>429</v>
      </c>
      <c r="E562" t="s">
        <v>430</v>
      </c>
      <c r="F562" s="48" t="s">
        <v>181</v>
      </c>
      <c r="G562" s="48" t="s">
        <v>29</v>
      </c>
      <c r="I562" s="49">
        <v>298</v>
      </c>
      <c r="J562" s="50">
        <f t="shared" ref="J562:J565" si="14">P562*0.000000001</f>
        <v>2.7532751091702999E-7</v>
      </c>
      <c r="L562" s="51" t="s">
        <v>440</v>
      </c>
      <c r="M562" s="51" t="s">
        <v>121</v>
      </c>
      <c r="N562" s="51" t="s">
        <v>441</v>
      </c>
      <c r="P562">
        <v>275.32751091703</v>
      </c>
    </row>
    <row r="563" spans="1:16">
      <c r="A563" s="47" t="s">
        <v>432</v>
      </c>
      <c r="B563" s="44" t="s">
        <v>425</v>
      </c>
      <c r="C563" s="48" t="s">
        <v>176</v>
      </c>
      <c r="D563" s="48" t="s">
        <v>429</v>
      </c>
      <c r="E563" t="s">
        <v>435</v>
      </c>
      <c r="F563" s="48" t="s">
        <v>181</v>
      </c>
      <c r="G563" s="48" t="s">
        <v>29</v>
      </c>
      <c r="I563" s="49">
        <v>298</v>
      </c>
      <c r="J563" s="50">
        <f t="shared" si="14"/>
        <v>2.5676855895196503E-7</v>
      </c>
      <c r="L563" s="51" t="s">
        <v>440</v>
      </c>
      <c r="M563" s="51" t="s">
        <v>121</v>
      </c>
      <c r="N563" s="51" t="s">
        <v>441</v>
      </c>
      <c r="P563">
        <v>256.76855895196502</v>
      </c>
    </row>
    <row r="564" spans="1:16">
      <c r="A564" s="47" t="s">
        <v>433</v>
      </c>
      <c r="B564" s="44" t="s">
        <v>425</v>
      </c>
      <c r="C564" s="48" t="s">
        <v>439</v>
      </c>
      <c r="D564" s="48" t="s">
        <v>429</v>
      </c>
      <c r="E564" t="s">
        <v>436</v>
      </c>
      <c r="F564" s="48" t="s">
        <v>181</v>
      </c>
      <c r="G564" s="48" t="s">
        <v>29</v>
      </c>
      <c r="I564" s="49">
        <v>298</v>
      </c>
      <c r="J564" s="50">
        <f t="shared" si="14"/>
        <v>2.2008733624454101E-7</v>
      </c>
      <c r="L564" s="51" t="s">
        <v>440</v>
      </c>
      <c r="M564" s="51" t="s">
        <v>121</v>
      </c>
      <c r="N564" s="51" t="s">
        <v>441</v>
      </c>
      <c r="P564">
        <v>220.08733624454101</v>
      </c>
    </row>
    <row r="565" spans="1:16">
      <c r="A565" s="47" t="s">
        <v>434</v>
      </c>
      <c r="B565" s="44" t="s">
        <v>425</v>
      </c>
      <c r="C565" s="48" t="s">
        <v>438</v>
      </c>
      <c r="D565" s="48" t="s">
        <v>429</v>
      </c>
      <c r="E565" t="s">
        <v>437</v>
      </c>
      <c r="F565" s="48" t="s">
        <v>181</v>
      </c>
      <c r="G565" s="48" t="s">
        <v>29</v>
      </c>
      <c r="I565" s="49">
        <v>298</v>
      </c>
      <c r="J565" s="50">
        <f t="shared" si="14"/>
        <v>1.7510917030567602E-7</v>
      </c>
      <c r="L565" s="51" t="s">
        <v>440</v>
      </c>
      <c r="M565" s="51" t="s">
        <v>121</v>
      </c>
      <c r="N565" s="51" t="s">
        <v>441</v>
      </c>
      <c r="P565">
        <v>175.109170305676</v>
      </c>
    </row>
    <row r="566" spans="1:16">
      <c r="A566" s="47" t="s">
        <v>449</v>
      </c>
      <c r="B566" s="54" t="s">
        <v>442</v>
      </c>
      <c r="C566" s="54" t="s">
        <v>65</v>
      </c>
      <c r="D566" s="48" t="s">
        <v>164</v>
      </c>
      <c r="F566" s="48" t="s">
        <v>75</v>
      </c>
      <c r="G566" s="48" t="s">
        <v>29</v>
      </c>
      <c r="I566" s="49">
        <v>298</v>
      </c>
      <c r="J566" s="50">
        <v>7300</v>
      </c>
      <c r="K566" s="50">
        <v>100</v>
      </c>
      <c r="L566" s="51" t="s">
        <v>167</v>
      </c>
      <c r="M566" s="51" t="s">
        <v>85</v>
      </c>
      <c r="N566" s="51" t="s">
        <v>448</v>
      </c>
    </row>
    <row r="567" spans="1:16">
      <c r="A567" s="47" t="s">
        <v>450</v>
      </c>
      <c r="B567" s="54" t="s">
        <v>443</v>
      </c>
      <c r="C567" s="54" t="s">
        <v>70</v>
      </c>
      <c r="D567" s="48" t="s">
        <v>164</v>
      </c>
      <c r="F567" s="48" t="s">
        <v>75</v>
      </c>
      <c r="G567" s="48" t="s">
        <v>29</v>
      </c>
      <c r="I567" s="49">
        <v>298</v>
      </c>
      <c r="J567" s="50">
        <v>6800</v>
      </c>
      <c r="K567" s="50">
        <v>100</v>
      </c>
      <c r="L567" s="51" t="s">
        <v>167</v>
      </c>
      <c r="M567" s="51" t="s">
        <v>85</v>
      </c>
      <c r="N567" s="51" t="s">
        <v>448</v>
      </c>
    </row>
    <row r="568" spans="1:16">
      <c r="A568" s="47" t="s">
        <v>451</v>
      </c>
      <c r="B568" s="54" t="s">
        <v>444</v>
      </c>
      <c r="C568" s="54" t="s">
        <v>70</v>
      </c>
      <c r="D568" s="48" t="s">
        <v>164</v>
      </c>
      <c r="F568" s="48" t="s">
        <v>75</v>
      </c>
      <c r="G568" s="48" t="s">
        <v>29</v>
      </c>
      <c r="I568" s="49">
        <v>298</v>
      </c>
      <c r="J568" s="50">
        <v>9000</v>
      </c>
      <c r="K568" s="50">
        <v>100</v>
      </c>
      <c r="L568" s="51" t="s">
        <v>167</v>
      </c>
      <c r="M568" s="51" t="s">
        <v>85</v>
      </c>
      <c r="N568" s="51" t="s">
        <v>448</v>
      </c>
    </row>
    <row r="569" spans="1:16">
      <c r="A569" s="47" t="s">
        <v>452</v>
      </c>
      <c r="B569" s="54" t="s">
        <v>445</v>
      </c>
      <c r="C569" s="54" t="s">
        <v>65</v>
      </c>
      <c r="D569" s="48" t="s">
        <v>164</v>
      </c>
      <c r="F569" s="48" t="s">
        <v>75</v>
      </c>
      <c r="G569" s="48" t="s">
        <v>29</v>
      </c>
      <c r="I569" s="49">
        <v>298</v>
      </c>
      <c r="J569" s="50">
        <v>8100</v>
      </c>
      <c r="K569" s="50">
        <v>100</v>
      </c>
      <c r="L569" s="51" t="s">
        <v>167</v>
      </c>
      <c r="M569" s="51" t="s">
        <v>85</v>
      </c>
      <c r="N569" s="51" t="s">
        <v>448</v>
      </c>
    </row>
    <row r="570" spans="1:16">
      <c r="A570" s="47" t="s">
        <v>454</v>
      </c>
      <c r="B570" s="54" t="s">
        <v>446</v>
      </c>
      <c r="C570" s="54" t="s">
        <v>70</v>
      </c>
      <c r="D570" s="48" t="s">
        <v>164</v>
      </c>
      <c r="F570" s="48" t="s">
        <v>75</v>
      </c>
      <c r="G570" s="48" t="s">
        <v>29</v>
      </c>
      <c r="I570" s="49">
        <v>298</v>
      </c>
      <c r="J570" s="50">
        <v>7600</v>
      </c>
      <c r="K570" s="50">
        <v>100</v>
      </c>
      <c r="L570" s="51" t="s">
        <v>167</v>
      </c>
      <c r="M570" s="51" t="s">
        <v>85</v>
      </c>
      <c r="N570" s="51" t="s">
        <v>448</v>
      </c>
    </row>
    <row r="571" spans="1:16">
      <c r="A571" s="47" t="s">
        <v>453</v>
      </c>
      <c r="B571" s="54" t="s">
        <v>447</v>
      </c>
      <c r="C571" s="54" t="s">
        <v>65</v>
      </c>
      <c r="D571" s="48" t="s">
        <v>164</v>
      </c>
      <c r="F571" s="48" t="s">
        <v>75</v>
      </c>
      <c r="G571" s="48" t="s">
        <v>29</v>
      </c>
      <c r="I571" s="49">
        <v>298</v>
      </c>
      <c r="J571" s="50">
        <v>7300</v>
      </c>
      <c r="K571" s="50">
        <v>100</v>
      </c>
      <c r="L571" s="51" t="s">
        <v>167</v>
      </c>
      <c r="M571" s="51" t="s">
        <v>85</v>
      </c>
      <c r="N571" s="51" t="s">
        <v>448</v>
      </c>
    </row>
    <row r="572" spans="1:16">
      <c r="A572" s="47" t="s">
        <v>449</v>
      </c>
      <c r="B572" s="54" t="s">
        <v>442</v>
      </c>
      <c r="C572" s="54" t="s">
        <v>65</v>
      </c>
      <c r="D572" s="48" t="s">
        <v>455</v>
      </c>
      <c r="E572" t="s">
        <v>456</v>
      </c>
      <c r="F572" s="48" t="s">
        <v>175</v>
      </c>
      <c r="G572" s="48" t="s">
        <v>29</v>
      </c>
      <c r="I572" s="49">
        <v>298</v>
      </c>
      <c r="J572" s="50">
        <v>2000000000</v>
      </c>
      <c r="K572" s="50">
        <v>25000000</v>
      </c>
      <c r="L572" s="51" t="s">
        <v>33</v>
      </c>
      <c r="M572" s="51" t="s">
        <v>378</v>
      </c>
      <c r="N572" s="51" t="s">
        <v>448</v>
      </c>
    </row>
    <row r="573" spans="1:16">
      <c r="A573" s="47" t="s">
        <v>450</v>
      </c>
      <c r="B573" s="54" t="s">
        <v>443</v>
      </c>
      <c r="C573" s="54" t="s">
        <v>70</v>
      </c>
      <c r="D573" s="48" t="s">
        <v>455</v>
      </c>
      <c r="E573" t="s">
        <v>456</v>
      </c>
      <c r="F573" s="48" t="s">
        <v>175</v>
      </c>
      <c r="G573" s="48" t="s">
        <v>29</v>
      </c>
      <c r="I573" s="49">
        <v>298</v>
      </c>
      <c r="J573" s="50">
        <v>1280000000</v>
      </c>
      <c r="K573" s="50">
        <v>25000000</v>
      </c>
      <c r="L573" s="51" t="s">
        <v>33</v>
      </c>
      <c r="M573" s="51" t="s">
        <v>378</v>
      </c>
      <c r="N573" s="51" t="s">
        <v>448</v>
      </c>
    </row>
    <row r="574" spans="1:16">
      <c r="A574" s="47" t="s">
        <v>451</v>
      </c>
      <c r="B574" s="54" t="s">
        <v>444</v>
      </c>
      <c r="C574" s="54" t="s">
        <v>70</v>
      </c>
      <c r="D574" s="48" t="s">
        <v>455</v>
      </c>
      <c r="E574" t="s">
        <v>456</v>
      </c>
      <c r="F574" s="48" t="s">
        <v>175</v>
      </c>
      <c r="G574" s="48" t="s">
        <v>29</v>
      </c>
      <c r="I574" s="49">
        <v>298</v>
      </c>
      <c r="J574" s="50">
        <v>1841000000</v>
      </c>
      <c r="K574" s="50">
        <v>25000000</v>
      </c>
      <c r="L574" s="51" t="s">
        <v>33</v>
      </c>
      <c r="M574" s="51" t="s">
        <v>378</v>
      </c>
      <c r="N574" s="51" t="s">
        <v>448</v>
      </c>
    </row>
    <row r="575" spans="1:16">
      <c r="A575" s="47" t="s">
        <v>452</v>
      </c>
      <c r="B575" s="54" t="s">
        <v>445</v>
      </c>
      <c r="C575" s="54" t="s">
        <v>65</v>
      </c>
      <c r="D575" s="48" t="s">
        <v>455</v>
      </c>
      <c r="E575" t="s">
        <v>457</v>
      </c>
      <c r="F575" s="48" t="s">
        <v>175</v>
      </c>
      <c r="G575" s="48" t="s">
        <v>29</v>
      </c>
      <c r="I575" s="49">
        <v>298</v>
      </c>
      <c r="J575" s="50">
        <v>1965000000</v>
      </c>
      <c r="K575" s="50">
        <v>25000000</v>
      </c>
      <c r="L575" s="51" t="s">
        <v>33</v>
      </c>
      <c r="M575" s="51" t="s">
        <v>378</v>
      </c>
      <c r="N575" s="51" t="s">
        <v>448</v>
      </c>
    </row>
    <row r="576" spans="1:16">
      <c r="A576" s="47" t="s">
        <v>454</v>
      </c>
      <c r="B576" s="54" t="s">
        <v>446</v>
      </c>
      <c r="C576" s="54" t="s">
        <v>70</v>
      </c>
      <c r="D576" s="48" t="s">
        <v>455</v>
      </c>
      <c r="E576" t="s">
        <v>457</v>
      </c>
      <c r="F576" s="48" t="s">
        <v>175</v>
      </c>
      <c r="G576" s="48" t="s">
        <v>29</v>
      </c>
      <c r="I576" s="49">
        <v>298</v>
      </c>
      <c r="J576" s="50">
        <v>1965000000</v>
      </c>
      <c r="K576" s="50">
        <v>25000000</v>
      </c>
      <c r="L576" s="51" t="s">
        <v>33</v>
      </c>
      <c r="M576" s="51" t="s">
        <v>378</v>
      </c>
      <c r="N576" s="51" t="s">
        <v>448</v>
      </c>
    </row>
    <row r="577" spans="1:14">
      <c r="A577" s="47" t="s">
        <v>453</v>
      </c>
      <c r="B577" s="54" t="s">
        <v>447</v>
      </c>
      <c r="C577" s="54" t="s">
        <v>65</v>
      </c>
      <c r="D577" s="48" t="s">
        <v>455</v>
      </c>
      <c r="E577" t="s">
        <v>457</v>
      </c>
      <c r="F577" s="48" t="s">
        <v>175</v>
      </c>
      <c r="G577" s="48" t="s">
        <v>29</v>
      </c>
      <c r="I577" s="49">
        <v>298</v>
      </c>
      <c r="J577" s="50">
        <v>2035000000</v>
      </c>
      <c r="K577" s="50">
        <v>25000000</v>
      </c>
      <c r="L577" s="51" t="s">
        <v>33</v>
      </c>
      <c r="M577" s="51" t="s">
        <v>378</v>
      </c>
      <c r="N577" s="51" t="s">
        <v>448</v>
      </c>
    </row>
    <row r="578" spans="1:14">
      <c r="A578" s="47" t="s">
        <v>449</v>
      </c>
      <c r="B578" s="54" t="s">
        <v>442</v>
      </c>
      <c r="C578" s="54" t="s">
        <v>65</v>
      </c>
      <c r="D578" s="48" t="s">
        <v>455</v>
      </c>
      <c r="E578" t="s">
        <v>456</v>
      </c>
      <c r="F578" s="48" t="s">
        <v>158</v>
      </c>
      <c r="G578" s="48" t="s">
        <v>29</v>
      </c>
      <c r="I578" s="49">
        <v>298</v>
      </c>
      <c r="J578" s="50">
        <v>2368000000</v>
      </c>
      <c r="K578" s="50">
        <v>25000000</v>
      </c>
      <c r="L578" s="51" t="s">
        <v>33</v>
      </c>
      <c r="M578" s="51" t="s">
        <v>378</v>
      </c>
      <c r="N578" s="51" t="s">
        <v>448</v>
      </c>
    </row>
    <row r="579" spans="1:14">
      <c r="A579" s="47" t="s">
        <v>450</v>
      </c>
      <c r="B579" s="54" t="s">
        <v>443</v>
      </c>
      <c r="C579" s="54" t="s">
        <v>70</v>
      </c>
      <c r="D579" s="48" t="s">
        <v>455</v>
      </c>
      <c r="E579" t="s">
        <v>456</v>
      </c>
      <c r="F579" s="48" t="s">
        <v>158</v>
      </c>
      <c r="G579" s="48" t="s">
        <v>29</v>
      </c>
      <c r="I579" s="49">
        <v>298</v>
      </c>
      <c r="J579" s="50">
        <v>1367000000</v>
      </c>
      <c r="K579" s="50">
        <v>25000000</v>
      </c>
      <c r="L579" s="51" t="s">
        <v>33</v>
      </c>
      <c r="M579" s="51" t="s">
        <v>378</v>
      </c>
      <c r="N579" s="51" t="s">
        <v>448</v>
      </c>
    </row>
    <row r="580" spans="1:14">
      <c r="A580" s="47" t="s">
        <v>451</v>
      </c>
      <c r="B580" s="54" t="s">
        <v>444</v>
      </c>
      <c r="C580" s="54" t="s">
        <v>70</v>
      </c>
      <c r="D580" s="48" t="s">
        <v>455</v>
      </c>
      <c r="E580" t="s">
        <v>456</v>
      </c>
      <c r="F580" s="48" t="s">
        <v>158</v>
      </c>
      <c r="G580" s="48" t="s">
        <v>29</v>
      </c>
      <c r="I580" s="49">
        <v>298</v>
      </c>
      <c r="J580" s="50">
        <v>2269000000</v>
      </c>
      <c r="K580" s="50">
        <v>25000000</v>
      </c>
      <c r="L580" s="51" t="s">
        <v>33</v>
      </c>
      <c r="M580" s="51" t="s">
        <v>378</v>
      </c>
      <c r="N580" s="51" t="s">
        <v>448</v>
      </c>
    </row>
    <row r="581" spans="1:14">
      <c r="A581" s="47" t="s">
        <v>452</v>
      </c>
      <c r="B581" s="54" t="s">
        <v>445</v>
      </c>
      <c r="C581" s="54" t="s">
        <v>65</v>
      </c>
      <c r="D581" s="48" t="s">
        <v>455</v>
      </c>
      <c r="E581" t="s">
        <v>457</v>
      </c>
      <c r="F581" s="48" t="s">
        <v>158</v>
      </c>
      <c r="G581" s="48" t="s">
        <v>29</v>
      </c>
      <c r="I581" s="49">
        <v>298</v>
      </c>
      <c r="J581" s="50">
        <v>2054000000</v>
      </c>
      <c r="K581" s="50">
        <v>25000000</v>
      </c>
      <c r="L581" s="51" t="s">
        <v>33</v>
      </c>
      <c r="M581" s="51" t="s">
        <v>378</v>
      </c>
      <c r="N581" s="51" t="s">
        <v>448</v>
      </c>
    </row>
    <row r="582" spans="1:14">
      <c r="A582" s="47" t="s">
        <v>454</v>
      </c>
      <c r="B582" s="54" t="s">
        <v>446</v>
      </c>
      <c r="C582" s="54" t="s">
        <v>70</v>
      </c>
      <c r="D582" s="48" t="s">
        <v>455</v>
      </c>
      <c r="E582" t="s">
        <v>457</v>
      </c>
      <c r="F582" s="48" t="s">
        <v>158</v>
      </c>
      <c r="G582" s="48" t="s">
        <v>29</v>
      </c>
      <c r="I582" s="49">
        <v>298</v>
      </c>
      <c r="J582" s="50">
        <v>2061000000</v>
      </c>
      <c r="K582" s="50">
        <v>25000000</v>
      </c>
      <c r="L582" s="51" t="s">
        <v>33</v>
      </c>
      <c r="M582" s="51" t="s">
        <v>378</v>
      </c>
      <c r="N582" s="51" t="s">
        <v>448</v>
      </c>
    </row>
    <row r="583" spans="1:14">
      <c r="A583" s="47" t="s">
        <v>453</v>
      </c>
      <c r="B583" s="54" t="s">
        <v>447</v>
      </c>
      <c r="C583" s="54" t="s">
        <v>65</v>
      </c>
      <c r="D583" s="48" t="s">
        <v>455</v>
      </c>
      <c r="E583" t="s">
        <v>457</v>
      </c>
      <c r="F583" s="48" t="s">
        <v>158</v>
      </c>
      <c r="G583" s="48" t="s">
        <v>29</v>
      </c>
      <c r="I583" s="49">
        <v>298</v>
      </c>
      <c r="J583" s="50">
        <v>2105000000</v>
      </c>
      <c r="K583" s="50">
        <v>25000000</v>
      </c>
      <c r="L583" s="51" t="s">
        <v>33</v>
      </c>
      <c r="M583" s="51" t="s">
        <v>378</v>
      </c>
      <c r="N583" s="51" t="s">
        <v>448</v>
      </c>
    </row>
    <row r="584" spans="1:14">
      <c r="A584" s="52" t="s">
        <v>449</v>
      </c>
      <c r="B584" s="55" t="s">
        <v>442</v>
      </c>
      <c r="C584" s="55" t="s">
        <v>65</v>
      </c>
      <c r="D584" s="56" t="s">
        <v>455</v>
      </c>
      <c r="E584" s="55" t="s">
        <v>456</v>
      </c>
      <c r="F584" s="48" t="s">
        <v>80</v>
      </c>
      <c r="G584" s="48" t="s">
        <v>29</v>
      </c>
      <c r="I584" s="49">
        <v>298</v>
      </c>
      <c r="J584" s="50">
        <v>10</v>
      </c>
      <c r="K584" s="50">
        <v>0.5</v>
      </c>
      <c r="L584" s="51" t="s">
        <v>81</v>
      </c>
      <c r="M584" s="51" t="s">
        <v>378</v>
      </c>
      <c r="N584" s="51" t="s">
        <v>448</v>
      </c>
    </row>
    <row r="585" spans="1:14">
      <c r="A585" s="52" t="s">
        <v>450</v>
      </c>
      <c r="B585" s="55" t="s">
        <v>443</v>
      </c>
      <c r="C585" s="55" t="s">
        <v>70</v>
      </c>
      <c r="D585" s="56" t="s">
        <v>455</v>
      </c>
      <c r="E585" s="55" t="s">
        <v>456</v>
      </c>
      <c r="F585" s="48" t="s">
        <v>80</v>
      </c>
      <c r="G585" s="48" t="s">
        <v>29</v>
      </c>
      <c r="I585" s="49">
        <v>298</v>
      </c>
      <c r="J585" s="50">
        <v>3.5</v>
      </c>
      <c r="K585" s="50">
        <v>0.5</v>
      </c>
      <c r="L585" s="51" t="s">
        <v>81</v>
      </c>
      <c r="M585" s="51" t="s">
        <v>378</v>
      </c>
      <c r="N585" s="51" t="s">
        <v>448</v>
      </c>
    </row>
    <row r="586" spans="1:14">
      <c r="A586" s="52" t="s">
        <v>451</v>
      </c>
      <c r="B586" s="55" t="s">
        <v>444</v>
      </c>
      <c r="C586" s="55" t="s">
        <v>70</v>
      </c>
      <c r="D586" s="56" t="s">
        <v>455</v>
      </c>
      <c r="E586" s="55" t="s">
        <v>456</v>
      </c>
      <c r="F586" s="48" t="s">
        <v>80</v>
      </c>
      <c r="G586" s="48" t="s">
        <v>29</v>
      </c>
      <c r="I586" s="49">
        <v>298</v>
      </c>
      <c r="J586" s="50">
        <v>10</v>
      </c>
      <c r="K586" s="50">
        <v>0.5</v>
      </c>
      <c r="L586" s="51" t="s">
        <v>81</v>
      </c>
      <c r="M586" s="51" t="s">
        <v>378</v>
      </c>
      <c r="N586" s="51" t="s">
        <v>448</v>
      </c>
    </row>
    <row r="587" spans="1:14">
      <c r="A587" s="52" t="s">
        <v>452</v>
      </c>
      <c r="B587" s="55" t="s">
        <v>445</v>
      </c>
      <c r="C587" s="55" t="s">
        <v>65</v>
      </c>
      <c r="D587" s="56" t="s">
        <v>455</v>
      </c>
      <c r="E587" s="55" t="s">
        <v>457</v>
      </c>
      <c r="F587" s="48" t="s">
        <v>80</v>
      </c>
      <c r="G587" s="48" t="s">
        <v>29</v>
      </c>
      <c r="I587" s="49">
        <v>298</v>
      </c>
      <c r="J587" s="50">
        <v>5</v>
      </c>
      <c r="K587" s="50">
        <v>0.5</v>
      </c>
      <c r="L587" s="51" t="s">
        <v>81</v>
      </c>
      <c r="M587" s="51" t="s">
        <v>378</v>
      </c>
      <c r="N587" s="51" t="s">
        <v>448</v>
      </c>
    </row>
    <row r="588" spans="1:14">
      <c r="A588" s="52" t="s">
        <v>454</v>
      </c>
      <c r="B588" s="55" t="s">
        <v>446</v>
      </c>
      <c r="C588" s="55" t="s">
        <v>70</v>
      </c>
      <c r="D588" s="56" t="s">
        <v>455</v>
      </c>
      <c r="E588" s="55" t="s">
        <v>457</v>
      </c>
      <c r="F588" s="48" t="s">
        <v>80</v>
      </c>
      <c r="G588" s="48" t="s">
        <v>29</v>
      </c>
      <c r="I588" s="49">
        <v>298</v>
      </c>
      <c r="J588" s="50">
        <v>5</v>
      </c>
      <c r="K588" s="50">
        <v>0.5</v>
      </c>
      <c r="L588" s="51" t="s">
        <v>81</v>
      </c>
      <c r="M588" s="51" t="s">
        <v>378</v>
      </c>
      <c r="N588" s="51" t="s">
        <v>448</v>
      </c>
    </row>
    <row r="589" spans="1:14">
      <c r="A589" s="52" t="s">
        <v>453</v>
      </c>
      <c r="B589" s="55" t="s">
        <v>447</v>
      </c>
      <c r="C589" s="55" t="s">
        <v>65</v>
      </c>
      <c r="D589" s="56" t="s">
        <v>455</v>
      </c>
      <c r="E589" s="55" t="s">
        <v>457</v>
      </c>
      <c r="F589" s="48" t="s">
        <v>80</v>
      </c>
      <c r="G589" s="48" t="s">
        <v>29</v>
      </c>
      <c r="I589" s="49">
        <v>298</v>
      </c>
      <c r="J589" s="50">
        <v>4.5</v>
      </c>
      <c r="K589" s="50">
        <v>0.5</v>
      </c>
      <c r="L589" s="51" t="s">
        <v>81</v>
      </c>
      <c r="M589" s="51" t="s">
        <v>378</v>
      </c>
      <c r="N589" s="51" t="s">
        <v>448</v>
      </c>
    </row>
    <row r="590" spans="1:14">
      <c r="A590" s="47" t="s">
        <v>449</v>
      </c>
      <c r="B590" s="54" t="s">
        <v>442</v>
      </c>
      <c r="C590" s="54" t="s">
        <v>65</v>
      </c>
      <c r="D590" s="48" t="s">
        <v>455</v>
      </c>
      <c r="E590" t="s">
        <v>456</v>
      </c>
      <c r="F590" s="48" t="s">
        <v>175</v>
      </c>
      <c r="G590" s="48" t="s">
        <v>29</v>
      </c>
      <c r="I590" s="49">
        <v>1073</v>
      </c>
      <c r="J590" s="50">
        <v>1597000000</v>
      </c>
      <c r="K590" s="50">
        <v>10000000</v>
      </c>
      <c r="L590" s="51" t="s">
        <v>33</v>
      </c>
      <c r="M590" s="51" t="s">
        <v>378</v>
      </c>
      <c r="N590" s="51" t="s">
        <v>448</v>
      </c>
    </row>
    <row r="591" spans="1:14">
      <c r="A591" s="47" t="s">
        <v>450</v>
      </c>
      <c r="B591" s="54" t="s">
        <v>443</v>
      </c>
      <c r="C591" s="54" t="s">
        <v>70</v>
      </c>
      <c r="D591" s="48" t="s">
        <v>455</v>
      </c>
      <c r="E591" t="s">
        <v>456</v>
      </c>
      <c r="F591" s="48" t="s">
        <v>175</v>
      </c>
      <c r="G591" s="48" t="s">
        <v>29</v>
      </c>
      <c r="I591" s="49">
        <v>1073</v>
      </c>
      <c r="J591" s="50">
        <v>728000000</v>
      </c>
      <c r="K591" s="50">
        <v>10000000</v>
      </c>
      <c r="L591" s="51" t="s">
        <v>33</v>
      </c>
      <c r="M591" s="51" t="s">
        <v>378</v>
      </c>
      <c r="N591" s="51" t="s">
        <v>448</v>
      </c>
    </row>
    <row r="592" spans="1:14">
      <c r="A592" s="47" t="s">
        <v>451</v>
      </c>
      <c r="B592" s="54" t="s">
        <v>444</v>
      </c>
      <c r="C592" s="54" t="s">
        <v>70</v>
      </c>
      <c r="D592" s="48" t="s">
        <v>455</v>
      </c>
      <c r="E592" t="s">
        <v>456</v>
      </c>
      <c r="F592" s="48" t="s">
        <v>175</v>
      </c>
      <c r="G592" s="48" t="s">
        <v>29</v>
      </c>
      <c r="I592" s="49">
        <v>1073</v>
      </c>
      <c r="J592" s="50">
        <v>796000000</v>
      </c>
      <c r="K592" s="50">
        <v>10000000</v>
      </c>
      <c r="L592" s="51" t="s">
        <v>33</v>
      </c>
      <c r="M592" s="51" t="s">
        <v>378</v>
      </c>
      <c r="N592" s="51" t="s">
        <v>448</v>
      </c>
    </row>
    <row r="593" spans="1:14">
      <c r="A593" s="47" t="s">
        <v>452</v>
      </c>
      <c r="B593" s="54" t="s">
        <v>445</v>
      </c>
      <c r="C593" s="54" t="s">
        <v>65</v>
      </c>
      <c r="D593" s="48" t="s">
        <v>455</v>
      </c>
      <c r="E593" t="s">
        <v>457</v>
      </c>
      <c r="F593" s="48" t="s">
        <v>175</v>
      </c>
      <c r="G593" s="48" t="s">
        <v>29</v>
      </c>
      <c r="I593" s="49">
        <v>1073</v>
      </c>
      <c r="J593" s="50">
        <v>362000000</v>
      </c>
      <c r="K593" s="50">
        <v>10000000</v>
      </c>
      <c r="L593" s="51" t="s">
        <v>33</v>
      </c>
      <c r="M593" s="51" t="s">
        <v>378</v>
      </c>
      <c r="N593" s="51" t="s">
        <v>448</v>
      </c>
    </row>
    <row r="594" spans="1:14">
      <c r="A594" s="47" t="s">
        <v>454</v>
      </c>
      <c r="B594" s="54" t="s">
        <v>446</v>
      </c>
      <c r="C594" s="54" t="s">
        <v>70</v>
      </c>
      <c r="D594" s="48" t="s">
        <v>455</v>
      </c>
      <c r="E594" t="s">
        <v>457</v>
      </c>
      <c r="F594" s="48" t="s">
        <v>175</v>
      </c>
      <c r="G594" s="48" t="s">
        <v>29</v>
      </c>
      <c r="I594" s="49">
        <v>1073</v>
      </c>
      <c r="J594" s="50">
        <v>678000000</v>
      </c>
      <c r="K594" s="50">
        <v>10000000</v>
      </c>
      <c r="L594" s="51" t="s">
        <v>33</v>
      </c>
      <c r="M594" s="51" t="s">
        <v>378</v>
      </c>
      <c r="N594" s="51" t="s">
        <v>448</v>
      </c>
    </row>
    <row r="595" spans="1:14">
      <c r="A595" s="47" t="s">
        <v>453</v>
      </c>
      <c r="B595" s="54" t="s">
        <v>447</v>
      </c>
      <c r="C595" s="54" t="s">
        <v>65</v>
      </c>
      <c r="D595" s="48" t="s">
        <v>455</v>
      </c>
      <c r="E595" t="s">
        <v>457</v>
      </c>
      <c r="F595" s="48" t="s">
        <v>175</v>
      </c>
      <c r="G595" s="48" t="s">
        <v>29</v>
      </c>
      <c r="I595" s="49">
        <v>1073</v>
      </c>
      <c r="J595" s="50">
        <v>796000000</v>
      </c>
      <c r="K595" s="50">
        <v>10000000</v>
      </c>
      <c r="L595" s="51" t="s">
        <v>33</v>
      </c>
      <c r="M595" s="51" t="s">
        <v>378</v>
      </c>
      <c r="N595" s="51" t="s">
        <v>448</v>
      </c>
    </row>
    <row r="596" spans="1:14">
      <c r="A596" s="47" t="s">
        <v>449</v>
      </c>
      <c r="B596" s="54" t="s">
        <v>442</v>
      </c>
      <c r="C596" s="54" t="s">
        <v>65</v>
      </c>
      <c r="D596" s="48" t="s">
        <v>455</v>
      </c>
      <c r="E596" t="s">
        <v>456</v>
      </c>
      <c r="F596" s="48" t="s">
        <v>158</v>
      </c>
      <c r="G596" s="48" t="s">
        <v>29</v>
      </c>
      <c r="I596" s="49">
        <v>1073</v>
      </c>
      <c r="J596" s="50">
        <v>1810000000</v>
      </c>
      <c r="K596" s="50">
        <v>10000000</v>
      </c>
      <c r="L596" s="51" t="s">
        <v>33</v>
      </c>
      <c r="M596" s="51" t="s">
        <v>378</v>
      </c>
      <c r="N596" s="51" t="s">
        <v>448</v>
      </c>
    </row>
    <row r="597" spans="1:14">
      <c r="A597" s="47" t="s">
        <v>450</v>
      </c>
      <c r="B597" s="54" t="s">
        <v>443</v>
      </c>
      <c r="C597" s="54" t="s">
        <v>70</v>
      </c>
      <c r="D597" s="48" t="s">
        <v>455</v>
      </c>
      <c r="E597" t="s">
        <v>456</v>
      </c>
      <c r="F597" s="48" t="s">
        <v>158</v>
      </c>
      <c r="G597" s="48" t="s">
        <v>29</v>
      </c>
      <c r="I597" s="49">
        <v>1073</v>
      </c>
      <c r="J597" s="50">
        <v>1000000000</v>
      </c>
      <c r="K597" s="50">
        <v>10000000</v>
      </c>
      <c r="L597" s="51" t="s">
        <v>33</v>
      </c>
      <c r="M597" s="51" t="s">
        <v>378</v>
      </c>
      <c r="N597" s="51" t="s">
        <v>448</v>
      </c>
    </row>
    <row r="598" spans="1:14">
      <c r="A598" s="47" t="s">
        <v>451</v>
      </c>
      <c r="B598" s="54" t="s">
        <v>444</v>
      </c>
      <c r="C598" s="54" t="s">
        <v>70</v>
      </c>
      <c r="D598" s="48" t="s">
        <v>455</v>
      </c>
      <c r="E598" t="s">
        <v>456</v>
      </c>
      <c r="F598" s="48" t="s">
        <v>158</v>
      </c>
      <c r="G598" s="48" t="s">
        <v>29</v>
      </c>
      <c r="I598" s="49">
        <v>1073</v>
      </c>
      <c r="J598" s="50">
        <v>834000000</v>
      </c>
      <c r="K598" s="50">
        <v>10000000</v>
      </c>
      <c r="L598" s="51" t="s">
        <v>33</v>
      </c>
      <c r="M598" s="51" t="s">
        <v>378</v>
      </c>
      <c r="N598" s="51" t="s">
        <v>448</v>
      </c>
    </row>
    <row r="599" spans="1:14">
      <c r="A599" s="47" t="s">
        <v>452</v>
      </c>
      <c r="B599" s="54" t="s">
        <v>445</v>
      </c>
      <c r="C599" s="54" t="s">
        <v>65</v>
      </c>
      <c r="D599" s="48" t="s">
        <v>455</v>
      </c>
      <c r="E599" t="s">
        <v>457</v>
      </c>
      <c r="F599" s="48" t="s">
        <v>158</v>
      </c>
      <c r="G599" s="48" t="s">
        <v>29</v>
      </c>
      <c r="I599" s="49">
        <v>1073</v>
      </c>
      <c r="J599" s="50">
        <v>397000000</v>
      </c>
      <c r="K599" s="50">
        <v>10000000</v>
      </c>
      <c r="L599" s="51" t="s">
        <v>33</v>
      </c>
      <c r="M599" s="51" t="s">
        <v>378</v>
      </c>
      <c r="N599" s="51" t="s">
        <v>448</v>
      </c>
    </row>
    <row r="600" spans="1:14">
      <c r="A600" s="47" t="s">
        <v>454</v>
      </c>
      <c r="B600" s="54" t="s">
        <v>446</v>
      </c>
      <c r="C600" s="54" t="s">
        <v>70</v>
      </c>
      <c r="D600" s="48" t="s">
        <v>455</v>
      </c>
      <c r="E600" t="s">
        <v>457</v>
      </c>
      <c r="F600" s="48" t="s">
        <v>158</v>
      </c>
      <c r="G600" s="48" t="s">
        <v>29</v>
      </c>
      <c r="I600" s="49">
        <v>1073</v>
      </c>
      <c r="J600" s="50">
        <v>693000000</v>
      </c>
      <c r="K600" s="50">
        <v>10000000</v>
      </c>
      <c r="L600" s="51" t="s">
        <v>33</v>
      </c>
      <c r="M600" s="51" t="s">
        <v>378</v>
      </c>
      <c r="N600" s="51" t="s">
        <v>448</v>
      </c>
    </row>
    <row r="601" spans="1:14">
      <c r="A601" s="47" t="s">
        <v>453</v>
      </c>
      <c r="B601" s="54" t="s">
        <v>447</v>
      </c>
      <c r="C601" s="54" t="s">
        <v>65</v>
      </c>
      <c r="D601" s="48" t="s">
        <v>455</v>
      </c>
      <c r="E601" t="s">
        <v>457</v>
      </c>
      <c r="F601" s="48" t="s">
        <v>158</v>
      </c>
      <c r="G601" s="48" t="s">
        <v>29</v>
      </c>
      <c r="I601" s="49">
        <v>1073</v>
      </c>
      <c r="J601" s="50">
        <v>851000000</v>
      </c>
      <c r="K601" s="50">
        <v>10000000</v>
      </c>
      <c r="L601" s="51" t="s">
        <v>33</v>
      </c>
      <c r="M601" s="51" t="s">
        <v>378</v>
      </c>
      <c r="N601" s="51" t="s">
        <v>448</v>
      </c>
    </row>
    <row r="602" spans="1:14">
      <c r="A602" s="52" t="s">
        <v>449</v>
      </c>
      <c r="B602" s="55" t="s">
        <v>442</v>
      </c>
      <c r="C602" s="55" t="s">
        <v>65</v>
      </c>
      <c r="D602" s="56" t="s">
        <v>455</v>
      </c>
      <c r="E602" s="55" t="s">
        <v>456</v>
      </c>
      <c r="F602" s="48" t="s">
        <v>80</v>
      </c>
      <c r="G602" s="48" t="s">
        <v>29</v>
      </c>
      <c r="I602" s="49">
        <v>1073</v>
      </c>
      <c r="J602" s="50">
        <v>11</v>
      </c>
      <c r="K602" s="50">
        <v>1</v>
      </c>
      <c r="L602" s="51" t="s">
        <v>81</v>
      </c>
      <c r="M602" s="51" t="s">
        <v>378</v>
      </c>
      <c r="N602" s="51" t="s">
        <v>448</v>
      </c>
    </row>
    <row r="603" spans="1:14">
      <c r="A603" s="52" t="s">
        <v>450</v>
      </c>
      <c r="B603" s="55" t="s">
        <v>443</v>
      </c>
      <c r="C603" s="55" t="s">
        <v>70</v>
      </c>
      <c r="D603" s="56" t="s">
        <v>455</v>
      </c>
      <c r="E603" s="55" t="s">
        <v>456</v>
      </c>
      <c r="F603" s="48" t="s">
        <v>80</v>
      </c>
      <c r="G603" s="48" t="s">
        <v>29</v>
      </c>
      <c r="I603" s="49">
        <v>1073</v>
      </c>
      <c r="J603" s="50">
        <v>38</v>
      </c>
      <c r="K603" s="50">
        <v>1</v>
      </c>
      <c r="L603" s="51" t="s">
        <v>81</v>
      </c>
      <c r="M603" s="51" t="s">
        <v>378</v>
      </c>
      <c r="N603" s="51" t="s">
        <v>448</v>
      </c>
    </row>
    <row r="604" spans="1:14">
      <c r="A604" s="52" t="s">
        <v>451</v>
      </c>
      <c r="B604" s="55" t="s">
        <v>444</v>
      </c>
      <c r="C604" s="55" t="s">
        <v>70</v>
      </c>
      <c r="D604" s="56" t="s">
        <v>455</v>
      </c>
      <c r="E604" s="55" t="s">
        <v>456</v>
      </c>
      <c r="F604" s="48" t="s">
        <v>159</v>
      </c>
      <c r="G604" s="48" t="s">
        <v>29</v>
      </c>
      <c r="I604" s="49">
        <v>1073</v>
      </c>
      <c r="J604" s="50">
        <v>45</v>
      </c>
      <c r="L604" s="51" t="s">
        <v>81</v>
      </c>
      <c r="M604" s="51" t="s">
        <v>378</v>
      </c>
      <c r="N604" s="51" t="s">
        <v>448</v>
      </c>
    </row>
    <row r="605" spans="1:14">
      <c r="A605" s="52" t="s">
        <v>452</v>
      </c>
      <c r="B605" s="55" t="s">
        <v>445</v>
      </c>
      <c r="C605" s="55" t="s">
        <v>65</v>
      </c>
      <c r="D605" s="56" t="s">
        <v>455</v>
      </c>
      <c r="E605" s="55" t="s">
        <v>457</v>
      </c>
      <c r="F605" s="48" t="s">
        <v>159</v>
      </c>
      <c r="G605" s="48" t="s">
        <v>29</v>
      </c>
      <c r="I605" s="49">
        <v>1073</v>
      </c>
      <c r="J605" s="50">
        <v>45</v>
      </c>
      <c r="L605" s="51" t="s">
        <v>81</v>
      </c>
      <c r="M605" s="51" t="s">
        <v>378</v>
      </c>
      <c r="N605" s="51" t="s">
        <v>448</v>
      </c>
    </row>
    <row r="606" spans="1:14">
      <c r="A606" s="52" t="s">
        <v>454</v>
      </c>
      <c r="B606" s="55" t="s">
        <v>446</v>
      </c>
      <c r="C606" s="55" t="s">
        <v>70</v>
      </c>
      <c r="D606" s="56" t="s">
        <v>455</v>
      </c>
      <c r="E606" s="55" t="s">
        <v>457</v>
      </c>
      <c r="F606" s="48" t="s">
        <v>159</v>
      </c>
      <c r="G606" s="48" t="s">
        <v>29</v>
      </c>
      <c r="I606" s="49">
        <v>1073</v>
      </c>
      <c r="J606" s="50">
        <v>45</v>
      </c>
      <c r="L606" s="51" t="s">
        <v>81</v>
      </c>
      <c r="M606" s="51" t="s">
        <v>378</v>
      </c>
      <c r="N606" s="51" t="s">
        <v>448</v>
      </c>
    </row>
    <row r="607" spans="1:14">
      <c r="A607" s="52" t="s">
        <v>453</v>
      </c>
      <c r="B607" s="55" t="s">
        <v>447</v>
      </c>
      <c r="C607" s="55" t="s">
        <v>65</v>
      </c>
      <c r="D607" s="56" t="s">
        <v>455</v>
      </c>
      <c r="E607" s="55" t="s">
        <v>457</v>
      </c>
      <c r="F607" s="48" t="s">
        <v>159</v>
      </c>
      <c r="G607" s="48" t="s">
        <v>29</v>
      </c>
      <c r="I607" s="49">
        <v>1073</v>
      </c>
      <c r="J607" s="50">
        <v>45</v>
      </c>
      <c r="L607" s="51" t="s">
        <v>81</v>
      </c>
      <c r="M607" s="51" t="s">
        <v>378</v>
      </c>
      <c r="N607" s="51" t="s">
        <v>448</v>
      </c>
    </row>
    <row r="608" spans="1:14">
      <c r="A608" s="52" t="s">
        <v>449</v>
      </c>
      <c r="B608" s="55" t="s">
        <v>442</v>
      </c>
      <c r="C608" s="55" t="s">
        <v>65</v>
      </c>
      <c r="D608" s="56" t="s">
        <v>455</v>
      </c>
      <c r="E608" s="55" t="s">
        <v>456</v>
      </c>
      <c r="F608" s="56" t="s">
        <v>175</v>
      </c>
      <c r="G608" s="48" t="s">
        <v>29</v>
      </c>
      <c r="H608" s="56"/>
      <c r="I608" s="57">
        <v>1273</v>
      </c>
      <c r="J608" s="50">
        <v>745000000</v>
      </c>
      <c r="K608" s="50">
        <v>5000000</v>
      </c>
      <c r="L608" s="51" t="s">
        <v>33</v>
      </c>
      <c r="M608" s="51" t="s">
        <v>378</v>
      </c>
      <c r="N608" s="51" t="s">
        <v>448</v>
      </c>
    </row>
    <row r="609" spans="1:14">
      <c r="A609" s="52" t="s">
        <v>450</v>
      </c>
      <c r="B609" s="55" t="s">
        <v>443</v>
      </c>
      <c r="C609" s="55" t="s">
        <v>70</v>
      </c>
      <c r="D609" s="56" t="s">
        <v>455</v>
      </c>
      <c r="E609" s="55" t="s">
        <v>456</v>
      </c>
      <c r="F609" s="56" t="s">
        <v>175</v>
      </c>
      <c r="G609" s="48" t="s">
        <v>29</v>
      </c>
      <c r="H609" s="56"/>
      <c r="I609" s="57">
        <v>1273</v>
      </c>
      <c r="J609" s="50">
        <v>403000000</v>
      </c>
      <c r="K609" s="50">
        <v>5000000</v>
      </c>
      <c r="L609" s="51" t="s">
        <v>33</v>
      </c>
      <c r="M609" s="51" t="s">
        <v>378</v>
      </c>
      <c r="N609" s="51" t="s">
        <v>448</v>
      </c>
    </row>
    <row r="610" spans="1:14">
      <c r="A610" s="52" t="s">
        <v>451</v>
      </c>
      <c r="B610" s="55" t="s">
        <v>444</v>
      </c>
      <c r="C610" s="55" t="s">
        <v>70</v>
      </c>
      <c r="D610" s="56" t="s">
        <v>455</v>
      </c>
      <c r="E610" s="55" t="s">
        <v>456</v>
      </c>
      <c r="F610" s="56" t="s">
        <v>175</v>
      </c>
      <c r="G610" s="48" t="s">
        <v>29</v>
      </c>
      <c r="H610" s="56"/>
      <c r="I610" s="57">
        <v>1273</v>
      </c>
      <c r="J610" s="50">
        <v>298000000</v>
      </c>
      <c r="K610" s="50">
        <v>5000000</v>
      </c>
      <c r="L610" s="51" t="s">
        <v>33</v>
      </c>
      <c r="M610" s="51" t="s">
        <v>378</v>
      </c>
      <c r="N610" s="51" t="s">
        <v>448</v>
      </c>
    </row>
    <row r="611" spans="1:14">
      <c r="A611" s="52" t="s">
        <v>452</v>
      </c>
      <c r="B611" s="55" t="s">
        <v>445</v>
      </c>
      <c r="C611" s="55" t="s">
        <v>65</v>
      </c>
      <c r="D611" s="56" t="s">
        <v>455</v>
      </c>
      <c r="E611" s="55" t="s">
        <v>457</v>
      </c>
      <c r="F611" s="56" t="s">
        <v>175</v>
      </c>
      <c r="G611" s="48" t="s">
        <v>29</v>
      </c>
      <c r="H611" s="56"/>
      <c r="I611" s="57">
        <v>1273</v>
      </c>
      <c r="J611" s="50">
        <v>236000000</v>
      </c>
      <c r="K611" s="50">
        <v>5000000</v>
      </c>
      <c r="L611" s="51" t="s">
        <v>33</v>
      </c>
      <c r="M611" s="51" t="s">
        <v>378</v>
      </c>
      <c r="N611" s="51" t="s">
        <v>448</v>
      </c>
    </row>
    <row r="612" spans="1:14">
      <c r="A612" s="52" t="s">
        <v>454</v>
      </c>
      <c r="B612" s="55" t="s">
        <v>446</v>
      </c>
      <c r="C612" s="55" t="s">
        <v>70</v>
      </c>
      <c r="D612" s="56" t="s">
        <v>455</v>
      </c>
      <c r="E612" s="55" t="s">
        <v>457</v>
      </c>
      <c r="F612" s="56" t="s">
        <v>175</v>
      </c>
      <c r="G612" s="48" t="s">
        <v>29</v>
      </c>
      <c r="H612" s="56"/>
      <c r="I612" s="57">
        <v>1273</v>
      </c>
      <c r="J612" s="50">
        <v>166000000</v>
      </c>
      <c r="K612" s="50">
        <v>5000000</v>
      </c>
      <c r="L612" s="51" t="s">
        <v>33</v>
      </c>
      <c r="M612" s="51" t="s">
        <v>378</v>
      </c>
      <c r="N612" s="51" t="s">
        <v>448</v>
      </c>
    </row>
    <row r="613" spans="1:14">
      <c r="A613" s="52" t="s">
        <v>453</v>
      </c>
      <c r="B613" s="55" t="s">
        <v>447</v>
      </c>
      <c r="C613" s="55" t="s">
        <v>65</v>
      </c>
      <c r="D613" s="56" t="s">
        <v>455</v>
      </c>
      <c r="E613" s="55" t="s">
        <v>457</v>
      </c>
      <c r="F613" s="56" t="s">
        <v>175</v>
      </c>
      <c r="G613" s="48" t="s">
        <v>29</v>
      </c>
      <c r="H613" s="56"/>
      <c r="I613" s="57">
        <v>1273</v>
      </c>
      <c r="J613" s="50">
        <v>220000000</v>
      </c>
      <c r="K613" s="50">
        <v>5000000</v>
      </c>
      <c r="L613" s="51" t="s">
        <v>33</v>
      </c>
      <c r="M613" s="51" t="s">
        <v>378</v>
      </c>
      <c r="N613" s="51" t="s">
        <v>448</v>
      </c>
    </row>
    <row r="614" spans="1:14">
      <c r="A614" s="52" t="s">
        <v>449</v>
      </c>
      <c r="B614" s="55" t="s">
        <v>442</v>
      </c>
      <c r="C614" s="55" t="s">
        <v>65</v>
      </c>
      <c r="D614" s="56" t="s">
        <v>455</v>
      </c>
      <c r="E614" s="55" t="s">
        <v>456</v>
      </c>
      <c r="F614" s="56" t="s">
        <v>158</v>
      </c>
      <c r="G614" s="48" t="s">
        <v>29</v>
      </c>
      <c r="H614" s="56"/>
      <c r="I614" s="57">
        <v>1273</v>
      </c>
      <c r="J614" s="50">
        <v>772000000</v>
      </c>
      <c r="K614" s="50">
        <v>5000000</v>
      </c>
      <c r="L614" s="51" t="s">
        <v>33</v>
      </c>
      <c r="M614" s="51" t="s">
        <v>378</v>
      </c>
      <c r="N614" s="51" t="s">
        <v>448</v>
      </c>
    </row>
    <row r="615" spans="1:14">
      <c r="A615" s="52" t="s">
        <v>450</v>
      </c>
      <c r="B615" s="55" t="s">
        <v>443</v>
      </c>
      <c r="C615" s="55" t="s">
        <v>70</v>
      </c>
      <c r="D615" s="56" t="s">
        <v>455</v>
      </c>
      <c r="E615" s="55" t="s">
        <v>456</v>
      </c>
      <c r="F615" s="56" t="s">
        <v>158</v>
      </c>
      <c r="G615" s="48" t="s">
        <v>29</v>
      </c>
      <c r="H615" s="56"/>
      <c r="I615" s="57">
        <v>1273</v>
      </c>
      <c r="J615" s="50">
        <v>415000000</v>
      </c>
      <c r="K615" s="50">
        <v>5000000</v>
      </c>
      <c r="L615" s="51" t="s">
        <v>33</v>
      </c>
      <c r="M615" s="51" t="s">
        <v>378</v>
      </c>
      <c r="N615" s="51" t="s">
        <v>448</v>
      </c>
    </row>
    <row r="616" spans="1:14">
      <c r="A616" s="52" t="s">
        <v>451</v>
      </c>
      <c r="B616" s="55" t="s">
        <v>444</v>
      </c>
      <c r="C616" s="55" t="s">
        <v>70</v>
      </c>
      <c r="D616" s="56" t="s">
        <v>455</v>
      </c>
      <c r="E616" s="55" t="s">
        <v>456</v>
      </c>
      <c r="F616" s="56" t="s">
        <v>158</v>
      </c>
      <c r="G616" s="48" t="s">
        <v>29</v>
      </c>
      <c r="H616" s="56"/>
      <c r="I616" s="57">
        <v>1273</v>
      </c>
      <c r="J616" s="50">
        <v>455000000</v>
      </c>
      <c r="K616" s="50">
        <v>5000000</v>
      </c>
      <c r="L616" s="51" t="s">
        <v>33</v>
      </c>
      <c r="M616" s="51" t="s">
        <v>378</v>
      </c>
      <c r="N616" s="51" t="s">
        <v>448</v>
      </c>
    </row>
    <row r="617" spans="1:14">
      <c r="A617" s="52" t="s">
        <v>452</v>
      </c>
      <c r="B617" s="55" t="s">
        <v>445</v>
      </c>
      <c r="C617" s="55" t="s">
        <v>65</v>
      </c>
      <c r="D617" s="56" t="s">
        <v>455</v>
      </c>
      <c r="E617" s="55" t="s">
        <v>457</v>
      </c>
      <c r="F617" s="56" t="s">
        <v>158</v>
      </c>
      <c r="G617" s="48" t="s">
        <v>29</v>
      </c>
      <c r="H617" s="56"/>
      <c r="I617" s="57">
        <v>1273</v>
      </c>
      <c r="J617" s="50">
        <v>247000000</v>
      </c>
      <c r="K617" s="50">
        <v>5000000</v>
      </c>
      <c r="L617" s="51" t="s">
        <v>33</v>
      </c>
      <c r="M617" s="51" t="s">
        <v>378</v>
      </c>
      <c r="N617" s="51" t="s">
        <v>448</v>
      </c>
    </row>
    <row r="618" spans="1:14">
      <c r="A618" s="52" t="s">
        <v>454</v>
      </c>
      <c r="B618" s="55" t="s">
        <v>446</v>
      </c>
      <c r="C618" s="55" t="s">
        <v>70</v>
      </c>
      <c r="D618" s="56" t="s">
        <v>455</v>
      </c>
      <c r="E618" s="55" t="s">
        <v>457</v>
      </c>
      <c r="F618" s="56" t="s">
        <v>158</v>
      </c>
      <c r="G618" s="48" t="s">
        <v>29</v>
      </c>
      <c r="H618" s="56"/>
      <c r="I618" s="57">
        <v>1273</v>
      </c>
      <c r="J618" s="50">
        <v>189000000</v>
      </c>
      <c r="K618" s="50">
        <v>5000000</v>
      </c>
      <c r="L618" s="51" t="s">
        <v>33</v>
      </c>
      <c r="M618" s="51" t="s">
        <v>378</v>
      </c>
      <c r="N618" s="51" t="s">
        <v>448</v>
      </c>
    </row>
    <row r="619" spans="1:14">
      <c r="A619" s="52" t="s">
        <v>453</v>
      </c>
      <c r="B619" s="55" t="s">
        <v>447</v>
      </c>
      <c r="C619" s="55" t="s">
        <v>65</v>
      </c>
      <c r="D619" s="56" t="s">
        <v>455</v>
      </c>
      <c r="E619" s="55" t="s">
        <v>457</v>
      </c>
      <c r="F619" s="56" t="s">
        <v>158</v>
      </c>
      <c r="G619" s="48" t="s">
        <v>29</v>
      </c>
      <c r="H619" s="56"/>
      <c r="I619" s="57">
        <v>1273</v>
      </c>
      <c r="J619" s="50">
        <v>225000000</v>
      </c>
      <c r="K619" s="50">
        <v>5000000</v>
      </c>
      <c r="L619" s="51" t="s">
        <v>33</v>
      </c>
      <c r="M619" s="51" t="s">
        <v>378</v>
      </c>
      <c r="N619" s="51" t="s">
        <v>448</v>
      </c>
    </row>
    <row r="620" spans="1:14">
      <c r="A620" s="52" t="s">
        <v>449</v>
      </c>
      <c r="B620" s="55" t="s">
        <v>442</v>
      </c>
      <c r="C620" s="55" t="s">
        <v>65</v>
      </c>
      <c r="D620" s="56" t="s">
        <v>455</v>
      </c>
      <c r="E620" s="55" t="s">
        <v>456</v>
      </c>
      <c r="F620" s="56" t="s">
        <v>159</v>
      </c>
      <c r="G620" s="48" t="s">
        <v>29</v>
      </c>
      <c r="H620" s="56"/>
      <c r="I620" s="57">
        <v>1273</v>
      </c>
      <c r="J620" s="50">
        <v>50</v>
      </c>
      <c r="L620" s="51" t="s">
        <v>81</v>
      </c>
      <c r="M620" s="51" t="s">
        <v>378</v>
      </c>
      <c r="N620" s="51" t="s">
        <v>448</v>
      </c>
    </row>
    <row r="621" spans="1:14">
      <c r="A621" s="52" t="s">
        <v>450</v>
      </c>
      <c r="B621" s="55" t="s">
        <v>443</v>
      </c>
      <c r="C621" s="55" t="s">
        <v>70</v>
      </c>
      <c r="D621" s="56" t="s">
        <v>455</v>
      </c>
      <c r="E621" s="55" t="s">
        <v>456</v>
      </c>
      <c r="F621" s="56" t="s">
        <v>159</v>
      </c>
      <c r="G621" s="48" t="s">
        <v>29</v>
      </c>
      <c r="H621" s="56"/>
      <c r="I621" s="57">
        <v>1273</v>
      </c>
      <c r="J621" s="50">
        <v>50</v>
      </c>
      <c r="L621" s="51" t="s">
        <v>81</v>
      </c>
      <c r="M621" s="51" t="s">
        <v>378</v>
      </c>
      <c r="N621" s="51" t="s">
        <v>448</v>
      </c>
    </row>
    <row r="622" spans="1:14">
      <c r="A622" s="52" t="s">
        <v>451</v>
      </c>
      <c r="B622" s="55" t="s">
        <v>444</v>
      </c>
      <c r="C622" s="55" t="s">
        <v>70</v>
      </c>
      <c r="D622" s="56" t="s">
        <v>455</v>
      </c>
      <c r="E622" s="55" t="s">
        <v>456</v>
      </c>
      <c r="F622" s="56" t="s">
        <v>159</v>
      </c>
      <c r="G622" s="48" t="s">
        <v>29</v>
      </c>
      <c r="H622" s="56"/>
      <c r="I622" s="57">
        <v>1273</v>
      </c>
      <c r="J622" s="50">
        <v>50</v>
      </c>
      <c r="L622" s="51" t="s">
        <v>81</v>
      </c>
      <c r="M622" s="51" t="s">
        <v>378</v>
      </c>
      <c r="N622" s="51" t="s">
        <v>448</v>
      </c>
    </row>
    <row r="623" spans="1:14">
      <c r="A623" s="52" t="s">
        <v>452</v>
      </c>
      <c r="B623" s="55" t="s">
        <v>445</v>
      </c>
      <c r="C623" s="55" t="s">
        <v>65</v>
      </c>
      <c r="D623" s="56" t="s">
        <v>455</v>
      </c>
      <c r="E623" s="55" t="s">
        <v>457</v>
      </c>
      <c r="F623" s="56" t="s">
        <v>159</v>
      </c>
      <c r="G623" s="48" t="s">
        <v>29</v>
      </c>
      <c r="H623" s="56"/>
      <c r="I623" s="57">
        <v>1273</v>
      </c>
      <c r="J623" s="50">
        <v>50</v>
      </c>
      <c r="L623" s="51" t="s">
        <v>81</v>
      </c>
      <c r="M623" s="51" t="s">
        <v>378</v>
      </c>
      <c r="N623" s="51" t="s">
        <v>448</v>
      </c>
    </row>
    <row r="624" spans="1:14">
      <c r="A624" s="52" t="s">
        <v>454</v>
      </c>
      <c r="B624" s="55" t="s">
        <v>446</v>
      </c>
      <c r="C624" s="55" t="s">
        <v>70</v>
      </c>
      <c r="D624" s="56" t="s">
        <v>455</v>
      </c>
      <c r="E624" s="55" t="s">
        <v>457</v>
      </c>
      <c r="F624" s="56" t="s">
        <v>159</v>
      </c>
      <c r="G624" s="48" t="s">
        <v>29</v>
      </c>
      <c r="H624" s="56"/>
      <c r="I624" s="57">
        <v>1273</v>
      </c>
      <c r="J624" s="50">
        <v>50</v>
      </c>
      <c r="L624" s="51" t="s">
        <v>81</v>
      </c>
      <c r="M624" s="51" t="s">
        <v>378</v>
      </c>
      <c r="N624" s="51" t="s">
        <v>448</v>
      </c>
    </row>
    <row r="625" spans="1:16">
      <c r="A625" s="52" t="s">
        <v>453</v>
      </c>
      <c r="B625" s="55" t="s">
        <v>447</v>
      </c>
      <c r="C625" s="55" t="s">
        <v>65</v>
      </c>
      <c r="D625" s="56" t="s">
        <v>455</v>
      </c>
      <c r="E625" s="55" t="s">
        <v>457</v>
      </c>
      <c r="F625" s="56" t="s">
        <v>159</v>
      </c>
      <c r="G625" s="48" t="s">
        <v>29</v>
      </c>
      <c r="H625" s="56"/>
      <c r="I625" s="57">
        <v>1273</v>
      </c>
      <c r="J625" s="50">
        <v>50</v>
      </c>
      <c r="L625" s="51" t="s">
        <v>81</v>
      </c>
      <c r="M625" s="51" t="s">
        <v>378</v>
      </c>
      <c r="N625" s="51" t="s">
        <v>448</v>
      </c>
    </row>
    <row r="626" spans="1:16">
      <c r="B626" s="55" t="s">
        <v>462</v>
      </c>
      <c r="C626" s="48" t="s">
        <v>70</v>
      </c>
      <c r="D626" s="48" t="s">
        <v>164</v>
      </c>
      <c r="E626" s="55" t="s">
        <v>465</v>
      </c>
      <c r="F626" s="48" t="s">
        <v>82</v>
      </c>
      <c r="G626" s="48" t="s">
        <v>29</v>
      </c>
      <c r="I626" s="49">
        <v>298</v>
      </c>
      <c r="J626" s="50">
        <v>6624700000</v>
      </c>
      <c r="K626" s="50">
        <v>269200000</v>
      </c>
      <c r="L626" s="51" t="s">
        <v>33</v>
      </c>
      <c r="M626" s="51" t="s">
        <v>189</v>
      </c>
      <c r="N626" s="51" t="s">
        <v>461</v>
      </c>
    </row>
    <row r="627" spans="1:16">
      <c r="B627" s="55" t="s">
        <v>463</v>
      </c>
      <c r="C627" s="48" t="s">
        <v>70</v>
      </c>
      <c r="D627" s="48" t="s">
        <v>164</v>
      </c>
      <c r="E627" s="55" t="s">
        <v>465</v>
      </c>
      <c r="F627" s="48" t="s">
        <v>82</v>
      </c>
      <c r="G627" s="48" t="s">
        <v>29</v>
      </c>
      <c r="I627" s="49">
        <v>298</v>
      </c>
      <c r="J627" s="50">
        <v>6910300000</v>
      </c>
      <c r="K627" s="50">
        <v>170500000</v>
      </c>
      <c r="L627" s="51" t="s">
        <v>33</v>
      </c>
      <c r="M627" s="51" t="s">
        <v>189</v>
      </c>
      <c r="N627" s="51" t="s">
        <v>461</v>
      </c>
    </row>
    <row r="628" spans="1:16">
      <c r="B628" s="55" t="s">
        <v>464</v>
      </c>
      <c r="C628" s="48" t="s">
        <v>65</v>
      </c>
      <c r="D628" s="48" t="s">
        <v>164</v>
      </c>
      <c r="E628" s="55" t="s">
        <v>465</v>
      </c>
      <c r="F628" s="48" t="s">
        <v>82</v>
      </c>
      <c r="G628" s="48" t="s">
        <v>29</v>
      </c>
      <c r="I628" s="49">
        <v>298</v>
      </c>
      <c r="J628" s="50">
        <v>7403400000</v>
      </c>
      <c r="K628" s="50">
        <v>422500000</v>
      </c>
      <c r="L628" s="51" t="s">
        <v>33</v>
      </c>
      <c r="M628" s="51" t="s">
        <v>189</v>
      </c>
      <c r="N628" s="51" t="s">
        <v>461</v>
      </c>
    </row>
    <row r="629" spans="1:16">
      <c r="B629" s="55" t="s">
        <v>462</v>
      </c>
      <c r="C629" s="48" t="s">
        <v>70</v>
      </c>
      <c r="D629" s="48" t="s">
        <v>164</v>
      </c>
      <c r="E629" s="55" t="s">
        <v>465</v>
      </c>
      <c r="F629" s="48" t="s">
        <v>75</v>
      </c>
      <c r="G629" s="48" t="s">
        <v>29</v>
      </c>
      <c r="I629" s="49">
        <v>298</v>
      </c>
      <c r="J629" s="50">
        <v>11500</v>
      </c>
      <c r="L629" s="51" t="s">
        <v>167</v>
      </c>
      <c r="M629" s="51" t="s">
        <v>189</v>
      </c>
      <c r="N629" s="51" t="s">
        <v>461</v>
      </c>
    </row>
    <row r="630" spans="1:16">
      <c r="B630" s="55" t="s">
        <v>463</v>
      </c>
      <c r="C630" s="48" t="s">
        <v>70</v>
      </c>
      <c r="D630" s="48" t="s">
        <v>164</v>
      </c>
      <c r="E630" s="55" t="s">
        <v>465</v>
      </c>
      <c r="F630" s="48" t="s">
        <v>75</v>
      </c>
      <c r="G630" s="48" t="s">
        <v>29</v>
      </c>
      <c r="I630" s="49">
        <v>298</v>
      </c>
      <c r="J630" s="50">
        <v>11400</v>
      </c>
      <c r="L630" s="51" t="s">
        <v>167</v>
      </c>
      <c r="M630" s="51" t="s">
        <v>189</v>
      </c>
      <c r="N630" s="51" t="s">
        <v>461</v>
      </c>
    </row>
    <row r="631" spans="1:16">
      <c r="B631" s="55" t="s">
        <v>464</v>
      </c>
      <c r="C631" s="48" t="s">
        <v>65</v>
      </c>
      <c r="D631" s="48" t="s">
        <v>164</v>
      </c>
      <c r="E631" s="55" t="s">
        <v>465</v>
      </c>
      <c r="F631" s="48" t="s">
        <v>75</v>
      </c>
      <c r="G631" s="48" t="s">
        <v>29</v>
      </c>
      <c r="I631" s="49">
        <v>298</v>
      </c>
      <c r="J631" s="50">
        <v>11200</v>
      </c>
      <c r="L631" s="51" t="s">
        <v>167</v>
      </c>
      <c r="M631" s="51" t="s">
        <v>189</v>
      </c>
      <c r="N631" s="51" t="s">
        <v>461</v>
      </c>
    </row>
    <row r="632" spans="1:16" ht="16">
      <c r="A632" s="58"/>
      <c r="B632" s="59" t="s">
        <v>470</v>
      </c>
      <c r="C632" s="58" t="s">
        <v>70</v>
      </c>
      <c r="D632" s="58" t="s">
        <v>475</v>
      </c>
      <c r="E632" s="59" t="s">
        <v>474</v>
      </c>
      <c r="F632" s="59"/>
      <c r="G632" s="59"/>
      <c r="H632" s="60"/>
      <c r="I632" s="61"/>
      <c r="J632" s="62"/>
      <c r="K632" s="62"/>
      <c r="L632" s="59"/>
      <c r="M632" s="59"/>
      <c r="N632" s="63" t="s">
        <v>466</v>
      </c>
    </row>
    <row r="633" spans="1:16" ht="16">
      <c r="A633" s="58"/>
      <c r="B633" s="59" t="s">
        <v>470</v>
      </c>
      <c r="C633" s="58" t="s">
        <v>70</v>
      </c>
      <c r="D633" s="58" t="s">
        <v>469</v>
      </c>
      <c r="E633" s="59" t="s">
        <v>476</v>
      </c>
      <c r="F633" s="59" t="s">
        <v>82</v>
      </c>
      <c r="G633" s="59" t="s">
        <v>467</v>
      </c>
      <c r="H633" s="60"/>
      <c r="I633" s="61">
        <v>298</v>
      </c>
      <c r="J633" s="62">
        <v>10200000000</v>
      </c>
      <c r="K633" s="62">
        <v>200000000</v>
      </c>
      <c r="L633" s="59"/>
      <c r="M633" s="59" t="s">
        <v>480</v>
      </c>
      <c r="N633" s="63" t="s">
        <v>466</v>
      </c>
    </row>
    <row r="634" spans="1:16" ht="16">
      <c r="A634" s="58"/>
      <c r="B634" s="59" t="s">
        <v>470</v>
      </c>
      <c r="C634" s="58" t="s">
        <v>70</v>
      </c>
      <c r="D634" s="58" t="s">
        <v>469</v>
      </c>
      <c r="E634" s="59" t="s">
        <v>477</v>
      </c>
      <c r="F634" s="59" t="s">
        <v>82</v>
      </c>
      <c r="G634" s="59" t="s">
        <v>467</v>
      </c>
      <c r="H634" s="60"/>
      <c r="I634" s="61">
        <v>298</v>
      </c>
      <c r="J634" s="62">
        <v>10700000000</v>
      </c>
      <c r="K634" s="62">
        <v>250000000</v>
      </c>
      <c r="L634" s="59"/>
      <c r="M634" s="59" t="s">
        <v>480</v>
      </c>
      <c r="N634" s="63" t="s">
        <v>466</v>
      </c>
    </row>
    <row r="635" spans="1:16" ht="16">
      <c r="A635" s="58"/>
      <c r="B635" s="59" t="s">
        <v>470</v>
      </c>
      <c r="C635" s="58" t="s">
        <v>478</v>
      </c>
      <c r="D635" s="58" t="s">
        <v>469</v>
      </c>
      <c r="E635" s="59" t="s">
        <v>473</v>
      </c>
      <c r="F635" s="59" t="s">
        <v>82</v>
      </c>
      <c r="G635" s="59" t="s">
        <v>467</v>
      </c>
      <c r="H635" s="60"/>
      <c r="I635" s="61">
        <v>298</v>
      </c>
      <c r="J635" s="62">
        <v>11400000000</v>
      </c>
      <c r="K635" s="62">
        <v>40000000</v>
      </c>
      <c r="L635" s="59" t="s">
        <v>33</v>
      </c>
      <c r="M635" s="59" t="s">
        <v>190</v>
      </c>
      <c r="N635" s="63" t="s">
        <v>466</v>
      </c>
    </row>
    <row r="636" spans="1:16" ht="16">
      <c r="A636" s="58"/>
      <c r="B636" s="59" t="s">
        <v>470</v>
      </c>
      <c r="C636" s="58" t="s">
        <v>479</v>
      </c>
      <c r="D636" s="58" t="s">
        <v>469</v>
      </c>
      <c r="E636" s="59" t="s">
        <v>472</v>
      </c>
      <c r="F636" s="59" t="s">
        <v>82</v>
      </c>
      <c r="G636" s="59" t="s">
        <v>467</v>
      </c>
      <c r="H636" s="60"/>
      <c r="I636" s="61">
        <v>298</v>
      </c>
      <c r="J636" s="62">
        <v>10300000000</v>
      </c>
      <c r="K636" s="62">
        <v>450000000</v>
      </c>
      <c r="L636" s="59" t="s">
        <v>33</v>
      </c>
      <c r="M636" s="59" t="s">
        <v>190</v>
      </c>
      <c r="N636" s="63" t="s">
        <v>466</v>
      </c>
    </row>
    <row r="637" spans="1:16" ht="16">
      <c r="A637" s="58"/>
      <c r="B637" s="59" t="s">
        <v>470</v>
      </c>
      <c r="C637" s="58" t="s">
        <v>479</v>
      </c>
      <c r="D637" s="58" t="s">
        <v>469</v>
      </c>
      <c r="E637" s="59" t="s">
        <v>471</v>
      </c>
      <c r="F637" s="59" t="s">
        <v>82</v>
      </c>
      <c r="G637" s="59" t="s">
        <v>467</v>
      </c>
      <c r="H637" s="60"/>
      <c r="I637" s="61">
        <v>298</v>
      </c>
      <c r="J637" s="62">
        <v>10200000000</v>
      </c>
      <c r="K637" s="62">
        <v>110000000</v>
      </c>
      <c r="L637" s="59" t="s">
        <v>33</v>
      </c>
      <c r="M637" s="59" t="s">
        <v>190</v>
      </c>
      <c r="N637" s="63" t="s">
        <v>466</v>
      </c>
    </row>
    <row r="638" spans="1:16" ht="16">
      <c r="A638" s="58"/>
      <c r="B638" s="59" t="s">
        <v>470</v>
      </c>
      <c r="C638" s="58" t="s">
        <v>479</v>
      </c>
      <c r="D638" s="58" t="s">
        <v>469</v>
      </c>
      <c r="E638" s="59" t="s">
        <v>468</v>
      </c>
      <c r="F638" s="59" t="s">
        <v>82</v>
      </c>
      <c r="G638" s="59" t="s">
        <v>467</v>
      </c>
      <c r="H638" s="60"/>
      <c r="I638" s="61">
        <v>298</v>
      </c>
      <c r="J638" s="62">
        <v>8800000000</v>
      </c>
      <c r="K638" s="62">
        <v>50000000</v>
      </c>
      <c r="L638" s="59" t="s">
        <v>33</v>
      </c>
      <c r="M638" s="59" t="s">
        <v>190</v>
      </c>
      <c r="N638" s="80" t="s">
        <v>509</v>
      </c>
    </row>
    <row r="639" spans="1:16" ht="16">
      <c r="B639" s="59" t="s">
        <v>470</v>
      </c>
      <c r="C639" s="58" t="s">
        <v>70</v>
      </c>
      <c r="D639" s="58" t="s">
        <v>469</v>
      </c>
      <c r="E639" s="59" t="s">
        <v>476</v>
      </c>
      <c r="F639" s="59" t="s">
        <v>75</v>
      </c>
      <c r="G639" s="59" t="s">
        <v>467</v>
      </c>
      <c r="H639" s="60"/>
      <c r="I639" s="61">
        <v>298</v>
      </c>
      <c r="J639" s="50">
        <f>P639*1000</f>
        <v>8502.2371364653209</v>
      </c>
      <c r="L639" s="51" t="s">
        <v>167</v>
      </c>
      <c r="M639" s="51" t="s">
        <v>480</v>
      </c>
      <c r="N639" s="80" t="s">
        <v>509</v>
      </c>
      <c r="P639" s="6">
        <v>8.50223713646532</v>
      </c>
    </row>
    <row r="640" spans="1:16" ht="16">
      <c r="B640" s="59" t="s">
        <v>470</v>
      </c>
      <c r="C640" s="58" t="s">
        <v>70</v>
      </c>
      <c r="D640" s="58" t="s">
        <v>469</v>
      </c>
      <c r="E640" s="59" t="s">
        <v>477</v>
      </c>
      <c r="F640" s="59" t="s">
        <v>75</v>
      </c>
      <c r="G640" s="59" t="s">
        <v>467</v>
      </c>
      <c r="H640" s="60"/>
      <c r="I640" s="61">
        <v>298</v>
      </c>
      <c r="J640" s="50">
        <f t="shared" ref="J640:J644" si="15">P640*1000</f>
        <v>8742.7293064876885</v>
      </c>
      <c r="L640" s="51" t="s">
        <v>167</v>
      </c>
      <c r="M640" s="51" t="s">
        <v>480</v>
      </c>
      <c r="N640" s="80" t="s">
        <v>509</v>
      </c>
      <c r="P640" s="6">
        <v>8.7427293064876892</v>
      </c>
    </row>
    <row r="641" spans="1:18" ht="16">
      <c r="B641" s="59" t="s">
        <v>470</v>
      </c>
      <c r="C641" s="58" t="s">
        <v>478</v>
      </c>
      <c r="D641" s="58" t="s">
        <v>469</v>
      </c>
      <c r="E641" s="59" t="s">
        <v>473</v>
      </c>
      <c r="F641" s="59" t="s">
        <v>75</v>
      </c>
      <c r="G641" s="59" t="s">
        <v>467</v>
      </c>
      <c r="H641" s="60"/>
      <c r="I641" s="61">
        <v>298</v>
      </c>
      <c r="J641" s="50">
        <f t="shared" si="15"/>
        <v>10465.324384787398</v>
      </c>
      <c r="L641" s="51" t="s">
        <v>167</v>
      </c>
      <c r="M641" s="51" t="s">
        <v>480</v>
      </c>
      <c r="N641" s="80" t="s">
        <v>509</v>
      </c>
      <c r="P641" s="6">
        <v>10.465324384787399</v>
      </c>
    </row>
    <row r="642" spans="1:18" ht="16">
      <c r="B642" s="59" t="s">
        <v>470</v>
      </c>
      <c r="C642" s="58" t="s">
        <v>479</v>
      </c>
      <c r="D642" s="58" t="s">
        <v>469</v>
      </c>
      <c r="E642" s="59" t="s">
        <v>472</v>
      </c>
      <c r="F642" s="59" t="s">
        <v>75</v>
      </c>
      <c r="G642" s="59" t="s">
        <v>467</v>
      </c>
      <c r="H642" s="60"/>
      <c r="I642" s="61">
        <v>298</v>
      </c>
      <c r="J642" s="50">
        <f t="shared" si="15"/>
        <v>10666.666666666601</v>
      </c>
      <c r="L642" s="51" t="s">
        <v>167</v>
      </c>
      <c r="M642" s="51" t="s">
        <v>480</v>
      </c>
      <c r="N642" s="80" t="s">
        <v>509</v>
      </c>
      <c r="P642" s="6">
        <v>10.6666666666666</v>
      </c>
    </row>
    <row r="643" spans="1:18" ht="16">
      <c r="B643" s="59" t="s">
        <v>470</v>
      </c>
      <c r="C643" s="58" t="s">
        <v>479</v>
      </c>
      <c r="D643" s="58" t="s">
        <v>469</v>
      </c>
      <c r="E643" s="59" t="s">
        <v>471</v>
      </c>
      <c r="F643" s="59" t="s">
        <v>75</v>
      </c>
      <c r="G643" s="59" t="s">
        <v>467</v>
      </c>
      <c r="H643" s="60"/>
      <c r="I643" s="61">
        <v>298</v>
      </c>
      <c r="J643" s="50">
        <f t="shared" si="15"/>
        <v>10840.044742729298</v>
      </c>
      <c r="L643" s="51" t="s">
        <v>167</v>
      </c>
      <c r="M643" s="51" t="s">
        <v>480</v>
      </c>
      <c r="N643" s="80" t="s">
        <v>509</v>
      </c>
      <c r="P643" s="6">
        <v>10.840044742729299</v>
      </c>
    </row>
    <row r="644" spans="1:18" ht="16">
      <c r="B644" s="59" t="s">
        <v>470</v>
      </c>
      <c r="C644" s="58" t="s">
        <v>479</v>
      </c>
      <c r="D644" s="58" t="s">
        <v>469</v>
      </c>
      <c r="E644" s="59" t="s">
        <v>468</v>
      </c>
      <c r="F644" s="59" t="s">
        <v>75</v>
      </c>
      <c r="G644" s="59" t="s">
        <v>467</v>
      </c>
      <c r="H644" s="60"/>
      <c r="I644" s="61">
        <v>298</v>
      </c>
      <c r="J644" s="50">
        <f t="shared" si="15"/>
        <v>10789.7091722595</v>
      </c>
      <c r="L644" s="51" t="s">
        <v>167</v>
      </c>
      <c r="M644" s="51" t="s">
        <v>480</v>
      </c>
      <c r="N644" s="80" t="s">
        <v>509</v>
      </c>
      <c r="P644" s="6">
        <v>10.789709172259499</v>
      </c>
    </row>
    <row r="645" spans="1:18" ht="16">
      <c r="A645" s="58">
        <v>118</v>
      </c>
      <c r="B645" s="59" t="s">
        <v>481</v>
      </c>
      <c r="C645" s="58" t="s">
        <v>70</v>
      </c>
      <c r="D645" s="58" t="s">
        <v>482</v>
      </c>
      <c r="E645" s="59" t="s">
        <v>483</v>
      </c>
      <c r="F645" s="59" t="s">
        <v>158</v>
      </c>
      <c r="G645" s="59" t="s">
        <v>467</v>
      </c>
      <c r="H645" s="60"/>
      <c r="I645" s="61">
        <v>298</v>
      </c>
      <c r="J645" s="62">
        <f>P645*1000000</f>
        <v>1804482225.6568701</v>
      </c>
      <c r="K645" s="62"/>
      <c r="L645" s="59" t="s">
        <v>33</v>
      </c>
      <c r="M645" s="59" t="s">
        <v>381</v>
      </c>
      <c r="N645" s="81" t="s">
        <v>484</v>
      </c>
      <c r="P645" s="6">
        <v>1804.48222565687</v>
      </c>
    </row>
    <row r="646" spans="1:18" ht="16">
      <c r="A646" s="58">
        <v>119</v>
      </c>
      <c r="B646" s="59" t="s">
        <v>481</v>
      </c>
      <c r="C646" s="58" t="s">
        <v>70</v>
      </c>
      <c r="D646" s="58" t="s">
        <v>482</v>
      </c>
      <c r="E646" s="59" t="s">
        <v>485</v>
      </c>
      <c r="F646" s="59" t="s">
        <v>158</v>
      </c>
      <c r="G646" s="59" t="s">
        <v>467</v>
      </c>
      <c r="H646" s="60"/>
      <c r="I646" s="61">
        <v>298</v>
      </c>
      <c r="J646" s="62">
        <f t="shared" ref="J646:J647" si="16">P646*1000000</f>
        <v>2042503863.9876299</v>
      </c>
      <c r="K646" s="62"/>
      <c r="L646" s="59" t="s">
        <v>33</v>
      </c>
      <c r="M646" s="59" t="s">
        <v>381</v>
      </c>
      <c r="N646" s="81" t="s">
        <v>484</v>
      </c>
      <c r="P646" s="6">
        <v>2042.50386398763</v>
      </c>
    </row>
    <row r="647" spans="1:18" ht="16">
      <c r="A647" s="58">
        <v>120</v>
      </c>
      <c r="B647" s="59" t="s">
        <v>481</v>
      </c>
      <c r="C647" s="58" t="s">
        <v>70</v>
      </c>
      <c r="D647" s="58" t="s">
        <v>482</v>
      </c>
      <c r="E647" s="59" t="s">
        <v>486</v>
      </c>
      <c r="F647" s="59" t="s">
        <v>158</v>
      </c>
      <c r="G647" s="59" t="s">
        <v>467</v>
      </c>
      <c r="H647" s="60"/>
      <c r="I647" s="61">
        <v>298</v>
      </c>
      <c r="J647" s="62">
        <f t="shared" si="16"/>
        <v>2181607418.8562503</v>
      </c>
      <c r="K647" s="62"/>
      <c r="L647" s="59" t="s">
        <v>33</v>
      </c>
      <c r="M647" s="59" t="s">
        <v>381</v>
      </c>
      <c r="N647" s="81" t="s">
        <v>484</v>
      </c>
      <c r="P647" s="6">
        <v>2181.6074188562502</v>
      </c>
    </row>
    <row r="648" spans="1:18" ht="16">
      <c r="A648" s="58">
        <v>120</v>
      </c>
      <c r="B648" s="59" t="s">
        <v>481</v>
      </c>
      <c r="C648" s="58" t="s">
        <v>70</v>
      </c>
      <c r="D648" s="58" t="s">
        <v>482</v>
      </c>
      <c r="E648" s="59" t="s">
        <v>486</v>
      </c>
      <c r="F648" s="59" t="s">
        <v>175</v>
      </c>
      <c r="G648" s="59" t="s">
        <v>467</v>
      </c>
      <c r="I648" s="49">
        <f>273+R648</f>
        <v>973</v>
      </c>
      <c r="J648" s="50">
        <f>P648*1000000</f>
        <v>667000000</v>
      </c>
      <c r="L648" s="59" t="s">
        <v>33</v>
      </c>
      <c r="M648" s="59" t="s">
        <v>139</v>
      </c>
      <c r="N648" s="81" t="s">
        <v>484</v>
      </c>
      <c r="P648" s="65">
        <v>667</v>
      </c>
      <c r="R648" s="65">
        <v>700</v>
      </c>
    </row>
    <row r="649" spans="1:18" ht="16">
      <c r="A649" s="58">
        <v>120</v>
      </c>
      <c r="B649" s="59" t="s">
        <v>481</v>
      </c>
      <c r="C649" s="58" t="s">
        <v>70</v>
      </c>
      <c r="D649" s="58" t="s">
        <v>482</v>
      </c>
      <c r="E649" s="59" t="s">
        <v>486</v>
      </c>
      <c r="F649" s="59" t="s">
        <v>175</v>
      </c>
      <c r="G649" s="59" t="s">
        <v>467</v>
      </c>
      <c r="I649" s="49">
        <f t="shared" ref="I649:I658" si="17">273+R649</f>
        <v>1073</v>
      </c>
      <c r="J649" s="50">
        <f t="shared" ref="J649:J655" si="18">P649*1000000</f>
        <v>580000000</v>
      </c>
      <c r="L649" s="59" t="s">
        <v>33</v>
      </c>
      <c r="M649" s="59" t="s">
        <v>139</v>
      </c>
      <c r="N649" s="81" t="s">
        <v>484</v>
      </c>
      <c r="P649" s="65">
        <v>580</v>
      </c>
      <c r="R649" s="65">
        <v>800</v>
      </c>
    </row>
    <row r="650" spans="1:18" ht="16">
      <c r="A650" s="58">
        <v>120</v>
      </c>
      <c r="B650" s="59" t="s">
        <v>481</v>
      </c>
      <c r="C650" s="58" t="s">
        <v>70</v>
      </c>
      <c r="D650" s="58" t="s">
        <v>482</v>
      </c>
      <c r="E650" s="59" t="s">
        <v>486</v>
      </c>
      <c r="F650" s="59" t="s">
        <v>175</v>
      </c>
      <c r="G650" s="59" t="s">
        <v>467</v>
      </c>
      <c r="I650" s="49">
        <f t="shared" si="17"/>
        <v>1173</v>
      </c>
      <c r="J650" s="50">
        <f t="shared" si="18"/>
        <v>540000000</v>
      </c>
      <c r="L650" s="59" t="s">
        <v>33</v>
      </c>
      <c r="M650" s="59" t="s">
        <v>139</v>
      </c>
      <c r="N650" s="81" t="s">
        <v>484</v>
      </c>
      <c r="P650" s="65">
        <v>540</v>
      </c>
      <c r="R650" s="65">
        <v>900</v>
      </c>
    </row>
    <row r="651" spans="1:18" ht="16">
      <c r="A651" s="58">
        <v>120</v>
      </c>
      <c r="B651" s="59" t="s">
        <v>481</v>
      </c>
      <c r="C651" s="58" t="s">
        <v>70</v>
      </c>
      <c r="D651" s="58" t="s">
        <v>482</v>
      </c>
      <c r="E651" s="59" t="s">
        <v>486</v>
      </c>
      <c r="F651" s="59" t="s">
        <v>175</v>
      </c>
      <c r="G651" s="59" t="s">
        <v>467</v>
      </c>
      <c r="I651" s="49">
        <f t="shared" si="17"/>
        <v>1273</v>
      </c>
      <c r="J651" s="50">
        <f t="shared" si="18"/>
        <v>437000000</v>
      </c>
      <c r="L651" s="59" t="s">
        <v>33</v>
      </c>
      <c r="M651" s="59" t="s">
        <v>139</v>
      </c>
      <c r="N651" s="81" t="s">
        <v>484</v>
      </c>
      <c r="P651" s="65">
        <v>437</v>
      </c>
      <c r="R651" s="65">
        <v>1000</v>
      </c>
    </row>
    <row r="652" spans="1:18" ht="16">
      <c r="A652" s="58">
        <v>120</v>
      </c>
      <c r="B652" s="59" t="s">
        <v>481</v>
      </c>
      <c r="C652" s="58" t="s">
        <v>70</v>
      </c>
      <c r="D652" s="58" t="s">
        <v>482</v>
      </c>
      <c r="E652" s="59" t="s">
        <v>486</v>
      </c>
      <c r="F652" s="59" t="s">
        <v>158</v>
      </c>
      <c r="G652" s="59" t="s">
        <v>467</v>
      </c>
      <c r="I652" s="49">
        <f t="shared" si="17"/>
        <v>973</v>
      </c>
      <c r="J652" s="50">
        <f t="shared" si="18"/>
        <v>996000000</v>
      </c>
      <c r="L652" s="59" t="s">
        <v>33</v>
      </c>
      <c r="M652" s="59" t="s">
        <v>139</v>
      </c>
      <c r="N652" s="81" t="s">
        <v>484</v>
      </c>
      <c r="P652" s="65">
        <v>996</v>
      </c>
      <c r="R652" s="65">
        <v>700</v>
      </c>
    </row>
    <row r="653" spans="1:18" ht="16">
      <c r="A653" s="58">
        <v>120</v>
      </c>
      <c r="B653" s="59" t="s">
        <v>481</v>
      </c>
      <c r="C653" s="58" t="s">
        <v>70</v>
      </c>
      <c r="D653" s="58" t="s">
        <v>482</v>
      </c>
      <c r="E653" s="59" t="s">
        <v>486</v>
      </c>
      <c r="F653" s="59" t="s">
        <v>158</v>
      </c>
      <c r="G653" s="59" t="s">
        <v>467</v>
      </c>
      <c r="I653" s="49">
        <f t="shared" si="17"/>
        <v>1073</v>
      </c>
      <c r="J653" s="50">
        <f t="shared" si="18"/>
        <v>894000000</v>
      </c>
      <c r="L653" s="59" t="s">
        <v>33</v>
      </c>
      <c r="M653" s="59" t="s">
        <v>139</v>
      </c>
      <c r="N653" s="81" t="s">
        <v>484</v>
      </c>
      <c r="P653" s="65">
        <v>894</v>
      </c>
      <c r="R653" s="65">
        <v>800</v>
      </c>
    </row>
    <row r="654" spans="1:18" ht="16">
      <c r="A654" s="58">
        <v>120</v>
      </c>
      <c r="B654" s="59" t="s">
        <v>481</v>
      </c>
      <c r="C654" s="58" t="s">
        <v>70</v>
      </c>
      <c r="D654" s="58" t="s">
        <v>482</v>
      </c>
      <c r="E654" s="59" t="s">
        <v>486</v>
      </c>
      <c r="F654" s="59" t="s">
        <v>158</v>
      </c>
      <c r="G654" s="59" t="s">
        <v>467</v>
      </c>
      <c r="I654" s="49">
        <f t="shared" si="17"/>
        <v>1173</v>
      </c>
      <c r="J654" s="50">
        <f t="shared" si="18"/>
        <v>668000000</v>
      </c>
      <c r="L654" s="59" t="s">
        <v>33</v>
      </c>
      <c r="M654" s="59" t="s">
        <v>139</v>
      </c>
      <c r="N654" s="81" t="s">
        <v>484</v>
      </c>
      <c r="P654" s="65">
        <v>668</v>
      </c>
      <c r="R654" s="65">
        <v>900</v>
      </c>
    </row>
    <row r="655" spans="1:18" ht="16">
      <c r="A655" s="58">
        <v>120</v>
      </c>
      <c r="B655" s="59" t="s">
        <v>481</v>
      </c>
      <c r="C655" s="58" t="s">
        <v>70</v>
      </c>
      <c r="D655" s="58" t="s">
        <v>482</v>
      </c>
      <c r="E655" s="59" t="s">
        <v>486</v>
      </c>
      <c r="F655" s="59" t="s">
        <v>158</v>
      </c>
      <c r="G655" s="59" t="s">
        <v>467</v>
      </c>
      <c r="I655" s="49">
        <f t="shared" si="17"/>
        <v>1273</v>
      </c>
      <c r="J655" s="50">
        <f t="shared" si="18"/>
        <v>483000000</v>
      </c>
      <c r="L655" s="59" t="s">
        <v>33</v>
      </c>
      <c r="M655" s="59" t="s">
        <v>139</v>
      </c>
      <c r="N655" s="81" t="s">
        <v>484</v>
      </c>
      <c r="P655" s="65">
        <v>483</v>
      </c>
      <c r="R655" s="65">
        <v>1000</v>
      </c>
    </row>
    <row r="656" spans="1:18" ht="16">
      <c r="A656" s="58">
        <v>120</v>
      </c>
      <c r="B656" s="59" t="s">
        <v>481</v>
      </c>
      <c r="C656" s="58" t="s">
        <v>70</v>
      </c>
      <c r="D656" s="58" t="s">
        <v>482</v>
      </c>
      <c r="E656" s="59" t="s">
        <v>486</v>
      </c>
      <c r="F656" s="59" t="s">
        <v>159</v>
      </c>
      <c r="G656" s="59" t="s">
        <v>467</v>
      </c>
      <c r="I656" s="49">
        <f t="shared" si="17"/>
        <v>973</v>
      </c>
      <c r="J656" s="51">
        <v>40</v>
      </c>
      <c r="L656" s="128" t="s">
        <v>81</v>
      </c>
      <c r="M656" s="59" t="s">
        <v>139</v>
      </c>
      <c r="N656" s="81" t="s">
        <v>484</v>
      </c>
      <c r="R656" s="65">
        <v>700</v>
      </c>
    </row>
    <row r="657" spans="1:19" ht="16">
      <c r="A657" s="58">
        <v>120</v>
      </c>
      <c r="B657" s="59" t="s">
        <v>481</v>
      </c>
      <c r="C657" s="58" t="s">
        <v>70</v>
      </c>
      <c r="D657" s="58" t="s">
        <v>482</v>
      </c>
      <c r="E657" s="59" t="s">
        <v>486</v>
      </c>
      <c r="F657" s="59" t="s">
        <v>159</v>
      </c>
      <c r="G657" s="59" t="s">
        <v>467</v>
      </c>
      <c r="I657" s="49">
        <f t="shared" si="17"/>
        <v>1073</v>
      </c>
      <c r="J657" s="51">
        <v>40</v>
      </c>
      <c r="L657" s="128" t="s">
        <v>81</v>
      </c>
      <c r="M657" s="59" t="s">
        <v>139</v>
      </c>
      <c r="N657" s="81" t="s">
        <v>484</v>
      </c>
      <c r="R657" s="65">
        <v>800</v>
      </c>
    </row>
    <row r="658" spans="1:19" ht="16">
      <c r="A658" s="58">
        <v>120</v>
      </c>
      <c r="B658" s="59" t="s">
        <v>481</v>
      </c>
      <c r="C658" s="58" t="s">
        <v>70</v>
      </c>
      <c r="D658" s="58" t="s">
        <v>482</v>
      </c>
      <c r="E658" s="59" t="s">
        <v>486</v>
      </c>
      <c r="F658" s="59" t="s">
        <v>159</v>
      </c>
      <c r="G658" s="59" t="s">
        <v>467</v>
      </c>
      <c r="I658" s="49">
        <f t="shared" si="17"/>
        <v>1173</v>
      </c>
      <c r="J658" s="51">
        <v>40</v>
      </c>
      <c r="L658" s="128" t="s">
        <v>81</v>
      </c>
      <c r="M658" s="59" t="s">
        <v>139</v>
      </c>
      <c r="N658" s="81" t="s">
        <v>484</v>
      </c>
      <c r="R658" s="65">
        <v>900</v>
      </c>
    </row>
    <row r="659" spans="1:19" ht="16">
      <c r="A659" s="58">
        <v>120</v>
      </c>
      <c r="B659" s="59" t="s">
        <v>481</v>
      </c>
      <c r="C659" s="58" t="s">
        <v>70</v>
      </c>
      <c r="D659" s="58" t="s">
        <v>482</v>
      </c>
      <c r="E659" s="59" t="s">
        <v>486</v>
      </c>
      <c r="F659" s="59" t="s">
        <v>159</v>
      </c>
      <c r="G659" s="59" t="s">
        <v>467</v>
      </c>
      <c r="I659" s="49">
        <f>273+R659</f>
        <v>1273</v>
      </c>
      <c r="J659" s="51">
        <v>40</v>
      </c>
      <c r="L659" s="128" t="s">
        <v>81</v>
      </c>
      <c r="M659" s="59" t="s">
        <v>139</v>
      </c>
      <c r="N659" s="81" t="s">
        <v>484</v>
      </c>
      <c r="R659" s="65">
        <v>1000</v>
      </c>
    </row>
    <row r="660" spans="1:19" ht="16">
      <c r="A660" s="58">
        <v>121</v>
      </c>
      <c r="B660" s="59" t="s">
        <v>487</v>
      </c>
      <c r="C660" s="58" t="s">
        <v>70</v>
      </c>
      <c r="D660" s="58" t="s">
        <v>488</v>
      </c>
      <c r="E660" s="59" t="s">
        <v>489</v>
      </c>
      <c r="F660" s="59" t="s">
        <v>82</v>
      </c>
      <c r="G660" s="59" t="s">
        <v>467</v>
      </c>
      <c r="H660" s="60"/>
      <c r="I660" s="61">
        <v>298</v>
      </c>
      <c r="J660" s="62">
        <f>340*9807000</f>
        <v>3334380000</v>
      </c>
      <c r="K660" s="62">
        <f>3*9807000</f>
        <v>29421000</v>
      </c>
      <c r="L660" s="59" t="s">
        <v>33</v>
      </c>
      <c r="M660" s="59" t="s">
        <v>458</v>
      </c>
      <c r="N660" s="81" t="s">
        <v>490</v>
      </c>
      <c r="O660" s="70"/>
      <c r="P660" s="71"/>
      <c r="Q660" s="71"/>
      <c r="R660" s="70"/>
      <c r="S660" s="70"/>
    </row>
    <row r="661" spans="1:19" ht="16">
      <c r="A661" s="58">
        <v>122</v>
      </c>
      <c r="B661" s="59" t="s">
        <v>491</v>
      </c>
      <c r="C661" s="58" t="s">
        <v>70</v>
      </c>
      <c r="D661" s="58" t="s">
        <v>488</v>
      </c>
      <c r="E661" s="59" t="s">
        <v>489</v>
      </c>
      <c r="F661" s="59" t="s">
        <v>82</v>
      </c>
      <c r="G661" s="59" t="s">
        <v>467</v>
      </c>
      <c r="H661" s="60"/>
      <c r="I661" s="61">
        <v>298</v>
      </c>
      <c r="J661" s="62">
        <f>357*9807000</f>
        <v>3501099000</v>
      </c>
      <c r="K661" s="62">
        <f>3*9807000</f>
        <v>29421000</v>
      </c>
      <c r="L661" s="59" t="s">
        <v>33</v>
      </c>
      <c r="M661" s="59" t="s">
        <v>458</v>
      </c>
      <c r="N661" s="81" t="s">
        <v>490</v>
      </c>
      <c r="O661" s="70"/>
      <c r="P661" s="71"/>
      <c r="Q661" s="71"/>
      <c r="R661" s="70"/>
      <c r="S661" s="70"/>
    </row>
    <row r="662" spans="1:19" ht="16">
      <c r="A662" s="58">
        <v>123</v>
      </c>
      <c r="B662" s="59" t="s">
        <v>492</v>
      </c>
      <c r="C662" s="58" t="s">
        <v>348</v>
      </c>
      <c r="D662" s="58" t="s">
        <v>488</v>
      </c>
      <c r="E662" s="59" t="s">
        <v>489</v>
      </c>
      <c r="F662" s="59" t="s">
        <v>82</v>
      </c>
      <c r="G662" s="59" t="s">
        <v>467</v>
      </c>
      <c r="H662" s="60"/>
      <c r="I662" s="61">
        <v>298</v>
      </c>
      <c r="J662" s="62">
        <f>457*9807000</f>
        <v>4481799000</v>
      </c>
      <c r="K662" s="62">
        <f>13*9807000</f>
        <v>127491000</v>
      </c>
      <c r="L662" s="59" t="s">
        <v>33</v>
      </c>
      <c r="M662" s="59" t="s">
        <v>458</v>
      </c>
      <c r="N662" s="81" t="s">
        <v>490</v>
      </c>
      <c r="O662" s="70"/>
      <c r="P662" s="71"/>
      <c r="Q662" s="71"/>
      <c r="R662" s="70"/>
      <c r="S662" s="70"/>
    </row>
    <row r="663" spans="1:19" ht="16">
      <c r="A663" s="58">
        <v>124</v>
      </c>
      <c r="B663" s="59" t="s">
        <v>493</v>
      </c>
      <c r="C663" s="58" t="s">
        <v>494</v>
      </c>
      <c r="D663" s="58" t="s">
        <v>488</v>
      </c>
      <c r="E663" s="59" t="s">
        <v>489</v>
      </c>
      <c r="F663" s="59" t="s">
        <v>82</v>
      </c>
      <c r="G663" s="59" t="s">
        <v>467</v>
      </c>
      <c r="H663" s="60"/>
      <c r="I663" s="61">
        <v>298</v>
      </c>
      <c r="J663" s="62">
        <f>414*9807000</f>
        <v>4060098000</v>
      </c>
      <c r="K663" s="62">
        <f>8*9807000</f>
        <v>78456000</v>
      </c>
      <c r="L663" s="59" t="s">
        <v>33</v>
      </c>
      <c r="M663" s="59" t="s">
        <v>458</v>
      </c>
      <c r="N663" s="81" t="s">
        <v>490</v>
      </c>
      <c r="O663" s="70"/>
      <c r="P663" s="71"/>
      <c r="Q663" s="71"/>
      <c r="R663" s="70"/>
      <c r="S663" s="70"/>
    </row>
    <row r="664" spans="1:19" ht="16">
      <c r="A664" s="58">
        <v>121</v>
      </c>
      <c r="B664" s="59" t="s">
        <v>487</v>
      </c>
      <c r="C664" s="58" t="s">
        <v>70</v>
      </c>
      <c r="D664" s="58" t="s">
        <v>488</v>
      </c>
      <c r="E664" s="59" t="s">
        <v>489</v>
      </c>
      <c r="F664" s="72" t="s">
        <v>175</v>
      </c>
      <c r="G664" s="59" t="s">
        <v>467</v>
      </c>
      <c r="H664" s="60" t="s">
        <v>125</v>
      </c>
      <c r="I664" s="61">
        <v>298</v>
      </c>
      <c r="J664" s="73">
        <f>P664*1000000</f>
        <v>975000000</v>
      </c>
      <c r="K664" s="75"/>
      <c r="L664" s="74" t="s">
        <v>33</v>
      </c>
      <c r="M664" s="74" t="s">
        <v>459</v>
      </c>
      <c r="N664" s="81" t="s">
        <v>490</v>
      </c>
      <c r="O664" s="70"/>
      <c r="P664" s="75">
        <v>975</v>
      </c>
      <c r="Q664" s="71"/>
      <c r="R664" s="70"/>
      <c r="S664" s="70"/>
    </row>
    <row r="665" spans="1:19" ht="16">
      <c r="A665" s="58">
        <v>122</v>
      </c>
      <c r="B665" s="59" t="s">
        <v>491</v>
      </c>
      <c r="C665" s="58" t="s">
        <v>70</v>
      </c>
      <c r="D665" s="58" t="s">
        <v>488</v>
      </c>
      <c r="E665" s="59" t="s">
        <v>489</v>
      </c>
      <c r="F665" s="72" t="s">
        <v>175</v>
      </c>
      <c r="G665" s="59" t="s">
        <v>467</v>
      </c>
      <c r="H665" s="60" t="s">
        <v>125</v>
      </c>
      <c r="I665" s="61">
        <v>298</v>
      </c>
      <c r="J665" s="73">
        <f t="shared" ref="J665:J695" si="19">P665*1000000</f>
        <v>882000000</v>
      </c>
      <c r="K665" s="73"/>
      <c r="L665" s="74" t="s">
        <v>33</v>
      </c>
      <c r="M665" s="74" t="s">
        <v>459</v>
      </c>
      <c r="N665" s="81" t="s">
        <v>490</v>
      </c>
      <c r="O665" s="70"/>
      <c r="P665" s="75">
        <v>882</v>
      </c>
      <c r="Q665" s="71"/>
      <c r="R665" s="70"/>
      <c r="S665" s="70"/>
    </row>
    <row r="666" spans="1:19" ht="16">
      <c r="A666" s="58">
        <v>123</v>
      </c>
      <c r="B666" s="59" t="s">
        <v>492</v>
      </c>
      <c r="C666" s="58" t="s">
        <v>348</v>
      </c>
      <c r="D666" s="58" t="s">
        <v>488</v>
      </c>
      <c r="E666" s="59" t="s">
        <v>489</v>
      </c>
      <c r="F666" s="72" t="s">
        <v>175</v>
      </c>
      <c r="G666" s="59" t="s">
        <v>467</v>
      </c>
      <c r="H666" s="60" t="s">
        <v>125</v>
      </c>
      <c r="I666" s="61">
        <v>298</v>
      </c>
      <c r="J666" s="73">
        <f t="shared" si="19"/>
        <v>1576000000</v>
      </c>
      <c r="K666" s="73"/>
      <c r="L666" s="74" t="s">
        <v>33</v>
      </c>
      <c r="M666" s="74" t="s">
        <v>459</v>
      </c>
      <c r="N666" s="81" t="s">
        <v>490</v>
      </c>
      <c r="O666" s="70"/>
      <c r="P666" s="75">
        <v>1576</v>
      </c>
      <c r="Q666" s="71"/>
      <c r="R666" s="70"/>
      <c r="S666" s="70"/>
    </row>
    <row r="667" spans="1:19" ht="16">
      <c r="A667" s="58">
        <v>124</v>
      </c>
      <c r="B667" s="59" t="s">
        <v>493</v>
      </c>
      <c r="C667" s="58" t="s">
        <v>494</v>
      </c>
      <c r="D667" s="58" t="s">
        <v>488</v>
      </c>
      <c r="E667" s="59" t="s">
        <v>489</v>
      </c>
      <c r="F667" s="72" t="s">
        <v>175</v>
      </c>
      <c r="G667" s="59" t="s">
        <v>467</v>
      </c>
      <c r="H667" s="60" t="s">
        <v>125</v>
      </c>
      <c r="I667" s="61">
        <v>298</v>
      </c>
      <c r="J667" s="73">
        <f t="shared" si="19"/>
        <v>1244000000</v>
      </c>
      <c r="K667" s="73"/>
      <c r="L667" s="74" t="s">
        <v>33</v>
      </c>
      <c r="M667" s="74" t="s">
        <v>459</v>
      </c>
      <c r="N667" s="81" t="s">
        <v>490</v>
      </c>
      <c r="O667" s="70"/>
      <c r="P667" s="75">
        <v>1244</v>
      </c>
      <c r="Q667" s="71"/>
      <c r="R667" s="70"/>
      <c r="S667" s="70"/>
    </row>
    <row r="668" spans="1:19" ht="16">
      <c r="A668" s="58">
        <v>121</v>
      </c>
      <c r="B668" s="59" t="s">
        <v>487</v>
      </c>
      <c r="C668" s="58" t="s">
        <v>70</v>
      </c>
      <c r="D668" s="58" t="s">
        <v>488</v>
      </c>
      <c r="E668" s="59" t="s">
        <v>489</v>
      </c>
      <c r="F668" s="72" t="s">
        <v>175</v>
      </c>
      <c r="G668" s="59" t="s">
        <v>467</v>
      </c>
      <c r="H668" s="60" t="s">
        <v>125</v>
      </c>
      <c r="I668" s="76">
        <v>1073</v>
      </c>
      <c r="J668" s="73">
        <f t="shared" si="19"/>
        <v>465000000</v>
      </c>
      <c r="K668" s="73"/>
      <c r="L668" s="74" t="s">
        <v>33</v>
      </c>
      <c r="M668" s="74" t="s">
        <v>459</v>
      </c>
      <c r="N668" s="81" t="s">
        <v>490</v>
      </c>
      <c r="O668" s="70"/>
      <c r="P668" s="75">
        <v>465</v>
      </c>
      <c r="Q668" s="71"/>
      <c r="R668" s="70"/>
      <c r="S668" s="70"/>
    </row>
    <row r="669" spans="1:19" ht="16">
      <c r="A669" s="58">
        <v>122</v>
      </c>
      <c r="B669" s="59" t="s">
        <v>491</v>
      </c>
      <c r="C669" s="58" t="s">
        <v>70</v>
      </c>
      <c r="D669" s="58" t="s">
        <v>488</v>
      </c>
      <c r="E669" s="59" t="s">
        <v>489</v>
      </c>
      <c r="F669" s="72" t="s">
        <v>175</v>
      </c>
      <c r="G669" s="59" t="s">
        <v>467</v>
      </c>
      <c r="H669" s="60" t="s">
        <v>125</v>
      </c>
      <c r="I669" s="76">
        <v>1073</v>
      </c>
      <c r="J669" s="73">
        <f t="shared" si="19"/>
        <v>596000000</v>
      </c>
      <c r="K669" s="73"/>
      <c r="L669" s="74" t="s">
        <v>33</v>
      </c>
      <c r="M669" s="74" t="s">
        <v>459</v>
      </c>
      <c r="N669" s="81" t="s">
        <v>490</v>
      </c>
      <c r="O669" s="70"/>
      <c r="P669" s="75">
        <v>596</v>
      </c>
      <c r="Q669" s="71"/>
      <c r="R669" s="70"/>
      <c r="S669" s="70"/>
    </row>
    <row r="670" spans="1:19" ht="16">
      <c r="A670" s="58">
        <v>123</v>
      </c>
      <c r="B670" s="59" t="s">
        <v>492</v>
      </c>
      <c r="C670" s="58" t="s">
        <v>348</v>
      </c>
      <c r="D670" s="58" t="s">
        <v>488</v>
      </c>
      <c r="E670" s="59" t="s">
        <v>489</v>
      </c>
      <c r="F670" s="72" t="s">
        <v>175</v>
      </c>
      <c r="G670" s="59" t="s">
        <v>467</v>
      </c>
      <c r="H670" s="60" t="s">
        <v>125</v>
      </c>
      <c r="I670" s="76">
        <v>1073</v>
      </c>
      <c r="J670" s="73">
        <f t="shared" si="19"/>
        <v>580000000</v>
      </c>
      <c r="K670" s="73"/>
      <c r="L670" s="74" t="s">
        <v>33</v>
      </c>
      <c r="M670" s="74" t="s">
        <v>459</v>
      </c>
      <c r="N670" s="81" t="s">
        <v>490</v>
      </c>
      <c r="O670" s="70"/>
      <c r="P670" s="75">
        <v>580</v>
      </c>
      <c r="Q670" s="71"/>
      <c r="R670" s="70"/>
      <c r="S670" s="70"/>
    </row>
    <row r="671" spans="1:19" ht="16">
      <c r="A671" s="58">
        <v>124</v>
      </c>
      <c r="B671" s="59" t="s">
        <v>493</v>
      </c>
      <c r="C671" s="58" t="s">
        <v>494</v>
      </c>
      <c r="D671" s="58" t="s">
        <v>488</v>
      </c>
      <c r="E671" s="59" t="s">
        <v>489</v>
      </c>
      <c r="F671" s="72" t="s">
        <v>175</v>
      </c>
      <c r="G671" s="59" t="s">
        <v>467</v>
      </c>
      <c r="H671" s="60" t="s">
        <v>125</v>
      </c>
      <c r="I671" s="76">
        <v>1073</v>
      </c>
      <c r="J671" s="73">
        <f t="shared" si="19"/>
        <v>805000000</v>
      </c>
      <c r="K671" s="73"/>
      <c r="L671" s="74" t="s">
        <v>33</v>
      </c>
      <c r="M671" s="74" t="s">
        <v>459</v>
      </c>
      <c r="N671" s="81" t="s">
        <v>490</v>
      </c>
      <c r="O671" s="70"/>
      <c r="P671" s="75">
        <v>805</v>
      </c>
      <c r="Q671" s="71"/>
      <c r="R671" s="70"/>
      <c r="S671" s="70"/>
    </row>
    <row r="672" spans="1:19" ht="16">
      <c r="A672" s="58">
        <v>121</v>
      </c>
      <c r="B672" s="59" t="s">
        <v>487</v>
      </c>
      <c r="C672" s="58" t="s">
        <v>70</v>
      </c>
      <c r="D672" s="58" t="s">
        <v>488</v>
      </c>
      <c r="E672" s="59" t="s">
        <v>489</v>
      </c>
      <c r="F672" s="72" t="s">
        <v>175</v>
      </c>
      <c r="G672" s="59" t="s">
        <v>467</v>
      </c>
      <c r="H672" s="60" t="s">
        <v>125</v>
      </c>
      <c r="I672" s="76">
        <v>1273</v>
      </c>
      <c r="J672" s="73">
        <f t="shared" si="19"/>
        <v>146000000</v>
      </c>
      <c r="K672" s="73"/>
      <c r="L672" s="74" t="s">
        <v>33</v>
      </c>
      <c r="M672" s="74" t="s">
        <v>459</v>
      </c>
      <c r="N672" s="81" t="s">
        <v>490</v>
      </c>
      <c r="O672" s="70"/>
      <c r="P672" s="75">
        <v>146</v>
      </c>
      <c r="Q672" s="71"/>
      <c r="R672" s="70"/>
      <c r="S672" s="70"/>
    </row>
    <row r="673" spans="1:19" ht="16">
      <c r="A673" s="58">
        <v>122</v>
      </c>
      <c r="B673" s="59" t="s">
        <v>491</v>
      </c>
      <c r="C673" s="58" t="s">
        <v>70</v>
      </c>
      <c r="D673" s="58" t="s">
        <v>488</v>
      </c>
      <c r="E673" s="59" t="s">
        <v>489</v>
      </c>
      <c r="F673" s="72" t="s">
        <v>175</v>
      </c>
      <c r="G673" s="59" t="s">
        <v>467</v>
      </c>
      <c r="H673" s="60" t="s">
        <v>125</v>
      </c>
      <c r="I673" s="76">
        <v>1273</v>
      </c>
      <c r="J673" s="73">
        <f t="shared" si="19"/>
        <v>274000000</v>
      </c>
      <c r="K673" s="73"/>
      <c r="L673" s="74" t="s">
        <v>33</v>
      </c>
      <c r="M673" s="74" t="s">
        <v>459</v>
      </c>
      <c r="N673" s="81" t="s">
        <v>490</v>
      </c>
      <c r="O673" s="70"/>
      <c r="P673" s="75">
        <v>274</v>
      </c>
      <c r="Q673" s="71"/>
      <c r="R673" s="70"/>
      <c r="S673" s="70"/>
    </row>
    <row r="674" spans="1:19" ht="16">
      <c r="A674" s="58">
        <v>123</v>
      </c>
      <c r="B674" s="59" t="s">
        <v>492</v>
      </c>
      <c r="C674" s="58" t="s">
        <v>348</v>
      </c>
      <c r="D674" s="58" t="s">
        <v>488</v>
      </c>
      <c r="E674" s="59" t="s">
        <v>489</v>
      </c>
      <c r="F674" s="72" t="s">
        <v>175</v>
      </c>
      <c r="G674" s="59" t="s">
        <v>467</v>
      </c>
      <c r="H674" s="60" t="s">
        <v>125</v>
      </c>
      <c r="I674" s="76">
        <v>1273</v>
      </c>
      <c r="J674" s="73">
        <f t="shared" si="19"/>
        <v>139000000</v>
      </c>
      <c r="K674" s="73"/>
      <c r="L674" s="74" t="s">
        <v>33</v>
      </c>
      <c r="M674" s="74" t="s">
        <v>459</v>
      </c>
      <c r="N674" s="81" t="s">
        <v>490</v>
      </c>
      <c r="O674" s="70"/>
      <c r="P674" s="75">
        <v>139</v>
      </c>
      <c r="Q674" s="71"/>
      <c r="R674" s="70"/>
      <c r="S674" s="70"/>
    </row>
    <row r="675" spans="1:19" ht="16">
      <c r="A675" s="58">
        <v>124</v>
      </c>
      <c r="B675" s="59" t="s">
        <v>493</v>
      </c>
      <c r="C675" s="58" t="s">
        <v>494</v>
      </c>
      <c r="D675" s="58" t="s">
        <v>488</v>
      </c>
      <c r="E675" s="59" t="s">
        <v>489</v>
      </c>
      <c r="F675" s="72" t="s">
        <v>175</v>
      </c>
      <c r="G675" s="59" t="s">
        <v>467</v>
      </c>
      <c r="H675" s="60" t="s">
        <v>125</v>
      </c>
      <c r="I675" s="76">
        <v>1273</v>
      </c>
      <c r="J675" s="73">
        <f t="shared" si="19"/>
        <v>323000000</v>
      </c>
      <c r="K675" s="73"/>
      <c r="L675" s="74" t="s">
        <v>33</v>
      </c>
      <c r="M675" s="74" t="s">
        <v>459</v>
      </c>
      <c r="N675" s="81" t="s">
        <v>490</v>
      </c>
      <c r="O675" s="70"/>
      <c r="P675" s="75">
        <v>323</v>
      </c>
      <c r="Q675" s="71"/>
      <c r="R675" s="70"/>
      <c r="S675" s="70"/>
    </row>
    <row r="676" spans="1:19" ht="16">
      <c r="A676" s="58">
        <v>121</v>
      </c>
      <c r="B676" s="59" t="s">
        <v>487</v>
      </c>
      <c r="C676" s="58" t="s">
        <v>70</v>
      </c>
      <c r="D676" s="58" t="s">
        <v>488</v>
      </c>
      <c r="E676" s="59" t="s">
        <v>489</v>
      </c>
      <c r="F676" s="72" t="s">
        <v>175</v>
      </c>
      <c r="G676" s="59" t="s">
        <v>467</v>
      </c>
      <c r="H676" s="60" t="s">
        <v>125</v>
      </c>
      <c r="I676" s="76">
        <v>1473</v>
      </c>
      <c r="J676" s="73">
        <f t="shared" si="19"/>
        <v>61000000</v>
      </c>
      <c r="K676" s="73"/>
      <c r="L676" s="74" t="s">
        <v>33</v>
      </c>
      <c r="M676" s="74" t="s">
        <v>459</v>
      </c>
      <c r="N676" s="81" t="s">
        <v>490</v>
      </c>
      <c r="O676" s="70"/>
      <c r="P676" s="75">
        <v>61</v>
      </c>
      <c r="Q676" s="71"/>
      <c r="R676" s="70"/>
      <c r="S676" s="70"/>
    </row>
    <row r="677" spans="1:19" ht="16">
      <c r="A677" s="58">
        <v>122</v>
      </c>
      <c r="B677" s="59" t="s">
        <v>491</v>
      </c>
      <c r="C677" s="58" t="s">
        <v>70</v>
      </c>
      <c r="D677" s="58" t="s">
        <v>488</v>
      </c>
      <c r="E677" s="59" t="s">
        <v>489</v>
      </c>
      <c r="F677" s="72" t="s">
        <v>175</v>
      </c>
      <c r="G677" s="59" t="s">
        <v>467</v>
      </c>
      <c r="H677" s="60" t="s">
        <v>125</v>
      </c>
      <c r="I677" s="76">
        <v>1473</v>
      </c>
      <c r="J677" s="73">
        <f t="shared" si="19"/>
        <v>102000000</v>
      </c>
      <c r="K677" s="73"/>
      <c r="L677" s="74" t="s">
        <v>33</v>
      </c>
      <c r="M677" s="74" t="s">
        <v>459</v>
      </c>
      <c r="N677" s="81" t="s">
        <v>490</v>
      </c>
      <c r="O677" s="70"/>
      <c r="P677" s="75">
        <v>102</v>
      </c>
      <c r="Q677" s="71"/>
      <c r="R677" s="70"/>
      <c r="S677" s="70"/>
    </row>
    <row r="678" spans="1:19" ht="16">
      <c r="A678" s="58">
        <v>123</v>
      </c>
      <c r="B678" s="59" t="s">
        <v>492</v>
      </c>
      <c r="C678" s="58" t="s">
        <v>348</v>
      </c>
      <c r="D678" s="58" t="s">
        <v>488</v>
      </c>
      <c r="E678" s="59" t="s">
        <v>489</v>
      </c>
      <c r="F678" s="72" t="s">
        <v>175</v>
      </c>
      <c r="G678" s="59" t="s">
        <v>467</v>
      </c>
      <c r="H678" s="60" t="s">
        <v>125</v>
      </c>
      <c r="I678" s="76">
        <v>1473</v>
      </c>
      <c r="J678" s="73">
        <f t="shared" si="19"/>
        <v>37000000</v>
      </c>
      <c r="K678" s="73"/>
      <c r="L678" s="74" t="s">
        <v>33</v>
      </c>
      <c r="M678" s="74" t="s">
        <v>459</v>
      </c>
      <c r="N678" s="81" t="s">
        <v>490</v>
      </c>
      <c r="O678" s="70"/>
      <c r="P678" s="75">
        <v>37</v>
      </c>
      <c r="Q678" s="71"/>
      <c r="R678" s="70"/>
      <c r="S678" s="70"/>
    </row>
    <row r="679" spans="1:19" ht="16">
      <c r="A679" s="58">
        <v>124</v>
      </c>
      <c r="B679" s="59" t="s">
        <v>493</v>
      </c>
      <c r="C679" s="58" t="s">
        <v>494</v>
      </c>
      <c r="D679" s="58" t="s">
        <v>488</v>
      </c>
      <c r="E679" s="59" t="s">
        <v>489</v>
      </c>
      <c r="F679" s="72" t="s">
        <v>175</v>
      </c>
      <c r="G679" s="59" t="s">
        <v>467</v>
      </c>
      <c r="H679" s="60" t="s">
        <v>125</v>
      </c>
      <c r="I679" s="76">
        <v>1473</v>
      </c>
      <c r="J679" s="73">
        <f t="shared" si="19"/>
        <v>89000000</v>
      </c>
      <c r="K679" s="73"/>
      <c r="L679" s="74" t="s">
        <v>33</v>
      </c>
      <c r="M679" s="74" t="s">
        <v>459</v>
      </c>
      <c r="N679" s="81" t="s">
        <v>490</v>
      </c>
      <c r="O679" s="70"/>
      <c r="P679" s="75">
        <v>89</v>
      </c>
      <c r="Q679" s="71"/>
      <c r="R679" s="70"/>
      <c r="S679" s="70"/>
    </row>
    <row r="680" spans="1:19" ht="16">
      <c r="A680" s="58">
        <v>121</v>
      </c>
      <c r="B680" s="59" t="s">
        <v>487</v>
      </c>
      <c r="C680" s="58" t="s">
        <v>70</v>
      </c>
      <c r="D680" s="58" t="s">
        <v>488</v>
      </c>
      <c r="E680" s="59" t="s">
        <v>489</v>
      </c>
      <c r="F680" s="72" t="s">
        <v>495</v>
      </c>
      <c r="G680" s="59" t="s">
        <v>467</v>
      </c>
      <c r="H680" s="60" t="s">
        <v>125</v>
      </c>
      <c r="I680" s="61">
        <v>298</v>
      </c>
      <c r="J680" s="73">
        <f t="shared" si="19"/>
        <v>1460000000</v>
      </c>
      <c r="K680" s="73"/>
      <c r="L680" s="74" t="s">
        <v>33</v>
      </c>
      <c r="M680" s="74" t="s">
        <v>459</v>
      </c>
      <c r="N680" s="81" t="s">
        <v>490</v>
      </c>
      <c r="O680" s="70"/>
      <c r="P680" s="75">
        <v>1460</v>
      </c>
      <c r="Q680" s="71"/>
      <c r="R680" s="70"/>
      <c r="S680" s="70"/>
    </row>
    <row r="681" spans="1:19" ht="16">
      <c r="A681" s="58">
        <v>122</v>
      </c>
      <c r="B681" s="59" t="s">
        <v>491</v>
      </c>
      <c r="C681" s="58" t="s">
        <v>70</v>
      </c>
      <c r="D681" s="58" t="s">
        <v>488</v>
      </c>
      <c r="E681" s="59" t="s">
        <v>489</v>
      </c>
      <c r="F681" s="72" t="s">
        <v>158</v>
      </c>
      <c r="G681" s="59" t="s">
        <v>467</v>
      </c>
      <c r="H681" s="60" t="s">
        <v>125</v>
      </c>
      <c r="I681" s="61">
        <v>298</v>
      </c>
      <c r="J681" s="73">
        <f t="shared" si="19"/>
        <v>1211000000</v>
      </c>
      <c r="K681" s="73"/>
      <c r="L681" s="74" t="s">
        <v>33</v>
      </c>
      <c r="M681" s="74" t="s">
        <v>459</v>
      </c>
      <c r="N681" s="81" t="s">
        <v>490</v>
      </c>
      <c r="O681" s="70"/>
      <c r="P681" s="75">
        <v>1211</v>
      </c>
      <c r="Q681" s="71"/>
      <c r="R681" s="70"/>
      <c r="S681" s="70"/>
    </row>
    <row r="682" spans="1:19" ht="16">
      <c r="A682" s="58">
        <v>123</v>
      </c>
      <c r="B682" s="59" t="s">
        <v>492</v>
      </c>
      <c r="C682" s="58" t="s">
        <v>348</v>
      </c>
      <c r="D682" s="58" t="s">
        <v>488</v>
      </c>
      <c r="E682" s="59" t="s">
        <v>489</v>
      </c>
      <c r="F682" s="72" t="s">
        <v>158</v>
      </c>
      <c r="G682" s="59" t="s">
        <v>467</v>
      </c>
      <c r="H682" s="60" t="s">
        <v>125</v>
      </c>
      <c r="I682" s="61">
        <v>298</v>
      </c>
      <c r="J682" s="73">
        <f t="shared" si="19"/>
        <v>1601000000</v>
      </c>
      <c r="K682" s="73"/>
      <c r="L682" s="74" t="s">
        <v>33</v>
      </c>
      <c r="M682" s="74" t="s">
        <v>459</v>
      </c>
      <c r="N682" s="81" t="s">
        <v>490</v>
      </c>
      <c r="O682" s="70"/>
      <c r="P682" s="75">
        <v>1601</v>
      </c>
      <c r="Q682" s="71"/>
      <c r="R682" s="70"/>
      <c r="S682" s="70"/>
    </row>
    <row r="683" spans="1:19" ht="16">
      <c r="A683" s="58">
        <v>124</v>
      </c>
      <c r="B683" s="59" t="s">
        <v>493</v>
      </c>
      <c r="C683" s="58" t="s">
        <v>494</v>
      </c>
      <c r="D683" s="58" t="s">
        <v>488</v>
      </c>
      <c r="E683" s="59" t="s">
        <v>489</v>
      </c>
      <c r="F683" s="72" t="s">
        <v>158</v>
      </c>
      <c r="G683" s="59" t="s">
        <v>467</v>
      </c>
      <c r="H683" s="60" t="s">
        <v>125</v>
      </c>
      <c r="I683" s="61">
        <v>298</v>
      </c>
      <c r="J683" s="73">
        <f t="shared" si="19"/>
        <v>1628000000</v>
      </c>
      <c r="K683" s="73"/>
      <c r="L683" s="74" t="s">
        <v>33</v>
      </c>
      <c r="M683" s="74" t="s">
        <v>459</v>
      </c>
      <c r="N683" s="81" t="s">
        <v>490</v>
      </c>
      <c r="O683" s="70"/>
      <c r="P683" s="75">
        <v>1628</v>
      </c>
      <c r="Q683" s="71"/>
      <c r="R683" s="70"/>
      <c r="S683" s="70"/>
    </row>
    <row r="684" spans="1:19" ht="16">
      <c r="A684" s="58">
        <v>121</v>
      </c>
      <c r="B684" s="59" t="s">
        <v>487</v>
      </c>
      <c r="C684" s="58" t="s">
        <v>70</v>
      </c>
      <c r="D684" s="58" t="s">
        <v>488</v>
      </c>
      <c r="E684" s="59" t="s">
        <v>489</v>
      </c>
      <c r="F684" s="72" t="s">
        <v>158</v>
      </c>
      <c r="G684" s="59" t="s">
        <v>467</v>
      </c>
      <c r="H684" s="60" t="s">
        <v>125</v>
      </c>
      <c r="I684" s="76">
        <v>1073</v>
      </c>
      <c r="J684" s="73">
        <f t="shared" si="19"/>
        <v>474000000</v>
      </c>
      <c r="K684" s="73"/>
      <c r="L684" s="74" t="s">
        <v>33</v>
      </c>
      <c r="M684" s="74" t="s">
        <v>459</v>
      </c>
      <c r="N684" s="81" t="s">
        <v>490</v>
      </c>
      <c r="O684" s="70"/>
      <c r="P684" s="75">
        <v>474</v>
      </c>
      <c r="Q684" s="71"/>
      <c r="R684" s="70"/>
      <c r="S684" s="70"/>
    </row>
    <row r="685" spans="1:19" ht="16">
      <c r="A685" s="58">
        <v>122</v>
      </c>
      <c r="B685" s="59" t="s">
        <v>491</v>
      </c>
      <c r="C685" s="58" t="s">
        <v>70</v>
      </c>
      <c r="D685" s="58" t="s">
        <v>488</v>
      </c>
      <c r="E685" s="59" t="s">
        <v>489</v>
      </c>
      <c r="F685" s="72" t="s">
        <v>158</v>
      </c>
      <c r="G685" s="59" t="s">
        <v>467</v>
      </c>
      <c r="H685" s="60" t="s">
        <v>125</v>
      </c>
      <c r="I685" s="76">
        <v>1073</v>
      </c>
      <c r="J685" s="73">
        <f t="shared" si="19"/>
        <v>652000000</v>
      </c>
      <c r="K685" s="73"/>
      <c r="L685" s="74" t="s">
        <v>33</v>
      </c>
      <c r="M685" s="74" t="s">
        <v>459</v>
      </c>
      <c r="N685" s="81" t="s">
        <v>490</v>
      </c>
      <c r="O685" s="70"/>
      <c r="P685" s="75">
        <v>652</v>
      </c>
      <c r="Q685" s="71"/>
      <c r="R685" s="70"/>
      <c r="S685" s="70"/>
    </row>
    <row r="686" spans="1:19" ht="16">
      <c r="A686" s="58">
        <v>123</v>
      </c>
      <c r="B686" s="59" t="s">
        <v>492</v>
      </c>
      <c r="C686" s="58" t="s">
        <v>348</v>
      </c>
      <c r="D686" s="58" t="s">
        <v>488</v>
      </c>
      <c r="E686" s="59" t="s">
        <v>489</v>
      </c>
      <c r="F686" s="72" t="s">
        <v>158</v>
      </c>
      <c r="G686" s="59" t="s">
        <v>467</v>
      </c>
      <c r="H686" s="60" t="s">
        <v>125</v>
      </c>
      <c r="I686" s="76">
        <v>1073</v>
      </c>
      <c r="J686" s="73">
        <f t="shared" si="19"/>
        <v>632000000</v>
      </c>
      <c r="K686" s="73"/>
      <c r="L686" s="74" t="s">
        <v>33</v>
      </c>
      <c r="M686" s="74" t="s">
        <v>459</v>
      </c>
      <c r="N686" s="81" t="s">
        <v>490</v>
      </c>
      <c r="O686" s="70"/>
      <c r="P686" s="75">
        <v>632</v>
      </c>
      <c r="Q686" s="71"/>
      <c r="R686" s="70"/>
      <c r="S686" s="70"/>
    </row>
    <row r="687" spans="1:19" ht="16">
      <c r="A687" s="58">
        <v>124</v>
      </c>
      <c r="B687" s="59" t="s">
        <v>493</v>
      </c>
      <c r="C687" s="58" t="s">
        <v>494</v>
      </c>
      <c r="D687" s="58" t="s">
        <v>488</v>
      </c>
      <c r="E687" s="59" t="s">
        <v>489</v>
      </c>
      <c r="F687" s="72" t="s">
        <v>158</v>
      </c>
      <c r="G687" s="59" t="s">
        <v>467</v>
      </c>
      <c r="H687" s="60" t="s">
        <v>125</v>
      </c>
      <c r="I687" s="76">
        <v>1073</v>
      </c>
      <c r="J687" s="73">
        <f t="shared" si="19"/>
        <v>906000000</v>
      </c>
      <c r="K687" s="73"/>
      <c r="L687" s="74" t="s">
        <v>33</v>
      </c>
      <c r="M687" s="74" t="s">
        <v>459</v>
      </c>
      <c r="N687" s="81" t="s">
        <v>490</v>
      </c>
      <c r="O687" s="70"/>
      <c r="P687" s="75">
        <v>906</v>
      </c>
      <c r="Q687" s="71"/>
      <c r="R687" s="70"/>
      <c r="S687" s="70"/>
    </row>
    <row r="688" spans="1:19" ht="16">
      <c r="A688" s="58">
        <v>121</v>
      </c>
      <c r="B688" s="59" t="s">
        <v>487</v>
      </c>
      <c r="C688" s="58" t="s">
        <v>70</v>
      </c>
      <c r="D688" s="58" t="s">
        <v>488</v>
      </c>
      <c r="E688" s="59" t="s">
        <v>489</v>
      </c>
      <c r="F688" s="72" t="s">
        <v>158</v>
      </c>
      <c r="G688" s="59" t="s">
        <v>467</v>
      </c>
      <c r="H688" s="60" t="s">
        <v>125</v>
      </c>
      <c r="I688" s="76">
        <v>1273</v>
      </c>
      <c r="J688" s="73">
        <f t="shared" si="19"/>
        <v>148000000</v>
      </c>
      <c r="K688" s="73"/>
      <c r="L688" s="74" t="s">
        <v>33</v>
      </c>
      <c r="M688" s="74" t="s">
        <v>459</v>
      </c>
      <c r="N688" s="81" t="s">
        <v>490</v>
      </c>
      <c r="O688" s="70"/>
      <c r="P688" s="75">
        <v>148</v>
      </c>
      <c r="Q688" s="71"/>
      <c r="R688" s="70"/>
      <c r="S688" s="70"/>
    </row>
    <row r="689" spans="1:19" ht="16">
      <c r="A689" s="58">
        <v>122</v>
      </c>
      <c r="B689" s="59" t="s">
        <v>491</v>
      </c>
      <c r="C689" s="58" t="s">
        <v>70</v>
      </c>
      <c r="D689" s="58" t="s">
        <v>488</v>
      </c>
      <c r="E689" s="59" t="s">
        <v>489</v>
      </c>
      <c r="F689" s="72" t="s">
        <v>158</v>
      </c>
      <c r="G689" s="59" t="s">
        <v>467</v>
      </c>
      <c r="H689" s="60" t="s">
        <v>125</v>
      </c>
      <c r="I689" s="76">
        <v>1273</v>
      </c>
      <c r="J689" s="73">
        <f t="shared" si="19"/>
        <v>278000000</v>
      </c>
      <c r="K689" s="73"/>
      <c r="L689" s="74" t="s">
        <v>33</v>
      </c>
      <c r="M689" s="74" t="s">
        <v>459</v>
      </c>
      <c r="N689" s="81" t="s">
        <v>490</v>
      </c>
      <c r="O689" s="70"/>
      <c r="P689" s="75">
        <v>278</v>
      </c>
      <c r="Q689" s="71"/>
      <c r="R689" s="70"/>
      <c r="S689" s="70"/>
    </row>
    <row r="690" spans="1:19" ht="16">
      <c r="A690" s="58">
        <v>123</v>
      </c>
      <c r="B690" s="59" t="s">
        <v>492</v>
      </c>
      <c r="C690" s="58" t="s">
        <v>348</v>
      </c>
      <c r="D690" s="58" t="s">
        <v>488</v>
      </c>
      <c r="E690" s="59" t="s">
        <v>489</v>
      </c>
      <c r="F690" s="72" t="s">
        <v>158</v>
      </c>
      <c r="G690" s="59" t="s">
        <v>467</v>
      </c>
      <c r="H690" s="60" t="s">
        <v>125</v>
      </c>
      <c r="I690" s="76">
        <v>1273</v>
      </c>
      <c r="J690" s="73">
        <f t="shared" si="19"/>
        <v>150000000</v>
      </c>
      <c r="K690" s="82"/>
      <c r="L690" s="74" t="s">
        <v>33</v>
      </c>
      <c r="M690" s="74" t="s">
        <v>459</v>
      </c>
      <c r="N690" s="81" t="s">
        <v>490</v>
      </c>
      <c r="O690" s="70"/>
      <c r="P690" s="75">
        <v>150</v>
      </c>
      <c r="Q690" s="71"/>
      <c r="R690" s="70"/>
      <c r="S690" s="70"/>
    </row>
    <row r="691" spans="1:19" ht="16">
      <c r="A691" s="58">
        <v>124</v>
      </c>
      <c r="B691" s="59" t="s">
        <v>493</v>
      </c>
      <c r="C691" s="58" t="s">
        <v>494</v>
      </c>
      <c r="D691" s="58" t="s">
        <v>488</v>
      </c>
      <c r="E691" s="59" t="s">
        <v>489</v>
      </c>
      <c r="F691" s="72" t="s">
        <v>158</v>
      </c>
      <c r="G691" s="59" t="s">
        <v>467</v>
      </c>
      <c r="H691" s="60" t="s">
        <v>125</v>
      </c>
      <c r="I691" s="76">
        <v>1273</v>
      </c>
      <c r="J691" s="73">
        <f t="shared" si="19"/>
        <v>337000000</v>
      </c>
      <c r="K691" s="70"/>
      <c r="L691" s="74" t="s">
        <v>33</v>
      </c>
      <c r="M691" s="74" t="s">
        <v>459</v>
      </c>
      <c r="N691" s="81" t="s">
        <v>490</v>
      </c>
      <c r="O691" s="70"/>
      <c r="P691" s="75">
        <v>337</v>
      </c>
      <c r="Q691" s="71"/>
      <c r="R691" s="70"/>
      <c r="S691" s="70"/>
    </row>
    <row r="692" spans="1:19" ht="16">
      <c r="A692" s="58">
        <v>121</v>
      </c>
      <c r="B692" s="59" t="s">
        <v>487</v>
      </c>
      <c r="C692" s="58" t="s">
        <v>70</v>
      </c>
      <c r="D692" s="58" t="s">
        <v>488</v>
      </c>
      <c r="E692" s="59" t="s">
        <v>489</v>
      </c>
      <c r="F692" s="72" t="s">
        <v>158</v>
      </c>
      <c r="G692" s="59" t="s">
        <v>467</v>
      </c>
      <c r="H692" s="60" t="s">
        <v>125</v>
      </c>
      <c r="I692" s="76">
        <v>1473</v>
      </c>
      <c r="J692" s="73">
        <f t="shared" si="19"/>
        <v>63000000</v>
      </c>
      <c r="K692" s="75"/>
      <c r="L692" s="74" t="s">
        <v>33</v>
      </c>
      <c r="M692" s="74" t="s">
        <v>459</v>
      </c>
      <c r="N692" s="81" t="s">
        <v>490</v>
      </c>
      <c r="O692" s="70"/>
      <c r="P692" s="75">
        <v>63</v>
      </c>
      <c r="Q692" s="71"/>
      <c r="R692" s="70"/>
      <c r="S692" s="70"/>
    </row>
    <row r="693" spans="1:19" ht="16">
      <c r="A693" s="58">
        <v>122</v>
      </c>
      <c r="B693" s="59" t="s">
        <v>491</v>
      </c>
      <c r="C693" s="58" t="s">
        <v>70</v>
      </c>
      <c r="D693" s="58" t="s">
        <v>488</v>
      </c>
      <c r="E693" s="59" t="s">
        <v>489</v>
      </c>
      <c r="F693" s="72" t="s">
        <v>158</v>
      </c>
      <c r="G693" s="59" t="s">
        <v>467</v>
      </c>
      <c r="H693" s="60" t="s">
        <v>125</v>
      </c>
      <c r="I693" s="76">
        <v>1473</v>
      </c>
      <c r="J693" s="73">
        <f t="shared" si="19"/>
        <v>103000000</v>
      </c>
      <c r="K693" s="75"/>
      <c r="L693" s="74" t="s">
        <v>33</v>
      </c>
      <c r="M693" s="74" t="s">
        <v>459</v>
      </c>
      <c r="N693" s="81" t="s">
        <v>490</v>
      </c>
      <c r="O693" s="70"/>
      <c r="P693" s="75">
        <v>103</v>
      </c>
      <c r="Q693" s="71"/>
      <c r="R693" s="70"/>
      <c r="S693" s="70"/>
    </row>
    <row r="694" spans="1:19" ht="16">
      <c r="A694" s="58">
        <v>123</v>
      </c>
      <c r="B694" s="59" t="s">
        <v>492</v>
      </c>
      <c r="C694" s="58" t="s">
        <v>348</v>
      </c>
      <c r="D694" s="58" t="s">
        <v>488</v>
      </c>
      <c r="E694" s="59" t="s">
        <v>489</v>
      </c>
      <c r="F694" s="72" t="s">
        <v>158</v>
      </c>
      <c r="G694" s="59" t="s">
        <v>467</v>
      </c>
      <c r="H694" s="60" t="s">
        <v>125</v>
      </c>
      <c r="I694" s="76">
        <v>1473</v>
      </c>
      <c r="J694" s="73">
        <f t="shared" si="19"/>
        <v>40000000</v>
      </c>
      <c r="K694" s="75"/>
      <c r="L694" s="74" t="s">
        <v>33</v>
      </c>
      <c r="M694" s="74" t="s">
        <v>459</v>
      </c>
      <c r="N694" s="81" t="s">
        <v>490</v>
      </c>
      <c r="O694" s="70"/>
      <c r="P694" s="75">
        <v>40</v>
      </c>
      <c r="Q694" s="71"/>
      <c r="R694" s="70"/>
      <c r="S694" s="70"/>
    </row>
    <row r="695" spans="1:19" ht="16">
      <c r="A695" s="58">
        <v>124</v>
      </c>
      <c r="B695" s="59" t="s">
        <v>493</v>
      </c>
      <c r="C695" s="58" t="s">
        <v>494</v>
      </c>
      <c r="D695" s="58" t="s">
        <v>488</v>
      </c>
      <c r="E695" s="59" t="s">
        <v>489</v>
      </c>
      <c r="F695" s="72" t="s">
        <v>158</v>
      </c>
      <c r="G695" s="59" t="s">
        <v>467</v>
      </c>
      <c r="H695" s="60" t="s">
        <v>125</v>
      </c>
      <c r="I695" s="76">
        <v>1473</v>
      </c>
      <c r="J695" s="73">
        <f t="shared" si="19"/>
        <v>89000000</v>
      </c>
      <c r="K695" s="75"/>
      <c r="L695" s="74" t="s">
        <v>33</v>
      </c>
      <c r="M695" s="74" t="s">
        <v>459</v>
      </c>
      <c r="N695" s="81" t="s">
        <v>490</v>
      </c>
      <c r="O695" s="70"/>
      <c r="P695" s="75">
        <v>89</v>
      </c>
      <c r="Q695" s="71"/>
      <c r="R695" s="70"/>
      <c r="S695" s="70"/>
    </row>
    <row r="696" spans="1:19" ht="16">
      <c r="A696" s="66">
        <v>121</v>
      </c>
      <c r="B696" s="67" t="s">
        <v>487</v>
      </c>
      <c r="C696" s="66" t="s">
        <v>70</v>
      </c>
      <c r="D696" s="66" t="s">
        <v>488</v>
      </c>
      <c r="E696" s="67" t="s">
        <v>489</v>
      </c>
      <c r="F696" s="77" t="s">
        <v>159</v>
      </c>
      <c r="G696" s="67" t="s">
        <v>467</v>
      </c>
      <c r="H696" s="60" t="s">
        <v>125</v>
      </c>
      <c r="I696" s="68">
        <v>298</v>
      </c>
      <c r="J696" s="75">
        <v>70</v>
      </c>
      <c r="K696" s="70"/>
      <c r="L696" s="74" t="s">
        <v>81</v>
      </c>
      <c r="M696" s="74" t="s">
        <v>459</v>
      </c>
      <c r="N696" s="81" t="s">
        <v>490</v>
      </c>
      <c r="O696" s="70"/>
      <c r="P696" s="71"/>
      <c r="Q696" s="71"/>
      <c r="R696" s="70"/>
      <c r="S696" s="70"/>
    </row>
    <row r="697" spans="1:19" ht="16">
      <c r="A697" s="66">
        <v>122</v>
      </c>
      <c r="B697" s="67" t="s">
        <v>491</v>
      </c>
      <c r="C697" s="66" t="s">
        <v>70</v>
      </c>
      <c r="D697" s="66" t="s">
        <v>488</v>
      </c>
      <c r="E697" s="67" t="s">
        <v>489</v>
      </c>
      <c r="F697" s="77" t="s">
        <v>80</v>
      </c>
      <c r="G697" s="67" t="s">
        <v>467</v>
      </c>
      <c r="H697" s="60" t="s">
        <v>125</v>
      </c>
      <c r="I697" s="68">
        <v>298</v>
      </c>
      <c r="J697" s="75">
        <v>64</v>
      </c>
      <c r="K697" s="75"/>
      <c r="L697" s="74" t="s">
        <v>81</v>
      </c>
      <c r="M697" s="74" t="s">
        <v>459</v>
      </c>
      <c r="N697" s="81" t="s">
        <v>490</v>
      </c>
      <c r="O697" s="70"/>
      <c r="P697" s="71"/>
      <c r="Q697" s="71"/>
      <c r="R697" s="70"/>
      <c r="S697" s="70"/>
    </row>
    <row r="698" spans="1:19" ht="16">
      <c r="A698" s="66">
        <v>123</v>
      </c>
      <c r="B698" s="67" t="s">
        <v>492</v>
      </c>
      <c r="C698" s="66" t="s">
        <v>348</v>
      </c>
      <c r="D698" s="66" t="s">
        <v>488</v>
      </c>
      <c r="E698" s="67" t="s">
        <v>489</v>
      </c>
      <c r="F698" s="77" t="s">
        <v>80</v>
      </c>
      <c r="G698" s="67" t="s">
        <v>467</v>
      </c>
      <c r="H698" s="60" t="s">
        <v>125</v>
      </c>
      <c r="I698" s="68">
        <v>298</v>
      </c>
      <c r="J698" s="75">
        <v>5</v>
      </c>
      <c r="K698" s="75"/>
      <c r="L698" s="74" t="s">
        <v>81</v>
      </c>
      <c r="M698" s="74" t="s">
        <v>459</v>
      </c>
      <c r="N698" s="81" t="s">
        <v>490</v>
      </c>
      <c r="O698" s="70"/>
      <c r="P698" s="71"/>
      <c r="Q698" s="71"/>
      <c r="R698" s="70"/>
      <c r="S698" s="70"/>
    </row>
    <row r="699" spans="1:19" ht="16">
      <c r="A699" s="66">
        <v>124</v>
      </c>
      <c r="B699" s="67" t="s">
        <v>493</v>
      </c>
      <c r="C699" s="66" t="s">
        <v>494</v>
      </c>
      <c r="D699" s="66" t="s">
        <v>488</v>
      </c>
      <c r="E699" s="67" t="s">
        <v>489</v>
      </c>
      <c r="F699" s="77" t="s">
        <v>80</v>
      </c>
      <c r="G699" s="67" t="s">
        <v>467</v>
      </c>
      <c r="H699" s="60" t="s">
        <v>125</v>
      </c>
      <c r="I699" s="68">
        <v>298</v>
      </c>
      <c r="J699" s="75">
        <v>53</v>
      </c>
      <c r="K699" s="75"/>
      <c r="L699" s="74" t="s">
        <v>81</v>
      </c>
      <c r="M699" s="74" t="s">
        <v>459</v>
      </c>
      <c r="N699" s="81" t="s">
        <v>490</v>
      </c>
      <c r="O699" s="70"/>
      <c r="P699" s="71"/>
      <c r="Q699" s="71"/>
      <c r="R699" s="70"/>
      <c r="S699" s="70"/>
    </row>
    <row r="700" spans="1:19" ht="16">
      <c r="A700" s="66">
        <v>121</v>
      </c>
      <c r="B700" s="67" t="s">
        <v>487</v>
      </c>
      <c r="C700" s="66" t="s">
        <v>70</v>
      </c>
      <c r="D700" s="66" t="s">
        <v>488</v>
      </c>
      <c r="E700" s="67" t="s">
        <v>489</v>
      </c>
      <c r="F700" s="77" t="s">
        <v>159</v>
      </c>
      <c r="G700" s="67" t="s">
        <v>467</v>
      </c>
      <c r="H700" s="60" t="s">
        <v>125</v>
      </c>
      <c r="I700" s="78">
        <v>1073</v>
      </c>
      <c r="J700" s="71">
        <v>72</v>
      </c>
      <c r="K700" s="75"/>
      <c r="L700" s="74" t="s">
        <v>81</v>
      </c>
      <c r="M700" s="74" t="s">
        <v>459</v>
      </c>
      <c r="N700" s="81" t="s">
        <v>490</v>
      </c>
      <c r="O700" s="70"/>
      <c r="P700" s="71"/>
      <c r="Q700" s="71"/>
      <c r="R700" s="70"/>
      <c r="S700" s="70"/>
    </row>
    <row r="701" spans="1:19" ht="16">
      <c r="A701" s="66">
        <v>122</v>
      </c>
      <c r="B701" s="67" t="s">
        <v>491</v>
      </c>
      <c r="C701" s="66" t="s">
        <v>70</v>
      </c>
      <c r="D701" s="66" t="s">
        <v>488</v>
      </c>
      <c r="E701" s="67" t="s">
        <v>489</v>
      </c>
      <c r="F701" s="77" t="s">
        <v>159</v>
      </c>
      <c r="G701" s="67" t="s">
        <v>467</v>
      </c>
      <c r="H701" s="60" t="s">
        <v>125</v>
      </c>
      <c r="I701" s="78">
        <v>1073</v>
      </c>
      <c r="J701" s="71">
        <v>72</v>
      </c>
      <c r="K701" s="70"/>
      <c r="L701" s="74" t="s">
        <v>81</v>
      </c>
      <c r="M701" s="74" t="s">
        <v>459</v>
      </c>
      <c r="N701" s="81" t="s">
        <v>490</v>
      </c>
      <c r="O701" s="70"/>
      <c r="P701" s="71"/>
      <c r="Q701" s="71"/>
      <c r="R701" s="70"/>
      <c r="S701" s="70"/>
    </row>
    <row r="702" spans="1:19" ht="16">
      <c r="A702" s="66">
        <v>123</v>
      </c>
      <c r="B702" s="67" t="s">
        <v>492</v>
      </c>
      <c r="C702" s="66" t="s">
        <v>348</v>
      </c>
      <c r="D702" s="66" t="s">
        <v>488</v>
      </c>
      <c r="E702" s="67" t="s">
        <v>489</v>
      </c>
      <c r="F702" s="77" t="s">
        <v>159</v>
      </c>
      <c r="G702" s="67" t="s">
        <v>467</v>
      </c>
      <c r="H702" s="60" t="s">
        <v>125</v>
      </c>
      <c r="I702" s="78">
        <v>1073</v>
      </c>
      <c r="J702" s="71">
        <v>72</v>
      </c>
      <c r="K702" s="75"/>
      <c r="L702" s="74" t="s">
        <v>81</v>
      </c>
      <c r="M702" s="74" t="s">
        <v>459</v>
      </c>
      <c r="N702" s="81" t="s">
        <v>490</v>
      </c>
      <c r="O702" s="70"/>
      <c r="P702" s="71"/>
      <c r="Q702" s="71"/>
      <c r="R702" s="70"/>
      <c r="S702" s="70"/>
    </row>
    <row r="703" spans="1:19" ht="16">
      <c r="A703" s="66">
        <v>124</v>
      </c>
      <c r="B703" s="67" t="s">
        <v>493</v>
      </c>
      <c r="C703" s="66" t="s">
        <v>494</v>
      </c>
      <c r="D703" s="66" t="s">
        <v>488</v>
      </c>
      <c r="E703" s="67" t="s">
        <v>489</v>
      </c>
      <c r="F703" s="77" t="s">
        <v>159</v>
      </c>
      <c r="G703" s="67" t="s">
        <v>467</v>
      </c>
      <c r="H703" s="60" t="s">
        <v>125</v>
      </c>
      <c r="I703" s="78">
        <v>1073</v>
      </c>
      <c r="J703" s="71">
        <v>72</v>
      </c>
      <c r="K703" s="75"/>
      <c r="L703" s="74" t="s">
        <v>81</v>
      </c>
      <c r="M703" s="74" t="s">
        <v>459</v>
      </c>
      <c r="N703" s="81" t="s">
        <v>490</v>
      </c>
      <c r="O703" s="70"/>
      <c r="P703" s="71"/>
      <c r="Q703" s="71"/>
      <c r="R703" s="70"/>
      <c r="S703" s="70"/>
    </row>
    <row r="704" spans="1:19" ht="16">
      <c r="A704" s="66">
        <v>121</v>
      </c>
      <c r="B704" s="67" t="s">
        <v>487</v>
      </c>
      <c r="C704" s="66" t="s">
        <v>70</v>
      </c>
      <c r="D704" s="66" t="s">
        <v>488</v>
      </c>
      <c r="E704" s="67" t="s">
        <v>489</v>
      </c>
      <c r="F704" s="77" t="s">
        <v>159</v>
      </c>
      <c r="G704" s="67" t="s">
        <v>467</v>
      </c>
      <c r="H704" s="60" t="s">
        <v>125</v>
      </c>
      <c r="I704" s="78">
        <v>1273</v>
      </c>
      <c r="J704" s="71">
        <v>76</v>
      </c>
      <c r="K704" s="75"/>
      <c r="L704" s="74" t="s">
        <v>81</v>
      </c>
      <c r="M704" s="74" t="s">
        <v>459</v>
      </c>
      <c r="N704" s="81" t="s">
        <v>490</v>
      </c>
      <c r="O704" s="70"/>
      <c r="P704" s="71"/>
      <c r="Q704" s="71"/>
      <c r="R704" s="70"/>
      <c r="S704" s="70"/>
    </row>
    <row r="705" spans="1:19" ht="16">
      <c r="A705" s="66">
        <v>122</v>
      </c>
      <c r="B705" s="67" t="s">
        <v>491</v>
      </c>
      <c r="C705" s="66" t="s">
        <v>70</v>
      </c>
      <c r="D705" s="66" t="s">
        <v>488</v>
      </c>
      <c r="E705" s="67" t="s">
        <v>489</v>
      </c>
      <c r="F705" s="77" t="s">
        <v>159</v>
      </c>
      <c r="G705" s="67" t="s">
        <v>467</v>
      </c>
      <c r="H705" s="60" t="s">
        <v>125</v>
      </c>
      <c r="I705" s="78">
        <v>1273</v>
      </c>
      <c r="J705" s="71">
        <v>76</v>
      </c>
      <c r="K705" s="75"/>
      <c r="L705" s="74" t="s">
        <v>81</v>
      </c>
      <c r="M705" s="74" t="s">
        <v>459</v>
      </c>
      <c r="N705" s="81" t="s">
        <v>490</v>
      </c>
      <c r="O705" s="70"/>
      <c r="P705" s="71"/>
      <c r="Q705" s="71"/>
      <c r="R705" s="70"/>
      <c r="S705" s="70"/>
    </row>
    <row r="706" spans="1:19" ht="16">
      <c r="A706" s="66">
        <v>123</v>
      </c>
      <c r="B706" s="67" t="s">
        <v>492</v>
      </c>
      <c r="C706" s="66" t="s">
        <v>348</v>
      </c>
      <c r="D706" s="66" t="s">
        <v>488</v>
      </c>
      <c r="E706" s="67" t="s">
        <v>489</v>
      </c>
      <c r="F706" s="77" t="s">
        <v>159</v>
      </c>
      <c r="G706" s="67" t="s">
        <v>467</v>
      </c>
      <c r="H706" s="60" t="s">
        <v>125</v>
      </c>
      <c r="I706" s="78">
        <v>1273</v>
      </c>
      <c r="J706" s="71">
        <v>76</v>
      </c>
      <c r="K706" s="70"/>
      <c r="L706" s="74" t="s">
        <v>81</v>
      </c>
      <c r="M706" s="74" t="s">
        <v>459</v>
      </c>
      <c r="N706" s="81" t="s">
        <v>490</v>
      </c>
      <c r="O706" s="70"/>
      <c r="P706" s="71"/>
      <c r="Q706" s="71"/>
      <c r="R706" s="70"/>
      <c r="S706" s="70"/>
    </row>
    <row r="707" spans="1:19" ht="16">
      <c r="A707" s="66">
        <v>124</v>
      </c>
      <c r="B707" s="67" t="s">
        <v>493</v>
      </c>
      <c r="C707" s="66" t="s">
        <v>494</v>
      </c>
      <c r="D707" s="66" t="s">
        <v>488</v>
      </c>
      <c r="E707" s="67" t="s">
        <v>489</v>
      </c>
      <c r="F707" s="77" t="s">
        <v>159</v>
      </c>
      <c r="G707" s="67" t="s">
        <v>467</v>
      </c>
      <c r="H707" s="60" t="s">
        <v>125</v>
      </c>
      <c r="I707" s="78">
        <v>1273</v>
      </c>
      <c r="J707" s="71">
        <v>76</v>
      </c>
      <c r="K707" s="75"/>
      <c r="L707" s="74" t="s">
        <v>81</v>
      </c>
      <c r="M707" s="74" t="s">
        <v>459</v>
      </c>
      <c r="N707" s="81" t="s">
        <v>490</v>
      </c>
      <c r="O707" s="70"/>
      <c r="P707" s="71"/>
      <c r="Q707" s="71"/>
      <c r="R707" s="70"/>
      <c r="S707" s="70"/>
    </row>
    <row r="708" spans="1:19" ht="16">
      <c r="A708" s="66">
        <v>121</v>
      </c>
      <c r="B708" s="67" t="s">
        <v>487</v>
      </c>
      <c r="C708" s="66" t="s">
        <v>70</v>
      </c>
      <c r="D708" s="66" t="s">
        <v>488</v>
      </c>
      <c r="E708" s="67" t="s">
        <v>489</v>
      </c>
      <c r="F708" s="77" t="s">
        <v>159</v>
      </c>
      <c r="G708" s="67" t="s">
        <v>467</v>
      </c>
      <c r="H708" s="60" t="s">
        <v>125</v>
      </c>
      <c r="I708" s="78">
        <v>1473</v>
      </c>
      <c r="J708" s="71">
        <v>78</v>
      </c>
      <c r="K708" s="75"/>
      <c r="L708" s="74" t="s">
        <v>81</v>
      </c>
      <c r="M708" s="74" t="s">
        <v>459</v>
      </c>
      <c r="N708" s="81" t="s">
        <v>490</v>
      </c>
      <c r="O708" s="70"/>
      <c r="P708" s="71"/>
      <c r="Q708" s="71"/>
      <c r="R708" s="70"/>
      <c r="S708" s="70"/>
    </row>
    <row r="709" spans="1:19" ht="16">
      <c r="A709" s="66">
        <v>122</v>
      </c>
      <c r="B709" s="67" t="s">
        <v>491</v>
      </c>
      <c r="C709" s="66" t="s">
        <v>70</v>
      </c>
      <c r="D709" s="66" t="s">
        <v>488</v>
      </c>
      <c r="E709" s="67" t="s">
        <v>489</v>
      </c>
      <c r="F709" s="77" t="s">
        <v>159</v>
      </c>
      <c r="G709" s="67" t="s">
        <v>467</v>
      </c>
      <c r="H709" s="60" t="s">
        <v>125</v>
      </c>
      <c r="I709" s="78">
        <v>1473</v>
      </c>
      <c r="J709" s="71">
        <v>78</v>
      </c>
      <c r="K709" s="75"/>
      <c r="L709" s="74" t="s">
        <v>81</v>
      </c>
      <c r="M709" s="74" t="s">
        <v>459</v>
      </c>
      <c r="N709" s="81" t="s">
        <v>490</v>
      </c>
      <c r="O709" s="70"/>
      <c r="P709" s="71"/>
      <c r="Q709" s="71"/>
      <c r="R709" s="70"/>
      <c r="S709" s="70"/>
    </row>
    <row r="710" spans="1:19" ht="16">
      <c r="A710" s="66">
        <v>123</v>
      </c>
      <c r="B710" s="67" t="s">
        <v>492</v>
      </c>
      <c r="C710" s="66" t="s">
        <v>348</v>
      </c>
      <c r="D710" s="66" t="s">
        <v>488</v>
      </c>
      <c r="E710" s="67" t="s">
        <v>489</v>
      </c>
      <c r="F710" s="77" t="s">
        <v>159</v>
      </c>
      <c r="G710" s="67" t="s">
        <v>467</v>
      </c>
      <c r="H710" s="60" t="s">
        <v>125</v>
      </c>
      <c r="I710" s="78">
        <v>1473</v>
      </c>
      <c r="J710" s="71">
        <v>78</v>
      </c>
      <c r="K710" s="75"/>
      <c r="L710" s="74" t="s">
        <v>81</v>
      </c>
      <c r="M710" s="74" t="s">
        <v>459</v>
      </c>
      <c r="N710" s="81" t="s">
        <v>490</v>
      </c>
      <c r="O710" s="70"/>
      <c r="P710" s="71"/>
      <c r="Q710" s="71"/>
      <c r="R710" s="70"/>
      <c r="S710" s="70"/>
    </row>
    <row r="711" spans="1:19" ht="16">
      <c r="A711" s="66">
        <v>124</v>
      </c>
      <c r="B711" s="67" t="s">
        <v>493</v>
      </c>
      <c r="C711" s="66" t="s">
        <v>494</v>
      </c>
      <c r="D711" s="66" t="s">
        <v>488</v>
      </c>
      <c r="E711" s="67" t="s">
        <v>489</v>
      </c>
      <c r="F711" s="77" t="s">
        <v>159</v>
      </c>
      <c r="G711" s="67" t="s">
        <v>467</v>
      </c>
      <c r="H711" s="60" t="s">
        <v>125</v>
      </c>
      <c r="I711" s="78">
        <v>1473</v>
      </c>
      <c r="J711" s="71">
        <v>78</v>
      </c>
      <c r="K711" s="73"/>
      <c r="L711" s="74" t="s">
        <v>81</v>
      </c>
      <c r="M711" s="74" t="s">
        <v>459</v>
      </c>
      <c r="N711" s="81" t="s">
        <v>490</v>
      </c>
      <c r="O711" s="70"/>
      <c r="P711" s="71"/>
      <c r="Q711" s="71"/>
      <c r="R711" s="70"/>
      <c r="S711" s="70"/>
    </row>
    <row r="712" spans="1:19" ht="16">
      <c r="A712" s="58">
        <v>121</v>
      </c>
      <c r="B712" s="59" t="s">
        <v>487</v>
      </c>
      <c r="C712" s="58" t="s">
        <v>70</v>
      </c>
      <c r="D712" s="58" t="s">
        <v>488</v>
      </c>
      <c r="E712" s="59" t="s">
        <v>489</v>
      </c>
      <c r="F712" s="59" t="s">
        <v>75</v>
      </c>
      <c r="G712" s="59" t="s">
        <v>467</v>
      </c>
      <c r="H712" s="60"/>
      <c r="I712" s="61">
        <v>298</v>
      </c>
      <c r="J712" s="73">
        <v>6630</v>
      </c>
      <c r="K712" s="73"/>
      <c r="L712" s="74" t="s">
        <v>167</v>
      </c>
      <c r="M712" s="74" t="s">
        <v>85</v>
      </c>
      <c r="N712" s="81" t="s">
        <v>490</v>
      </c>
      <c r="O712" s="70"/>
      <c r="P712" s="71"/>
      <c r="Q712" s="71"/>
      <c r="R712" s="70"/>
      <c r="S712" s="70"/>
    </row>
    <row r="713" spans="1:19" ht="16">
      <c r="A713" s="58">
        <v>122</v>
      </c>
      <c r="B713" s="59" t="s">
        <v>491</v>
      </c>
      <c r="C713" s="58" t="s">
        <v>70</v>
      </c>
      <c r="D713" s="58" t="s">
        <v>488</v>
      </c>
      <c r="E713" s="59" t="s">
        <v>489</v>
      </c>
      <c r="F713" s="59" t="s">
        <v>75</v>
      </c>
      <c r="G713" s="59" t="s">
        <v>467</v>
      </c>
      <c r="H713" s="60"/>
      <c r="I713" s="61">
        <v>298</v>
      </c>
      <c r="J713" s="73">
        <v>7810</v>
      </c>
      <c r="K713" s="73"/>
      <c r="L713" s="74" t="s">
        <v>167</v>
      </c>
      <c r="M713" s="74" t="s">
        <v>85</v>
      </c>
      <c r="N713" s="81" t="s">
        <v>490</v>
      </c>
      <c r="O713" s="70"/>
      <c r="P713" s="71"/>
      <c r="Q713" s="71"/>
      <c r="R713" s="70"/>
      <c r="S713" s="70"/>
    </row>
    <row r="714" spans="1:19" ht="16">
      <c r="A714" s="58">
        <v>123</v>
      </c>
      <c r="B714" s="59" t="s">
        <v>492</v>
      </c>
      <c r="C714" s="58" t="s">
        <v>348</v>
      </c>
      <c r="D714" s="58" t="s">
        <v>488</v>
      </c>
      <c r="E714" s="59" t="s">
        <v>489</v>
      </c>
      <c r="F714" s="59" t="s">
        <v>75</v>
      </c>
      <c r="G714" s="59" t="s">
        <v>467</v>
      </c>
      <c r="H714" s="60"/>
      <c r="I714" s="61">
        <v>298</v>
      </c>
      <c r="J714" s="73">
        <v>6560</v>
      </c>
      <c r="K714" s="73"/>
      <c r="L714" s="74" t="s">
        <v>167</v>
      </c>
      <c r="M714" s="74" t="s">
        <v>85</v>
      </c>
      <c r="N714" s="81" t="s">
        <v>490</v>
      </c>
      <c r="O714" s="70"/>
      <c r="P714" s="71"/>
      <c r="Q714" s="71"/>
      <c r="R714" s="70"/>
      <c r="S714" s="70"/>
    </row>
    <row r="715" spans="1:19" ht="16">
      <c r="A715" s="58">
        <v>124</v>
      </c>
      <c r="B715" s="59" t="s">
        <v>493</v>
      </c>
      <c r="C715" s="58" t="s">
        <v>494</v>
      </c>
      <c r="D715" s="58" t="s">
        <v>488</v>
      </c>
      <c r="E715" s="59" t="s">
        <v>489</v>
      </c>
      <c r="F715" s="59" t="s">
        <v>75</v>
      </c>
      <c r="G715" s="59" t="s">
        <v>467</v>
      </c>
      <c r="H715" s="60"/>
      <c r="I715" s="61">
        <v>298</v>
      </c>
      <c r="J715" s="73">
        <v>7850</v>
      </c>
      <c r="K715" s="73"/>
      <c r="L715" s="74" t="s">
        <v>167</v>
      </c>
      <c r="M715" s="74" t="s">
        <v>85</v>
      </c>
      <c r="N715" s="81" t="s">
        <v>490</v>
      </c>
      <c r="O715" s="70"/>
      <c r="P715" s="71"/>
      <c r="Q715" s="71"/>
      <c r="R715" s="70"/>
      <c r="S715" s="70"/>
    </row>
    <row r="716" spans="1:19" ht="16">
      <c r="A716" s="58"/>
      <c r="B716" s="59" t="s">
        <v>496</v>
      </c>
      <c r="C716" s="58" t="s">
        <v>104</v>
      </c>
      <c r="D716" s="58" t="s">
        <v>152</v>
      </c>
      <c r="E716" s="59"/>
      <c r="F716" s="59" t="s">
        <v>140</v>
      </c>
      <c r="G716" s="59" t="s">
        <v>467</v>
      </c>
      <c r="H716" s="60" t="s">
        <v>125</v>
      </c>
      <c r="I716" s="61">
        <v>298</v>
      </c>
      <c r="J716" s="62">
        <f>P716*1000000</f>
        <v>140000000</v>
      </c>
      <c r="K716" s="62"/>
      <c r="L716" s="59" t="s">
        <v>33</v>
      </c>
      <c r="M716" s="59" t="s">
        <v>378</v>
      </c>
      <c r="N716" s="69" t="s">
        <v>497</v>
      </c>
      <c r="O716" s="70"/>
      <c r="P716" s="75">
        <v>140</v>
      </c>
      <c r="Q716" s="71"/>
      <c r="R716" s="70"/>
      <c r="S716" s="70"/>
    </row>
    <row r="717" spans="1:19" ht="16">
      <c r="A717" s="58"/>
      <c r="B717" s="59" t="s">
        <v>498</v>
      </c>
      <c r="C717" s="58" t="s">
        <v>104</v>
      </c>
      <c r="D717" s="58" t="s">
        <v>152</v>
      </c>
      <c r="E717" s="59"/>
      <c r="F717" s="59" t="s">
        <v>140</v>
      </c>
      <c r="G717" s="59" t="s">
        <v>467</v>
      </c>
      <c r="H717" s="60" t="s">
        <v>125</v>
      </c>
      <c r="I717" s="61">
        <v>298</v>
      </c>
      <c r="J717" s="62">
        <f t="shared" ref="J717:J727" si="20">P717*1000000</f>
        <v>215000000</v>
      </c>
      <c r="K717" s="62"/>
      <c r="L717" s="59" t="s">
        <v>33</v>
      </c>
      <c r="M717" s="59" t="s">
        <v>378</v>
      </c>
      <c r="N717" s="69" t="s">
        <v>497</v>
      </c>
      <c r="O717" s="70"/>
      <c r="P717" s="75">
        <v>215</v>
      </c>
      <c r="Q717" s="71"/>
      <c r="R717" s="70"/>
      <c r="S717" s="70"/>
    </row>
    <row r="718" spans="1:19" ht="16">
      <c r="A718" s="58"/>
      <c r="B718" s="59" t="s">
        <v>496</v>
      </c>
      <c r="C718" s="58" t="s">
        <v>104</v>
      </c>
      <c r="D718" s="58" t="s">
        <v>502</v>
      </c>
      <c r="E718" s="59" t="s">
        <v>503</v>
      </c>
      <c r="F718" s="59" t="s">
        <v>140</v>
      </c>
      <c r="G718" s="59" t="s">
        <v>467</v>
      </c>
      <c r="H718" s="60" t="s">
        <v>125</v>
      </c>
      <c r="I718" s="61">
        <v>298</v>
      </c>
      <c r="J718" s="62">
        <f t="shared" si="20"/>
        <v>130000000</v>
      </c>
      <c r="K718" s="62"/>
      <c r="L718" s="59" t="s">
        <v>33</v>
      </c>
      <c r="M718" s="59" t="s">
        <v>378</v>
      </c>
      <c r="N718" s="69" t="s">
        <v>497</v>
      </c>
      <c r="O718" s="70"/>
      <c r="P718" s="75">
        <v>130</v>
      </c>
      <c r="Q718" s="71"/>
      <c r="R718" s="70"/>
      <c r="S718" s="70"/>
    </row>
    <row r="719" spans="1:19" ht="16">
      <c r="A719" s="58"/>
      <c r="B719" s="59" t="s">
        <v>498</v>
      </c>
      <c r="C719" s="58" t="s">
        <v>104</v>
      </c>
      <c r="D719" s="58" t="s">
        <v>502</v>
      </c>
      <c r="E719" s="59" t="s">
        <v>503</v>
      </c>
      <c r="F719" s="59" t="s">
        <v>140</v>
      </c>
      <c r="G719" s="59" t="s">
        <v>467</v>
      </c>
      <c r="H719" s="60" t="s">
        <v>125</v>
      </c>
      <c r="I719" s="61">
        <v>298</v>
      </c>
      <c r="J719" s="62">
        <f t="shared" si="20"/>
        <v>162000000</v>
      </c>
      <c r="K719" s="62"/>
      <c r="L719" s="59" t="s">
        <v>33</v>
      </c>
      <c r="M719" s="59" t="s">
        <v>378</v>
      </c>
      <c r="N719" s="69" t="s">
        <v>497</v>
      </c>
      <c r="O719" s="70"/>
      <c r="P719" s="75">
        <v>162</v>
      </c>
      <c r="Q719" s="71"/>
      <c r="R719" s="70"/>
      <c r="S719" s="70"/>
    </row>
    <row r="720" spans="1:19" ht="16">
      <c r="A720" s="58"/>
      <c r="B720" s="59" t="s">
        <v>496</v>
      </c>
      <c r="C720" s="58" t="s">
        <v>104</v>
      </c>
      <c r="D720" s="58" t="s">
        <v>152</v>
      </c>
      <c r="E720" s="59"/>
      <c r="F720" s="59" t="s">
        <v>141</v>
      </c>
      <c r="G720" s="59" t="s">
        <v>467</v>
      </c>
      <c r="H720" s="60" t="s">
        <v>125</v>
      </c>
      <c r="I720" s="61">
        <v>298</v>
      </c>
      <c r="J720" s="62">
        <f t="shared" si="20"/>
        <v>488000000</v>
      </c>
      <c r="K720" s="62"/>
      <c r="L720" s="59" t="s">
        <v>33</v>
      </c>
      <c r="M720" s="59" t="s">
        <v>378</v>
      </c>
      <c r="N720" s="69" t="s">
        <v>497</v>
      </c>
      <c r="O720" s="70"/>
      <c r="P720" s="75">
        <v>488</v>
      </c>
      <c r="Q720" s="71"/>
      <c r="R720" s="70"/>
      <c r="S720" s="70"/>
    </row>
    <row r="721" spans="1:19" ht="16">
      <c r="A721" s="58"/>
      <c r="B721" s="59" t="s">
        <v>498</v>
      </c>
      <c r="C721" s="58" t="s">
        <v>104</v>
      </c>
      <c r="D721" s="58" t="s">
        <v>152</v>
      </c>
      <c r="E721" s="59"/>
      <c r="F721" s="59" t="s">
        <v>141</v>
      </c>
      <c r="G721" s="59" t="s">
        <v>467</v>
      </c>
      <c r="H721" s="60" t="s">
        <v>125</v>
      </c>
      <c r="I721" s="61">
        <v>298</v>
      </c>
      <c r="J721" s="62">
        <f t="shared" si="20"/>
        <v>491000000</v>
      </c>
      <c r="K721" s="62"/>
      <c r="L721" s="59" t="s">
        <v>33</v>
      </c>
      <c r="M721" s="59" t="s">
        <v>378</v>
      </c>
      <c r="N721" s="69" t="s">
        <v>497</v>
      </c>
      <c r="O721" s="70"/>
      <c r="P721" s="75">
        <v>491</v>
      </c>
      <c r="Q721" s="71"/>
      <c r="R721" s="70"/>
      <c r="S721" s="70"/>
    </row>
    <row r="722" spans="1:19" ht="16">
      <c r="A722" s="58"/>
      <c r="B722" s="59" t="s">
        <v>499</v>
      </c>
      <c r="C722" s="58" t="s">
        <v>500</v>
      </c>
      <c r="D722" s="58" t="s">
        <v>152</v>
      </c>
      <c r="E722" s="59"/>
      <c r="F722" s="59" t="s">
        <v>141</v>
      </c>
      <c r="G722" s="59" t="s">
        <v>467</v>
      </c>
      <c r="H722" s="60" t="s">
        <v>125</v>
      </c>
      <c r="I722" s="61">
        <v>298</v>
      </c>
      <c r="J722" s="62">
        <f t="shared" si="20"/>
        <v>311000000</v>
      </c>
      <c r="K722" s="62"/>
      <c r="L722" s="59" t="s">
        <v>33</v>
      </c>
      <c r="M722" s="59" t="s">
        <v>378</v>
      </c>
      <c r="N722" s="69" t="s">
        <v>497</v>
      </c>
      <c r="O722" s="70"/>
      <c r="P722" s="71">
        <v>311</v>
      </c>
      <c r="Q722" s="71"/>
      <c r="R722" s="70"/>
      <c r="S722" s="70"/>
    </row>
    <row r="723" spans="1:19" ht="16">
      <c r="A723" s="58"/>
      <c r="B723" s="59" t="s">
        <v>501</v>
      </c>
      <c r="C723" s="58" t="s">
        <v>500</v>
      </c>
      <c r="D723" s="58" t="s">
        <v>152</v>
      </c>
      <c r="E723" s="59"/>
      <c r="F723" s="59" t="s">
        <v>141</v>
      </c>
      <c r="G723" s="59" t="s">
        <v>467</v>
      </c>
      <c r="H723" s="60" t="s">
        <v>125</v>
      </c>
      <c r="I723" s="61">
        <v>298</v>
      </c>
      <c r="J723" s="62">
        <f t="shared" si="20"/>
        <v>90000000</v>
      </c>
      <c r="K723" s="62"/>
      <c r="L723" s="59" t="s">
        <v>33</v>
      </c>
      <c r="M723" s="59" t="s">
        <v>378</v>
      </c>
      <c r="N723" s="69" t="s">
        <v>497</v>
      </c>
      <c r="O723" s="70"/>
      <c r="P723" s="71">
        <v>90</v>
      </c>
      <c r="Q723" s="71"/>
      <c r="R723" s="70"/>
      <c r="S723" s="70"/>
    </row>
    <row r="724" spans="1:19" ht="16">
      <c r="A724" s="79"/>
      <c r="B724" s="59" t="s">
        <v>496</v>
      </c>
      <c r="C724" s="58" t="s">
        <v>104</v>
      </c>
      <c r="D724" s="58" t="s">
        <v>502</v>
      </c>
      <c r="E724" s="59" t="s">
        <v>503</v>
      </c>
      <c r="F724" s="59" t="s">
        <v>141</v>
      </c>
      <c r="G724" s="59" t="s">
        <v>467</v>
      </c>
      <c r="H724" s="60" t="s">
        <v>125</v>
      </c>
      <c r="I724" s="61">
        <v>298</v>
      </c>
      <c r="J724" s="62">
        <f t="shared" si="20"/>
        <v>458000000</v>
      </c>
      <c r="K724" s="73"/>
      <c r="L724" s="59" t="s">
        <v>33</v>
      </c>
      <c r="M724" s="59" t="s">
        <v>378</v>
      </c>
      <c r="N724" s="69" t="s">
        <v>497</v>
      </c>
      <c r="O724" s="70"/>
      <c r="P724" s="75">
        <v>458</v>
      </c>
      <c r="Q724" s="71"/>
      <c r="R724" s="70"/>
      <c r="S724" s="70"/>
    </row>
    <row r="725" spans="1:19" ht="16">
      <c r="A725" s="79"/>
      <c r="B725" s="59" t="s">
        <v>498</v>
      </c>
      <c r="C725" s="58" t="s">
        <v>104</v>
      </c>
      <c r="D725" s="58" t="s">
        <v>502</v>
      </c>
      <c r="E725" s="59" t="s">
        <v>503</v>
      </c>
      <c r="F725" s="59" t="s">
        <v>141</v>
      </c>
      <c r="G725" s="59" t="s">
        <v>467</v>
      </c>
      <c r="H725" s="60" t="s">
        <v>125</v>
      </c>
      <c r="I725" s="61">
        <v>298</v>
      </c>
      <c r="J725" s="62">
        <f t="shared" si="20"/>
        <v>443000000</v>
      </c>
      <c r="K725" s="73"/>
      <c r="L725" s="59" t="s">
        <v>33</v>
      </c>
      <c r="M725" s="59" t="s">
        <v>378</v>
      </c>
      <c r="N725" s="69" t="s">
        <v>497</v>
      </c>
      <c r="O725" s="70"/>
      <c r="P725" s="75">
        <v>443</v>
      </c>
      <c r="Q725" s="71"/>
      <c r="R725" s="70"/>
      <c r="S725" s="70"/>
    </row>
    <row r="726" spans="1:19" ht="16">
      <c r="A726" s="79"/>
      <c r="B726" s="59" t="s">
        <v>499</v>
      </c>
      <c r="C726" s="58" t="s">
        <v>500</v>
      </c>
      <c r="D726" s="58" t="s">
        <v>502</v>
      </c>
      <c r="E726" s="59" t="s">
        <v>503</v>
      </c>
      <c r="F726" s="59" t="s">
        <v>141</v>
      </c>
      <c r="G726" s="59" t="s">
        <v>467</v>
      </c>
      <c r="H726" s="60" t="s">
        <v>125</v>
      </c>
      <c r="I726" s="61">
        <v>298</v>
      </c>
      <c r="J726" s="62">
        <f t="shared" si="20"/>
        <v>330000000</v>
      </c>
      <c r="K726" s="73"/>
      <c r="L726" s="59" t="s">
        <v>33</v>
      </c>
      <c r="M726" s="59" t="s">
        <v>378</v>
      </c>
      <c r="N726" s="69" t="s">
        <v>497</v>
      </c>
      <c r="O726" s="70"/>
      <c r="P726" s="71">
        <v>330</v>
      </c>
      <c r="Q726" s="71"/>
      <c r="R726" s="70"/>
      <c r="S726" s="70"/>
    </row>
    <row r="727" spans="1:19" ht="16">
      <c r="A727" s="79"/>
      <c r="B727" s="59" t="s">
        <v>501</v>
      </c>
      <c r="C727" s="58" t="s">
        <v>500</v>
      </c>
      <c r="D727" s="58" t="s">
        <v>502</v>
      </c>
      <c r="E727" s="59" t="s">
        <v>503</v>
      </c>
      <c r="F727" s="59" t="s">
        <v>141</v>
      </c>
      <c r="G727" s="59" t="s">
        <v>467</v>
      </c>
      <c r="H727" s="60" t="s">
        <v>125</v>
      </c>
      <c r="I727" s="61">
        <v>298</v>
      </c>
      <c r="J727" s="62">
        <f t="shared" si="20"/>
        <v>62000000</v>
      </c>
      <c r="K727" s="73"/>
      <c r="L727" s="59" t="s">
        <v>33</v>
      </c>
      <c r="M727" s="59" t="s">
        <v>378</v>
      </c>
      <c r="N727" s="69" t="s">
        <v>497</v>
      </c>
      <c r="O727" s="70"/>
      <c r="P727" s="71">
        <v>62</v>
      </c>
      <c r="Q727" s="71"/>
      <c r="R727" s="70"/>
      <c r="S727" s="70"/>
    </row>
    <row r="728" spans="1:19" ht="16">
      <c r="A728" s="79"/>
      <c r="B728" s="59" t="s">
        <v>496</v>
      </c>
      <c r="C728" s="58" t="s">
        <v>104</v>
      </c>
      <c r="D728" s="58" t="s">
        <v>152</v>
      </c>
      <c r="E728" s="59"/>
      <c r="F728" s="128" t="s">
        <v>142</v>
      </c>
      <c r="G728" s="59" t="s">
        <v>467</v>
      </c>
      <c r="H728" s="60" t="s">
        <v>125</v>
      </c>
      <c r="I728" s="61">
        <v>298</v>
      </c>
      <c r="J728" s="71">
        <v>83</v>
      </c>
      <c r="K728" s="73"/>
      <c r="L728" s="74" t="s">
        <v>81</v>
      </c>
      <c r="M728" s="59" t="s">
        <v>378</v>
      </c>
      <c r="N728" s="69" t="s">
        <v>497</v>
      </c>
      <c r="O728" s="70"/>
      <c r="P728" s="71"/>
      <c r="Q728" s="71"/>
      <c r="R728" s="70"/>
      <c r="S728" s="70"/>
    </row>
    <row r="729" spans="1:19" ht="16">
      <c r="A729" s="79"/>
      <c r="B729" s="59" t="s">
        <v>498</v>
      </c>
      <c r="C729" s="58" t="s">
        <v>104</v>
      </c>
      <c r="D729" s="58" t="s">
        <v>152</v>
      </c>
      <c r="E729" s="59"/>
      <c r="F729" s="128" t="s">
        <v>142</v>
      </c>
      <c r="G729" s="59" t="s">
        <v>467</v>
      </c>
      <c r="H729" s="60" t="s">
        <v>125</v>
      </c>
      <c r="I729" s="61">
        <v>298</v>
      </c>
      <c r="J729" s="71">
        <v>71</v>
      </c>
      <c r="K729" s="73"/>
      <c r="L729" s="74" t="s">
        <v>81</v>
      </c>
      <c r="M729" s="59" t="s">
        <v>378</v>
      </c>
      <c r="N729" s="69" t="s">
        <v>497</v>
      </c>
      <c r="O729" s="70"/>
      <c r="P729" s="71"/>
      <c r="Q729" s="71"/>
      <c r="R729" s="70"/>
      <c r="S729" s="70"/>
    </row>
    <row r="730" spans="1:19" ht="16">
      <c r="A730" s="79"/>
      <c r="B730" s="59" t="s">
        <v>499</v>
      </c>
      <c r="C730" s="58" t="s">
        <v>500</v>
      </c>
      <c r="D730" s="58" t="s">
        <v>152</v>
      </c>
      <c r="E730" s="59"/>
      <c r="F730" s="128" t="s">
        <v>142</v>
      </c>
      <c r="G730" s="59" t="s">
        <v>467</v>
      </c>
      <c r="H730" s="60" t="s">
        <v>125</v>
      </c>
      <c r="I730" s="61">
        <v>298</v>
      </c>
      <c r="J730" s="71">
        <v>0</v>
      </c>
      <c r="K730" s="73"/>
      <c r="L730" s="74" t="s">
        <v>81</v>
      </c>
      <c r="M730" s="59" t="s">
        <v>378</v>
      </c>
      <c r="N730" s="69" t="s">
        <v>497</v>
      </c>
      <c r="O730" s="70"/>
      <c r="P730" s="71"/>
      <c r="Q730" s="71"/>
      <c r="R730" s="70"/>
      <c r="S730" s="70"/>
    </row>
    <row r="731" spans="1:19" ht="16">
      <c r="A731" s="79"/>
      <c r="B731" s="59" t="s">
        <v>501</v>
      </c>
      <c r="C731" s="58" t="s">
        <v>500</v>
      </c>
      <c r="D731" s="58" t="s">
        <v>152</v>
      </c>
      <c r="E731" s="59"/>
      <c r="F731" s="128" t="s">
        <v>142</v>
      </c>
      <c r="G731" s="59" t="s">
        <v>467</v>
      </c>
      <c r="H731" s="60" t="s">
        <v>125</v>
      </c>
      <c r="I731" s="61">
        <v>298</v>
      </c>
      <c r="J731" s="71">
        <v>0</v>
      </c>
      <c r="K731" s="73"/>
      <c r="L731" s="74" t="s">
        <v>81</v>
      </c>
      <c r="M731" s="59" t="s">
        <v>378</v>
      </c>
      <c r="N731" s="69" t="s">
        <v>497</v>
      </c>
      <c r="O731" s="70"/>
      <c r="P731" s="71"/>
      <c r="Q731" s="71"/>
      <c r="R731" s="70"/>
      <c r="S731" s="70"/>
    </row>
    <row r="732" spans="1:19" ht="16">
      <c r="A732" s="79"/>
      <c r="B732" s="59" t="s">
        <v>496</v>
      </c>
      <c r="C732" s="58" t="s">
        <v>104</v>
      </c>
      <c r="D732" s="58" t="s">
        <v>502</v>
      </c>
      <c r="E732" s="59" t="s">
        <v>503</v>
      </c>
      <c r="F732" s="128" t="s">
        <v>142</v>
      </c>
      <c r="G732" s="59" t="s">
        <v>467</v>
      </c>
      <c r="H732" s="60" t="s">
        <v>125</v>
      </c>
      <c r="I732" s="61">
        <v>298</v>
      </c>
      <c r="J732" s="71">
        <v>87</v>
      </c>
      <c r="K732" s="73"/>
      <c r="L732" s="74" t="s">
        <v>81</v>
      </c>
      <c r="M732" s="59" t="s">
        <v>378</v>
      </c>
      <c r="N732" s="69" t="s">
        <v>497</v>
      </c>
      <c r="O732" s="70"/>
      <c r="P732" s="71"/>
      <c r="Q732" s="71"/>
      <c r="R732" s="70"/>
      <c r="S732" s="70"/>
    </row>
    <row r="733" spans="1:19" ht="16">
      <c r="A733" s="79"/>
      <c r="B733" s="59" t="s">
        <v>498</v>
      </c>
      <c r="C733" s="58" t="s">
        <v>104</v>
      </c>
      <c r="D733" s="58" t="s">
        <v>502</v>
      </c>
      <c r="E733" s="59" t="s">
        <v>503</v>
      </c>
      <c r="F733" s="128" t="s">
        <v>142</v>
      </c>
      <c r="G733" s="59" t="s">
        <v>467</v>
      </c>
      <c r="H733" s="60" t="s">
        <v>125</v>
      </c>
      <c r="I733" s="61">
        <v>298</v>
      </c>
      <c r="J733" s="71">
        <v>68</v>
      </c>
      <c r="K733" s="73"/>
      <c r="L733" s="74" t="s">
        <v>81</v>
      </c>
      <c r="M733" s="59" t="s">
        <v>378</v>
      </c>
      <c r="N733" s="69" t="s">
        <v>497</v>
      </c>
      <c r="O733" s="70"/>
      <c r="P733" s="71"/>
      <c r="Q733" s="71"/>
      <c r="R733" s="70"/>
      <c r="S733" s="70"/>
    </row>
    <row r="734" spans="1:19" ht="16">
      <c r="A734" s="79"/>
      <c r="B734" s="59" t="s">
        <v>499</v>
      </c>
      <c r="C734" s="58" t="s">
        <v>500</v>
      </c>
      <c r="D734" s="58" t="s">
        <v>502</v>
      </c>
      <c r="E734" s="59" t="s">
        <v>503</v>
      </c>
      <c r="F734" s="128" t="s">
        <v>142</v>
      </c>
      <c r="G734" s="59" t="s">
        <v>467</v>
      </c>
      <c r="H734" s="60" t="s">
        <v>125</v>
      </c>
      <c r="I734" s="61">
        <v>298</v>
      </c>
      <c r="J734" s="71">
        <v>0</v>
      </c>
      <c r="K734" s="73"/>
      <c r="L734" s="74" t="s">
        <v>81</v>
      </c>
      <c r="M734" s="59" t="s">
        <v>378</v>
      </c>
      <c r="N734" s="69" t="s">
        <v>497</v>
      </c>
      <c r="O734" s="70"/>
      <c r="P734" s="71"/>
      <c r="Q734" s="71"/>
      <c r="R734" s="70"/>
      <c r="S734" s="70"/>
    </row>
    <row r="735" spans="1:19" ht="16">
      <c r="A735" s="79"/>
      <c r="B735" s="59" t="s">
        <v>501</v>
      </c>
      <c r="C735" s="58" t="s">
        <v>500</v>
      </c>
      <c r="D735" s="58" t="s">
        <v>502</v>
      </c>
      <c r="E735" s="59" t="s">
        <v>503</v>
      </c>
      <c r="F735" s="128" t="s">
        <v>142</v>
      </c>
      <c r="G735" s="59" t="s">
        <v>467</v>
      </c>
      <c r="H735" s="60" t="s">
        <v>125</v>
      </c>
      <c r="I735" s="61">
        <v>298</v>
      </c>
      <c r="J735" s="71">
        <v>0</v>
      </c>
      <c r="K735" s="73"/>
      <c r="L735" s="74" t="s">
        <v>81</v>
      </c>
      <c r="M735" s="59" t="s">
        <v>378</v>
      </c>
      <c r="N735" s="69" t="s">
        <v>497</v>
      </c>
      <c r="O735" s="70"/>
      <c r="P735" s="71"/>
      <c r="Q735" s="71"/>
      <c r="R735" s="70"/>
      <c r="S735" s="70"/>
    </row>
    <row r="736" spans="1:19" ht="16">
      <c r="A736" s="79"/>
      <c r="B736" s="59" t="s">
        <v>496</v>
      </c>
      <c r="C736" s="58" t="s">
        <v>104</v>
      </c>
      <c r="D736" s="58" t="s">
        <v>502</v>
      </c>
      <c r="E736" s="59" t="s">
        <v>503</v>
      </c>
      <c r="F736" s="59" t="s">
        <v>175</v>
      </c>
      <c r="G736" s="59" t="s">
        <v>467</v>
      </c>
      <c r="H736" s="60" t="s">
        <v>125</v>
      </c>
      <c r="I736" s="61">
        <v>298</v>
      </c>
      <c r="J736" s="73">
        <f>P736*1000000</f>
        <v>190000000</v>
      </c>
      <c r="K736" s="73"/>
      <c r="L736" s="74" t="s">
        <v>33</v>
      </c>
      <c r="M736" s="74" t="s">
        <v>379</v>
      </c>
      <c r="N736" s="69" t="s">
        <v>497</v>
      </c>
      <c r="O736" s="70"/>
      <c r="P736" s="75">
        <v>190</v>
      </c>
      <c r="Q736" s="71"/>
      <c r="R736" s="70"/>
      <c r="S736" s="70"/>
    </row>
    <row r="737" spans="1:19" ht="16">
      <c r="A737" s="79"/>
      <c r="B737" s="59" t="s">
        <v>499</v>
      </c>
      <c r="C737" s="58" t="s">
        <v>500</v>
      </c>
      <c r="D737" s="58" t="s">
        <v>502</v>
      </c>
      <c r="E737" s="59" t="s">
        <v>503</v>
      </c>
      <c r="F737" s="59" t="s">
        <v>175</v>
      </c>
      <c r="G737" s="59" t="s">
        <v>467</v>
      </c>
      <c r="H737" s="60" t="s">
        <v>125</v>
      </c>
      <c r="I737" s="61">
        <v>298</v>
      </c>
      <c r="J737" s="73">
        <f t="shared" ref="J737:J740" si="21">P737*1000000</f>
        <v>1435000000</v>
      </c>
      <c r="K737" s="73"/>
      <c r="L737" s="74" t="s">
        <v>33</v>
      </c>
      <c r="M737" s="74" t="s">
        <v>379</v>
      </c>
      <c r="N737" s="69" t="s">
        <v>497</v>
      </c>
      <c r="O737" s="70"/>
      <c r="P737" s="75">
        <v>1435</v>
      </c>
      <c r="Q737" s="71"/>
      <c r="R737" s="70"/>
      <c r="S737" s="70"/>
    </row>
    <row r="738" spans="1:19" ht="16">
      <c r="A738" s="79"/>
      <c r="B738" s="59" t="s">
        <v>501</v>
      </c>
      <c r="C738" s="58" t="s">
        <v>500</v>
      </c>
      <c r="D738" s="58" t="s">
        <v>502</v>
      </c>
      <c r="E738" s="59" t="s">
        <v>503</v>
      </c>
      <c r="F738" s="59" t="s">
        <v>175</v>
      </c>
      <c r="G738" s="59" t="s">
        <v>467</v>
      </c>
      <c r="H738" s="60" t="s">
        <v>125</v>
      </c>
      <c r="I738" s="61">
        <v>298</v>
      </c>
      <c r="J738" s="73">
        <f t="shared" si="21"/>
        <v>1660000000</v>
      </c>
      <c r="K738" s="73"/>
      <c r="L738" s="74" t="s">
        <v>33</v>
      </c>
      <c r="M738" s="74" t="s">
        <v>379</v>
      </c>
      <c r="N738" s="69" t="s">
        <v>497</v>
      </c>
      <c r="O738" s="70"/>
      <c r="P738" s="75">
        <v>1660</v>
      </c>
      <c r="Q738" s="71"/>
      <c r="R738" s="70"/>
      <c r="S738" s="70"/>
    </row>
    <row r="739" spans="1:19" ht="16">
      <c r="A739" s="79"/>
      <c r="B739" s="59" t="s">
        <v>499</v>
      </c>
      <c r="C739" s="58" t="s">
        <v>500</v>
      </c>
      <c r="D739" s="58" t="s">
        <v>502</v>
      </c>
      <c r="E739" s="59" t="s">
        <v>503</v>
      </c>
      <c r="F739" s="59" t="s">
        <v>158</v>
      </c>
      <c r="G739" s="59" t="s">
        <v>467</v>
      </c>
      <c r="H739" s="60" t="s">
        <v>125</v>
      </c>
      <c r="I739" s="61">
        <v>298</v>
      </c>
      <c r="J739" s="73">
        <f t="shared" si="21"/>
        <v>1665000000</v>
      </c>
      <c r="K739" s="73"/>
      <c r="L739" s="74" t="s">
        <v>33</v>
      </c>
      <c r="M739" s="74" t="s">
        <v>379</v>
      </c>
      <c r="N739" s="69" t="s">
        <v>497</v>
      </c>
      <c r="O739" s="70"/>
      <c r="P739" s="75">
        <v>1665</v>
      </c>
      <c r="Q739" s="71"/>
      <c r="R739" s="70"/>
      <c r="S739" s="70"/>
    </row>
    <row r="740" spans="1:19" ht="16">
      <c r="A740" s="79"/>
      <c r="B740" s="59" t="s">
        <v>501</v>
      </c>
      <c r="C740" s="58" t="s">
        <v>500</v>
      </c>
      <c r="D740" s="58" t="s">
        <v>502</v>
      </c>
      <c r="E740" s="59" t="s">
        <v>503</v>
      </c>
      <c r="F740" s="59" t="s">
        <v>158</v>
      </c>
      <c r="G740" s="59" t="s">
        <v>467</v>
      </c>
      <c r="H740" s="60" t="s">
        <v>125</v>
      </c>
      <c r="I740" s="61">
        <v>298</v>
      </c>
      <c r="J740" s="73">
        <f t="shared" si="21"/>
        <v>1845000000</v>
      </c>
      <c r="K740" s="73"/>
      <c r="L740" s="74" t="s">
        <v>33</v>
      </c>
      <c r="M740" s="74" t="s">
        <v>379</v>
      </c>
      <c r="N740" s="69" t="s">
        <v>497</v>
      </c>
      <c r="O740" s="70"/>
      <c r="P740" s="75">
        <v>1845</v>
      </c>
      <c r="Q740" s="71"/>
      <c r="R740" s="70"/>
      <c r="S740" s="70"/>
    </row>
    <row r="741" spans="1:19" ht="16">
      <c r="A741" s="79"/>
      <c r="B741" s="59" t="s">
        <v>496</v>
      </c>
      <c r="C741" s="58" t="s">
        <v>104</v>
      </c>
      <c r="D741" s="58" t="s">
        <v>502</v>
      </c>
      <c r="E741" s="59" t="s">
        <v>503</v>
      </c>
      <c r="F741" s="59" t="s">
        <v>159</v>
      </c>
      <c r="G741" s="59" t="s">
        <v>467</v>
      </c>
      <c r="H741" s="60" t="s">
        <v>125</v>
      </c>
      <c r="I741" s="61">
        <v>298</v>
      </c>
      <c r="J741" s="71">
        <v>75</v>
      </c>
      <c r="K741" s="73"/>
      <c r="L741" s="74" t="s">
        <v>81</v>
      </c>
      <c r="M741" s="74" t="s">
        <v>379</v>
      </c>
      <c r="N741" s="69" t="s">
        <v>497</v>
      </c>
      <c r="O741" s="70"/>
      <c r="P741" s="71"/>
      <c r="Q741" s="71"/>
      <c r="R741" s="70"/>
      <c r="S741" s="70"/>
    </row>
    <row r="742" spans="1:19" ht="16">
      <c r="A742" s="79"/>
      <c r="B742" s="59" t="s">
        <v>499</v>
      </c>
      <c r="C742" s="58" t="s">
        <v>500</v>
      </c>
      <c r="D742" s="58" t="s">
        <v>502</v>
      </c>
      <c r="E742" s="59" t="s">
        <v>503</v>
      </c>
      <c r="F742" s="59" t="s">
        <v>80</v>
      </c>
      <c r="G742" s="59" t="s">
        <v>467</v>
      </c>
      <c r="H742" s="60" t="s">
        <v>125</v>
      </c>
      <c r="I742" s="61">
        <v>298</v>
      </c>
      <c r="J742" s="75">
        <v>2.5</v>
      </c>
      <c r="K742" s="73"/>
      <c r="L742" s="74" t="s">
        <v>81</v>
      </c>
      <c r="M742" s="74" t="s">
        <v>379</v>
      </c>
      <c r="N742" s="69" t="s">
        <v>497</v>
      </c>
      <c r="O742" s="70"/>
      <c r="P742" s="71"/>
      <c r="Q742" s="71"/>
      <c r="R742" s="70"/>
      <c r="S742" s="70"/>
    </row>
    <row r="743" spans="1:19" ht="16">
      <c r="A743" s="79"/>
      <c r="B743" s="59" t="s">
        <v>501</v>
      </c>
      <c r="C743" s="58" t="s">
        <v>500</v>
      </c>
      <c r="D743" s="58" t="s">
        <v>502</v>
      </c>
      <c r="E743" s="59" t="s">
        <v>503</v>
      </c>
      <c r="F743" s="59" t="s">
        <v>80</v>
      </c>
      <c r="G743" s="59" t="s">
        <v>467</v>
      </c>
      <c r="H743" s="60" t="s">
        <v>125</v>
      </c>
      <c r="I743" s="61">
        <v>298</v>
      </c>
      <c r="J743" s="75">
        <v>0.5</v>
      </c>
      <c r="K743" s="73"/>
      <c r="L743" s="74" t="s">
        <v>81</v>
      </c>
      <c r="M743" s="74" t="s">
        <v>379</v>
      </c>
      <c r="N743" s="69" t="s">
        <v>497</v>
      </c>
      <c r="O743" s="70"/>
      <c r="P743" s="71"/>
      <c r="Q743" s="71"/>
      <c r="R743" s="70"/>
      <c r="S743" s="70"/>
    </row>
    <row r="744" spans="1:19" s="58" customFormat="1" ht="16">
      <c r="B744" s="59" t="s">
        <v>504</v>
      </c>
      <c r="C744" s="58" t="s">
        <v>70</v>
      </c>
      <c r="D744" s="58" t="s">
        <v>505</v>
      </c>
      <c r="E744" s="59" t="s">
        <v>506</v>
      </c>
      <c r="F744" s="59" t="s">
        <v>175</v>
      </c>
      <c r="G744" s="59" t="s">
        <v>467</v>
      </c>
      <c r="H744" s="60" t="s">
        <v>360</v>
      </c>
      <c r="I744" s="58">
        <v>298</v>
      </c>
      <c r="J744" s="62">
        <v>1290000000</v>
      </c>
      <c r="K744" s="62"/>
      <c r="L744" s="59" t="s">
        <v>33</v>
      </c>
      <c r="M744" s="59" t="s">
        <v>189</v>
      </c>
      <c r="N744" s="58" t="s">
        <v>507</v>
      </c>
    </row>
    <row r="745" spans="1:19" s="58" customFormat="1" ht="16">
      <c r="B745" s="59" t="s">
        <v>508</v>
      </c>
      <c r="C745" s="58" t="s">
        <v>70</v>
      </c>
      <c r="D745" s="58" t="s">
        <v>505</v>
      </c>
      <c r="E745" s="59" t="s">
        <v>506</v>
      </c>
      <c r="F745" s="59" t="s">
        <v>175</v>
      </c>
      <c r="G745" s="59" t="s">
        <v>467</v>
      </c>
      <c r="H745" s="60" t="s">
        <v>360</v>
      </c>
      <c r="I745" s="58">
        <v>298</v>
      </c>
      <c r="J745" s="62">
        <v>1140000000</v>
      </c>
      <c r="K745" s="62"/>
      <c r="L745" s="59" t="s">
        <v>33</v>
      </c>
      <c r="M745" s="59" t="s">
        <v>189</v>
      </c>
      <c r="N745" s="58" t="s">
        <v>507</v>
      </c>
    </row>
    <row r="746" spans="1:19" ht="16">
      <c r="A746" s="58"/>
      <c r="B746" s="59" t="s">
        <v>504</v>
      </c>
      <c r="C746" s="58" t="s">
        <v>70</v>
      </c>
      <c r="D746" s="58" t="s">
        <v>505</v>
      </c>
      <c r="E746" s="59" t="s">
        <v>506</v>
      </c>
      <c r="F746" s="59" t="s">
        <v>175</v>
      </c>
      <c r="G746" s="59" t="s">
        <v>467</v>
      </c>
      <c r="H746" s="60" t="s">
        <v>360</v>
      </c>
      <c r="I746" s="76">
        <v>1073</v>
      </c>
      <c r="J746" s="83">
        <v>881000000</v>
      </c>
      <c r="K746" s="73"/>
      <c r="L746" s="59" t="s">
        <v>33</v>
      </c>
      <c r="M746" s="59" t="s">
        <v>189</v>
      </c>
      <c r="N746" s="58" t="s">
        <v>507</v>
      </c>
      <c r="O746" s="70"/>
      <c r="P746" s="71"/>
      <c r="Q746" s="71"/>
      <c r="R746" s="70"/>
      <c r="S746" s="70"/>
    </row>
    <row r="747" spans="1:19" ht="16">
      <c r="A747" s="58"/>
      <c r="B747" s="59" t="s">
        <v>508</v>
      </c>
      <c r="C747" s="58" t="s">
        <v>70</v>
      </c>
      <c r="D747" s="58" t="s">
        <v>505</v>
      </c>
      <c r="E747" s="59" t="s">
        <v>506</v>
      </c>
      <c r="F747" s="59" t="s">
        <v>175</v>
      </c>
      <c r="G747" s="59" t="s">
        <v>467</v>
      </c>
      <c r="H747" s="60" t="s">
        <v>360</v>
      </c>
      <c r="I747" s="76">
        <v>1073</v>
      </c>
      <c r="J747" s="83">
        <v>727000000</v>
      </c>
      <c r="K747" s="73"/>
      <c r="L747" s="59" t="s">
        <v>33</v>
      </c>
      <c r="M747" s="59" t="s">
        <v>189</v>
      </c>
      <c r="N747" s="58" t="s">
        <v>507</v>
      </c>
      <c r="O747" s="70"/>
      <c r="P747" s="71"/>
      <c r="Q747" s="71"/>
      <c r="R747" s="70"/>
      <c r="S747" s="70"/>
    </row>
    <row r="748" spans="1:19" ht="16">
      <c r="A748" s="79"/>
      <c r="B748" s="59" t="s">
        <v>504</v>
      </c>
      <c r="C748" s="58" t="s">
        <v>70</v>
      </c>
      <c r="D748" s="58" t="s">
        <v>505</v>
      </c>
      <c r="E748" s="59" t="s">
        <v>506</v>
      </c>
      <c r="F748" s="59" t="s">
        <v>158</v>
      </c>
      <c r="G748" s="59" t="s">
        <v>467</v>
      </c>
      <c r="H748" s="60" t="s">
        <v>360</v>
      </c>
      <c r="I748" s="58">
        <v>298</v>
      </c>
      <c r="J748" s="84">
        <v>1579000000</v>
      </c>
      <c r="K748" s="73"/>
      <c r="L748" s="59" t="s">
        <v>33</v>
      </c>
      <c r="M748" s="74" t="s">
        <v>301</v>
      </c>
      <c r="N748" s="58" t="s">
        <v>507</v>
      </c>
      <c r="O748" s="70"/>
      <c r="P748" s="71"/>
      <c r="Q748" s="71"/>
      <c r="R748" s="70"/>
      <c r="S748" s="70"/>
    </row>
    <row r="749" spans="1:19" ht="16">
      <c r="A749" s="79"/>
      <c r="B749" s="59" t="s">
        <v>508</v>
      </c>
      <c r="C749" s="58" t="s">
        <v>70</v>
      </c>
      <c r="D749" s="58" t="s">
        <v>505</v>
      </c>
      <c r="E749" s="59" t="s">
        <v>506</v>
      </c>
      <c r="F749" s="59" t="s">
        <v>158</v>
      </c>
      <c r="G749" s="59" t="s">
        <v>467</v>
      </c>
      <c r="H749" s="60" t="s">
        <v>360</v>
      </c>
      <c r="I749" s="58">
        <v>298</v>
      </c>
      <c r="J749" s="84">
        <v>1248000000</v>
      </c>
      <c r="K749" s="73"/>
      <c r="L749" s="59" t="s">
        <v>33</v>
      </c>
      <c r="M749" s="74" t="s">
        <v>301</v>
      </c>
      <c r="N749" s="58" t="s">
        <v>507</v>
      </c>
      <c r="O749" s="70"/>
      <c r="P749" s="71"/>
      <c r="Q749" s="71"/>
      <c r="R749" s="70"/>
      <c r="S749" s="70"/>
    </row>
    <row r="750" spans="1:19" ht="16">
      <c r="A750" s="79"/>
      <c r="B750" s="59" t="s">
        <v>504</v>
      </c>
      <c r="C750" s="58" t="s">
        <v>70</v>
      </c>
      <c r="D750" s="58" t="s">
        <v>505</v>
      </c>
      <c r="E750" s="59" t="s">
        <v>506</v>
      </c>
      <c r="F750" s="59" t="s">
        <v>158</v>
      </c>
      <c r="G750" s="59" t="s">
        <v>467</v>
      </c>
      <c r="H750" s="60" t="s">
        <v>360</v>
      </c>
      <c r="I750" s="76">
        <v>1073</v>
      </c>
      <c r="J750" s="83">
        <v>1360000000</v>
      </c>
      <c r="K750" s="73"/>
      <c r="L750" s="59" t="s">
        <v>33</v>
      </c>
      <c r="M750" s="74" t="s">
        <v>301</v>
      </c>
      <c r="N750" s="58" t="s">
        <v>507</v>
      </c>
      <c r="O750" s="70"/>
      <c r="P750" s="71"/>
      <c r="Q750" s="71"/>
      <c r="R750" s="70"/>
      <c r="S750" s="70"/>
    </row>
    <row r="751" spans="1:19" ht="16">
      <c r="A751" s="79"/>
      <c r="B751" s="59" t="s">
        <v>508</v>
      </c>
      <c r="C751" s="58" t="s">
        <v>70</v>
      </c>
      <c r="D751" s="58" t="s">
        <v>505</v>
      </c>
      <c r="E751" s="59" t="s">
        <v>506</v>
      </c>
      <c r="F751" s="59" t="s">
        <v>158</v>
      </c>
      <c r="G751" s="59" t="s">
        <v>467</v>
      </c>
      <c r="H751" s="60" t="s">
        <v>360</v>
      </c>
      <c r="I751" s="76">
        <v>1073</v>
      </c>
      <c r="J751" s="83">
        <v>872000000</v>
      </c>
      <c r="K751" s="73"/>
      <c r="L751" s="59" t="s">
        <v>33</v>
      </c>
      <c r="M751" s="74" t="s">
        <v>301</v>
      </c>
      <c r="N751" s="58" t="s">
        <v>507</v>
      </c>
      <c r="O751" s="70"/>
      <c r="P751" s="71"/>
      <c r="Q751" s="71"/>
      <c r="R751" s="70"/>
      <c r="S751" s="70"/>
    </row>
    <row r="752" spans="1:19" ht="16">
      <c r="A752" s="79"/>
      <c r="B752" s="59" t="s">
        <v>504</v>
      </c>
      <c r="C752" s="58" t="s">
        <v>70</v>
      </c>
      <c r="D752" s="58" t="s">
        <v>505</v>
      </c>
      <c r="E752" s="59" t="s">
        <v>506</v>
      </c>
      <c r="F752" s="59" t="s">
        <v>80</v>
      </c>
      <c r="G752" s="59" t="s">
        <v>467</v>
      </c>
      <c r="H752" s="60" t="s">
        <v>360</v>
      </c>
      <c r="I752" s="58">
        <v>298</v>
      </c>
      <c r="J752" s="70">
        <v>6.9</v>
      </c>
      <c r="K752" s="73"/>
      <c r="L752" s="74" t="s">
        <v>81</v>
      </c>
      <c r="M752" s="74" t="s">
        <v>301</v>
      </c>
      <c r="N752" s="58" t="s">
        <v>507</v>
      </c>
      <c r="O752" s="70"/>
      <c r="P752" s="71"/>
      <c r="Q752" s="71"/>
      <c r="R752" s="70"/>
      <c r="S752" s="70"/>
    </row>
    <row r="753" spans="1:19" ht="16">
      <c r="A753" s="79"/>
      <c r="B753" s="59" t="s">
        <v>508</v>
      </c>
      <c r="C753" s="58" t="s">
        <v>70</v>
      </c>
      <c r="D753" s="58" t="s">
        <v>505</v>
      </c>
      <c r="E753" s="59" t="s">
        <v>506</v>
      </c>
      <c r="F753" s="59" t="s">
        <v>80</v>
      </c>
      <c r="G753" s="59" t="s">
        <v>467</v>
      </c>
      <c r="H753" s="60" t="s">
        <v>360</v>
      </c>
      <c r="I753" s="58">
        <v>298</v>
      </c>
      <c r="J753" s="70">
        <v>3.9</v>
      </c>
      <c r="K753" s="73"/>
      <c r="L753" s="74" t="s">
        <v>81</v>
      </c>
      <c r="M753" s="74" t="s">
        <v>301</v>
      </c>
      <c r="N753" s="58" t="s">
        <v>507</v>
      </c>
      <c r="O753" s="70"/>
      <c r="P753" s="71"/>
      <c r="Q753" s="71"/>
      <c r="R753" s="70"/>
      <c r="S753" s="70"/>
    </row>
    <row r="754" spans="1:19" ht="16">
      <c r="A754" s="79"/>
      <c r="B754" s="59" t="s">
        <v>504</v>
      </c>
      <c r="C754" s="58" t="s">
        <v>70</v>
      </c>
      <c r="D754" s="58" t="s">
        <v>505</v>
      </c>
      <c r="E754" s="59" t="s">
        <v>506</v>
      </c>
      <c r="F754" s="59" t="s">
        <v>80</v>
      </c>
      <c r="G754" s="59" t="s">
        <v>467</v>
      </c>
      <c r="H754" s="60" t="s">
        <v>360</v>
      </c>
      <c r="I754" s="76">
        <v>1073</v>
      </c>
      <c r="J754" s="75">
        <v>8.1999999999999993</v>
      </c>
      <c r="K754" s="73"/>
      <c r="L754" s="74" t="s">
        <v>81</v>
      </c>
      <c r="M754" s="74" t="s">
        <v>301</v>
      </c>
      <c r="N754" s="58" t="s">
        <v>507</v>
      </c>
      <c r="O754" s="70"/>
      <c r="P754" s="71"/>
      <c r="Q754" s="71"/>
      <c r="R754" s="70"/>
      <c r="S754" s="70"/>
    </row>
    <row r="755" spans="1:19" ht="16">
      <c r="A755" s="79"/>
      <c r="B755" s="59" t="s">
        <v>508</v>
      </c>
      <c r="C755" s="58" t="s">
        <v>70</v>
      </c>
      <c r="D755" s="58" t="s">
        <v>505</v>
      </c>
      <c r="E755" s="59" t="s">
        <v>506</v>
      </c>
      <c r="F755" s="59" t="s">
        <v>80</v>
      </c>
      <c r="G755" s="59" t="s">
        <v>467</v>
      </c>
      <c r="H755" s="60" t="s">
        <v>360</v>
      </c>
      <c r="I755" s="76">
        <v>1073</v>
      </c>
      <c r="J755" s="75">
        <v>10.7</v>
      </c>
      <c r="K755" s="73"/>
      <c r="L755" s="74" t="s">
        <v>81</v>
      </c>
      <c r="M755" s="74" t="s">
        <v>301</v>
      </c>
      <c r="N755" s="58" t="s">
        <v>507</v>
      </c>
      <c r="O755" s="70"/>
      <c r="P755" s="71"/>
      <c r="Q755" s="71"/>
      <c r="R755" s="70"/>
      <c r="S755" s="70"/>
    </row>
    <row r="756" spans="1:19" ht="16">
      <c r="A756" s="58"/>
      <c r="B756" s="59" t="s">
        <v>510</v>
      </c>
      <c r="C756" s="58" t="s">
        <v>65</v>
      </c>
      <c r="D756" s="58" t="s">
        <v>152</v>
      </c>
      <c r="E756" s="59"/>
      <c r="F756" s="59" t="s">
        <v>158</v>
      </c>
      <c r="G756" s="59" t="s">
        <v>467</v>
      </c>
      <c r="H756" s="60" t="s">
        <v>125</v>
      </c>
      <c r="I756" s="61">
        <v>298</v>
      </c>
      <c r="J756" s="62">
        <v>799000000</v>
      </c>
      <c r="K756" s="62"/>
      <c r="L756" s="59" t="s">
        <v>33</v>
      </c>
      <c r="M756" s="59" t="s">
        <v>381</v>
      </c>
      <c r="N756" s="64" t="s">
        <v>511</v>
      </c>
      <c r="O756" s="70"/>
      <c r="P756" s="71"/>
      <c r="Q756" s="71"/>
      <c r="R756" s="70"/>
      <c r="S756" s="70"/>
    </row>
    <row r="757" spans="1:19" ht="16">
      <c r="A757" s="58"/>
      <c r="B757" s="59" t="s">
        <v>510</v>
      </c>
      <c r="C757" s="58" t="s">
        <v>512</v>
      </c>
      <c r="D757" s="58" t="s">
        <v>513</v>
      </c>
      <c r="E757" s="59" t="s">
        <v>514</v>
      </c>
      <c r="F757" s="59" t="s">
        <v>158</v>
      </c>
      <c r="G757" s="59" t="s">
        <v>467</v>
      </c>
      <c r="H757" s="60" t="s">
        <v>125</v>
      </c>
      <c r="I757" s="61">
        <v>298</v>
      </c>
      <c r="J757" s="62">
        <v>905000000</v>
      </c>
      <c r="K757" s="62"/>
      <c r="L757" s="59" t="s">
        <v>33</v>
      </c>
      <c r="M757" s="59" t="s">
        <v>381</v>
      </c>
      <c r="N757" s="64" t="s">
        <v>511</v>
      </c>
      <c r="O757" s="70"/>
      <c r="P757" s="71"/>
      <c r="Q757" s="71"/>
      <c r="R757" s="70"/>
      <c r="S757" s="70"/>
    </row>
    <row r="758" spans="1:19" ht="16">
      <c r="A758" s="58"/>
      <c r="B758" s="59" t="s">
        <v>510</v>
      </c>
      <c r="C758" s="58" t="s">
        <v>512</v>
      </c>
      <c r="D758" s="58" t="s">
        <v>513</v>
      </c>
      <c r="E758" s="59" t="s">
        <v>515</v>
      </c>
      <c r="F758" s="59" t="s">
        <v>158</v>
      </c>
      <c r="G758" s="59" t="s">
        <v>467</v>
      </c>
      <c r="H758" s="60" t="s">
        <v>125</v>
      </c>
      <c r="I758" s="61">
        <v>298</v>
      </c>
      <c r="J758" s="62">
        <v>1731000000</v>
      </c>
      <c r="K758" s="62"/>
      <c r="L758" s="59" t="s">
        <v>33</v>
      </c>
      <c r="M758" s="59" t="s">
        <v>381</v>
      </c>
      <c r="N758" s="64" t="s">
        <v>511</v>
      </c>
      <c r="O758" s="70"/>
      <c r="P758" s="71"/>
      <c r="Q758" s="71"/>
      <c r="R758" s="70"/>
      <c r="S758" s="70"/>
    </row>
    <row r="759" spans="1:19" ht="16">
      <c r="A759" s="58"/>
      <c r="B759" s="59" t="s">
        <v>510</v>
      </c>
      <c r="C759" s="58" t="s">
        <v>512</v>
      </c>
      <c r="D759" s="58" t="s">
        <v>513</v>
      </c>
      <c r="E759" s="59" t="s">
        <v>516</v>
      </c>
      <c r="F759" s="59" t="s">
        <v>158</v>
      </c>
      <c r="G759" s="59" t="s">
        <v>467</v>
      </c>
      <c r="H759" s="60" t="s">
        <v>125</v>
      </c>
      <c r="I759" s="61">
        <v>298</v>
      </c>
      <c r="J759" s="62">
        <v>1794000000</v>
      </c>
      <c r="K759" s="62"/>
      <c r="L759" s="59" t="s">
        <v>33</v>
      </c>
      <c r="M759" s="59" t="s">
        <v>381</v>
      </c>
      <c r="N759" s="64" t="s">
        <v>511</v>
      </c>
    </row>
    <row r="760" spans="1:19" ht="16">
      <c r="A760" s="58"/>
      <c r="B760" s="59" t="s">
        <v>510</v>
      </c>
      <c r="C760" s="58" t="s">
        <v>65</v>
      </c>
      <c r="D760" s="58" t="s">
        <v>152</v>
      </c>
      <c r="E760" s="59"/>
      <c r="F760" s="59" t="s">
        <v>80</v>
      </c>
      <c r="G760" s="59" t="s">
        <v>467</v>
      </c>
      <c r="H760" s="60" t="s">
        <v>125</v>
      </c>
      <c r="I760" s="61">
        <v>298</v>
      </c>
      <c r="J760" s="62">
        <v>0.56999999999999995</v>
      </c>
      <c r="K760" s="62"/>
      <c r="L760" s="59" t="s">
        <v>81</v>
      </c>
      <c r="M760" s="59" t="s">
        <v>381</v>
      </c>
      <c r="N760" s="64" t="s">
        <v>511</v>
      </c>
    </row>
    <row r="761" spans="1:19" ht="16">
      <c r="A761" s="58"/>
      <c r="B761" s="59" t="s">
        <v>510</v>
      </c>
      <c r="C761" s="58" t="s">
        <v>512</v>
      </c>
      <c r="D761" s="58" t="s">
        <v>513</v>
      </c>
      <c r="E761" s="59" t="s">
        <v>514</v>
      </c>
      <c r="F761" s="59" t="s">
        <v>80</v>
      </c>
      <c r="G761" s="59" t="s">
        <v>467</v>
      </c>
      <c r="H761" s="60" t="s">
        <v>125</v>
      </c>
      <c r="I761" s="61">
        <v>298</v>
      </c>
      <c r="J761" s="62">
        <v>0.69</v>
      </c>
      <c r="K761" s="62"/>
      <c r="L761" s="59" t="s">
        <v>81</v>
      </c>
      <c r="M761" s="59" t="s">
        <v>381</v>
      </c>
      <c r="N761" s="64" t="s">
        <v>511</v>
      </c>
    </row>
    <row r="762" spans="1:19" ht="16">
      <c r="A762" s="58"/>
      <c r="B762" s="59" t="s">
        <v>510</v>
      </c>
      <c r="C762" s="58" t="s">
        <v>512</v>
      </c>
      <c r="D762" s="58" t="s">
        <v>513</v>
      </c>
      <c r="E762" s="59" t="s">
        <v>515</v>
      </c>
      <c r="F762" s="59" t="s">
        <v>80</v>
      </c>
      <c r="G762" s="59" t="s">
        <v>467</v>
      </c>
      <c r="H762" s="60" t="s">
        <v>125</v>
      </c>
      <c r="I762" s="61">
        <v>298</v>
      </c>
      <c r="J762" s="62">
        <v>1.1599999999999999</v>
      </c>
      <c r="K762" s="62"/>
      <c r="L762" s="59" t="s">
        <v>81</v>
      </c>
      <c r="M762" s="59" t="s">
        <v>381</v>
      </c>
      <c r="N762" s="64" t="s">
        <v>511</v>
      </c>
    </row>
    <row r="763" spans="1:19" ht="16">
      <c r="A763" s="58"/>
      <c r="B763" s="59" t="s">
        <v>510</v>
      </c>
      <c r="C763" s="58" t="s">
        <v>512</v>
      </c>
      <c r="D763" s="58" t="s">
        <v>513</v>
      </c>
      <c r="E763" s="59" t="s">
        <v>516</v>
      </c>
      <c r="F763" s="59" t="s">
        <v>80</v>
      </c>
      <c r="G763" s="59" t="s">
        <v>467</v>
      </c>
      <c r="H763" s="60" t="s">
        <v>125</v>
      </c>
      <c r="I763" s="61">
        <v>298</v>
      </c>
      <c r="J763" s="62">
        <v>1.58</v>
      </c>
      <c r="K763" s="62"/>
      <c r="L763" s="59" t="s">
        <v>81</v>
      </c>
      <c r="M763" s="59" t="s">
        <v>381</v>
      </c>
      <c r="N763" s="64" t="s">
        <v>511</v>
      </c>
    </row>
    <row r="764" spans="1:19" ht="16">
      <c r="A764" s="58"/>
      <c r="B764" s="59" t="s">
        <v>510</v>
      </c>
      <c r="C764" s="58" t="s">
        <v>65</v>
      </c>
      <c r="D764" s="58" t="s">
        <v>152</v>
      </c>
      <c r="E764" s="59"/>
      <c r="F764" s="59" t="s">
        <v>158</v>
      </c>
      <c r="G764" s="59" t="s">
        <v>467</v>
      </c>
      <c r="H764" s="60" t="s">
        <v>125</v>
      </c>
      <c r="I764" s="49">
        <v>1473</v>
      </c>
      <c r="J764" s="50">
        <v>680000000</v>
      </c>
      <c r="L764" s="59" t="s">
        <v>33</v>
      </c>
      <c r="M764" s="51" t="s">
        <v>379</v>
      </c>
      <c r="N764" s="64" t="s">
        <v>511</v>
      </c>
    </row>
    <row r="765" spans="1:19" ht="16">
      <c r="A765" s="58"/>
      <c r="B765" s="59" t="s">
        <v>510</v>
      </c>
      <c r="C765" s="58" t="s">
        <v>512</v>
      </c>
      <c r="D765" s="58" t="s">
        <v>513</v>
      </c>
      <c r="E765" s="59" t="s">
        <v>514</v>
      </c>
      <c r="F765" s="59" t="s">
        <v>158</v>
      </c>
      <c r="G765" s="59" t="s">
        <v>467</v>
      </c>
      <c r="H765" s="60" t="s">
        <v>125</v>
      </c>
      <c r="I765" s="49">
        <v>1473</v>
      </c>
      <c r="J765" s="50">
        <v>634000000</v>
      </c>
      <c r="L765" s="59" t="s">
        <v>33</v>
      </c>
      <c r="M765" s="51" t="s">
        <v>379</v>
      </c>
      <c r="N765" s="64" t="s">
        <v>511</v>
      </c>
    </row>
    <row r="766" spans="1:19" ht="16">
      <c r="A766" s="58"/>
      <c r="B766" s="59" t="s">
        <v>510</v>
      </c>
      <c r="C766" s="58" t="s">
        <v>512</v>
      </c>
      <c r="D766" s="58" t="s">
        <v>513</v>
      </c>
      <c r="E766" s="59" t="s">
        <v>515</v>
      </c>
      <c r="F766" s="59" t="s">
        <v>158</v>
      </c>
      <c r="G766" s="59" t="s">
        <v>467</v>
      </c>
      <c r="H766" s="60" t="s">
        <v>125</v>
      </c>
      <c r="I766" s="49">
        <v>1473</v>
      </c>
      <c r="J766" s="50">
        <v>625000000</v>
      </c>
      <c r="L766" s="59" t="s">
        <v>33</v>
      </c>
      <c r="M766" s="51" t="s">
        <v>379</v>
      </c>
      <c r="N766" s="64" t="s">
        <v>511</v>
      </c>
    </row>
    <row r="767" spans="1:19" ht="16">
      <c r="A767" s="58"/>
      <c r="B767" s="59" t="s">
        <v>510</v>
      </c>
      <c r="C767" s="58" t="s">
        <v>512</v>
      </c>
      <c r="D767" s="58" t="s">
        <v>513</v>
      </c>
      <c r="E767" s="59" t="s">
        <v>516</v>
      </c>
      <c r="F767" s="59" t="s">
        <v>158</v>
      </c>
      <c r="G767" s="59" t="s">
        <v>467</v>
      </c>
      <c r="H767" s="60" t="s">
        <v>125</v>
      </c>
      <c r="I767" s="49">
        <v>1473</v>
      </c>
      <c r="J767" s="50">
        <v>587000000</v>
      </c>
      <c r="L767" s="59" t="s">
        <v>33</v>
      </c>
      <c r="M767" s="51" t="s">
        <v>379</v>
      </c>
      <c r="N767" s="64" t="s">
        <v>511</v>
      </c>
    </row>
    <row r="768" spans="1:19" ht="16">
      <c r="A768" s="58"/>
      <c r="B768" s="59" t="s">
        <v>510</v>
      </c>
      <c r="C768" s="58" t="s">
        <v>65</v>
      </c>
      <c r="D768" s="58" t="s">
        <v>152</v>
      </c>
      <c r="E768" s="59"/>
      <c r="F768" s="59" t="s">
        <v>80</v>
      </c>
      <c r="G768" s="59" t="s">
        <v>467</v>
      </c>
      <c r="H768" s="60" t="s">
        <v>125</v>
      </c>
      <c r="I768" s="49">
        <v>1473</v>
      </c>
      <c r="J768" s="50">
        <v>17.100000000000001</v>
      </c>
      <c r="L768" s="59" t="s">
        <v>81</v>
      </c>
      <c r="M768" s="51" t="s">
        <v>379</v>
      </c>
      <c r="N768" s="64" t="s">
        <v>511</v>
      </c>
    </row>
    <row r="769" spans="1:14" ht="16">
      <c r="A769" s="58"/>
      <c r="B769" s="59" t="s">
        <v>510</v>
      </c>
      <c r="C769" s="58" t="s">
        <v>512</v>
      </c>
      <c r="D769" s="58" t="s">
        <v>513</v>
      </c>
      <c r="E769" s="59" t="s">
        <v>514</v>
      </c>
      <c r="F769" s="59" t="s">
        <v>159</v>
      </c>
      <c r="G769" s="59" t="s">
        <v>467</v>
      </c>
      <c r="H769" s="60" t="s">
        <v>125</v>
      </c>
      <c r="I769" s="49">
        <v>1473</v>
      </c>
      <c r="J769" s="50">
        <v>50</v>
      </c>
      <c r="L769" s="59" t="s">
        <v>81</v>
      </c>
      <c r="M769" s="51" t="s">
        <v>379</v>
      </c>
      <c r="N769" s="64" t="s">
        <v>511</v>
      </c>
    </row>
    <row r="770" spans="1:14" ht="16">
      <c r="A770" s="58"/>
      <c r="B770" s="59" t="s">
        <v>510</v>
      </c>
      <c r="C770" s="58" t="s">
        <v>512</v>
      </c>
      <c r="D770" s="58" t="s">
        <v>513</v>
      </c>
      <c r="E770" s="59" t="s">
        <v>515</v>
      </c>
      <c r="F770" s="59" t="s">
        <v>159</v>
      </c>
      <c r="G770" s="59" t="s">
        <v>467</v>
      </c>
      <c r="H770" s="60" t="s">
        <v>125</v>
      </c>
      <c r="I770" s="49">
        <v>1473</v>
      </c>
      <c r="J770" s="50">
        <v>50</v>
      </c>
      <c r="L770" s="59" t="s">
        <v>81</v>
      </c>
      <c r="M770" s="51" t="s">
        <v>379</v>
      </c>
      <c r="N770" s="64" t="s">
        <v>511</v>
      </c>
    </row>
    <row r="771" spans="1:14" ht="16">
      <c r="A771" s="58"/>
      <c r="B771" s="59" t="s">
        <v>510</v>
      </c>
      <c r="C771" s="58" t="s">
        <v>512</v>
      </c>
      <c r="D771" s="58" t="s">
        <v>513</v>
      </c>
      <c r="E771" s="59" t="s">
        <v>516</v>
      </c>
      <c r="F771" s="59" t="s">
        <v>80</v>
      </c>
      <c r="G771" s="59" t="s">
        <v>467</v>
      </c>
      <c r="H771" s="60" t="s">
        <v>125</v>
      </c>
      <c r="I771" s="49">
        <v>1473</v>
      </c>
      <c r="J771" s="50">
        <v>20.100000000000001</v>
      </c>
      <c r="L771" s="59" t="s">
        <v>81</v>
      </c>
      <c r="M771" s="51" t="s">
        <v>379</v>
      </c>
      <c r="N771" s="64" t="s">
        <v>511</v>
      </c>
    </row>
    <row r="772" spans="1:14" ht="16">
      <c r="A772" s="58"/>
      <c r="B772" s="59" t="s">
        <v>517</v>
      </c>
      <c r="C772" s="59" t="s">
        <v>70</v>
      </c>
      <c r="D772" s="58" t="s">
        <v>482</v>
      </c>
      <c r="E772" s="59" t="s">
        <v>518</v>
      </c>
      <c r="F772" s="59" t="s">
        <v>75</v>
      </c>
      <c r="G772" s="59" t="s">
        <v>467</v>
      </c>
      <c r="H772" s="60"/>
      <c r="I772" s="61">
        <v>298</v>
      </c>
      <c r="J772" s="62">
        <v>9930</v>
      </c>
      <c r="K772" s="62">
        <v>20</v>
      </c>
      <c r="L772" s="59" t="s">
        <v>167</v>
      </c>
      <c r="M772" s="59" t="s">
        <v>190</v>
      </c>
      <c r="N772" s="64" t="s">
        <v>519</v>
      </c>
    </row>
    <row r="773" spans="1:14" ht="16">
      <c r="A773" s="58"/>
      <c r="B773" s="59" t="s">
        <v>520</v>
      </c>
      <c r="C773" s="59" t="s">
        <v>70</v>
      </c>
      <c r="D773" s="58" t="s">
        <v>482</v>
      </c>
      <c r="E773" s="59" t="s">
        <v>518</v>
      </c>
      <c r="F773" s="59" t="s">
        <v>75</v>
      </c>
      <c r="G773" s="59" t="s">
        <v>467</v>
      </c>
      <c r="H773" s="60"/>
      <c r="I773" s="61">
        <v>298</v>
      </c>
      <c r="J773" s="62">
        <v>9820</v>
      </c>
      <c r="K773" s="62">
        <v>10</v>
      </c>
      <c r="L773" s="59" t="s">
        <v>167</v>
      </c>
      <c r="M773" s="59" t="s">
        <v>190</v>
      </c>
      <c r="N773" s="58" t="s">
        <v>519</v>
      </c>
    </row>
    <row r="774" spans="1:14" ht="16">
      <c r="A774" s="58"/>
      <c r="B774" s="59" t="s">
        <v>521</v>
      </c>
      <c r="C774" s="59" t="s">
        <v>522</v>
      </c>
      <c r="D774" s="58" t="s">
        <v>482</v>
      </c>
      <c r="E774" s="59" t="s">
        <v>518</v>
      </c>
      <c r="F774" s="59" t="s">
        <v>75</v>
      </c>
      <c r="G774" s="59" t="s">
        <v>467</v>
      </c>
      <c r="H774" s="60"/>
      <c r="I774" s="61">
        <v>298</v>
      </c>
      <c r="J774" s="62">
        <v>9720</v>
      </c>
      <c r="K774" s="62">
        <v>40</v>
      </c>
      <c r="L774" s="59" t="s">
        <v>167</v>
      </c>
      <c r="M774" s="59" t="s">
        <v>190</v>
      </c>
      <c r="N774" s="58" t="s">
        <v>519</v>
      </c>
    </row>
    <row r="775" spans="1:14" ht="16">
      <c r="A775" s="58"/>
      <c r="B775" s="59" t="s">
        <v>523</v>
      </c>
      <c r="C775" s="59" t="s">
        <v>522</v>
      </c>
      <c r="D775" s="58" t="s">
        <v>482</v>
      </c>
      <c r="E775" s="59" t="s">
        <v>518</v>
      </c>
      <c r="F775" s="59" t="s">
        <v>75</v>
      </c>
      <c r="G775" s="59" t="s">
        <v>467</v>
      </c>
      <c r="H775" s="60"/>
      <c r="I775" s="61">
        <v>298</v>
      </c>
      <c r="J775" s="62">
        <v>9580</v>
      </c>
      <c r="K775" s="62">
        <v>30</v>
      </c>
      <c r="L775" s="59" t="s">
        <v>167</v>
      </c>
      <c r="M775" s="59" t="s">
        <v>190</v>
      </c>
      <c r="N775" s="58" t="s">
        <v>519</v>
      </c>
    </row>
    <row r="776" spans="1:14" ht="16">
      <c r="A776" s="58"/>
      <c r="B776" s="59" t="s">
        <v>524</v>
      </c>
      <c r="C776" s="59" t="s">
        <v>525</v>
      </c>
      <c r="D776" s="58" t="s">
        <v>482</v>
      </c>
      <c r="E776" s="59" t="s">
        <v>518</v>
      </c>
      <c r="F776" s="59" t="s">
        <v>75</v>
      </c>
      <c r="G776" s="59" t="s">
        <v>467</v>
      </c>
      <c r="H776" s="60"/>
      <c r="I776" s="61">
        <v>298</v>
      </c>
      <c r="J776" s="62">
        <v>9410</v>
      </c>
      <c r="K776" s="62">
        <v>20</v>
      </c>
      <c r="L776" s="59" t="s">
        <v>167</v>
      </c>
      <c r="M776" s="59" t="s">
        <v>190</v>
      </c>
      <c r="N776" s="58" t="s">
        <v>526</v>
      </c>
    </row>
    <row r="777" spans="1:14" ht="16">
      <c r="A777" s="58"/>
      <c r="B777" s="59" t="s">
        <v>527</v>
      </c>
      <c r="C777" s="59" t="s">
        <v>70</v>
      </c>
      <c r="D777" s="58" t="s">
        <v>164</v>
      </c>
      <c r="E777" s="59"/>
      <c r="F777" s="59" t="s">
        <v>175</v>
      </c>
      <c r="G777" s="59" t="s">
        <v>467</v>
      </c>
      <c r="H777" s="60" t="s">
        <v>531</v>
      </c>
      <c r="I777" s="61">
        <v>298</v>
      </c>
      <c r="J777" s="62">
        <v>965000000</v>
      </c>
      <c r="K777" s="62"/>
      <c r="L777" s="59" t="s">
        <v>33</v>
      </c>
      <c r="M777" s="59" t="s">
        <v>85</v>
      </c>
      <c r="N777" s="64" t="s">
        <v>528</v>
      </c>
    </row>
    <row r="778" spans="1:14" ht="16">
      <c r="A778" s="58"/>
      <c r="B778" s="59" t="s">
        <v>529</v>
      </c>
      <c r="C778" s="59" t="s">
        <v>70</v>
      </c>
      <c r="D778" s="58" t="s">
        <v>164</v>
      </c>
      <c r="E778" s="59"/>
      <c r="F778" s="59" t="s">
        <v>175</v>
      </c>
      <c r="G778" s="59" t="s">
        <v>467</v>
      </c>
      <c r="H778" s="60" t="s">
        <v>531</v>
      </c>
      <c r="I778" s="61">
        <v>298</v>
      </c>
      <c r="J778" s="62">
        <v>1530000000</v>
      </c>
      <c r="K778" s="62"/>
      <c r="L778" s="59" t="s">
        <v>33</v>
      </c>
      <c r="M778" s="59" t="s">
        <v>85</v>
      </c>
      <c r="N778" s="64" t="s">
        <v>528</v>
      </c>
    </row>
    <row r="779" spans="1:14" ht="16">
      <c r="A779" s="58"/>
      <c r="B779" s="59" t="s">
        <v>530</v>
      </c>
      <c r="C779" s="59" t="s">
        <v>70</v>
      </c>
      <c r="D779" s="58" t="s">
        <v>164</v>
      </c>
      <c r="E779" s="59"/>
      <c r="F779" s="59" t="s">
        <v>175</v>
      </c>
      <c r="G779" s="59" t="s">
        <v>467</v>
      </c>
      <c r="H779" s="60" t="s">
        <v>531</v>
      </c>
      <c r="I779" s="61">
        <v>298</v>
      </c>
      <c r="J779" s="62">
        <v>1420000000</v>
      </c>
      <c r="K779" s="62"/>
      <c r="L779" s="59" t="s">
        <v>33</v>
      </c>
      <c r="M779" s="59" t="s">
        <v>85</v>
      </c>
      <c r="N779" s="64" t="s">
        <v>528</v>
      </c>
    </row>
    <row r="780" spans="1:14" ht="16">
      <c r="A780" s="58"/>
      <c r="B780" s="59" t="s">
        <v>527</v>
      </c>
      <c r="C780" s="59" t="s">
        <v>70</v>
      </c>
      <c r="D780" s="58" t="s">
        <v>164</v>
      </c>
      <c r="E780" s="59"/>
      <c r="F780" s="59" t="s">
        <v>158</v>
      </c>
      <c r="G780" s="59" t="s">
        <v>467</v>
      </c>
      <c r="H780" s="60" t="s">
        <v>531</v>
      </c>
      <c r="I780" s="61">
        <v>298</v>
      </c>
      <c r="J780" s="50">
        <v>1306000000</v>
      </c>
      <c r="L780" s="59" t="s">
        <v>33</v>
      </c>
      <c r="M780" s="51" t="s">
        <v>85</v>
      </c>
      <c r="N780" s="64" t="s">
        <v>528</v>
      </c>
    </row>
    <row r="781" spans="1:14" ht="16">
      <c r="A781" s="58"/>
      <c r="B781" s="59" t="s">
        <v>529</v>
      </c>
      <c r="C781" s="59" t="s">
        <v>70</v>
      </c>
      <c r="D781" s="58" t="s">
        <v>164</v>
      </c>
      <c r="E781" s="59"/>
      <c r="F781" s="59" t="s">
        <v>158</v>
      </c>
      <c r="G781" s="59" t="s">
        <v>467</v>
      </c>
      <c r="H781" s="60" t="s">
        <v>531</v>
      </c>
      <c r="I781" s="61">
        <v>298</v>
      </c>
      <c r="J781" s="50">
        <v>1707000000</v>
      </c>
      <c r="L781" s="59" t="s">
        <v>33</v>
      </c>
      <c r="M781" s="51" t="s">
        <v>85</v>
      </c>
      <c r="N781" s="64" t="s">
        <v>528</v>
      </c>
    </row>
    <row r="782" spans="1:14" ht="16">
      <c r="A782" s="58"/>
      <c r="B782" s="59" t="s">
        <v>530</v>
      </c>
      <c r="C782" s="59" t="s">
        <v>70</v>
      </c>
      <c r="D782" s="58" t="s">
        <v>164</v>
      </c>
      <c r="E782" s="59"/>
      <c r="F782" s="59" t="s">
        <v>158</v>
      </c>
      <c r="G782" s="59" t="s">
        <v>467</v>
      </c>
      <c r="H782" s="60" t="s">
        <v>531</v>
      </c>
      <c r="I782" s="61">
        <v>298</v>
      </c>
      <c r="J782" s="50">
        <v>1829000000</v>
      </c>
      <c r="L782" s="59" t="s">
        <v>33</v>
      </c>
      <c r="M782" s="51" t="s">
        <v>85</v>
      </c>
      <c r="N782" s="64" t="s">
        <v>528</v>
      </c>
    </row>
    <row r="783" spans="1:14" ht="16">
      <c r="A783" s="58"/>
      <c r="B783" s="59" t="s">
        <v>527</v>
      </c>
      <c r="C783" s="59" t="s">
        <v>70</v>
      </c>
      <c r="D783" s="58" t="s">
        <v>164</v>
      </c>
      <c r="E783" s="59"/>
      <c r="F783" s="59" t="s">
        <v>159</v>
      </c>
      <c r="G783" s="59" t="s">
        <v>467</v>
      </c>
      <c r="H783" s="60" t="s">
        <v>531</v>
      </c>
      <c r="I783" s="61">
        <v>298</v>
      </c>
      <c r="J783" s="50">
        <v>50</v>
      </c>
      <c r="L783" s="51" t="s">
        <v>81</v>
      </c>
      <c r="M783" s="51" t="s">
        <v>215</v>
      </c>
      <c r="N783" s="64" t="s">
        <v>528</v>
      </c>
    </row>
    <row r="784" spans="1:14" ht="16">
      <c r="A784" s="58"/>
      <c r="B784" s="59" t="s">
        <v>529</v>
      </c>
      <c r="C784" s="59" t="s">
        <v>70</v>
      </c>
      <c r="D784" s="58" t="s">
        <v>164</v>
      </c>
      <c r="E784" s="59"/>
      <c r="F784" s="59" t="s">
        <v>80</v>
      </c>
      <c r="G784" s="59" t="s">
        <v>467</v>
      </c>
      <c r="H784" s="60" t="s">
        <v>531</v>
      </c>
      <c r="I784" s="61">
        <v>298</v>
      </c>
      <c r="J784" s="50">
        <v>12</v>
      </c>
      <c r="L784" s="51" t="s">
        <v>81</v>
      </c>
      <c r="M784" s="51" t="s">
        <v>215</v>
      </c>
      <c r="N784" s="64" t="s">
        <v>528</v>
      </c>
    </row>
    <row r="785" spans="1:16" ht="16">
      <c r="A785" s="58"/>
      <c r="B785" s="59" t="s">
        <v>530</v>
      </c>
      <c r="C785" s="59" t="s">
        <v>70</v>
      </c>
      <c r="D785" s="58" t="s">
        <v>164</v>
      </c>
      <c r="E785" s="59"/>
      <c r="F785" s="59" t="s">
        <v>80</v>
      </c>
      <c r="G785" s="59" t="s">
        <v>467</v>
      </c>
      <c r="H785" s="60" t="s">
        <v>531</v>
      </c>
      <c r="I785" s="61">
        <v>298</v>
      </c>
      <c r="J785" s="50">
        <v>20</v>
      </c>
      <c r="L785" s="51" t="s">
        <v>81</v>
      </c>
      <c r="M785" s="51" t="s">
        <v>215</v>
      </c>
      <c r="N785" s="64" t="s">
        <v>528</v>
      </c>
      <c r="P785" s="71"/>
    </row>
    <row r="786" spans="1:16" ht="16">
      <c r="B786" s="85" t="s">
        <v>533</v>
      </c>
      <c r="C786" s="70" t="s">
        <v>70</v>
      </c>
      <c r="D786" s="70" t="s">
        <v>534</v>
      </c>
      <c r="E786" s="70" t="s">
        <v>535</v>
      </c>
      <c r="F786" s="86" t="s">
        <v>175</v>
      </c>
      <c r="G786" s="85" t="s">
        <v>29</v>
      </c>
      <c r="H786" s="72" t="s">
        <v>538</v>
      </c>
      <c r="I786" s="49">
        <v>298</v>
      </c>
      <c r="J786" s="50">
        <f>P786*1000000</f>
        <v>800000000</v>
      </c>
      <c r="L786" s="51" t="s">
        <v>33</v>
      </c>
      <c r="M786" s="51" t="s">
        <v>121</v>
      </c>
      <c r="N786" s="51" t="s">
        <v>532</v>
      </c>
      <c r="P786" s="75">
        <v>800</v>
      </c>
    </row>
    <row r="787" spans="1:16" ht="16">
      <c r="B787" s="85" t="s">
        <v>533</v>
      </c>
      <c r="C787" s="70" t="s">
        <v>70</v>
      </c>
      <c r="D787" s="70" t="s">
        <v>534</v>
      </c>
      <c r="E787" s="70" t="s">
        <v>535</v>
      </c>
      <c r="F787" s="86" t="s">
        <v>175</v>
      </c>
      <c r="G787" s="85" t="s">
        <v>29</v>
      </c>
      <c r="H787" s="72" t="s">
        <v>538</v>
      </c>
      <c r="I787" s="49">
        <v>1073</v>
      </c>
      <c r="J787" s="50">
        <f t="shared" ref="J787:J794" si="22">P787*1000000</f>
        <v>475000000</v>
      </c>
      <c r="L787" s="51" t="s">
        <v>33</v>
      </c>
      <c r="N787" s="51" t="s">
        <v>532</v>
      </c>
      <c r="P787" s="75">
        <v>475</v>
      </c>
    </row>
    <row r="788" spans="1:16" ht="16">
      <c r="B788" s="85" t="s">
        <v>533</v>
      </c>
      <c r="C788" s="70" t="s">
        <v>70</v>
      </c>
      <c r="D788" s="70" t="s">
        <v>534</v>
      </c>
      <c r="E788" s="70" t="s">
        <v>535</v>
      </c>
      <c r="F788" s="86" t="s">
        <v>175</v>
      </c>
      <c r="G788" s="85" t="s">
        <v>29</v>
      </c>
      <c r="H788" s="72" t="s">
        <v>538</v>
      </c>
      <c r="I788" s="49">
        <v>1273</v>
      </c>
      <c r="J788" s="50">
        <f t="shared" si="22"/>
        <v>223000000</v>
      </c>
      <c r="L788" s="51" t="s">
        <v>33</v>
      </c>
      <c r="N788" s="51" t="s">
        <v>532</v>
      </c>
      <c r="P788" s="75">
        <v>223</v>
      </c>
    </row>
    <row r="789" spans="1:16" ht="16">
      <c r="B789" s="85" t="s">
        <v>536</v>
      </c>
      <c r="C789" s="70" t="s">
        <v>70</v>
      </c>
      <c r="D789" s="70" t="s">
        <v>534</v>
      </c>
      <c r="E789" s="70" t="s">
        <v>535</v>
      </c>
      <c r="F789" s="86" t="s">
        <v>175</v>
      </c>
      <c r="G789" s="85" t="s">
        <v>29</v>
      </c>
      <c r="H789" s="72" t="s">
        <v>538</v>
      </c>
      <c r="I789" s="49">
        <v>298</v>
      </c>
      <c r="J789" s="50">
        <f t="shared" si="22"/>
        <v>796000000</v>
      </c>
      <c r="L789" s="51" t="s">
        <v>33</v>
      </c>
      <c r="N789" s="51" t="s">
        <v>532</v>
      </c>
      <c r="P789" s="75">
        <v>796</v>
      </c>
    </row>
    <row r="790" spans="1:16" ht="16">
      <c r="B790" s="85" t="s">
        <v>536</v>
      </c>
      <c r="C790" s="70" t="s">
        <v>70</v>
      </c>
      <c r="D790" s="70" t="s">
        <v>534</v>
      </c>
      <c r="E790" s="70" t="s">
        <v>535</v>
      </c>
      <c r="F790" s="86" t="s">
        <v>175</v>
      </c>
      <c r="G790" s="85" t="s">
        <v>29</v>
      </c>
      <c r="H790" s="72" t="s">
        <v>538</v>
      </c>
      <c r="I790" s="49">
        <v>1073</v>
      </c>
      <c r="J790" s="50">
        <f t="shared" si="22"/>
        <v>480000000</v>
      </c>
      <c r="L790" s="51" t="s">
        <v>33</v>
      </c>
      <c r="N790" s="51" t="s">
        <v>532</v>
      </c>
      <c r="P790" s="75">
        <v>480</v>
      </c>
    </row>
    <row r="791" spans="1:16" ht="16">
      <c r="B791" s="85" t="s">
        <v>536</v>
      </c>
      <c r="C791" s="70" t="s">
        <v>70</v>
      </c>
      <c r="D791" s="70" t="s">
        <v>534</v>
      </c>
      <c r="E791" s="70" t="s">
        <v>535</v>
      </c>
      <c r="F791" s="86" t="s">
        <v>175</v>
      </c>
      <c r="G791" s="85" t="s">
        <v>29</v>
      </c>
      <c r="H791" s="72" t="s">
        <v>538</v>
      </c>
      <c r="I791" s="49">
        <v>1273</v>
      </c>
      <c r="J791" s="50">
        <f t="shared" si="22"/>
        <v>219000000</v>
      </c>
      <c r="L791" s="51" t="s">
        <v>33</v>
      </c>
      <c r="N791" s="51" t="s">
        <v>532</v>
      </c>
      <c r="P791" s="75">
        <v>219</v>
      </c>
    </row>
    <row r="792" spans="1:16" ht="16">
      <c r="B792" s="85" t="s">
        <v>537</v>
      </c>
      <c r="C792" s="70" t="s">
        <v>70</v>
      </c>
      <c r="D792" s="70" t="s">
        <v>534</v>
      </c>
      <c r="E792" s="70" t="s">
        <v>535</v>
      </c>
      <c r="F792" s="86" t="s">
        <v>175</v>
      </c>
      <c r="G792" s="85" t="s">
        <v>29</v>
      </c>
      <c r="H792" s="72" t="s">
        <v>538</v>
      </c>
      <c r="I792" s="49">
        <v>298</v>
      </c>
      <c r="J792" s="50">
        <f t="shared" si="22"/>
        <v>925000000</v>
      </c>
      <c r="L792" s="51" t="s">
        <v>33</v>
      </c>
      <c r="N792" s="51" t="s">
        <v>532</v>
      </c>
      <c r="P792" s="75">
        <v>925</v>
      </c>
    </row>
    <row r="793" spans="1:16" ht="16">
      <c r="B793" s="85" t="s">
        <v>537</v>
      </c>
      <c r="C793" s="70" t="s">
        <v>70</v>
      </c>
      <c r="D793" s="70" t="s">
        <v>534</v>
      </c>
      <c r="E793" s="70" t="s">
        <v>535</v>
      </c>
      <c r="F793" s="86" t="s">
        <v>175</v>
      </c>
      <c r="G793" s="85" t="s">
        <v>29</v>
      </c>
      <c r="H793" s="72" t="s">
        <v>538</v>
      </c>
      <c r="I793" s="49">
        <v>1073</v>
      </c>
      <c r="J793" s="50">
        <f t="shared" si="22"/>
        <v>550000000</v>
      </c>
      <c r="L793" s="51" t="s">
        <v>33</v>
      </c>
      <c r="N793" s="51" t="s">
        <v>532</v>
      </c>
      <c r="P793" s="75">
        <v>550</v>
      </c>
    </row>
    <row r="794" spans="1:16" ht="16">
      <c r="B794" s="85" t="s">
        <v>537</v>
      </c>
      <c r="C794" s="70" t="s">
        <v>70</v>
      </c>
      <c r="D794" s="70" t="s">
        <v>534</v>
      </c>
      <c r="E794" s="70" t="s">
        <v>535</v>
      </c>
      <c r="F794" s="86" t="s">
        <v>175</v>
      </c>
      <c r="G794" s="85" t="s">
        <v>29</v>
      </c>
      <c r="H794" s="72" t="s">
        <v>538</v>
      </c>
      <c r="I794" s="49">
        <v>1273</v>
      </c>
      <c r="J794" s="50">
        <f t="shared" si="22"/>
        <v>283000000</v>
      </c>
      <c r="L794" s="51" t="s">
        <v>33</v>
      </c>
      <c r="N794" s="51" t="s">
        <v>532</v>
      </c>
      <c r="P794" s="75">
        <v>283</v>
      </c>
    </row>
    <row r="795" spans="1:16" ht="16">
      <c r="B795" s="88" t="s">
        <v>541</v>
      </c>
      <c r="C795" s="48" t="s">
        <v>70</v>
      </c>
      <c r="D795" s="48" t="s">
        <v>540</v>
      </c>
      <c r="E795" s="87" t="s">
        <v>539</v>
      </c>
      <c r="F795" s="48" t="s">
        <v>82</v>
      </c>
      <c r="G795" s="85" t="s">
        <v>29</v>
      </c>
      <c r="H795" s="48" t="s">
        <v>562</v>
      </c>
      <c r="I795" s="49">
        <v>298</v>
      </c>
      <c r="J795" s="50">
        <f>((P795+90.7)/2.876)*9807000</f>
        <v>6178500640.9343548</v>
      </c>
      <c r="L795" s="51" t="s">
        <v>33</v>
      </c>
      <c r="M795" s="51" t="s">
        <v>121</v>
      </c>
      <c r="N795" s="51" t="s">
        <v>563</v>
      </c>
      <c r="P795" s="6">
        <v>1721.20658135283</v>
      </c>
    </row>
    <row r="796" spans="1:16" ht="16">
      <c r="B796" s="88" t="s">
        <v>542</v>
      </c>
      <c r="C796" s="48" t="s">
        <v>176</v>
      </c>
      <c r="D796" s="48" t="s">
        <v>540</v>
      </c>
      <c r="E796" s="87" t="s">
        <v>539</v>
      </c>
      <c r="F796" s="48" t="s">
        <v>82</v>
      </c>
      <c r="G796" s="85" t="s">
        <v>29</v>
      </c>
      <c r="H796" s="48" t="s">
        <v>562</v>
      </c>
      <c r="I796" s="49">
        <v>298</v>
      </c>
      <c r="J796" s="50">
        <f t="shared" ref="J796:J805" si="23">((P796+90.7)/2.876)*9807000</f>
        <v>5717191896.5631075</v>
      </c>
      <c r="L796" s="51" t="s">
        <v>33</v>
      </c>
      <c r="M796" s="51" t="s">
        <v>121</v>
      </c>
      <c r="N796" s="51" t="s">
        <v>563</v>
      </c>
      <c r="P796" s="6">
        <v>1585.92321755027</v>
      </c>
    </row>
    <row r="797" spans="1:16" ht="16">
      <c r="B797" s="88" t="s">
        <v>543</v>
      </c>
      <c r="C797" s="48" t="s">
        <v>290</v>
      </c>
      <c r="D797" s="48" t="s">
        <v>540</v>
      </c>
      <c r="E797" s="87" t="s">
        <v>539</v>
      </c>
      <c r="F797" s="48" t="s">
        <v>82</v>
      </c>
      <c r="G797" s="85" t="s">
        <v>29</v>
      </c>
      <c r="H797" s="48" t="s">
        <v>562</v>
      </c>
      <c r="I797" s="49">
        <v>298</v>
      </c>
      <c r="J797" s="50">
        <f t="shared" si="23"/>
        <v>8073606834.0270243</v>
      </c>
      <c r="L797" s="51" t="s">
        <v>33</v>
      </c>
      <c r="M797" s="51" t="s">
        <v>121</v>
      </c>
      <c r="N797" s="51" t="s">
        <v>563</v>
      </c>
      <c r="P797" s="6">
        <v>2276.96526508226</v>
      </c>
    </row>
    <row r="798" spans="1:16" ht="16">
      <c r="B798" s="88" t="s">
        <v>544</v>
      </c>
      <c r="C798" s="48" t="s">
        <v>348</v>
      </c>
      <c r="D798" s="48" t="s">
        <v>540</v>
      </c>
      <c r="E798" s="87" t="s">
        <v>555</v>
      </c>
      <c r="F798" s="48" t="s">
        <v>82</v>
      </c>
      <c r="G798" s="85" t="s">
        <v>29</v>
      </c>
      <c r="H798" s="48" t="s">
        <v>562</v>
      </c>
      <c r="I798" s="49">
        <v>298</v>
      </c>
      <c r="J798" s="50">
        <f t="shared" si="23"/>
        <v>7263199580.4018612</v>
      </c>
      <c r="L798" s="51" t="s">
        <v>33</v>
      </c>
      <c r="M798" s="51" t="s">
        <v>121</v>
      </c>
      <c r="N798" s="51" t="s">
        <v>563</v>
      </c>
      <c r="P798" s="6">
        <v>2039.30530164533</v>
      </c>
    </row>
    <row r="799" spans="1:16" ht="16">
      <c r="B799" s="88" t="s">
        <v>545</v>
      </c>
      <c r="C799" s="48" t="s">
        <v>557</v>
      </c>
      <c r="D799" s="48" t="s">
        <v>540</v>
      </c>
      <c r="E799" s="87" t="s">
        <v>559</v>
      </c>
      <c r="F799" s="48" t="s">
        <v>82</v>
      </c>
      <c r="G799" s="85" t="s">
        <v>29</v>
      </c>
      <c r="H799" s="48" t="s">
        <v>562</v>
      </c>
      <c r="I799" s="49">
        <v>298</v>
      </c>
      <c r="J799" s="50">
        <f t="shared" si="23"/>
        <v>8684529225.2213898</v>
      </c>
      <c r="L799" s="51" t="s">
        <v>33</v>
      </c>
      <c r="M799" s="51" t="s">
        <v>121</v>
      </c>
      <c r="N799" s="51" t="s">
        <v>563</v>
      </c>
      <c r="P799" s="6">
        <v>2456.1243144424102</v>
      </c>
    </row>
    <row r="800" spans="1:16" ht="16">
      <c r="B800" s="88" t="s">
        <v>546</v>
      </c>
      <c r="C800" s="48" t="s">
        <v>558</v>
      </c>
      <c r="D800" s="48" t="s">
        <v>540</v>
      </c>
      <c r="E800" s="87" t="s">
        <v>559</v>
      </c>
      <c r="F800" s="48" t="s">
        <v>82</v>
      </c>
      <c r="G800" s="85" t="s">
        <v>29</v>
      </c>
      <c r="H800" s="48" t="s">
        <v>562</v>
      </c>
      <c r="I800" s="49">
        <v>298</v>
      </c>
      <c r="J800" s="50">
        <f t="shared" si="23"/>
        <v>9719356949.0812111</v>
      </c>
      <c r="L800" s="51" t="s">
        <v>33</v>
      </c>
      <c r="M800" s="51" t="s">
        <v>121</v>
      </c>
      <c r="N800" s="51" t="s">
        <v>563</v>
      </c>
      <c r="P800" s="6">
        <v>2759.5978062157201</v>
      </c>
    </row>
    <row r="801" spans="2:16" ht="16">
      <c r="B801" s="88" t="s">
        <v>547</v>
      </c>
      <c r="C801" s="48" t="s">
        <v>548</v>
      </c>
      <c r="D801" s="48" t="s">
        <v>540</v>
      </c>
      <c r="E801" s="87" t="s">
        <v>539</v>
      </c>
      <c r="F801" s="48" t="s">
        <v>82</v>
      </c>
      <c r="G801" s="85" t="s">
        <v>29</v>
      </c>
      <c r="H801" s="48" t="s">
        <v>562</v>
      </c>
      <c r="I801" s="49">
        <v>298</v>
      </c>
      <c r="J801" s="50">
        <f t="shared" si="23"/>
        <v>4171184212.7243547</v>
      </c>
      <c r="L801" s="51" t="s">
        <v>33</v>
      </c>
      <c r="M801" s="51" t="s">
        <v>121</v>
      </c>
      <c r="N801" s="51" t="s">
        <v>563</v>
      </c>
      <c r="P801" s="6">
        <v>1132.54113345521</v>
      </c>
    </row>
    <row r="802" spans="2:16" ht="16">
      <c r="B802" s="88" t="s">
        <v>550</v>
      </c>
      <c r="C802" s="48" t="s">
        <v>551</v>
      </c>
      <c r="D802" s="48" t="s">
        <v>540</v>
      </c>
      <c r="E802" s="87" t="s">
        <v>539</v>
      </c>
      <c r="F802" s="48" t="s">
        <v>82</v>
      </c>
      <c r="G802" s="85" t="s">
        <v>29</v>
      </c>
      <c r="H802" s="48" t="s">
        <v>562</v>
      </c>
      <c r="I802" s="49">
        <v>298</v>
      </c>
      <c r="J802" s="50">
        <f t="shared" si="23"/>
        <v>3298437939.5895653</v>
      </c>
      <c r="L802" s="51" t="s">
        <v>33</v>
      </c>
      <c r="M802" s="51" t="s">
        <v>121</v>
      </c>
      <c r="N802" s="51" t="s">
        <v>563</v>
      </c>
      <c r="P802" s="6">
        <v>876.59963436928604</v>
      </c>
    </row>
    <row r="803" spans="2:16" ht="16">
      <c r="B803" s="88" t="s">
        <v>552</v>
      </c>
      <c r="C803" s="48" t="s">
        <v>176</v>
      </c>
      <c r="D803" s="48" t="s">
        <v>540</v>
      </c>
      <c r="E803" s="87" t="s">
        <v>539</v>
      </c>
      <c r="F803" s="48" t="s">
        <v>82</v>
      </c>
      <c r="G803" s="85" t="s">
        <v>29</v>
      </c>
      <c r="H803" s="48" t="s">
        <v>562</v>
      </c>
      <c r="I803" s="49">
        <v>298</v>
      </c>
      <c r="J803" s="50">
        <f t="shared" si="23"/>
        <v>6203436248.7382135</v>
      </c>
      <c r="L803" s="51" t="s">
        <v>33</v>
      </c>
      <c r="M803" s="51" t="s">
        <v>121</v>
      </c>
      <c r="N803" s="51" t="s">
        <v>563</v>
      </c>
      <c r="P803" s="6">
        <v>1728.5191956124299</v>
      </c>
    </row>
    <row r="804" spans="2:16" ht="16">
      <c r="B804" s="88" t="s">
        <v>553</v>
      </c>
      <c r="C804" s="48" t="s">
        <v>348</v>
      </c>
      <c r="D804" s="48" t="s">
        <v>540</v>
      </c>
      <c r="E804" s="87" t="s">
        <v>556</v>
      </c>
      <c r="F804" s="48" t="s">
        <v>82</v>
      </c>
      <c r="G804" s="85" t="s">
        <v>29</v>
      </c>
      <c r="H804" s="48" t="s">
        <v>562</v>
      </c>
      <c r="I804" s="49">
        <v>298</v>
      </c>
      <c r="J804" s="50">
        <f t="shared" si="23"/>
        <v>5629917269.2496376</v>
      </c>
      <c r="L804" s="51" t="s">
        <v>33</v>
      </c>
      <c r="M804" s="51" t="s">
        <v>121</v>
      </c>
      <c r="N804" s="51" t="s">
        <v>563</v>
      </c>
      <c r="P804" s="6">
        <v>1560.32906764168</v>
      </c>
    </row>
    <row r="805" spans="2:16" ht="16">
      <c r="B805" s="88" t="s">
        <v>554</v>
      </c>
      <c r="C805" s="48" t="s">
        <v>561</v>
      </c>
      <c r="D805" s="48" t="s">
        <v>540</v>
      </c>
      <c r="E805" s="87" t="s">
        <v>560</v>
      </c>
      <c r="F805" s="48" t="s">
        <v>82</v>
      </c>
      <c r="G805" s="85" t="s">
        <v>29</v>
      </c>
      <c r="H805" s="48" t="s">
        <v>562</v>
      </c>
      <c r="I805" s="49">
        <v>298</v>
      </c>
      <c r="J805" s="50">
        <f t="shared" si="23"/>
        <v>4869381231.2321558</v>
      </c>
      <c r="L805" s="51" t="s">
        <v>33</v>
      </c>
      <c r="M805" s="51" t="s">
        <v>121</v>
      </c>
      <c r="N805" s="51" t="s">
        <v>563</v>
      </c>
      <c r="P805" s="6">
        <v>1337.29433272394</v>
      </c>
    </row>
    <row r="806" spans="2:16" ht="16">
      <c r="B806" s="88" t="s">
        <v>547</v>
      </c>
      <c r="C806" s="48" t="s">
        <v>548</v>
      </c>
      <c r="D806" s="48" t="s">
        <v>540</v>
      </c>
      <c r="E806" s="87" t="s">
        <v>539</v>
      </c>
      <c r="F806" s="48" t="s">
        <v>175</v>
      </c>
      <c r="G806" s="85" t="s">
        <v>29</v>
      </c>
      <c r="H806" s="48" t="s">
        <v>562</v>
      </c>
      <c r="I806" s="49">
        <v>298</v>
      </c>
      <c r="J806" s="50">
        <f>P806*1000000</f>
        <v>1000840336.13445</v>
      </c>
      <c r="L806" s="51" t="s">
        <v>33</v>
      </c>
      <c r="M806" s="51" t="s">
        <v>139</v>
      </c>
      <c r="N806" s="51" t="s">
        <v>563</v>
      </c>
      <c r="P806" s="6">
        <v>1000.84033613445</v>
      </c>
    </row>
    <row r="807" spans="2:16" ht="16">
      <c r="B807" s="88" t="s">
        <v>549</v>
      </c>
      <c r="C807" s="48" t="s">
        <v>548</v>
      </c>
      <c r="D807" s="48" t="s">
        <v>540</v>
      </c>
      <c r="E807" s="87" t="s">
        <v>539</v>
      </c>
      <c r="F807" s="48" t="s">
        <v>175</v>
      </c>
      <c r="G807" s="85" t="s">
        <v>29</v>
      </c>
      <c r="H807" s="48" t="s">
        <v>562</v>
      </c>
      <c r="I807" s="49">
        <v>298</v>
      </c>
      <c r="J807" s="50">
        <f t="shared" ref="J807:J817" si="24">P807*1000000</f>
        <v>955462184.87394905</v>
      </c>
      <c r="L807" s="51" t="s">
        <v>33</v>
      </c>
      <c r="M807" s="51" t="s">
        <v>139</v>
      </c>
      <c r="N807" s="51" t="s">
        <v>563</v>
      </c>
      <c r="P807" s="6">
        <v>955.46218487394901</v>
      </c>
    </row>
    <row r="808" spans="2:16" ht="16">
      <c r="B808" s="88" t="s">
        <v>550</v>
      </c>
      <c r="C808" s="48" t="s">
        <v>551</v>
      </c>
      <c r="D808" s="48" t="s">
        <v>540</v>
      </c>
      <c r="E808" s="87" t="s">
        <v>539</v>
      </c>
      <c r="F808" s="48" t="s">
        <v>175</v>
      </c>
      <c r="G808" s="85" t="s">
        <v>29</v>
      </c>
      <c r="H808" s="48" t="s">
        <v>562</v>
      </c>
      <c r="I808" s="49">
        <v>298</v>
      </c>
      <c r="J808" s="50">
        <f t="shared" si="24"/>
        <v>799159663.86554599</v>
      </c>
      <c r="L808" s="51" t="s">
        <v>33</v>
      </c>
      <c r="M808" s="51" t="s">
        <v>139</v>
      </c>
      <c r="N808" s="51" t="s">
        <v>563</v>
      </c>
      <c r="P808" s="6">
        <v>799.15966386554601</v>
      </c>
    </row>
    <row r="809" spans="2:16" ht="16">
      <c r="B809" s="88" t="s">
        <v>552</v>
      </c>
      <c r="C809" s="48" t="s">
        <v>176</v>
      </c>
      <c r="D809" s="48" t="s">
        <v>540</v>
      </c>
      <c r="E809" s="87" t="s">
        <v>539</v>
      </c>
      <c r="F809" s="48" t="s">
        <v>175</v>
      </c>
      <c r="G809" s="85" t="s">
        <v>29</v>
      </c>
      <c r="H809" s="48" t="s">
        <v>562</v>
      </c>
      <c r="I809" s="49">
        <v>298</v>
      </c>
      <c r="J809" s="50">
        <f t="shared" si="24"/>
        <v>1265546218.48739</v>
      </c>
      <c r="L809" s="51" t="s">
        <v>33</v>
      </c>
      <c r="M809" s="51" t="s">
        <v>139</v>
      </c>
      <c r="N809" s="51" t="s">
        <v>563</v>
      </c>
      <c r="P809" s="6">
        <v>1265.54621848739</v>
      </c>
    </row>
    <row r="810" spans="2:16" ht="16">
      <c r="B810" s="88" t="s">
        <v>553</v>
      </c>
      <c r="C810" s="48" t="s">
        <v>348</v>
      </c>
      <c r="D810" s="48" t="s">
        <v>540</v>
      </c>
      <c r="E810" s="87" t="s">
        <v>556</v>
      </c>
      <c r="F810" s="48" t="s">
        <v>175</v>
      </c>
      <c r="G810" s="85" t="s">
        <v>29</v>
      </c>
      <c r="H810" s="48" t="s">
        <v>562</v>
      </c>
      <c r="I810" s="49">
        <v>298</v>
      </c>
      <c r="J810" s="50">
        <f t="shared" si="24"/>
        <v>1835294117.6470499</v>
      </c>
      <c r="L810" s="51" t="s">
        <v>33</v>
      </c>
      <c r="M810" s="51" t="s">
        <v>139</v>
      </c>
      <c r="N810" s="51" t="s">
        <v>563</v>
      </c>
      <c r="P810" s="6">
        <v>1835.2941176470499</v>
      </c>
    </row>
    <row r="811" spans="2:16" ht="16">
      <c r="B811" s="88" t="s">
        <v>554</v>
      </c>
      <c r="C811" s="48" t="s">
        <v>561</v>
      </c>
      <c r="D811" s="48" t="s">
        <v>540</v>
      </c>
      <c r="E811" s="87" t="s">
        <v>560</v>
      </c>
      <c r="F811" s="48" t="s">
        <v>175</v>
      </c>
      <c r="G811" s="85" t="s">
        <v>29</v>
      </c>
      <c r="H811" s="48" t="s">
        <v>562</v>
      </c>
      <c r="I811" s="49">
        <v>298</v>
      </c>
      <c r="J811" s="50">
        <f t="shared" si="24"/>
        <v>1308403361.3445299</v>
      </c>
      <c r="L811" s="51" t="s">
        <v>33</v>
      </c>
      <c r="M811" s="51" t="s">
        <v>139</v>
      </c>
      <c r="N811" s="51" t="s">
        <v>563</v>
      </c>
      <c r="P811" s="6">
        <v>1308.4033613445299</v>
      </c>
    </row>
    <row r="812" spans="2:16" ht="16">
      <c r="B812" s="88" t="s">
        <v>547</v>
      </c>
      <c r="C812" s="48" t="s">
        <v>548</v>
      </c>
      <c r="D812" s="48" t="s">
        <v>540</v>
      </c>
      <c r="E812" s="87" t="s">
        <v>539</v>
      </c>
      <c r="F812" s="48" t="s">
        <v>175</v>
      </c>
      <c r="G812" s="85" t="s">
        <v>29</v>
      </c>
      <c r="H812" s="48" t="s">
        <v>562</v>
      </c>
      <c r="I812" s="49">
        <v>873</v>
      </c>
      <c r="J812" s="50">
        <f t="shared" si="24"/>
        <v>325210084.03361297</v>
      </c>
      <c r="L812" s="51" t="s">
        <v>33</v>
      </c>
      <c r="M812" s="51" t="s">
        <v>139</v>
      </c>
      <c r="N812" s="51" t="s">
        <v>563</v>
      </c>
      <c r="P812" s="6">
        <v>325.21008403361299</v>
      </c>
    </row>
    <row r="813" spans="2:16" ht="16">
      <c r="B813" s="88" t="s">
        <v>549</v>
      </c>
      <c r="C813" s="48" t="s">
        <v>548</v>
      </c>
      <c r="D813" s="48" t="s">
        <v>540</v>
      </c>
      <c r="E813" s="87" t="s">
        <v>539</v>
      </c>
      <c r="F813" s="48" t="s">
        <v>175</v>
      </c>
      <c r="G813" s="85" t="s">
        <v>29</v>
      </c>
      <c r="H813" s="48" t="s">
        <v>562</v>
      </c>
      <c r="I813" s="49">
        <v>873</v>
      </c>
      <c r="J813" s="50">
        <f t="shared" si="24"/>
        <v>277310924.36974698</v>
      </c>
      <c r="L813" s="51" t="s">
        <v>33</v>
      </c>
      <c r="M813" s="51" t="s">
        <v>139</v>
      </c>
      <c r="N813" s="51" t="s">
        <v>563</v>
      </c>
      <c r="P813" s="6">
        <v>277.310924369747</v>
      </c>
    </row>
    <row r="814" spans="2:16" ht="16">
      <c r="B814" s="88" t="s">
        <v>550</v>
      </c>
      <c r="C814" s="48" t="s">
        <v>551</v>
      </c>
      <c r="D814" s="48" t="s">
        <v>540</v>
      </c>
      <c r="E814" s="87" t="s">
        <v>539</v>
      </c>
      <c r="F814" s="48" t="s">
        <v>175</v>
      </c>
      <c r="G814" s="85" t="s">
        <v>29</v>
      </c>
      <c r="H814" s="48" t="s">
        <v>562</v>
      </c>
      <c r="I814" s="49">
        <v>873</v>
      </c>
      <c r="J814" s="50">
        <f t="shared" si="24"/>
        <v>373109243.697478</v>
      </c>
      <c r="L814" s="51" t="s">
        <v>33</v>
      </c>
      <c r="M814" s="51" t="s">
        <v>139</v>
      </c>
      <c r="N814" s="51" t="s">
        <v>563</v>
      </c>
      <c r="P814" s="6">
        <v>373.10924369747801</v>
      </c>
    </row>
    <row r="815" spans="2:16" ht="16">
      <c r="B815" s="88" t="s">
        <v>552</v>
      </c>
      <c r="C815" s="48" t="s">
        <v>176</v>
      </c>
      <c r="D815" s="48" t="s">
        <v>540</v>
      </c>
      <c r="E815" s="87" t="s">
        <v>539</v>
      </c>
      <c r="F815" s="48" t="s">
        <v>175</v>
      </c>
      <c r="G815" s="85" t="s">
        <v>29</v>
      </c>
      <c r="H815" s="48" t="s">
        <v>562</v>
      </c>
      <c r="I815" s="49">
        <v>873</v>
      </c>
      <c r="J815" s="50">
        <f t="shared" si="24"/>
        <v>806722689.07562995</v>
      </c>
      <c r="L815" s="51" t="s">
        <v>33</v>
      </c>
      <c r="M815" s="51" t="s">
        <v>139</v>
      </c>
      <c r="N815" s="51" t="s">
        <v>563</v>
      </c>
      <c r="P815" s="6">
        <v>806.72268907563</v>
      </c>
    </row>
    <row r="816" spans="2:16" ht="16">
      <c r="B816" s="88" t="s">
        <v>553</v>
      </c>
      <c r="C816" s="48" t="s">
        <v>348</v>
      </c>
      <c r="D816" s="48" t="s">
        <v>540</v>
      </c>
      <c r="E816" s="87" t="s">
        <v>556</v>
      </c>
      <c r="F816" s="48" t="s">
        <v>175</v>
      </c>
      <c r="G816" s="85" t="s">
        <v>29</v>
      </c>
      <c r="H816" s="48" t="s">
        <v>562</v>
      </c>
      <c r="I816" s="49">
        <v>873</v>
      </c>
      <c r="J816" s="50">
        <f t="shared" si="24"/>
        <v>842016806.72268903</v>
      </c>
      <c r="L816" s="51" t="s">
        <v>33</v>
      </c>
      <c r="M816" s="51" t="s">
        <v>139</v>
      </c>
      <c r="N816" s="51" t="s">
        <v>563</v>
      </c>
      <c r="P816" s="6">
        <v>842.01680672268901</v>
      </c>
    </row>
    <row r="817" spans="2:16" ht="16">
      <c r="B817" s="88" t="s">
        <v>554</v>
      </c>
      <c r="C817" s="48" t="s">
        <v>561</v>
      </c>
      <c r="D817" s="48" t="s">
        <v>540</v>
      </c>
      <c r="E817" s="87" t="s">
        <v>560</v>
      </c>
      <c r="F817" s="48" t="s">
        <v>175</v>
      </c>
      <c r="G817" s="85" t="s">
        <v>29</v>
      </c>
      <c r="H817" s="48" t="s">
        <v>562</v>
      </c>
      <c r="I817" s="49">
        <v>873</v>
      </c>
      <c r="J817" s="50">
        <f t="shared" si="24"/>
        <v>315126050.42016798</v>
      </c>
      <c r="L817" s="51" t="s">
        <v>33</v>
      </c>
      <c r="M817" s="51" t="s">
        <v>139</v>
      </c>
      <c r="N817" s="51" t="s">
        <v>563</v>
      </c>
      <c r="P817" s="6">
        <v>315.12605042016799</v>
      </c>
    </row>
    <row r="818" spans="2:16" ht="16">
      <c r="B818" s="88" t="s">
        <v>564</v>
      </c>
      <c r="C818" s="48" t="s">
        <v>570</v>
      </c>
      <c r="D818" s="48" t="s">
        <v>502</v>
      </c>
      <c r="E818" s="87" t="s">
        <v>568</v>
      </c>
      <c r="F818" s="48" t="s">
        <v>175</v>
      </c>
      <c r="G818" s="85" t="s">
        <v>29</v>
      </c>
      <c r="H818" s="48" t="s">
        <v>569</v>
      </c>
      <c r="I818" s="49">
        <v>298</v>
      </c>
      <c r="J818" s="50">
        <v>975000000</v>
      </c>
      <c r="L818" s="51" t="s">
        <v>33</v>
      </c>
      <c r="M818" s="51" t="s">
        <v>378</v>
      </c>
      <c r="N818" s="51" t="s">
        <v>572</v>
      </c>
    </row>
    <row r="819" spans="2:16" ht="16">
      <c r="B819" s="88" t="s">
        <v>565</v>
      </c>
      <c r="C819" s="48" t="s">
        <v>571</v>
      </c>
      <c r="D819" s="48" t="s">
        <v>502</v>
      </c>
      <c r="E819" s="87" t="s">
        <v>568</v>
      </c>
      <c r="F819" s="48" t="s">
        <v>175</v>
      </c>
      <c r="G819" s="85" t="s">
        <v>29</v>
      </c>
      <c r="H819" s="48" t="s">
        <v>569</v>
      </c>
      <c r="I819" s="49">
        <v>298</v>
      </c>
      <c r="J819" s="50">
        <v>1170000000</v>
      </c>
      <c r="L819" s="51" t="s">
        <v>33</v>
      </c>
      <c r="M819" s="51" t="s">
        <v>378</v>
      </c>
      <c r="N819" s="51" t="s">
        <v>572</v>
      </c>
    </row>
    <row r="820" spans="2:16" ht="16">
      <c r="B820" s="67" t="s">
        <v>566</v>
      </c>
      <c r="C820" s="48" t="s">
        <v>548</v>
      </c>
      <c r="D820" s="48" t="s">
        <v>502</v>
      </c>
      <c r="E820" s="87" t="s">
        <v>568</v>
      </c>
      <c r="F820" s="48" t="s">
        <v>175</v>
      </c>
      <c r="G820" s="85" t="s">
        <v>29</v>
      </c>
      <c r="H820" s="48" t="s">
        <v>569</v>
      </c>
      <c r="I820" s="49">
        <v>298</v>
      </c>
      <c r="J820" s="50">
        <v>616000000</v>
      </c>
      <c r="L820" s="51" t="s">
        <v>33</v>
      </c>
      <c r="M820" s="51" t="s">
        <v>378</v>
      </c>
      <c r="N820" s="51" t="s">
        <v>572</v>
      </c>
    </row>
    <row r="821" spans="2:16" ht="16">
      <c r="B821" s="67" t="s">
        <v>567</v>
      </c>
      <c r="C821" s="48" t="s">
        <v>104</v>
      </c>
      <c r="D821" s="48" t="s">
        <v>502</v>
      </c>
      <c r="E821" s="87" t="s">
        <v>568</v>
      </c>
      <c r="F821" s="48" t="s">
        <v>175</v>
      </c>
      <c r="G821" s="85" t="s">
        <v>29</v>
      </c>
      <c r="H821" s="48" t="s">
        <v>569</v>
      </c>
      <c r="I821" s="49">
        <v>298</v>
      </c>
      <c r="J821" s="50">
        <v>435000000</v>
      </c>
      <c r="L821" s="51" t="s">
        <v>33</v>
      </c>
      <c r="M821" s="51" t="s">
        <v>378</v>
      </c>
      <c r="N821" s="51" t="s">
        <v>572</v>
      </c>
    </row>
    <row r="822" spans="2:16" ht="16">
      <c r="B822" s="88" t="s">
        <v>564</v>
      </c>
      <c r="C822" s="48" t="s">
        <v>570</v>
      </c>
      <c r="D822" s="48" t="s">
        <v>502</v>
      </c>
      <c r="E822" s="87" t="s">
        <v>568</v>
      </c>
      <c r="F822" s="48" t="s">
        <v>175</v>
      </c>
      <c r="G822" s="85" t="s">
        <v>29</v>
      </c>
      <c r="H822" s="48" t="s">
        <v>569</v>
      </c>
      <c r="I822" s="49">
        <v>1773</v>
      </c>
      <c r="J822" s="50">
        <v>173000000</v>
      </c>
      <c r="L822" s="51" t="s">
        <v>33</v>
      </c>
      <c r="M822" s="51" t="s">
        <v>378</v>
      </c>
      <c r="N822" s="51" t="s">
        <v>572</v>
      </c>
    </row>
    <row r="823" spans="2:16" ht="16">
      <c r="B823" s="88" t="s">
        <v>565</v>
      </c>
      <c r="C823" s="48" t="s">
        <v>571</v>
      </c>
      <c r="D823" s="48" t="s">
        <v>502</v>
      </c>
      <c r="E823" s="87" t="s">
        <v>568</v>
      </c>
      <c r="F823" s="48" t="s">
        <v>175</v>
      </c>
      <c r="G823" s="85" t="s">
        <v>29</v>
      </c>
      <c r="H823" s="48" t="s">
        <v>569</v>
      </c>
      <c r="I823" s="49">
        <v>1773</v>
      </c>
      <c r="J823" s="50">
        <v>139000000</v>
      </c>
      <c r="L823" s="51" t="s">
        <v>33</v>
      </c>
      <c r="M823" s="51" t="s">
        <v>378</v>
      </c>
      <c r="N823" s="51" t="s">
        <v>572</v>
      </c>
    </row>
    <row r="824" spans="2:16" ht="16">
      <c r="B824" s="67" t="s">
        <v>566</v>
      </c>
      <c r="C824" s="48" t="s">
        <v>548</v>
      </c>
      <c r="D824" s="48" t="s">
        <v>502</v>
      </c>
      <c r="E824" s="87" t="s">
        <v>568</v>
      </c>
      <c r="F824" s="48" t="s">
        <v>175</v>
      </c>
      <c r="G824" s="85" t="s">
        <v>29</v>
      </c>
      <c r="H824" s="48" t="s">
        <v>569</v>
      </c>
      <c r="I824" s="49">
        <v>1773</v>
      </c>
      <c r="J824" s="50">
        <v>161000000</v>
      </c>
      <c r="L824" s="51" t="s">
        <v>33</v>
      </c>
      <c r="M824" s="51" t="s">
        <v>378</v>
      </c>
      <c r="N824" s="51" t="s">
        <v>572</v>
      </c>
    </row>
    <row r="825" spans="2:16" ht="16">
      <c r="B825" s="67" t="s">
        <v>567</v>
      </c>
      <c r="C825" s="48" t="s">
        <v>104</v>
      </c>
      <c r="D825" s="48" t="s">
        <v>502</v>
      </c>
      <c r="E825" s="87" t="s">
        <v>568</v>
      </c>
      <c r="F825" s="48" t="s">
        <v>175</v>
      </c>
      <c r="G825" s="85" t="s">
        <v>29</v>
      </c>
      <c r="H825" s="48" t="s">
        <v>569</v>
      </c>
      <c r="I825" s="49">
        <v>1773</v>
      </c>
      <c r="J825" s="50">
        <v>166000000</v>
      </c>
      <c r="L825" s="51" t="s">
        <v>33</v>
      </c>
      <c r="M825" s="51" t="s">
        <v>378</v>
      </c>
      <c r="N825" s="51" t="s">
        <v>572</v>
      </c>
    </row>
    <row r="826" spans="2:16" ht="16">
      <c r="B826" s="88" t="s">
        <v>564</v>
      </c>
      <c r="C826" s="48" t="s">
        <v>570</v>
      </c>
      <c r="D826" s="48" t="s">
        <v>502</v>
      </c>
      <c r="E826" s="87" t="s">
        <v>568</v>
      </c>
      <c r="F826" s="48" t="s">
        <v>158</v>
      </c>
      <c r="G826" s="85" t="s">
        <v>29</v>
      </c>
      <c r="H826" s="48" t="s">
        <v>569</v>
      </c>
      <c r="I826" s="49">
        <v>298</v>
      </c>
      <c r="J826" s="50">
        <v>1339000000</v>
      </c>
      <c r="L826" s="51" t="s">
        <v>33</v>
      </c>
      <c r="M826" s="51" t="s">
        <v>381</v>
      </c>
      <c r="N826" s="51" t="s">
        <v>572</v>
      </c>
    </row>
    <row r="827" spans="2:16" ht="16">
      <c r="B827" s="88" t="s">
        <v>565</v>
      </c>
      <c r="C827" s="48" t="s">
        <v>571</v>
      </c>
      <c r="D827" s="48" t="s">
        <v>502</v>
      </c>
      <c r="E827" s="87" t="s">
        <v>568</v>
      </c>
      <c r="F827" s="48" t="s">
        <v>158</v>
      </c>
      <c r="G827" s="85" t="s">
        <v>29</v>
      </c>
      <c r="H827" s="48" t="s">
        <v>569</v>
      </c>
      <c r="I827" s="49">
        <v>298</v>
      </c>
      <c r="J827" s="50">
        <v>1633000000</v>
      </c>
      <c r="L827" s="51" t="s">
        <v>33</v>
      </c>
      <c r="M827" s="51" t="s">
        <v>381</v>
      </c>
      <c r="N827" s="51" t="s">
        <v>572</v>
      </c>
    </row>
    <row r="828" spans="2:16" ht="16">
      <c r="B828" s="67" t="s">
        <v>566</v>
      </c>
      <c r="C828" s="48" t="s">
        <v>548</v>
      </c>
      <c r="D828" s="48" t="s">
        <v>502</v>
      </c>
      <c r="E828" s="87" t="s">
        <v>568</v>
      </c>
      <c r="F828" s="48" t="s">
        <v>158</v>
      </c>
      <c r="G828" s="85" t="s">
        <v>29</v>
      </c>
      <c r="H828" s="48" t="s">
        <v>569</v>
      </c>
      <c r="I828" s="49">
        <v>298</v>
      </c>
      <c r="J828" s="50">
        <v>850000000</v>
      </c>
      <c r="L828" s="51" t="s">
        <v>33</v>
      </c>
      <c r="M828" s="51" t="s">
        <v>381</v>
      </c>
      <c r="N828" s="51" t="s">
        <v>572</v>
      </c>
    </row>
    <row r="829" spans="2:16" ht="16">
      <c r="B829" s="67" t="s">
        <v>567</v>
      </c>
      <c r="C829" s="48" t="s">
        <v>104</v>
      </c>
      <c r="D829" s="48" t="s">
        <v>502</v>
      </c>
      <c r="E829" s="87" t="s">
        <v>568</v>
      </c>
      <c r="F829" s="48" t="s">
        <v>158</v>
      </c>
      <c r="G829" s="85" t="s">
        <v>29</v>
      </c>
      <c r="H829" s="48" t="s">
        <v>569</v>
      </c>
      <c r="I829" s="49">
        <v>298</v>
      </c>
      <c r="J829" s="50">
        <v>554000000</v>
      </c>
      <c r="L829" s="51" t="s">
        <v>33</v>
      </c>
      <c r="M829" s="51" t="s">
        <v>381</v>
      </c>
      <c r="N829" s="51" t="s">
        <v>572</v>
      </c>
    </row>
    <row r="830" spans="2:16" ht="16">
      <c r="B830" s="88" t="s">
        <v>564</v>
      </c>
      <c r="C830" s="48" t="s">
        <v>570</v>
      </c>
      <c r="D830" s="48" t="s">
        <v>502</v>
      </c>
      <c r="E830" s="87" t="s">
        <v>568</v>
      </c>
      <c r="F830" s="48" t="s">
        <v>158</v>
      </c>
      <c r="G830" s="85" t="s">
        <v>29</v>
      </c>
      <c r="H830" s="48" t="s">
        <v>569</v>
      </c>
      <c r="I830" s="49">
        <v>1773</v>
      </c>
      <c r="J830" s="50">
        <v>269000000</v>
      </c>
      <c r="L830" s="51" t="s">
        <v>33</v>
      </c>
      <c r="M830" s="51" t="s">
        <v>381</v>
      </c>
      <c r="N830" s="51" t="s">
        <v>572</v>
      </c>
    </row>
    <row r="831" spans="2:16" ht="16">
      <c r="B831" s="88" t="s">
        <v>565</v>
      </c>
      <c r="C831" s="48" t="s">
        <v>571</v>
      </c>
      <c r="D831" s="48" t="s">
        <v>502</v>
      </c>
      <c r="E831" s="87" t="s">
        <v>568</v>
      </c>
      <c r="F831" s="48" t="s">
        <v>158</v>
      </c>
      <c r="G831" s="85" t="s">
        <v>29</v>
      </c>
      <c r="H831" s="48" t="s">
        <v>569</v>
      </c>
      <c r="I831" s="49">
        <v>1773</v>
      </c>
      <c r="J831" s="50">
        <v>227000000</v>
      </c>
      <c r="L831" s="51" t="s">
        <v>33</v>
      </c>
      <c r="M831" s="51" t="s">
        <v>381</v>
      </c>
      <c r="N831" s="51" t="s">
        <v>572</v>
      </c>
    </row>
    <row r="832" spans="2:16" ht="16">
      <c r="B832" s="67" t="s">
        <v>566</v>
      </c>
      <c r="C832" s="48" t="s">
        <v>548</v>
      </c>
      <c r="D832" s="48" t="s">
        <v>502</v>
      </c>
      <c r="E832" s="87" t="s">
        <v>568</v>
      </c>
      <c r="F832" s="48" t="s">
        <v>158</v>
      </c>
      <c r="G832" s="85" t="s">
        <v>29</v>
      </c>
      <c r="H832" s="48" t="s">
        <v>569</v>
      </c>
      <c r="I832" s="49">
        <v>1773</v>
      </c>
      <c r="J832" s="50">
        <v>293000000</v>
      </c>
      <c r="L832" s="51" t="s">
        <v>33</v>
      </c>
      <c r="M832" s="51" t="s">
        <v>381</v>
      </c>
      <c r="N832" s="51" t="s">
        <v>572</v>
      </c>
    </row>
    <row r="833" spans="2:14" ht="16">
      <c r="B833" s="67" t="s">
        <v>567</v>
      </c>
      <c r="C833" s="48" t="s">
        <v>104</v>
      </c>
      <c r="D833" s="48" t="s">
        <v>502</v>
      </c>
      <c r="E833" s="87" t="s">
        <v>568</v>
      </c>
      <c r="F833" s="48" t="s">
        <v>158</v>
      </c>
      <c r="G833" s="85" t="s">
        <v>29</v>
      </c>
      <c r="H833" s="48" t="s">
        <v>569</v>
      </c>
      <c r="I833" s="49">
        <v>1773</v>
      </c>
      <c r="J833" s="50">
        <v>260000000</v>
      </c>
      <c r="L833" s="51" t="s">
        <v>33</v>
      </c>
      <c r="M833" s="51" t="s">
        <v>381</v>
      </c>
      <c r="N833" s="51" t="s">
        <v>572</v>
      </c>
    </row>
    <row r="834" spans="2:14" ht="16">
      <c r="B834" s="67" t="s">
        <v>564</v>
      </c>
      <c r="C834" s="56" t="s">
        <v>570</v>
      </c>
      <c r="D834" s="56" t="s">
        <v>502</v>
      </c>
      <c r="E834" s="66" t="s">
        <v>568</v>
      </c>
      <c r="F834" s="56" t="s">
        <v>80</v>
      </c>
      <c r="G834" s="67" t="s">
        <v>29</v>
      </c>
      <c r="H834" s="56" t="s">
        <v>569</v>
      </c>
      <c r="I834" s="57">
        <v>298</v>
      </c>
      <c r="J834" s="50">
        <v>11</v>
      </c>
      <c r="L834" s="51" t="s">
        <v>81</v>
      </c>
      <c r="M834" s="51" t="s">
        <v>121</v>
      </c>
      <c r="N834" s="51" t="s">
        <v>572</v>
      </c>
    </row>
    <row r="835" spans="2:14" ht="16">
      <c r="B835" s="67" t="s">
        <v>565</v>
      </c>
      <c r="C835" s="56" t="s">
        <v>571</v>
      </c>
      <c r="D835" s="56" t="s">
        <v>502</v>
      </c>
      <c r="E835" s="66" t="s">
        <v>568</v>
      </c>
      <c r="F835" s="56" t="s">
        <v>80</v>
      </c>
      <c r="G835" s="67" t="s">
        <v>29</v>
      </c>
      <c r="H835" s="56" t="s">
        <v>569</v>
      </c>
      <c r="I835" s="57">
        <v>298</v>
      </c>
      <c r="J835" s="50">
        <v>13.4</v>
      </c>
      <c r="L835" s="51" t="s">
        <v>81</v>
      </c>
      <c r="M835" s="51" t="s">
        <v>121</v>
      </c>
      <c r="N835" s="51" t="s">
        <v>572</v>
      </c>
    </row>
    <row r="836" spans="2:14" ht="16">
      <c r="B836" s="67" t="s">
        <v>566</v>
      </c>
      <c r="C836" s="56" t="s">
        <v>548</v>
      </c>
      <c r="D836" s="56" t="s">
        <v>502</v>
      </c>
      <c r="E836" s="66" t="s">
        <v>568</v>
      </c>
      <c r="F836" s="56" t="s">
        <v>80</v>
      </c>
      <c r="G836" s="67" t="s">
        <v>29</v>
      </c>
      <c r="H836" s="56" t="s">
        <v>569</v>
      </c>
      <c r="I836" s="57">
        <v>298</v>
      </c>
      <c r="J836" s="50">
        <v>21.3</v>
      </c>
      <c r="L836" s="51" t="s">
        <v>81</v>
      </c>
      <c r="M836" s="51" t="s">
        <v>121</v>
      </c>
      <c r="N836" s="51" t="s">
        <v>572</v>
      </c>
    </row>
    <row r="837" spans="2:14" ht="16">
      <c r="B837" s="67" t="s">
        <v>567</v>
      </c>
      <c r="C837" s="56" t="s">
        <v>104</v>
      </c>
      <c r="D837" s="56" t="s">
        <v>502</v>
      </c>
      <c r="E837" s="66" t="s">
        <v>568</v>
      </c>
      <c r="F837" s="56" t="s">
        <v>80</v>
      </c>
      <c r="G837" s="67" t="s">
        <v>29</v>
      </c>
      <c r="H837" s="56" t="s">
        <v>569</v>
      </c>
      <c r="I837" s="57">
        <v>298</v>
      </c>
      <c r="J837" s="50">
        <v>13.4</v>
      </c>
      <c r="L837" s="51" t="s">
        <v>81</v>
      </c>
      <c r="M837" s="51" t="s">
        <v>121</v>
      </c>
      <c r="N837" s="51" t="s">
        <v>572</v>
      </c>
    </row>
    <row r="838" spans="2:14" ht="16">
      <c r="B838" s="67" t="s">
        <v>564</v>
      </c>
      <c r="C838" s="56" t="s">
        <v>570</v>
      </c>
      <c r="D838" s="56" t="s">
        <v>502</v>
      </c>
      <c r="E838" s="66" t="s">
        <v>568</v>
      </c>
      <c r="F838" s="56" t="s">
        <v>80</v>
      </c>
      <c r="G838" s="67" t="s">
        <v>29</v>
      </c>
      <c r="H838" s="56" t="s">
        <v>569</v>
      </c>
      <c r="I838" s="57">
        <v>1773</v>
      </c>
      <c r="J838" s="50">
        <v>9.1</v>
      </c>
      <c r="L838" s="51" t="s">
        <v>81</v>
      </c>
      <c r="M838" s="51" t="s">
        <v>121</v>
      </c>
      <c r="N838" s="51" t="s">
        <v>572</v>
      </c>
    </row>
    <row r="839" spans="2:14" ht="16">
      <c r="B839" s="67" t="s">
        <v>565</v>
      </c>
      <c r="C839" s="56" t="s">
        <v>571</v>
      </c>
      <c r="D839" s="56" t="s">
        <v>502</v>
      </c>
      <c r="E839" s="66" t="s">
        <v>568</v>
      </c>
      <c r="F839" s="56" t="s">
        <v>80</v>
      </c>
      <c r="G839" s="67" t="s">
        <v>29</v>
      </c>
      <c r="H839" s="56" t="s">
        <v>569</v>
      </c>
      <c r="I839" s="57">
        <v>1773</v>
      </c>
      <c r="J839" s="50">
        <v>16.7</v>
      </c>
      <c r="L839" s="51" t="s">
        <v>81</v>
      </c>
      <c r="M839" s="51" t="s">
        <v>121</v>
      </c>
      <c r="N839" s="51" t="s">
        <v>572</v>
      </c>
    </row>
    <row r="840" spans="2:14" ht="16">
      <c r="B840" s="67" t="s">
        <v>566</v>
      </c>
      <c r="C840" s="56" t="s">
        <v>548</v>
      </c>
      <c r="D840" s="56" t="s">
        <v>502</v>
      </c>
      <c r="E840" s="66" t="s">
        <v>568</v>
      </c>
      <c r="F840" s="56" t="s">
        <v>80</v>
      </c>
      <c r="G840" s="67" t="s">
        <v>29</v>
      </c>
      <c r="H840" s="56" t="s">
        <v>569</v>
      </c>
      <c r="I840" s="57">
        <v>1773</v>
      </c>
      <c r="J840" s="50">
        <v>21.4</v>
      </c>
      <c r="L840" s="51" t="s">
        <v>81</v>
      </c>
      <c r="M840" s="51" t="s">
        <v>121</v>
      </c>
      <c r="N840" s="51" t="s">
        <v>572</v>
      </c>
    </row>
    <row r="841" spans="2:14" ht="16">
      <c r="B841" s="67" t="s">
        <v>567</v>
      </c>
      <c r="C841" s="56" t="s">
        <v>104</v>
      </c>
      <c r="D841" s="56" t="s">
        <v>502</v>
      </c>
      <c r="E841" s="66" t="s">
        <v>568</v>
      </c>
      <c r="F841" s="56" t="s">
        <v>80</v>
      </c>
      <c r="G841" s="67" t="s">
        <v>29</v>
      </c>
      <c r="H841" s="56" t="s">
        <v>569</v>
      </c>
      <c r="I841" s="57">
        <v>1773</v>
      </c>
      <c r="J841" s="50">
        <v>15.9</v>
      </c>
      <c r="L841" s="51" t="s">
        <v>81</v>
      </c>
      <c r="M841" s="51" t="s">
        <v>121</v>
      </c>
      <c r="N841" s="51" t="s">
        <v>572</v>
      </c>
    </row>
    <row r="842" spans="2:14" ht="16">
      <c r="B842" s="67" t="s">
        <v>573</v>
      </c>
      <c r="C842" s="48" t="s">
        <v>576</v>
      </c>
      <c r="D842" s="48" t="s">
        <v>164</v>
      </c>
      <c r="F842" s="48" t="s">
        <v>75</v>
      </c>
      <c r="G842" s="48" t="s">
        <v>29</v>
      </c>
      <c r="H842" s="48" t="s">
        <v>577</v>
      </c>
      <c r="I842" s="49">
        <v>298</v>
      </c>
      <c r="J842" s="50">
        <v>7399</v>
      </c>
      <c r="L842" s="51" t="s">
        <v>167</v>
      </c>
      <c r="M842" s="51" t="s">
        <v>189</v>
      </c>
      <c r="N842" s="51" t="s">
        <v>578</v>
      </c>
    </row>
    <row r="843" spans="2:14" ht="16">
      <c r="B843" s="67" t="s">
        <v>574</v>
      </c>
      <c r="C843" s="48" t="s">
        <v>576</v>
      </c>
      <c r="D843" s="48" t="s">
        <v>164</v>
      </c>
      <c r="F843" s="48" t="s">
        <v>75</v>
      </c>
      <c r="G843" s="48" t="s">
        <v>29</v>
      </c>
      <c r="H843" s="48" t="s">
        <v>577</v>
      </c>
      <c r="I843" s="49">
        <v>298</v>
      </c>
      <c r="J843" s="50">
        <v>6905</v>
      </c>
      <c r="L843" s="51" t="s">
        <v>167</v>
      </c>
      <c r="M843" s="51" t="s">
        <v>189</v>
      </c>
      <c r="N843" s="51" t="s">
        <v>578</v>
      </c>
    </row>
    <row r="844" spans="2:14" ht="16">
      <c r="B844" s="67" t="s">
        <v>575</v>
      </c>
      <c r="C844" s="48" t="s">
        <v>576</v>
      </c>
      <c r="D844" s="48" t="s">
        <v>164</v>
      </c>
      <c r="F844" s="48" t="s">
        <v>75</v>
      </c>
      <c r="G844" s="48" t="s">
        <v>29</v>
      </c>
      <c r="H844" s="48" t="s">
        <v>577</v>
      </c>
      <c r="I844" s="49">
        <v>298</v>
      </c>
      <c r="J844" s="50">
        <v>6500</v>
      </c>
      <c r="L844" s="51" t="s">
        <v>167</v>
      </c>
      <c r="M844" s="51" t="s">
        <v>189</v>
      </c>
      <c r="N844" s="51" t="s">
        <v>578</v>
      </c>
    </row>
    <row r="845" spans="2:14" ht="16">
      <c r="B845" s="67" t="s">
        <v>573</v>
      </c>
      <c r="C845" s="48" t="s">
        <v>576</v>
      </c>
      <c r="D845" s="48" t="s">
        <v>164</v>
      </c>
      <c r="F845" s="48" t="s">
        <v>80</v>
      </c>
      <c r="G845" s="48" t="s">
        <v>29</v>
      </c>
      <c r="H845" s="48" t="s">
        <v>125</v>
      </c>
      <c r="I845" s="49">
        <v>298</v>
      </c>
      <c r="J845" s="50">
        <v>5.74</v>
      </c>
      <c r="L845" s="51" t="s">
        <v>81</v>
      </c>
      <c r="M845" s="51" t="s">
        <v>381</v>
      </c>
      <c r="N845" s="51" t="s">
        <v>578</v>
      </c>
    </row>
    <row r="846" spans="2:14" ht="16">
      <c r="B846" s="67" t="s">
        <v>574</v>
      </c>
      <c r="C846" s="48" t="s">
        <v>576</v>
      </c>
      <c r="D846" s="48" t="s">
        <v>164</v>
      </c>
      <c r="F846" s="48" t="s">
        <v>80</v>
      </c>
      <c r="G846" s="48" t="s">
        <v>29</v>
      </c>
      <c r="H846" s="48" t="s">
        <v>125</v>
      </c>
      <c r="I846" s="49">
        <v>298</v>
      </c>
      <c r="J846" s="50">
        <v>6.46</v>
      </c>
      <c r="L846" s="51" t="s">
        <v>81</v>
      </c>
      <c r="M846" s="51" t="s">
        <v>381</v>
      </c>
      <c r="N846" s="51" t="s">
        <v>578</v>
      </c>
    </row>
    <row r="847" spans="2:14" ht="16">
      <c r="B847" s="67" t="s">
        <v>575</v>
      </c>
      <c r="C847" s="48" t="s">
        <v>576</v>
      </c>
      <c r="D847" s="48" t="s">
        <v>164</v>
      </c>
      <c r="F847" s="48" t="s">
        <v>80</v>
      </c>
      <c r="G847" s="48" t="s">
        <v>29</v>
      </c>
      <c r="H847" s="48" t="s">
        <v>125</v>
      </c>
      <c r="I847" s="49">
        <v>298</v>
      </c>
      <c r="J847" s="50">
        <v>5.82</v>
      </c>
      <c r="L847" s="51" t="s">
        <v>81</v>
      </c>
      <c r="M847" s="51" t="s">
        <v>381</v>
      </c>
      <c r="N847" s="51" t="s">
        <v>578</v>
      </c>
    </row>
    <row r="848" spans="2:14" ht="16">
      <c r="B848" s="67" t="s">
        <v>573</v>
      </c>
      <c r="C848" s="48" t="s">
        <v>576</v>
      </c>
      <c r="D848" s="48" t="s">
        <v>164</v>
      </c>
      <c r="F848" s="48" t="s">
        <v>158</v>
      </c>
      <c r="G848" s="48" t="s">
        <v>29</v>
      </c>
      <c r="H848" s="48" t="s">
        <v>125</v>
      </c>
      <c r="I848" s="49">
        <v>298</v>
      </c>
      <c r="J848" s="50">
        <v>1388000000</v>
      </c>
      <c r="L848" s="51" t="s">
        <v>33</v>
      </c>
      <c r="M848" s="51" t="s">
        <v>189</v>
      </c>
      <c r="N848" s="51" t="s">
        <v>578</v>
      </c>
    </row>
    <row r="849" spans="2:14" ht="16">
      <c r="B849" s="67" t="s">
        <v>574</v>
      </c>
      <c r="C849" s="48" t="s">
        <v>576</v>
      </c>
      <c r="D849" s="48" t="s">
        <v>164</v>
      </c>
      <c r="F849" s="48" t="s">
        <v>158</v>
      </c>
      <c r="G849" s="48" t="s">
        <v>29</v>
      </c>
      <c r="H849" s="48" t="s">
        <v>125</v>
      </c>
      <c r="I849" s="49">
        <v>298</v>
      </c>
      <c r="J849" s="50">
        <v>1649000000</v>
      </c>
      <c r="L849" s="51" t="s">
        <v>33</v>
      </c>
      <c r="M849" s="51" t="s">
        <v>189</v>
      </c>
      <c r="N849" s="51" t="s">
        <v>578</v>
      </c>
    </row>
    <row r="850" spans="2:14" ht="16">
      <c r="B850" s="67" t="s">
        <v>575</v>
      </c>
      <c r="C850" s="48" t="s">
        <v>576</v>
      </c>
      <c r="D850" s="48" t="s">
        <v>164</v>
      </c>
      <c r="F850" s="48" t="s">
        <v>158</v>
      </c>
      <c r="G850" s="48" t="s">
        <v>29</v>
      </c>
      <c r="H850" s="48" t="s">
        <v>125</v>
      </c>
      <c r="I850" s="49">
        <v>298</v>
      </c>
      <c r="J850" s="50">
        <v>1468000000</v>
      </c>
      <c r="L850" s="51" t="s">
        <v>33</v>
      </c>
      <c r="M850" s="51" t="s">
        <v>189</v>
      </c>
      <c r="N850" s="51" t="s">
        <v>578</v>
      </c>
    </row>
    <row r="851" spans="2:14" ht="16">
      <c r="B851" s="67" t="s">
        <v>573</v>
      </c>
      <c r="C851" s="48" t="s">
        <v>576</v>
      </c>
      <c r="D851" s="48" t="s">
        <v>164</v>
      </c>
      <c r="F851" s="48" t="s">
        <v>80</v>
      </c>
      <c r="G851" s="48" t="s">
        <v>29</v>
      </c>
      <c r="H851" s="48" t="s">
        <v>125</v>
      </c>
      <c r="I851" s="49">
        <v>873</v>
      </c>
      <c r="J851" s="50">
        <v>10.4</v>
      </c>
      <c r="L851" s="51" t="s">
        <v>81</v>
      </c>
      <c r="M851" s="51" t="s">
        <v>143</v>
      </c>
      <c r="N851" s="51" t="s">
        <v>578</v>
      </c>
    </row>
    <row r="852" spans="2:14" ht="16">
      <c r="B852" s="67" t="s">
        <v>574</v>
      </c>
      <c r="C852" s="48" t="s">
        <v>576</v>
      </c>
      <c r="D852" s="48" t="s">
        <v>164</v>
      </c>
      <c r="F852" s="48" t="s">
        <v>80</v>
      </c>
      <c r="G852" s="48" t="s">
        <v>29</v>
      </c>
      <c r="H852" s="48" t="s">
        <v>125</v>
      </c>
      <c r="I852" s="49">
        <v>873</v>
      </c>
      <c r="J852" s="50">
        <v>6.1</v>
      </c>
      <c r="L852" s="51" t="s">
        <v>81</v>
      </c>
      <c r="M852" s="51" t="s">
        <v>143</v>
      </c>
      <c r="N852" s="51" t="s">
        <v>578</v>
      </c>
    </row>
    <row r="853" spans="2:14" ht="16">
      <c r="B853" s="67" t="s">
        <v>575</v>
      </c>
      <c r="C853" s="48" t="s">
        <v>576</v>
      </c>
      <c r="D853" s="48" t="s">
        <v>164</v>
      </c>
      <c r="F853" s="48" t="s">
        <v>80</v>
      </c>
      <c r="G853" s="48" t="s">
        <v>29</v>
      </c>
      <c r="H853" s="48" t="s">
        <v>125</v>
      </c>
      <c r="I853" s="49">
        <v>873</v>
      </c>
      <c r="J853" s="50">
        <v>4.8</v>
      </c>
      <c r="L853" s="51" t="s">
        <v>81</v>
      </c>
      <c r="M853" s="51" t="s">
        <v>143</v>
      </c>
      <c r="N853" s="51" t="s">
        <v>578</v>
      </c>
    </row>
    <row r="854" spans="2:14" ht="16">
      <c r="B854" s="67" t="s">
        <v>573</v>
      </c>
      <c r="C854" s="48" t="s">
        <v>576</v>
      </c>
      <c r="D854" s="48" t="s">
        <v>164</v>
      </c>
      <c r="F854" s="48" t="s">
        <v>158</v>
      </c>
      <c r="G854" s="48" t="s">
        <v>29</v>
      </c>
      <c r="H854" s="48" t="s">
        <v>125</v>
      </c>
      <c r="I854" s="49">
        <v>873</v>
      </c>
      <c r="J854" s="50">
        <v>895000000</v>
      </c>
      <c r="L854" s="51" t="s">
        <v>33</v>
      </c>
      <c r="M854" s="51" t="s">
        <v>143</v>
      </c>
      <c r="N854" s="51" t="s">
        <v>578</v>
      </c>
    </row>
    <row r="855" spans="2:14" ht="16">
      <c r="B855" s="67" t="s">
        <v>574</v>
      </c>
      <c r="C855" s="48" t="s">
        <v>576</v>
      </c>
      <c r="D855" s="48" t="s">
        <v>164</v>
      </c>
      <c r="F855" s="48" t="s">
        <v>158</v>
      </c>
      <c r="G855" s="48" t="s">
        <v>29</v>
      </c>
      <c r="H855" s="48" t="s">
        <v>125</v>
      </c>
      <c r="I855" s="49">
        <v>873</v>
      </c>
      <c r="J855" s="50">
        <v>1262000000</v>
      </c>
      <c r="L855" s="51" t="s">
        <v>33</v>
      </c>
      <c r="M855" s="51" t="s">
        <v>143</v>
      </c>
      <c r="N855" s="51" t="s">
        <v>578</v>
      </c>
    </row>
    <row r="856" spans="2:14" ht="16">
      <c r="B856" s="67" t="s">
        <v>575</v>
      </c>
      <c r="C856" s="48" t="s">
        <v>576</v>
      </c>
      <c r="D856" s="48" t="s">
        <v>164</v>
      </c>
      <c r="F856" s="48" t="s">
        <v>158</v>
      </c>
      <c r="G856" s="48" t="s">
        <v>29</v>
      </c>
      <c r="H856" s="48" t="s">
        <v>125</v>
      </c>
      <c r="I856" s="49">
        <v>873</v>
      </c>
      <c r="J856" s="50">
        <v>884000000</v>
      </c>
      <c r="L856" s="51" t="s">
        <v>33</v>
      </c>
      <c r="M856" s="51" t="s">
        <v>143</v>
      </c>
      <c r="N856" s="51" t="s">
        <v>578</v>
      </c>
    </row>
    <row r="857" spans="2:14" ht="16">
      <c r="B857" s="67" t="s">
        <v>573</v>
      </c>
      <c r="C857" s="48" t="s">
        <v>576</v>
      </c>
      <c r="D857" s="48" t="s">
        <v>164</v>
      </c>
      <c r="F857" s="48" t="s">
        <v>159</v>
      </c>
      <c r="G857" s="48" t="s">
        <v>29</v>
      </c>
      <c r="H857" s="48" t="s">
        <v>125</v>
      </c>
      <c r="I857" s="49">
        <v>1273</v>
      </c>
      <c r="J857" s="50">
        <v>30</v>
      </c>
      <c r="L857" s="51" t="s">
        <v>81</v>
      </c>
      <c r="M857" s="51" t="s">
        <v>143</v>
      </c>
      <c r="N857" s="51" t="s">
        <v>578</v>
      </c>
    </row>
    <row r="858" spans="2:14" ht="16">
      <c r="B858" s="67" t="s">
        <v>574</v>
      </c>
      <c r="C858" s="48" t="s">
        <v>576</v>
      </c>
      <c r="D858" s="48" t="s">
        <v>164</v>
      </c>
      <c r="F858" s="48" t="s">
        <v>159</v>
      </c>
      <c r="G858" s="48" t="s">
        <v>29</v>
      </c>
      <c r="H858" s="48" t="s">
        <v>125</v>
      </c>
      <c r="I858" s="49">
        <v>1273</v>
      </c>
      <c r="J858" s="50">
        <v>30</v>
      </c>
      <c r="L858" s="51" t="s">
        <v>81</v>
      </c>
      <c r="M858" s="51" t="s">
        <v>143</v>
      </c>
      <c r="N858" s="51" t="s">
        <v>578</v>
      </c>
    </row>
    <row r="859" spans="2:14" ht="16">
      <c r="B859" s="67" t="s">
        <v>575</v>
      </c>
      <c r="C859" s="48" t="s">
        <v>576</v>
      </c>
      <c r="D859" s="48" t="s">
        <v>164</v>
      </c>
      <c r="F859" s="48" t="s">
        <v>159</v>
      </c>
      <c r="G859" s="48" t="s">
        <v>29</v>
      </c>
      <c r="H859" s="48" t="s">
        <v>125</v>
      </c>
      <c r="I859" s="49">
        <v>1273</v>
      </c>
      <c r="J859" s="50">
        <v>30</v>
      </c>
      <c r="L859" s="51" t="s">
        <v>81</v>
      </c>
      <c r="M859" s="51" t="s">
        <v>143</v>
      </c>
      <c r="N859" s="51" t="s">
        <v>578</v>
      </c>
    </row>
    <row r="860" spans="2:14" ht="16">
      <c r="B860" s="67" t="s">
        <v>573</v>
      </c>
      <c r="C860" s="48" t="s">
        <v>576</v>
      </c>
      <c r="D860" s="48" t="s">
        <v>164</v>
      </c>
      <c r="F860" s="48" t="s">
        <v>158</v>
      </c>
      <c r="G860" s="48" t="s">
        <v>29</v>
      </c>
      <c r="H860" s="48" t="s">
        <v>125</v>
      </c>
      <c r="I860" s="49">
        <v>1273</v>
      </c>
      <c r="J860" s="50">
        <v>29000000</v>
      </c>
      <c r="L860" s="51" t="s">
        <v>33</v>
      </c>
      <c r="M860" s="51" t="s">
        <v>143</v>
      </c>
      <c r="N860" s="51" t="s">
        <v>578</v>
      </c>
    </row>
    <row r="861" spans="2:14" ht="16">
      <c r="B861" s="67" t="s">
        <v>574</v>
      </c>
      <c r="C861" s="48" t="s">
        <v>576</v>
      </c>
      <c r="D861" s="48" t="s">
        <v>164</v>
      </c>
      <c r="F861" s="48" t="s">
        <v>158</v>
      </c>
      <c r="G861" s="48" t="s">
        <v>29</v>
      </c>
      <c r="H861" s="48" t="s">
        <v>125</v>
      </c>
      <c r="I861" s="49">
        <v>1273</v>
      </c>
      <c r="J861" s="50">
        <v>68000000</v>
      </c>
      <c r="L861" s="51" t="s">
        <v>33</v>
      </c>
      <c r="M861" s="51" t="s">
        <v>143</v>
      </c>
      <c r="N861" s="51" t="s">
        <v>578</v>
      </c>
    </row>
    <row r="862" spans="2:14" ht="16">
      <c r="B862" s="67" t="s">
        <v>575</v>
      </c>
      <c r="C862" s="48" t="s">
        <v>576</v>
      </c>
      <c r="D862" s="48" t="s">
        <v>164</v>
      </c>
      <c r="F862" s="48" t="s">
        <v>158</v>
      </c>
      <c r="G862" s="48" t="s">
        <v>29</v>
      </c>
      <c r="H862" s="48" t="s">
        <v>125</v>
      </c>
      <c r="I862" s="49">
        <v>1273</v>
      </c>
      <c r="J862" s="50">
        <v>31000000</v>
      </c>
      <c r="L862" s="51" t="s">
        <v>33</v>
      </c>
      <c r="M862" s="51" t="s">
        <v>143</v>
      </c>
      <c r="N862" s="51" t="s">
        <v>578</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2025-01-22T20:22:32Z</dcterms:modified>
</cp:coreProperties>
</file>