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32CE614-ABA5-2A46-9BCF-C752FD90A350}" xr6:coauthVersionLast="47" xr6:coauthVersionMax="47" xr10:uidLastSave="{00000000-0000-0000-0000-000000000000}"/>
  <bookViews>
    <workbookView xWindow="0" yWindow="758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8" i="1" l="1"/>
  <c r="J259" i="1"/>
  <c r="J260" i="1"/>
  <c r="J261" i="1"/>
  <c r="J262" i="1"/>
  <c r="J263" i="1"/>
  <c r="J264" i="1"/>
  <c r="J257" i="1"/>
  <c r="J250" i="1"/>
  <c r="J251" i="1"/>
  <c r="J252" i="1"/>
  <c r="J253" i="1"/>
  <c r="J254" i="1"/>
  <c r="J255" i="1"/>
  <c r="J256" i="1"/>
  <c r="J249" i="1"/>
  <c r="J242" i="1"/>
  <c r="J243" i="1"/>
  <c r="J244" i="1"/>
  <c r="J245" i="1"/>
  <c r="J246" i="1"/>
  <c r="J247" i="1"/>
  <c r="J248" i="1"/>
  <c r="J241" i="1"/>
  <c r="J234" i="1"/>
  <c r="J235" i="1"/>
  <c r="J236" i="1"/>
  <c r="J237" i="1"/>
  <c r="J238" i="1"/>
  <c r="J239" i="1"/>
  <c r="J240" i="1"/>
  <c r="J233" i="1"/>
  <c r="K195" i="1"/>
  <c r="K196" i="1"/>
  <c r="K197" i="1"/>
  <c r="K198" i="1"/>
  <c r="K199" i="1"/>
  <c r="K194" i="1"/>
  <c r="J195" i="1"/>
  <c r="J196" i="1"/>
  <c r="J197" i="1"/>
  <c r="J198" i="1"/>
  <c r="J199" i="1"/>
  <c r="J194" i="1"/>
  <c r="J168" i="1"/>
  <c r="J167" i="1"/>
  <c r="J169" i="1"/>
  <c r="J166" i="1"/>
  <c r="J86" i="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<sst xmlns="http://schemas.openxmlformats.org/spreadsheetml/2006/main" count="2551" uniqueCount="338">
  <si>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</si>
  <si>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</si>
  <si>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</si>
  <si>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</si>
  <si>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</si>
  <si>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</si>
  <si>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</si>
  <si>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</si>
  <si>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</si>
  <si>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</si>
  <si>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</si>
  <si>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</si>
  <si>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</si>
  <si>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</si>
  <si>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</si>
  <si>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</si>
  <si>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</si>
  <si>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</si>
  <si>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</si>
  <si>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</si>
  <si>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</si>
  <si>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</si>
  <si>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</si>
  <si>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</si>
  <si>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</si>
  <si>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</si>
  <si>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</si>
  <si>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</si>
  <si>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</si>
  <si>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</si>
  <si>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</si>
  <si>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</si>
  <si>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</si>
  <si>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</si>
  <si>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</si>
  <si>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</si>
  <si>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</si>
  <si>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</si>
  <si>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</si>
  <si>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</si>
  <si>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</si>
  <si>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</si>
  <si>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</si>
  <si>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</si>
  <si>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</si>
  <si>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</si>
  <si>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</si>
  <si>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</si>
  <si>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</si>
  <si>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</si>
  <si>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</si>
  <si>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</si>
  <si>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</si>
  <si>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</si>
  <si>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</si>
  <si>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</si>
  <si>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</si>
  <si>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</si>
  <si>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</si>
  <si>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</si>
  <si>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</si>
  <si>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</si>
  <si>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</si>
  <si>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</si>
  <si>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</si>
  <si>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</si>
  <si>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</si>
  <si>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</si>
  <si>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</si>
  <si>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</si>
  <si>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</si>
  <si>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</si>
  <si>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</si>
  <si>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</si>
  <si>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</si>
  <si>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</si>
  <si>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</si>
  <si>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</si>
  <si>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</si>
  <si>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</si>
  <si>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</si>
  <si>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</si>
  <si>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</si>
  <si>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</si>
  <si>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</si>
  <si>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</si>
  <si>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</si>
  <si>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</si>
  <si>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</si>
  <si>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</si>
  <si>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</si>
  <si>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</si>
  <si>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</si>
  <si>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</si>
  <si>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</si>
  <si>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</si>
  <si>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</si>
  <si>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</si>
  <si>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</si>
  <si>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</si>
  <si>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</si>
  <si>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</si>
  <si>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</si>
  <si>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</si>
  <si>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</si>
  <si>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</si>
  <si>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</si>
  <si>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</si>
  <si>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</si>
  <si>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</si>
  <si>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</si>
  <si>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</si>
  <si>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</si>
  <si>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</si>
  <si>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</si>
  <si>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</si>
  <si>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</si>
  <si>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</si>
  <si>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</si>
  <si>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</si>
  <si>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</si>
  <si>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</si>
  <si>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</si>
  <si>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</si>
  <si>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</si>
  <si>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</si>
  <si>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</si>
  <si>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</si>
  <si>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</si>
  <si>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</si>
  <si>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</si>
  <si>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</si>
  <si>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</si>
  <si>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</si>
  <si>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</si>
  <si>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</si>
  <si>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</si>
  <si>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</si>
  <si>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</si>
  <si>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</si>
  <si>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</si>
  <si>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</si>
  <si>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</si>
  <si>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</si>
  <si>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</si>
  <si>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</si>
  <si>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</si>
  <si>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</si>
  <si>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</si>
  <si>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</si>
  <si>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</si>
  <si>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</si>
  <si>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</si>
  <si>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</si>
  <si>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</si>
  <si>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</si>
  <si>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</si>
  <si>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</si>
  <si>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</si>
  <si>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</si>
  <si>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</si>
  <si>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</si>
  <si>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</si>
  <si>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</si>
  <si>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</si>
  <si>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</si>
  <si>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</si>
  <si>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</si>
  <si>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</si>
  <si>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</si>
  <si>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</si>
  <si>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</si>
  <si>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</si>
  <si>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</si>
  <si>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</si>
  <si>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</si>
  <si>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</si>
  <si>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</si>
  <si>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</si>
  <si>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</si>
  <si>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</si>
  <si>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</si>
  <si>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</si>
  <si>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</si>
  <si>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</si>
  <si>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</si>
  <si>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</si>
  <si>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</si>
  <si>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</si>
  <si>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</si>
  <si>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</si>
  <si>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</si>
  <si>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</si>
  <si>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</si>
  <si>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</si>
  <si>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</si>
  <si>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</si>
  <si>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</si>
  <si>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</si>
  <si>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</si>
  <si>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</si>
  <si>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</si>
  <si>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</si>
  <si>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</si>
  <si>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</si>
  <si>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</si>
  <si>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</si>
  <si>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</si>
  <si>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</si>
  <si>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</si>
  <si>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</si>
  <si>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</si>
  <si>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</si>
  <si>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</si>
  <si>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</si>
  <si>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</si>
  <si>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</si>
  <si>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</si>
  <si>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</si>
  <si>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</si>
  <si>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</si>
  <si>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</si>
  <si>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</si>
  <si>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</si>
  <si>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</si>
  <si>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</si>
  <si>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</si>
  <si>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</si>
  <si>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</si>
  <si>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</si>
  <si>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</si>
  <si>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</si>
  <si>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</si>
  <si>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</si>
  <si>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</si>
  <si>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</si>
  <si>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</si>
  <si>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</si>
  <si>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</si>
  <si>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</si>
  <si>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</si>
  <si>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</si>
  <si>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</si>
  <si>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</si>
  <si>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</si>
  <si>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</si>
  <si>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</si>
  <si>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</si>
  <si>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</si>
  <si>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</si>
  <si>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</si>
  <si>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</si>
  <si>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</si>
  <si>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</si>
  <si>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</si>
  <si>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</si>
  <si>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</si>
  <si>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</si>
  <si>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</si>
  <si>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</si>
  <si>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</si>
  <si>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</si>
  <si>
    <t>(Ti0.25Zr0.25Hf0.25Nb0.25)95 Al5</t>
  </si>
  <si>
    <t>(Ti0.25Zr0.25Hf0.25Nb0.25)90 Al10</t>
  </si>
  <si>
    <t>(Ti0.25Zr0.25Hf0.25Nb0.25)85 Al15</t>
  </si>
  <si>
    <t>(Ti0.25Zr0.25Hf0.25Nb0.25)80 Al20</t>
  </si>
  <si>
    <t>Al5</t>
  </si>
  <si>
    <t>Al10</t>
  </si>
  <si>
    <t>Al15</t>
  </si>
  <si>
    <t>Al20</t>
  </si>
  <si>
    <t>large arc melted 100g buttons remelted 10 times</t>
  </si>
  <si>
    <t>compressive ductility</t>
  </si>
  <si>
    <t>minimum compressive ductility</t>
  </si>
  <si>
    <t>minimum UCS</t>
  </si>
  <si>
    <t>UCS</t>
  </si>
  <si>
    <t>10.1016/j.ijrmhm.2025.107379</t>
  </si>
  <si>
    <t>Al0.5CoCrFeNi</t>
  </si>
  <si>
    <t>Al0.5CoCrFeNiNb0.2</t>
  </si>
  <si>
    <t>Al0.5CoCrFeNiNb0.4</t>
  </si>
  <si>
    <t>Al0.5CoCrFeNiNb0.6</t>
  </si>
  <si>
    <t>Al0.5CoCrFeNiNb0.8</t>
  </si>
  <si>
    <t>Al0.5CoCrFeNiNb</t>
  </si>
  <si>
    <t>Nb0</t>
  </si>
  <si>
    <t>Nb0.2</t>
  </si>
  <si>
    <t>Nb0.4</t>
  </si>
  <si>
    <t>Nb0.6</t>
  </si>
  <si>
    <t>Nb0.8</t>
  </si>
  <si>
    <t>Nb1.0</t>
  </si>
  <si>
    <t>BM+LC(DED)</t>
  </si>
  <si>
    <t>ball milled for 5h to mix powders and laser cladded using 1100W laser with 6mm/s scanning speed and 4mm spot diameter feeding 10g/min onto H13 steel preheated to 200*C; hardness average measured over the top 150um of the coating</t>
  </si>
  <si>
    <t>ball milled for 5h to mix powders and laser cladded using 1100W laser with 6mm/s scanning speed and 4mm spot diameter feeding 10g/min onto H13 steel preheated to 200*C; hypoeutectic; hardness average measured over the top 150um of the coating</t>
  </si>
  <si>
    <t>ball milled for 5h to mix powders and laser cladded using 1100W laser with 6mm/s scanning speed and 4mm spot diameter feeding 10g/min onto H13 steel preheated to 200*C; eutectic; hardness average measured over the top 150um of the coating</t>
  </si>
  <si>
    <t>ball milled for 5h to mix powders and laser cladded using 1100W laser with 6mm/s scanning speed and 4mm spot diameter feeding 10g/min onto H13 steel preheated to 200*C; hypereutectic; hardness average measured over the top 150um of the coating</t>
  </si>
  <si>
    <t>F12</t>
  </si>
  <si>
    <t>10.1016/j.ijrmhm.2022.105992</t>
  </si>
  <si>
    <t>(Co0.2128 Fe0.4255 Ni0.2128 V0.1064 Mo0.0426)100</t>
  </si>
  <si>
    <t>(Co0.2128 Fe0.4255 Ni0.2128 V0.1064 Mo0.0426)98 Nb2</t>
  </si>
  <si>
    <t>(Co0.2128 Fe0.4255 Ni0.2128 V0.1064 Mo0.0426)96 Nb4</t>
  </si>
  <si>
    <t>(Co0.2128 Fe0.4255 Ni0.2128 V0.1064 Mo0.0426)94 Nb6</t>
  </si>
  <si>
    <t>(Co0.2128 Fe0.4255 Ni0.2128 V0.1064 Mo0.0426)92 Nb8</t>
  </si>
  <si>
    <t>(Co0.2128 Fe0.4255 Ni0.2128 V0.1064 Mo0.0426)91 Nb9</t>
  </si>
  <si>
    <t>(Co0.2128 Fe0.4255 Ni0.2128 V0.1064 Mo0.0426)90 Nb10</t>
  </si>
  <si>
    <t>(Co0.2128 Fe0.4255 Ni0.2128 V0.1064 Mo0.0426)88 Nb12</t>
  </si>
  <si>
    <t>Nb2</t>
  </si>
  <si>
    <t>Nb4</t>
  </si>
  <si>
    <t>Nb6</t>
  </si>
  <si>
    <t>Nb8</t>
  </si>
  <si>
    <t>Nb10</t>
  </si>
  <si>
    <t>Nb12</t>
  </si>
  <si>
    <t>Nb9</t>
  </si>
  <si>
    <t>hypoeutectic</t>
  </si>
  <si>
    <t>eutectic</t>
  </si>
  <si>
    <t>hypereutectic; interesting flower morphology of laves C14 phase with 6-lobe morhpology</t>
  </si>
  <si>
    <t>compressive plastic strain</t>
  </si>
  <si>
    <t>minimum compressive plastic strain</t>
  </si>
  <si>
    <t>corrosion potential</t>
  </si>
  <si>
    <t>corrosion current density</t>
  </si>
  <si>
    <t>pitting potential</t>
  </si>
  <si>
    <t>V</t>
  </si>
  <si>
    <t>A/m^2</t>
  </si>
  <si>
    <t>T5</t>
  </si>
  <si>
    <t>T6</t>
  </si>
  <si>
    <t>3.5 wt% NaCl</t>
  </si>
  <si>
    <t>10.1007/s40195-020-01072-6</t>
  </si>
  <si>
    <t>10.1016/j.msea.2022.143026</t>
  </si>
  <si>
    <t>Fe55Cr15Ni30</t>
  </si>
  <si>
    <t>Fe55Cr15Ni27Nb3</t>
  </si>
  <si>
    <t>Fe55Cr15Ni24Nb6</t>
  </si>
  <si>
    <t>Fe55Cr15Ni21Nb9</t>
  </si>
  <si>
    <t>Fe55Cr15Ni18Nb12</t>
  </si>
  <si>
    <t>Fe55Cr15Ni15Nb15</t>
  </si>
  <si>
    <t>Nb-0</t>
  </si>
  <si>
    <t>Nb-3</t>
  </si>
  <si>
    <t>Nb-6</t>
  </si>
  <si>
    <t>Nb-9</t>
  </si>
  <si>
    <t>Nb-12</t>
  </si>
  <si>
    <t>Nb-15</t>
  </si>
  <si>
    <t>5e-4 strain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</si>
</sst>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57">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3" fontId="14" fillId="10" borderId="54" xfId="0" applyNumberFormat="1" applyFont="1" applyFill="1" applyBorder="1" applyAlignment="1">
      <alignment horizontal="right"/>
    </xf>
    <xf numFmtId="2" fontId="14" fillId="10" borderId="55" xfId="0" applyNumberFormat="1" applyFont="1" applyFill="1" applyBorder="1"/>
    <xf numFmtId="3" fontId="14" fillId="10" borderId="56" xfId="0" applyNumberFormat="1" applyFont="1" applyFill="1" applyBorder="1" applyAlignment="1">
      <alignment horizontal="right"/>
    </xf>
    <xf numFmtId="2" fontId="14" fillId="10" borderId="5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4" fillId="10" borderId="58" xfId="0" applyNumberFormat="1" applyFont="1" applyFill="1" applyBorder="1"/>
    <xf numFmtId="0" fontId="15" fillId="10" borderId="54" xfId="0" applyFont="1" applyFill="1" applyBorder="1"/>
    <xf numFmtId="0" fontId="15" fillId="10" borderId="56" xfId="0" applyFont="1" applyFill="1" applyBorder="1"/>
    <xf numFmtId="11" fontId="12" fillId="3" borderId="30"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60" zoomScale="80" zoomScaleNormal="80" workbookViewId="0">
      <selection activeCell="I287" sqref="I28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3" t="s">
        <v>3</v>
      </c>
      <c r="E2" s="134"/>
      <c r="F2" s="137"/>
      <c r="G2" s="138"/>
      <c r="H2" s="138"/>
      <c r="I2" s="139"/>
      <c r="J2" s="140"/>
      <c r="K2" s="140"/>
      <c r="L2" s="138"/>
      <c r="M2" s="138"/>
      <c r="N2" s="141"/>
      <c r="O2" s="13"/>
      <c r="P2" s="4"/>
      <c r="Q2" s="4"/>
      <c r="R2" s="9"/>
      <c r="S2" s="9"/>
      <c r="T2" s="9"/>
    </row>
    <row r="3" spans="1:20" ht="22.5" customHeight="1">
      <c r="A3" s="14" t="s">
        <v>4</v>
      </c>
      <c r="B3" s="15" t="s">
        <v>5</v>
      </c>
      <c r="C3" s="12"/>
      <c r="D3" s="135"/>
      <c r="E3" s="136"/>
      <c r="F3" s="142"/>
      <c r="G3" s="142"/>
      <c r="H3" s="142"/>
      <c r="I3" s="143"/>
      <c r="J3" s="144"/>
      <c r="K3" s="144"/>
      <c r="L3" s="142"/>
      <c r="M3" s="142"/>
      <c r="N3" s="14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6" t="s">
        <v>9</v>
      </c>
      <c r="D5" s="148" t="s">
        <v>10</v>
      </c>
      <c r="E5" s="148" t="s">
        <v>11</v>
      </c>
      <c r="F5" s="148" t="s">
        <v>12</v>
      </c>
      <c r="G5" s="148" t="s">
        <v>13</v>
      </c>
      <c r="H5" s="149" t="s">
        <v>14</v>
      </c>
      <c r="I5" s="148" t="s">
        <v>15</v>
      </c>
      <c r="J5" s="148" t="s">
        <v>16</v>
      </c>
      <c r="K5" s="148" t="s">
        <v>17</v>
      </c>
      <c r="L5" s="148" t="s">
        <v>16</v>
      </c>
      <c r="M5" s="148" t="s">
        <v>18</v>
      </c>
      <c r="N5" s="148" t="s">
        <v>19</v>
      </c>
      <c r="O5" s="116" t="s">
        <v>20</v>
      </c>
      <c r="P5" s="25"/>
      <c r="Q5" s="4"/>
      <c r="R5" s="9"/>
      <c r="S5" s="9"/>
      <c r="T5" s="9"/>
    </row>
    <row r="6" spans="1:20" ht="28.5" customHeight="1" thickTop="1">
      <c r="A6" s="26" t="s">
        <v>21</v>
      </c>
      <c r="B6" s="27" t="s">
        <v>22</v>
      </c>
      <c r="C6" s="147"/>
      <c r="D6" s="147"/>
      <c r="E6" s="147"/>
      <c r="F6" s="147"/>
      <c r="G6" s="147"/>
      <c r="H6" s="150"/>
      <c r="I6" s="151"/>
      <c r="J6" s="152"/>
      <c r="K6" s="152"/>
      <c r="L6" s="147"/>
      <c r="M6" s="147"/>
      <c r="N6" s="147"/>
      <c r="O6" s="117"/>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8"/>
      <c r="P7" s="64" t="s">
        <v>62</v>
      </c>
      <c r="Q7" s="64" t="s">
        <v>36</v>
      </c>
      <c r="R7" s="65" t="s">
        <v>37</v>
      </c>
      <c r="S7" s="66"/>
      <c r="T7" s="29"/>
    </row>
    <row r="8" spans="1:20" ht="20.25" customHeight="1" thickBot="1">
      <c r="A8" s="59"/>
      <c r="B8" s="119" t="s">
        <v>38</v>
      </c>
      <c r="C8" s="120"/>
      <c r="D8" s="120"/>
      <c r="E8" s="121"/>
      <c r="F8" s="122" t="s">
        <v>39</v>
      </c>
      <c r="G8" s="123"/>
      <c r="H8" s="123"/>
      <c r="I8" s="124"/>
      <c r="J8" s="125"/>
      <c r="K8" s="125"/>
      <c r="L8" s="126"/>
      <c r="M8" s="127" t="s">
        <v>40</v>
      </c>
      <c r="N8" s="128"/>
      <c r="O8" s="75" t="s">
        <v>41</v>
      </c>
      <c r="P8" s="129" t="s">
        <v>42</v>
      </c>
      <c r="Q8" s="130"/>
      <c r="R8" s="131"/>
      <c r="S8" s="131"/>
      <c r="T8" s="132"/>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t="s">
        <v>266</v>
      </c>
      <c r="B166" s="31" t="s">
        <v>262</v>
      </c>
      <c r="C166" s="30" t="s">
        <v>160</v>
      </c>
      <c r="D166" s="30" t="s">
        <v>64</v>
      </c>
      <c r="E166" s="31" t="s">
        <v>270</v>
      </c>
      <c r="F166" s="52" t="s">
        <v>179</v>
      </c>
      <c r="G166" s="32" t="s">
        <v>29</v>
      </c>
      <c r="H166" s="33"/>
      <c r="I166" s="34">
        <v>298</v>
      </c>
      <c r="J166" s="35">
        <f t="shared" ref="J166:J169" si="3">P166*9807000</f>
        <v>2844030000</v>
      </c>
      <c r="K166" s="38"/>
      <c r="L166" s="49" t="s">
        <v>33</v>
      </c>
      <c r="M166" s="49" t="s">
        <v>170</v>
      </c>
      <c r="N166" s="30" t="s">
        <v>275</v>
      </c>
      <c r="O166" s="37"/>
      <c r="P166" s="46">
        <v>290</v>
      </c>
      <c r="Q166" s="38"/>
      <c r="R166" s="37"/>
      <c r="S166" s="37"/>
      <c r="T166" s="37"/>
    </row>
    <row r="167" spans="1:20" ht="18" customHeight="1">
      <c r="A167" s="50" t="s">
        <v>267</v>
      </c>
      <c r="B167" s="31" t="s">
        <v>263</v>
      </c>
      <c r="C167" s="30" t="s">
        <v>160</v>
      </c>
      <c r="D167" s="30" t="s">
        <v>64</v>
      </c>
      <c r="E167" s="31" t="s">
        <v>270</v>
      </c>
      <c r="F167" s="52" t="s">
        <v>179</v>
      </c>
      <c r="G167" s="32" t="s">
        <v>29</v>
      </c>
      <c r="H167" s="33"/>
      <c r="I167" s="34">
        <v>298</v>
      </c>
      <c r="J167" s="35">
        <f t="shared" si="3"/>
        <v>3275538000</v>
      </c>
      <c r="K167" s="38"/>
      <c r="L167" s="49" t="s">
        <v>33</v>
      </c>
      <c r="M167" s="49" t="s">
        <v>170</v>
      </c>
      <c r="N167" s="30" t="s">
        <v>275</v>
      </c>
      <c r="O167" s="37"/>
      <c r="P167" s="38">
        <v>334</v>
      </c>
      <c r="Q167" s="38"/>
      <c r="R167" s="37"/>
      <c r="S167" s="37"/>
      <c r="T167" s="37"/>
    </row>
    <row r="168" spans="1:20" ht="18" customHeight="1">
      <c r="A168" s="50" t="s">
        <v>268</v>
      </c>
      <c r="B168" s="31" t="s">
        <v>264</v>
      </c>
      <c r="C168" s="30" t="s">
        <v>160</v>
      </c>
      <c r="D168" s="30" t="s">
        <v>64</v>
      </c>
      <c r="E168" s="31" t="s">
        <v>270</v>
      </c>
      <c r="F168" s="52" t="s">
        <v>179</v>
      </c>
      <c r="G168" s="32" t="s">
        <v>29</v>
      </c>
      <c r="H168" s="33"/>
      <c r="I168" s="34">
        <v>298</v>
      </c>
      <c r="J168" s="35">
        <f>P168*9807000</f>
        <v>3863958000</v>
      </c>
      <c r="K168" s="38"/>
      <c r="L168" s="49" t="s">
        <v>33</v>
      </c>
      <c r="M168" s="49" t="s">
        <v>170</v>
      </c>
      <c r="N168" s="30" t="s">
        <v>275</v>
      </c>
      <c r="O168" s="37"/>
      <c r="P168" s="38">
        <v>394</v>
      </c>
      <c r="Q168" s="38"/>
      <c r="R168" s="37"/>
      <c r="S168" s="37"/>
      <c r="T168" s="37"/>
    </row>
    <row r="169" spans="1:20" ht="18" customHeight="1">
      <c r="A169" s="50" t="s">
        <v>269</v>
      </c>
      <c r="B169" s="31" t="s">
        <v>265</v>
      </c>
      <c r="C169" s="30" t="s">
        <v>66</v>
      </c>
      <c r="D169" s="30" t="s">
        <v>64</v>
      </c>
      <c r="E169" s="31" t="s">
        <v>270</v>
      </c>
      <c r="F169" s="52" t="s">
        <v>179</v>
      </c>
      <c r="G169" s="32" t="s">
        <v>29</v>
      </c>
      <c r="H169" s="33"/>
      <c r="I169" s="34">
        <v>298</v>
      </c>
      <c r="J169" s="35">
        <f t="shared" si="3"/>
        <v>4256238000</v>
      </c>
      <c r="K169" s="38"/>
      <c r="L169" s="49" t="s">
        <v>33</v>
      </c>
      <c r="M169" s="49" t="s">
        <v>170</v>
      </c>
      <c r="N169" s="30" t="s">
        <v>275</v>
      </c>
      <c r="O169" s="37"/>
      <c r="P169" s="38">
        <v>434</v>
      </c>
      <c r="Q169" s="38"/>
      <c r="R169" s="37"/>
      <c r="S169" s="37"/>
      <c r="T169" s="37"/>
    </row>
    <row r="170" spans="1:20" ht="18" customHeight="1">
      <c r="A170" s="50" t="s">
        <v>266</v>
      </c>
      <c r="B170" s="31" t="s">
        <v>262</v>
      </c>
      <c r="C170" s="30" t="s">
        <v>160</v>
      </c>
      <c r="D170" s="30" t="s">
        <v>64</v>
      </c>
      <c r="E170" s="31" t="s">
        <v>270</v>
      </c>
      <c r="F170" s="52" t="s">
        <v>194</v>
      </c>
      <c r="G170" s="32" t="s">
        <v>29</v>
      </c>
      <c r="H170" s="33" t="s">
        <v>195</v>
      </c>
      <c r="I170" s="34">
        <v>298</v>
      </c>
      <c r="J170" s="48">
        <v>1073000000</v>
      </c>
      <c r="K170" s="38"/>
      <c r="L170" s="49" t="s">
        <v>33</v>
      </c>
      <c r="M170" s="49" t="s">
        <v>170</v>
      </c>
      <c r="N170" s="30" t="s">
        <v>275</v>
      </c>
      <c r="O170" s="37"/>
      <c r="P170" s="38"/>
      <c r="Q170" s="38"/>
      <c r="R170" s="37"/>
      <c r="S170" s="37"/>
      <c r="T170" s="37"/>
    </row>
    <row r="171" spans="1:20" ht="18" customHeight="1">
      <c r="A171" s="50" t="s">
        <v>267</v>
      </c>
      <c r="B171" s="31" t="s">
        <v>263</v>
      </c>
      <c r="C171" s="30" t="s">
        <v>160</v>
      </c>
      <c r="D171" s="30" t="s">
        <v>64</v>
      </c>
      <c r="E171" s="31" t="s">
        <v>270</v>
      </c>
      <c r="F171" s="52" t="s">
        <v>194</v>
      </c>
      <c r="G171" s="32" t="s">
        <v>29</v>
      </c>
      <c r="H171" s="33" t="s">
        <v>195</v>
      </c>
      <c r="I171" s="34">
        <v>298</v>
      </c>
      <c r="J171" s="48">
        <v>1198000000</v>
      </c>
      <c r="K171" s="38"/>
      <c r="L171" s="49" t="s">
        <v>33</v>
      </c>
      <c r="M171" s="49" t="s">
        <v>170</v>
      </c>
      <c r="N171" s="30" t="s">
        <v>275</v>
      </c>
      <c r="O171" s="37"/>
      <c r="P171" s="38"/>
      <c r="Q171" s="38"/>
      <c r="R171" s="37"/>
      <c r="S171" s="37"/>
      <c r="T171" s="37"/>
    </row>
    <row r="172" spans="1:20" ht="18" customHeight="1">
      <c r="A172" s="50" t="s">
        <v>268</v>
      </c>
      <c r="B172" s="31" t="s">
        <v>264</v>
      </c>
      <c r="C172" s="30" t="s">
        <v>160</v>
      </c>
      <c r="D172" s="30" t="s">
        <v>64</v>
      </c>
      <c r="E172" s="31" t="s">
        <v>270</v>
      </c>
      <c r="F172" s="52" t="s">
        <v>194</v>
      </c>
      <c r="G172" s="32" t="s">
        <v>29</v>
      </c>
      <c r="H172" s="33" t="s">
        <v>195</v>
      </c>
      <c r="I172" s="34">
        <v>298</v>
      </c>
      <c r="J172" s="48">
        <v>1424000000</v>
      </c>
      <c r="K172" s="38"/>
      <c r="L172" s="49" t="s">
        <v>33</v>
      </c>
      <c r="M172" s="49" t="s">
        <v>170</v>
      </c>
      <c r="N172" s="30" t="s">
        <v>275</v>
      </c>
      <c r="O172" s="37"/>
      <c r="P172" s="38"/>
      <c r="Q172" s="38"/>
      <c r="R172" s="37"/>
      <c r="S172" s="37"/>
      <c r="T172" s="37"/>
    </row>
    <row r="173" spans="1:20" ht="18" customHeight="1">
      <c r="A173" s="50" t="s">
        <v>269</v>
      </c>
      <c r="B173" s="31" t="s">
        <v>265</v>
      </c>
      <c r="C173" s="30" t="s">
        <v>66</v>
      </c>
      <c r="D173" s="30" t="s">
        <v>64</v>
      </c>
      <c r="E173" s="31" t="s">
        <v>270</v>
      </c>
      <c r="F173" s="52" t="s">
        <v>194</v>
      </c>
      <c r="G173" s="32" t="s">
        <v>29</v>
      </c>
      <c r="H173" s="33" t="s">
        <v>195</v>
      </c>
      <c r="I173" s="34">
        <v>298</v>
      </c>
      <c r="J173" s="48">
        <v>1773000000</v>
      </c>
      <c r="K173" s="38"/>
      <c r="L173" s="49" t="s">
        <v>33</v>
      </c>
      <c r="M173" s="49" t="s">
        <v>170</v>
      </c>
      <c r="N173" s="30" t="s">
        <v>275</v>
      </c>
      <c r="O173" s="37"/>
      <c r="P173" s="38"/>
      <c r="Q173" s="38"/>
      <c r="R173" s="37"/>
      <c r="S173" s="37"/>
      <c r="T173" s="37"/>
    </row>
    <row r="174" spans="1:20" ht="18" customHeight="1">
      <c r="A174" s="112" t="s">
        <v>266</v>
      </c>
      <c r="B174" s="103" t="s">
        <v>262</v>
      </c>
      <c r="C174" s="90" t="s">
        <v>160</v>
      </c>
      <c r="D174" s="90" t="s">
        <v>64</v>
      </c>
      <c r="E174" s="103" t="s">
        <v>270</v>
      </c>
      <c r="F174" s="97" t="s">
        <v>272</v>
      </c>
      <c r="G174" s="97" t="s">
        <v>29</v>
      </c>
      <c r="H174" s="33" t="s">
        <v>195</v>
      </c>
      <c r="I174" s="113">
        <v>298</v>
      </c>
      <c r="J174" s="48">
        <v>50</v>
      </c>
      <c r="K174" s="38"/>
      <c r="L174" s="49" t="s">
        <v>68</v>
      </c>
      <c r="M174" s="49" t="s">
        <v>170</v>
      </c>
      <c r="N174" s="30" t="s">
        <v>275</v>
      </c>
      <c r="O174" s="37"/>
      <c r="P174" s="38"/>
      <c r="Q174" s="38"/>
      <c r="R174" s="37"/>
      <c r="S174" s="37"/>
      <c r="T174" s="37"/>
    </row>
    <row r="175" spans="1:20" ht="18" customHeight="1">
      <c r="A175" s="114" t="s">
        <v>267</v>
      </c>
      <c r="B175" s="105" t="s">
        <v>263</v>
      </c>
      <c r="C175" s="91" t="s">
        <v>160</v>
      </c>
      <c r="D175" s="91" t="s">
        <v>64</v>
      </c>
      <c r="E175" s="105" t="s">
        <v>270</v>
      </c>
      <c r="F175" s="97" t="s">
        <v>272</v>
      </c>
      <c r="G175" s="98" t="s">
        <v>29</v>
      </c>
      <c r="H175" s="33" t="s">
        <v>195</v>
      </c>
      <c r="I175" s="115">
        <v>298</v>
      </c>
      <c r="J175" s="48">
        <v>50</v>
      </c>
      <c r="K175" s="38"/>
      <c r="L175" s="49" t="s">
        <v>68</v>
      </c>
      <c r="M175" s="49" t="s">
        <v>170</v>
      </c>
      <c r="N175" s="30" t="s">
        <v>275</v>
      </c>
      <c r="O175" s="37"/>
      <c r="P175" s="38"/>
      <c r="Q175" s="38"/>
      <c r="R175" s="37"/>
      <c r="S175" s="37"/>
      <c r="T175" s="37"/>
    </row>
    <row r="176" spans="1:20" ht="18" customHeight="1">
      <c r="A176" s="114" t="s">
        <v>268</v>
      </c>
      <c r="B176" s="105" t="s">
        <v>264</v>
      </c>
      <c r="C176" s="91" t="s">
        <v>160</v>
      </c>
      <c r="D176" s="91" t="s">
        <v>64</v>
      </c>
      <c r="E176" s="105" t="s">
        <v>270</v>
      </c>
      <c r="F176" s="97" t="s">
        <v>272</v>
      </c>
      <c r="G176" s="98" t="s">
        <v>29</v>
      </c>
      <c r="H176" s="33" t="s">
        <v>195</v>
      </c>
      <c r="I176" s="115">
        <v>298</v>
      </c>
      <c r="J176" s="48">
        <v>50</v>
      </c>
      <c r="K176" s="38"/>
      <c r="L176" s="49" t="s">
        <v>68</v>
      </c>
      <c r="M176" s="49" t="s">
        <v>170</v>
      </c>
      <c r="N176" s="30" t="s">
        <v>275</v>
      </c>
      <c r="O176" s="37"/>
      <c r="P176" s="38"/>
      <c r="Q176" s="38"/>
      <c r="R176" s="37"/>
      <c r="S176" s="37"/>
      <c r="T176" s="37"/>
    </row>
    <row r="177" spans="1:20" ht="18" customHeight="1">
      <c r="A177" s="114" t="s">
        <v>269</v>
      </c>
      <c r="B177" s="105" t="s">
        <v>265</v>
      </c>
      <c r="C177" s="91" t="s">
        <v>66</v>
      </c>
      <c r="D177" s="91" t="s">
        <v>64</v>
      </c>
      <c r="E177" s="105" t="s">
        <v>270</v>
      </c>
      <c r="F177" s="97" t="s">
        <v>271</v>
      </c>
      <c r="G177" s="98" t="s">
        <v>29</v>
      </c>
      <c r="H177" s="33" t="s">
        <v>195</v>
      </c>
      <c r="I177" s="115">
        <v>298</v>
      </c>
      <c r="J177" s="35">
        <v>28</v>
      </c>
      <c r="K177" s="38"/>
      <c r="L177" s="49" t="s">
        <v>68</v>
      </c>
      <c r="M177" s="49" t="s">
        <v>170</v>
      </c>
      <c r="N177" s="30" t="s">
        <v>275</v>
      </c>
      <c r="O177" s="37"/>
      <c r="P177" s="38"/>
      <c r="Q177" s="38"/>
      <c r="R177" s="37"/>
      <c r="S177" s="37"/>
      <c r="T177" s="37"/>
    </row>
    <row r="178" spans="1:20" ht="18" customHeight="1">
      <c r="A178" s="112" t="s">
        <v>266</v>
      </c>
      <c r="B178" s="103" t="s">
        <v>262</v>
      </c>
      <c r="C178" s="90" t="s">
        <v>160</v>
      </c>
      <c r="D178" s="90" t="s">
        <v>64</v>
      </c>
      <c r="E178" s="103" t="s">
        <v>270</v>
      </c>
      <c r="F178" s="97" t="s">
        <v>273</v>
      </c>
      <c r="G178" s="97" t="s">
        <v>29</v>
      </c>
      <c r="H178" s="33" t="s">
        <v>195</v>
      </c>
      <c r="I178" s="113">
        <v>298</v>
      </c>
      <c r="J178" s="35">
        <v>5900000000</v>
      </c>
      <c r="K178" s="38"/>
      <c r="L178" s="49" t="s">
        <v>33</v>
      </c>
      <c r="M178" s="49" t="s">
        <v>170</v>
      </c>
      <c r="N178" s="30" t="s">
        <v>275</v>
      </c>
      <c r="O178" s="37"/>
      <c r="P178" s="38"/>
      <c r="Q178" s="38"/>
      <c r="R178" s="37"/>
      <c r="S178" s="37"/>
      <c r="T178" s="37"/>
    </row>
    <row r="179" spans="1:20" ht="18" customHeight="1">
      <c r="A179" s="114" t="s">
        <v>267</v>
      </c>
      <c r="B179" s="105" t="s">
        <v>263</v>
      </c>
      <c r="C179" s="91" t="s">
        <v>160</v>
      </c>
      <c r="D179" s="91" t="s">
        <v>64</v>
      </c>
      <c r="E179" s="105" t="s">
        <v>270</v>
      </c>
      <c r="F179" s="97" t="s">
        <v>273</v>
      </c>
      <c r="G179" s="98" t="s">
        <v>29</v>
      </c>
      <c r="H179" s="33" t="s">
        <v>195</v>
      </c>
      <c r="I179" s="115">
        <v>298</v>
      </c>
      <c r="J179" s="35">
        <v>6100000000</v>
      </c>
      <c r="K179" s="38"/>
      <c r="L179" s="49" t="s">
        <v>33</v>
      </c>
      <c r="M179" s="49" t="s">
        <v>170</v>
      </c>
      <c r="N179" s="30" t="s">
        <v>275</v>
      </c>
      <c r="O179" s="37"/>
      <c r="P179" s="38"/>
      <c r="Q179" s="38"/>
      <c r="R179" s="37"/>
      <c r="S179" s="37"/>
      <c r="T179" s="37"/>
    </row>
    <row r="180" spans="1:20" ht="18" customHeight="1">
      <c r="A180" s="114" t="s">
        <v>268</v>
      </c>
      <c r="B180" s="105" t="s">
        <v>264</v>
      </c>
      <c r="C180" s="91" t="s">
        <v>160</v>
      </c>
      <c r="D180" s="91" t="s">
        <v>64</v>
      </c>
      <c r="E180" s="105" t="s">
        <v>270</v>
      </c>
      <c r="F180" s="97" t="s">
        <v>273</v>
      </c>
      <c r="G180" s="98" t="s">
        <v>29</v>
      </c>
      <c r="H180" s="33" t="s">
        <v>195</v>
      </c>
      <c r="I180" s="115">
        <v>298</v>
      </c>
      <c r="J180" s="35">
        <v>6600000000</v>
      </c>
      <c r="K180" s="38"/>
      <c r="L180" s="49" t="s">
        <v>33</v>
      </c>
      <c r="M180" s="49" t="s">
        <v>170</v>
      </c>
      <c r="N180" s="30" t="s">
        <v>275</v>
      </c>
      <c r="O180" s="37"/>
      <c r="P180" s="37"/>
      <c r="Q180" s="38"/>
      <c r="R180" s="37"/>
      <c r="S180" s="37"/>
      <c r="T180" s="37"/>
    </row>
    <row r="181" spans="1:20" ht="18" customHeight="1">
      <c r="A181" s="114" t="s">
        <v>269</v>
      </c>
      <c r="B181" s="105" t="s">
        <v>265</v>
      </c>
      <c r="C181" s="91" t="s">
        <v>66</v>
      </c>
      <c r="D181" s="91" t="s">
        <v>64</v>
      </c>
      <c r="E181" s="105" t="s">
        <v>270</v>
      </c>
      <c r="F181" s="97" t="s">
        <v>274</v>
      </c>
      <c r="G181" s="98" t="s">
        <v>29</v>
      </c>
      <c r="H181" s="33" t="s">
        <v>195</v>
      </c>
      <c r="I181" s="115">
        <v>298</v>
      </c>
      <c r="J181" s="35">
        <v>1881000000</v>
      </c>
      <c r="K181" s="38"/>
      <c r="L181" s="49" t="s">
        <v>33</v>
      </c>
      <c r="M181" s="49" t="s">
        <v>170</v>
      </c>
      <c r="N181" s="30" t="s">
        <v>275</v>
      </c>
      <c r="O181" s="37"/>
      <c r="P181" s="37"/>
      <c r="Q181" s="38"/>
      <c r="R181" s="37"/>
      <c r="S181" s="37"/>
      <c r="T181" s="37"/>
    </row>
    <row r="182" spans="1:20" ht="18" customHeight="1">
      <c r="A182" s="50" t="s">
        <v>266</v>
      </c>
      <c r="B182" s="31" t="s">
        <v>262</v>
      </c>
      <c r="C182" s="30" t="s">
        <v>160</v>
      </c>
      <c r="D182" s="30" t="s">
        <v>64</v>
      </c>
      <c r="E182" s="31" t="s">
        <v>270</v>
      </c>
      <c r="F182" s="52" t="s">
        <v>194</v>
      </c>
      <c r="G182" s="32" t="s">
        <v>29</v>
      </c>
      <c r="H182" s="56"/>
      <c r="I182" s="54">
        <v>1273</v>
      </c>
      <c r="J182" s="51">
        <v>55000000</v>
      </c>
      <c r="K182" s="38"/>
      <c r="L182" s="49" t="s">
        <v>33</v>
      </c>
      <c r="M182" s="49" t="s">
        <v>196</v>
      </c>
      <c r="N182" s="30" t="s">
        <v>275</v>
      </c>
      <c r="O182" s="37"/>
      <c r="P182" s="37"/>
      <c r="Q182" s="38"/>
      <c r="R182" s="37"/>
      <c r="S182" s="37"/>
      <c r="T182" s="37"/>
    </row>
    <row r="183" spans="1:20" ht="18" customHeight="1">
      <c r="A183" s="50" t="s">
        <v>267</v>
      </c>
      <c r="B183" s="31" t="s">
        <v>263</v>
      </c>
      <c r="C183" s="30" t="s">
        <v>160</v>
      </c>
      <c r="D183" s="30" t="s">
        <v>64</v>
      </c>
      <c r="E183" s="31" t="s">
        <v>270</v>
      </c>
      <c r="F183" s="52" t="s">
        <v>194</v>
      </c>
      <c r="G183" s="32" t="s">
        <v>29</v>
      </c>
      <c r="H183" s="56"/>
      <c r="I183" s="54">
        <v>1273</v>
      </c>
      <c r="J183" s="51">
        <v>48000000</v>
      </c>
      <c r="K183" s="38"/>
      <c r="L183" s="49" t="s">
        <v>33</v>
      </c>
      <c r="M183" s="49" t="s">
        <v>196</v>
      </c>
      <c r="N183" s="30" t="s">
        <v>275</v>
      </c>
      <c r="O183" s="37"/>
      <c r="P183" s="37"/>
      <c r="Q183" s="38"/>
      <c r="R183" s="37"/>
      <c r="S183" s="37"/>
      <c r="T183" s="37"/>
    </row>
    <row r="184" spans="1:20" ht="18" customHeight="1">
      <c r="A184" s="50" t="s">
        <v>268</v>
      </c>
      <c r="B184" s="31" t="s">
        <v>264</v>
      </c>
      <c r="C184" s="30" t="s">
        <v>160</v>
      </c>
      <c r="D184" s="30" t="s">
        <v>64</v>
      </c>
      <c r="E184" s="31" t="s">
        <v>270</v>
      </c>
      <c r="F184" s="52" t="s">
        <v>194</v>
      </c>
      <c r="G184" s="32" t="s">
        <v>29</v>
      </c>
      <c r="H184" s="56"/>
      <c r="I184" s="54">
        <v>1273</v>
      </c>
      <c r="J184" s="51">
        <v>44000000</v>
      </c>
      <c r="K184" s="38"/>
      <c r="L184" s="49" t="s">
        <v>33</v>
      </c>
      <c r="M184" s="49" t="s">
        <v>196</v>
      </c>
      <c r="N184" s="30" t="s">
        <v>275</v>
      </c>
      <c r="O184" s="37"/>
      <c r="P184" s="37"/>
      <c r="Q184" s="38"/>
      <c r="R184" s="37"/>
      <c r="S184" s="37"/>
      <c r="T184" s="37"/>
    </row>
    <row r="185" spans="1:20" ht="18" customHeight="1">
      <c r="A185" s="50" t="s">
        <v>269</v>
      </c>
      <c r="B185" s="31" t="s">
        <v>265</v>
      </c>
      <c r="C185" s="30" t="s">
        <v>66</v>
      </c>
      <c r="D185" s="30" t="s">
        <v>64</v>
      </c>
      <c r="E185" s="31" t="s">
        <v>270</v>
      </c>
      <c r="F185" s="52" t="s">
        <v>194</v>
      </c>
      <c r="G185" s="32" t="s">
        <v>29</v>
      </c>
      <c r="H185" s="56"/>
      <c r="I185" s="54">
        <v>1273</v>
      </c>
      <c r="J185" s="51">
        <v>77000000</v>
      </c>
      <c r="K185" s="38"/>
      <c r="L185" s="49" t="s">
        <v>33</v>
      </c>
      <c r="M185" s="49" t="s">
        <v>196</v>
      </c>
      <c r="N185" s="30" t="s">
        <v>275</v>
      </c>
      <c r="O185" s="37"/>
      <c r="P185" s="37"/>
      <c r="Q185" s="38"/>
      <c r="R185" s="37"/>
      <c r="S185" s="37"/>
      <c r="T185" s="37"/>
    </row>
    <row r="186" spans="1:20" ht="18" customHeight="1">
      <c r="A186" s="112" t="s">
        <v>266</v>
      </c>
      <c r="B186" s="103" t="s">
        <v>262</v>
      </c>
      <c r="C186" s="90" t="s">
        <v>160</v>
      </c>
      <c r="D186" s="90" t="s">
        <v>64</v>
      </c>
      <c r="E186" s="103" t="s">
        <v>270</v>
      </c>
      <c r="F186" s="97" t="s">
        <v>272</v>
      </c>
      <c r="G186" s="97" t="s">
        <v>29</v>
      </c>
      <c r="H186" s="56"/>
      <c r="I186" s="54">
        <v>1273</v>
      </c>
      <c r="J186" s="51">
        <v>70</v>
      </c>
      <c r="K186" s="38"/>
      <c r="L186" s="49" t="s">
        <v>68</v>
      </c>
      <c r="M186" s="49" t="s">
        <v>196</v>
      </c>
      <c r="N186" s="30" t="s">
        <v>275</v>
      </c>
      <c r="O186" s="37"/>
      <c r="P186" s="37"/>
      <c r="Q186" s="38"/>
      <c r="R186" s="37"/>
      <c r="S186" s="37"/>
      <c r="T186" s="37"/>
    </row>
    <row r="187" spans="1:20" ht="18" customHeight="1">
      <c r="A187" s="114" t="s">
        <v>267</v>
      </c>
      <c r="B187" s="105" t="s">
        <v>263</v>
      </c>
      <c r="C187" s="91" t="s">
        <v>160</v>
      </c>
      <c r="D187" s="91" t="s">
        <v>64</v>
      </c>
      <c r="E187" s="105" t="s">
        <v>270</v>
      </c>
      <c r="F187" s="97" t="s">
        <v>272</v>
      </c>
      <c r="G187" s="98" t="s">
        <v>29</v>
      </c>
      <c r="H187" s="56"/>
      <c r="I187" s="54">
        <v>1273</v>
      </c>
      <c r="J187" s="51">
        <v>70</v>
      </c>
      <c r="K187" s="38"/>
      <c r="L187" s="49" t="s">
        <v>68</v>
      </c>
      <c r="M187" s="49" t="s">
        <v>196</v>
      </c>
      <c r="N187" s="30" t="s">
        <v>275</v>
      </c>
      <c r="O187" s="37"/>
      <c r="P187" s="37"/>
      <c r="Q187" s="38"/>
      <c r="R187" s="37"/>
      <c r="S187" s="37"/>
      <c r="T187" s="37"/>
    </row>
    <row r="188" spans="1:20" ht="18" customHeight="1">
      <c r="A188" s="114" t="s">
        <v>268</v>
      </c>
      <c r="B188" s="105" t="s">
        <v>264</v>
      </c>
      <c r="C188" s="91" t="s">
        <v>160</v>
      </c>
      <c r="D188" s="91" t="s">
        <v>64</v>
      </c>
      <c r="E188" s="105" t="s">
        <v>270</v>
      </c>
      <c r="F188" s="97" t="s">
        <v>272</v>
      </c>
      <c r="G188" s="98" t="s">
        <v>29</v>
      </c>
      <c r="H188" s="56"/>
      <c r="I188" s="54">
        <v>1273</v>
      </c>
      <c r="J188" s="51">
        <v>70</v>
      </c>
      <c r="K188" s="38"/>
      <c r="L188" s="49" t="s">
        <v>68</v>
      </c>
      <c r="M188" s="49" t="s">
        <v>196</v>
      </c>
      <c r="N188" s="30" t="s">
        <v>275</v>
      </c>
      <c r="O188" s="37"/>
      <c r="P188" s="37"/>
      <c r="Q188" s="38"/>
      <c r="R188" s="37"/>
      <c r="S188" s="37"/>
      <c r="T188" s="37"/>
    </row>
    <row r="189" spans="1:20" ht="18" customHeight="1">
      <c r="A189" s="114" t="s">
        <v>269</v>
      </c>
      <c r="B189" s="105" t="s">
        <v>265</v>
      </c>
      <c r="C189" s="91" t="s">
        <v>66</v>
      </c>
      <c r="D189" s="91" t="s">
        <v>64</v>
      </c>
      <c r="E189" s="105" t="s">
        <v>270</v>
      </c>
      <c r="F189" s="97" t="s">
        <v>272</v>
      </c>
      <c r="G189" s="98" t="s">
        <v>29</v>
      </c>
      <c r="H189" s="56"/>
      <c r="I189" s="54">
        <v>1273</v>
      </c>
      <c r="J189" s="51">
        <v>70</v>
      </c>
      <c r="K189" s="38"/>
      <c r="L189" s="49" t="s">
        <v>68</v>
      </c>
      <c r="M189" s="49" t="s">
        <v>196</v>
      </c>
      <c r="N189" s="30" t="s">
        <v>275</v>
      </c>
      <c r="O189" s="37"/>
      <c r="P189" s="37"/>
      <c r="Q189" s="38"/>
      <c r="R189" s="37"/>
      <c r="S189" s="37"/>
      <c r="T189" s="37"/>
    </row>
    <row r="190" spans="1:20" ht="18" customHeight="1">
      <c r="A190" s="112" t="s">
        <v>266</v>
      </c>
      <c r="B190" s="103" t="s">
        <v>262</v>
      </c>
      <c r="C190" s="90" t="s">
        <v>160</v>
      </c>
      <c r="D190" s="90" t="s">
        <v>64</v>
      </c>
      <c r="E190" s="103" t="s">
        <v>270</v>
      </c>
      <c r="F190" s="97" t="s">
        <v>274</v>
      </c>
      <c r="G190" s="97" t="s">
        <v>29</v>
      </c>
      <c r="H190" s="56"/>
      <c r="I190" s="54">
        <v>1273</v>
      </c>
      <c r="J190" s="51">
        <v>58000000</v>
      </c>
      <c r="K190" s="38"/>
      <c r="L190" s="49" t="s">
        <v>33</v>
      </c>
      <c r="M190" s="49" t="s">
        <v>221</v>
      </c>
      <c r="N190" s="30" t="s">
        <v>275</v>
      </c>
      <c r="O190" s="37"/>
      <c r="P190" s="37"/>
      <c r="Q190" s="38"/>
      <c r="R190" s="37"/>
      <c r="S190" s="37"/>
      <c r="T190" s="37"/>
    </row>
    <row r="191" spans="1:20" ht="18" customHeight="1">
      <c r="A191" s="114" t="s">
        <v>267</v>
      </c>
      <c r="B191" s="105" t="s">
        <v>263</v>
      </c>
      <c r="C191" s="91" t="s">
        <v>160</v>
      </c>
      <c r="D191" s="91" t="s">
        <v>64</v>
      </c>
      <c r="E191" s="105" t="s">
        <v>270</v>
      </c>
      <c r="F191" s="97" t="s">
        <v>274</v>
      </c>
      <c r="G191" s="98" t="s">
        <v>29</v>
      </c>
      <c r="H191" s="56"/>
      <c r="I191" s="54">
        <v>1273</v>
      </c>
      <c r="J191" s="51">
        <v>50000000</v>
      </c>
      <c r="K191" s="38"/>
      <c r="L191" s="49" t="s">
        <v>33</v>
      </c>
      <c r="M191" s="49" t="s">
        <v>221</v>
      </c>
      <c r="N191" s="30" t="s">
        <v>275</v>
      </c>
      <c r="O191" s="37"/>
      <c r="P191" s="37"/>
      <c r="Q191" s="38"/>
      <c r="R191" s="37"/>
      <c r="S191" s="37"/>
      <c r="T191" s="37"/>
    </row>
    <row r="192" spans="1:20" ht="18" customHeight="1">
      <c r="A192" s="114" t="s">
        <v>268</v>
      </c>
      <c r="B192" s="105" t="s">
        <v>264</v>
      </c>
      <c r="C192" s="91" t="s">
        <v>160</v>
      </c>
      <c r="D192" s="91" t="s">
        <v>64</v>
      </c>
      <c r="E192" s="105" t="s">
        <v>270</v>
      </c>
      <c r="F192" s="97" t="s">
        <v>274</v>
      </c>
      <c r="G192" s="98" t="s">
        <v>29</v>
      </c>
      <c r="H192" s="56"/>
      <c r="I192" s="54">
        <v>1273</v>
      </c>
      <c r="J192" s="51">
        <v>46000000</v>
      </c>
      <c r="K192" s="38"/>
      <c r="L192" s="49" t="s">
        <v>33</v>
      </c>
      <c r="M192" s="49" t="s">
        <v>221</v>
      </c>
      <c r="N192" s="30" t="s">
        <v>275</v>
      </c>
      <c r="O192" s="37"/>
      <c r="P192" s="37"/>
      <c r="Q192" s="38"/>
      <c r="R192" s="37"/>
      <c r="S192" s="37"/>
      <c r="T192" s="37"/>
    </row>
    <row r="193" spans="1:20" ht="18" customHeight="1">
      <c r="A193" s="114" t="s">
        <v>269</v>
      </c>
      <c r="B193" s="105" t="s">
        <v>265</v>
      </c>
      <c r="C193" s="91" t="s">
        <v>66</v>
      </c>
      <c r="D193" s="91" t="s">
        <v>64</v>
      </c>
      <c r="E193" s="105" t="s">
        <v>270</v>
      </c>
      <c r="F193" s="97" t="s">
        <v>274</v>
      </c>
      <c r="G193" s="98" t="s">
        <v>29</v>
      </c>
      <c r="H193" s="56"/>
      <c r="I193" s="54">
        <v>1273</v>
      </c>
      <c r="J193" s="51">
        <v>80000000</v>
      </c>
      <c r="K193" s="38"/>
      <c r="L193" s="49" t="s">
        <v>33</v>
      </c>
      <c r="M193" s="49" t="s">
        <v>221</v>
      </c>
      <c r="N193" s="30" t="s">
        <v>275</v>
      </c>
      <c r="O193" s="37"/>
      <c r="P193" s="37"/>
      <c r="Q193" s="38"/>
      <c r="R193" s="37"/>
      <c r="S193" s="37"/>
      <c r="T193" s="37"/>
    </row>
    <row r="194" spans="1:20" ht="18" customHeight="1">
      <c r="A194" s="40" t="s">
        <v>282</v>
      </c>
      <c r="B194" s="31" t="s">
        <v>276</v>
      </c>
      <c r="C194" s="30" t="s">
        <v>63</v>
      </c>
      <c r="D194" s="30" t="s">
        <v>288</v>
      </c>
      <c r="E194" s="31" t="s">
        <v>289</v>
      </c>
      <c r="F194" s="52" t="s">
        <v>179</v>
      </c>
      <c r="G194" s="98" t="s">
        <v>29</v>
      </c>
      <c r="H194" s="56"/>
      <c r="I194" s="54">
        <v>298</v>
      </c>
      <c r="J194" s="38">
        <f>AVERAGE(P194:R194)*9807000</f>
        <v>5221817899.7613316</v>
      </c>
      <c r="K194" s="38">
        <f>STDEV(P194:R194)*9807000</f>
        <v>270708265.27492547</v>
      </c>
      <c r="L194" s="49" t="s">
        <v>33</v>
      </c>
      <c r="M194" s="40" t="s">
        <v>293</v>
      </c>
      <c r="N194" s="30" t="s">
        <v>294</v>
      </c>
      <c r="O194" s="37"/>
      <c r="P194" s="37">
        <v>504.05727923627597</v>
      </c>
      <c r="Q194" s="38">
        <v>559.18854415274404</v>
      </c>
      <c r="R194" s="37">
        <v>534.12887828162297</v>
      </c>
      <c r="S194" s="37"/>
      <c r="T194" s="37"/>
    </row>
    <row r="195" spans="1:20" ht="18" customHeight="1">
      <c r="A195" s="40" t="s">
        <v>283</v>
      </c>
      <c r="B195" s="31" t="s">
        <v>277</v>
      </c>
      <c r="C195" s="30" t="s">
        <v>161</v>
      </c>
      <c r="D195" s="30" t="s">
        <v>288</v>
      </c>
      <c r="E195" s="31" t="s">
        <v>290</v>
      </c>
      <c r="F195" s="52" t="s">
        <v>179</v>
      </c>
      <c r="G195" s="98" t="s">
        <v>29</v>
      </c>
      <c r="H195" s="56"/>
      <c r="I195" s="54">
        <v>298</v>
      </c>
      <c r="J195" s="38">
        <f t="shared" ref="J195:J199" si="4">AVERAGE(P195:R195)*9807000</f>
        <v>5508538066.8257742</v>
      </c>
      <c r="K195" s="38">
        <f t="shared" ref="K195:K199" si="5">STDEV(P195:R195)*9807000</f>
        <v>451155651.30960613</v>
      </c>
      <c r="L195" s="49" t="s">
        <v>33</v>
      </c>
      <c r="M195" s="40" t="s">
        <v>293</v>
      </c>
      <c r="N195" s="30" t="s">
        <v>294</v>
      </c>
      <c r="O195" s="37"/>
      <c r="P195" s="37">
        <v>509.069212410501</v>
      </c>
      <c r="Q195" s="38">
        <v>594.27207637231504</v>
      </c>
      <c r="R195" s="37">
        <v>581.74224343675405</v>
      </c>
      <c r="S195" s="37"/>
      <c r="T195" s="37"/>
    </row>
    <row r="196" spans="1:20" ht="18" customHeight="1">
      <c r="A196" s="40" t="s">
        <v>284</v>
      </c>
      <c r="B196" s="31" t="s">
        <v>278</v>
      </c>
      <c r="C196" s="30" t="s">
        <v>161</v>
      </c>
      <c r="D196" s="30" t="s">
        <v>288</v>
      </c>
      <c r="E196" s="31" t="s">
        <v>291</v>
      </c>
      <c r="F196" s="52" t="s">
        <v>179</v>
      </c>
      <c r="G196" s="98" t="s">
        <v>29</v>
      </c>
      <c r="H196" s="56"/>
      <c r="I196" s="54">
        <v>298</v>
      </c>
      <c r="J196" s="38">
        <f t="shared" si="4"/>
        <v>6587152028.6396151</v>
      </c>
      <c r="K196" s="38">
        <f t="shared" si="5"/>
        <v>263336110.21933225</v>
      </c>
      <c r="L196" s="49" t="s">
        <v>33</v>
      </c>
      <c r="M196" s="40" t="s">
        <v>293</v>
      </c>
      <c r="N196" s="30" t="s">
        <v>294</v>
      </c>
      <c r="O196" s="37"/>
      <c r="P196" s="37">
        <v>682.81622911694501</v>
      </c>
      <c r="Q196" s="38">
        <v>691.16945107398499</v>
      </c>
      <c r="R196" s="37">
        <v>641.05011933174205</v>
      </c>
      <c r="S196" s="37"/>
      <c r="T196" s="37"/>
    </row>
    <row r="197" spans="1:20" ht="18" customHeight="1">
      <c r="A197" s="40" t="s">
        <v>285</v>
      </c>
      <c r="B197" s="31" t="s">
        <v>279</v>
      </c>
      <c r="C197" s="30" t="s">
        <v>161</v>
      </c>
      <c r="D197" s="30" t="s">
        <v>288</v>
      </c>
      <c r="E197" s="31" t="s">
        <v>292</v>
      </c>
      <c r="F197" s="52" t="s">
        <v>179</v>
      </c>
      <c r="G197" s="98" t="s">
        <v>29</v>
      </c>
      <c r="H197" s="47"/>
      <c r="I197" s="54">
        <v>298</v>
      </c>
      <c r="J197" s="38">
        <f t="shared" si="4"/>
        <v>6734608114.5584688</v>
      </c>
      <c r="K197" s="38">
        <f t="shared" si="5"/>
        <v>90236088.42497775</v>
      </c>
      <c r="L197" s="49" t="s">
        <v>33</v>
      </c>
      <c r="M197" s="40" t="s">
        <v>293</v>
      </c>
      <c r="N197" s="30" t="s">
        <v>294</v>
      </c>
      <c r="O197" s="37"/>
      <c r="P197" s="37">
        <v>696.18138424820995</v>
      </c>
      <c r="Q197" s="38">
        <v>686.15751789976105</v>
      </c>
      <c r="R197" s="37">
        <v>677.80429594272005</v>
      </c>
      <c r="S197" s="37"/>
      <c r="T197" s="37"/>
    </row>
    <row r="198" spans="1:20" ht="18" customHeight="1">
      <c r="A198" s="40" t="s">
        <v>286</v>
      </c>
      <c r="B198" s="31" t="s">
        <v>280</v>
      </c>
      <c r="C198" s="30" t="s">
        <v>161</v>
      </c>
      <c r="D198" s="30" t="s">
        <v>288</v>
      </c>
      <c r="E198" s="31" t="s">
        <v>292</v>
      </c>
      <c r="F198" s="52" t="s">
        <v>179</v>
      </c>
      <c r="G198" s="98" t="s">
        <v>29</v>
      </c>
      <c r="H198" s="47"/>
      <c r="I198" s="54">
        <v>298</v>
      </c>
      <c r="J198" s="38">
        <f t="shared" si="4"/>
        <v>8225552983.2935505</v>
      </c>
      <c r="K198" s="38">
        <f t="shared" si="5"/>
        <v>94237731.395113662</v>
      </c>
      <c r="L198" s="49" t="s">
        <v>33</v>
      </c>
      <c r="M198" s="40" t="s">
        <v>293</v>
      </c>
      <c r="N198" s="30" t="s">
        <v>294</v>
      </c>
      <c r="O198" s="37"/>
      <c r="P198" s="38">
        <v>828.99761336515496</v>
      </c>
      <c r="Q198" s="38">
        <v>848.21002386634802</v>
      </c>
      <c r="R198" s="37">
        <v>839.02147971360296</v>
      </c>
      <c r="S198" s="37"/>
      <c r="T198" s="37"/>
    </row>
    <row r="199" spans="1:20" ht="18" customHeight="1">
      <c r="A199" s="40" t="s">
        <v>287</v>
      </c>
      <c r="B199" s="41" t="s">
        <v>281</v>
      </c>
      <c r="C199" s="30" t="s">
        <v>161</v>
      </c>
      <c r="D199" s="30" t="s">
        <v>288</v>
      </c>
      <c r="E199" s="31" t="s">
        <v>289</v>
      </c>
      <c r="F199" s="52" t="s">
        <v>179</v>
      </c>
      <c r="G199" s="98" t="s">
        <v>29</v>
      </c>
      <c r="H199" s="47"/>
      <c r="I199" s="54">
        <v>298</v>
      </c>
      <c r="J199" s="38">
        <f t="shared" si="4"/>
        <v>8515003818.6157494</v>
      </c>
      <c r="K199" s="38">
        <f t="shared" si="5"/>
        <v>51159053.411941297</v>
      </c>
      <c r="L199" s="49" t="s">
        <v>33</v>
      </c>
      <c r="M199" s="40" t="s">
        <v>293</v>
      </c>
      <c r="N199" s="30" t="s">
        <v>294</v>
      </c>
      <c r="O199" s="37"/>
      <c r="P199" s="38">
        <v>869.92840095465397</v>
      </c>
      <c r="Q199" s="38">
        <v>872.43436754176605</v>
      </c>
      <c r="R199" s="37">
        <v>862.41050119331703</v>
      </c>
      <c r="S199" s="37"/>
      <c r="T199" s="37"/>
    </row>
    <row r="200" spans="1:20" ht="18" customHeight="1">
      <c r="A200" s="40" t="s">
        <v>309</v>
      </c>
      <c r="B200" s="31" t="s">
        <v>300</v>
      </c>
      <c r="C200" s="30" t="s">
        <v>94</v>
      </c>
      <c r="D200" s="30" t="s">
        <v>131</v>
      </c>
      <c r="E200" s="31" t="s">
        <v>311</v>
      </c>
      <c r="F200" s="153" t="s">
        <v>122</v>
      </c>
      <c r="G200" s="32" t="s">
        <v>29</v>
      </c>
      <c r="H200" s="56"/>
      <c r="I200" s="54"/>
      <c r="J200" s="35">
        <v>1516</v>
      </c>
      <c r="K200" s="35"/>
      <c r="L200" s="40" t="s">
        <v>123</v>
      </c>
      <c r="M200" s="40" t="s">
        <v>129</v>
      </c>
      <c r="N200" s="30" t="s">
        <v>323</v>
      </c>
      <c r="O200" s="37"/>
      <c r="P200" s="38"/>
      <c r="Q200" s="38"/>
      <c r="R200" s="37"/>
      <c r="S200" s="37"/>
      <c r="T200" s="37"/>
    </row>
    <row r="201" spans="1:20" ht="18" customHeight="1">
      <c r="A201" s="40" t="s">
        <v>282</v>
      </c>
      <c r="B201" s="31" t="s">
        <v>295</v>
      </c>
      <c r="C201" s="30" t="s">
        <v>63</v>
      </c>
      <c r="D201" s="30" t="s">
        <v>131</v>
      </c>
      <c r="E201" s="31"/>
      <c r="F201" s="52" t="s">
        <v>194</v>
      </c>
      <c r="G201" s="32"/>
      <c r="H201" s="56" t="s">
        <v>195</v>
      </c>
      <c r="I201" s="54">
        <v>298</v>
      </c>
      <c r="J201" s="35">
        <v>199000000</v>
      </c>
      <c r="K201" s="35"/>
      <c r="L201" s="40" t="s">
        <v>33</v>
      </c>
      <c r="M201" s="40" t="s">
        <v>320</v>
      </c>
      <c r="N201" s="30" t="s">
        <v>323</v>
      </c>
      <c r="O201" s="37"/>
      <c r="P201" s="38"/>
      <c r="Q201" s="38"/>
      <c r="R201" s="37"/>
      <c r="S201" s="37"/>
      <c r="T201" s="37"/>
    </row>
    <row r="202" spans="1:20" ht="18" customHeight="1">
      <c r="A202" s="40" t="s">
        <v>303</v>
      </c>
      <c r="B202" s="31" t="s">
        <v>296</v>
      </c>
      <c r="C202" s="30" t="s">
        <v>94</v>
      </c>
      <c r="D202" s="30" t="s">
        <v>131</v>
      </c>
      <c r="E202" s="31" t="s">
        <v>310</v>
      </c>
      <c r="F202" s="52" t="s">
        <v>194</v>
      </c>
      <c r="G202" s="32"/>
      <c r="H202" s="56" t="s">
        <v>195</v>
      </c>
      <c r="I202" s="54">
        <v>298</v>
      </c>
      <c r="J202" s="35">
        <v>261700000</v>
      </c>
      <c r="K202" s="35"/>
      <c r="L202" s="40" t="s">
        <v>33</v>
      </c>
      <c r="M202" s="40" t="s">
        <v>320</v>
      </c>
      <c r="N202" s="30" t="s">
        <v>323</v>
      </c>
      <c r="O202" s="37"/>
      <c r="P202" s="38"/>
      <c r="Q202" s="38"/>
      <c r="R202" s="37"/>
      <c r="S202" s="37"/>
      <c r="T202" s="37"/>
    </row>
    <row r="203" spans="1:20" ht="18" customHeight="1">
      <c r="A203" s="40" t="s">
        <v>304</v>
      </c>
      <c r="B203" s="31" t="s">
        <v>297</v>
      </c>
      <c r="C203" s="30" t="s">
        <v>94</v>
      </c>
      <c r="D203" s="30" t="s">
        <v>131</v>
      </c>
      <c r="E203" s="31" t="s">
        <v>310</v>
      </c>
      <c r="F203" s="52" t="s">
        <v>194</v>
      </c>
      <c r="G203" s="32"/>
      <c r="H203" s="56" t="s">
        <v>195</v>
      </c>
      <c r="I203" s="54">
        <v>298</v>
      </c>
      <c r="J203" s="58">
        <v>476400000</v>
      </c>
      <c r="K203" s="51"/>
      <c r="L203" s="40" t="s">
        <v>33</v>
      </c>
      <c r="M203" s="40" t="s">
        <v>320</v>
      </c>
      <c r="N203" s="30" t="s">
        <v>323</v>
      </c>
      <c r="O203" s="37"/>
      <c r="P203" s="38"/>
      <c r="Q203" s="38"/>
      <c r="R203" s="37"/>
      <c r="S203" s="37"/>
      <c r="T203" s="37"/>
    </row>
    <row r="204" spans="1:20" ht="18" customHeight="1">
      <c r="A204" s="40" t="s">
        <v>305</v>
      </c>
      <c r="B204" s="31" t="s">
        <v>298</v>
      </c>
      <c r="C204" s="30" t="s">
        <v>94</v>
      </c>
      <c r="D204" s="30" t="s">
        <v>131</v>
      </c>
      <c r="E204" s="31" t="s">
        <v>310</v>
      </c>
      <c r="F204" s="52" t="s">
        <v>194</v>
      </c>
      <c r="G204" s="32"/>
      <c r="H204" s="56" t="s">
        <v>195</v>
      </c>
      <c r="I204" s="54">
        <v>298</v>
      </c>
      <c r="J204" s="58">
        <v>883400000</v>
      </c>
      <c r="K204" s="51"/>
      <c r="L204" s="40" t="s">
        <v>33</v>
      </c>
      <c r="M204" s="40" t="s">
        <v>320</v>
      </c>
      <c r="N204" s="30" t="s">
        <v>323</v>
      </c>
      <c r="O204" s="37"/>
      <c r="P204" s="38"/>
      <c r="Q204" s="38"/>
      <c r="R204" s="37"/>
      <c r="S204" s="37"/>
      <c r="T204" s="37"/>
    </row>
    <row r="205" spans="1:20" ht="18" customHeight="1">
      <c r="A205" s="40" t="s">
        <v>306</v>
      </c>
      <c r="B205" s="31" t="s">
        <v>299</v>
      </c>
      <c r="C205" s="30" t="s">
        <v>94</v>
      </c>
      <c r="D205" s="30" t="s">
        <v>131</v>
      </c>
      <c r="E205" s="31" t="s">
        <v>310</v>
      </c>
      <c r="F205" s="52" t="s">
        <v>194</v>
      </c>
      <c r="G205" s="32"/>
      <c r="H205" s="56" t="s">
        <v>195</v>
      </c>
      <c r="I205" s="54">
        <v>298</v>
      </c>
      <c r="J205" s="58">
        <v>1118200000</v>
      </c>
      <c r="K205" s="51"/>
      <c r="L205" s="40" t="s">
        <v>33</v>
      </c>
      <c r="M205" s="40" t="s">
        <v>320</v>
      </c>
      <c r="N205" s="30" t="s">
        <v>323</v>
      </c>
      <c r="O205" s="37"/>
      <c r="P205" s="38"/>
      <c r="Q205" s="38"/>
      <c r="R205" s="37"/>
      <c r="S205" s="37"/>
      <c r="T205" s="37"/>
    </row>
    <row r="206" spans="1:20" ht="18" customHeight="1">
      <c r="A206" s="40" t="s">
        <v>309</v>
      </c>
      <c r="B206" s="31" t="s">
        <v>300</v>
      </c>
      <c r="C206" s="30" t="s">
        <v>94</v>
      </c>
      <c r="D206" s="30" t="s">
        <v>131</v>
      </c>
      <c r="E206" s="31" t="s">
        <v>311</v>
      </c>
      <c r="F206" s="52" t="s">
        <v>194</v>
      </c>
      <c r="G206" s="32"/>
      <c r="H206" s="56" t="s">
        <v>195</v>
      </c>
      <c r="I206" s="54">
        <v>298</v>
      </c>
      <c r="J206" s="58">
        <v>1449200000</v>
      </c>
      <c r="K206" s="51"/>
      <c r="L206" s="40" t="s">
        <v>33</v>
      </c>
      <c r="M206" s="40" t="s">
        <v>320</v>
      </c>
      <c r="N206" s="30" t="s">
        <v>323</v>
      </c>
      <c r="O206" s="37"/>
      <c r="P206" s="38"/>
      <c r="Q206" s="38"/>
      <c r="R206" s="37"/>
      <c r="S206" s="37"/>
      <c r="T206" s="37"/>
    </row>
    <row r="207" spans="1:20" ht="18" customHeight="1">
      <c r="A207" s="40" t="s">
        <v>307</v>
      </c>
      <c r="B207" s="31" t="s">
        <v>301</v>
      </c>
      <c r="C207" s="30" t="s">
        <v>94</v>
      </c>
      <c r="D207" s="30" t="s">
        <v>131</v>
      </c>
      <c r="E207" s="31" t="s">
        <v>312</v>
      </c>
      <c r="F207" s="52" t="s">
        <v>194</v>
      </c>
      <c r="G207" s="97"/>
      <c r="H207" s="56" t="s">
        <v>195</v>
      </c>
      <c r="I207" s="54">
        <v>298</v>
      </c>
      <c r="J207" s="58">
        <v>1469300000</v>
      </c>
      <c r="K207" s="38"/>
      <c r="L207" s="40" t="s">
        <v>33</v>
      </c>
      <c r="M207" s="40" t="s">
        <v>320</v>
      </c>
      <c r="N207" s="30" t="s">
        <v>323</v>
      </c>
      <c r="O207" s="37"/>
      <c r="P207" s="38"/>
      <c r="Q207" s="38"/>
      <c r="R207" s="37"/>
      <c r="S207" s="37"/>
      <c r="T207" s="37"/>
    </row>
    <row r="208" spans="1:20" ht="18" customHeight="1">
      <c r="A208" s="40" t="s">
        <v>308</v>
      </c>
      <c r="B208" s="31" t="s">
        <v>302</v>
      </c>
      <c r="C208" s="30" t="s">
        <v>94</v>
      </c>
      <c r="D208" s="30" t="s">
        <v>131</v>
      </c>
      <c r="E208" s="31" t="s">
        <v>312</v>
      </c>
      <c r="F208" s="52" t="s">
        <v>194</v>
      </c>
      <c r="G208" s="98"/>
      <c r="H208" s="56" t="s">
        <v>195</v>
      </c>
      <c r="I208" s="54">
        <v>298</v>
      </c>
      <c r="J208" s="58">
        <v>1310500000</v>
      </c>
      <c r="K208" s="38"/>
      <c r="L208" s="40" t="s">
        <v>33</v>
      </c>
      <c r="M208" s="40" t="s">
        <v>320</v>
      </c>
      <c r="N208" s="30" t="s">
        <v>323</v>
      </c>
      <c r="O208" s="37"/>
      <c r="P208" s="38"/>
      <c r="Q208" s="38"/>
      <c r="R208" s="37"/>
      <c r="S208" s="37"/>
      <c r="T208" s="37"/>
    </row>
    <row r="209" spans="1:20" ht="18" customHeight="1">
      <c r="A209" s="40" t="s">
        <v>282</v>
      </c>
      <c r="B209" s="31" t="s">
        <v>295</v>
      </c>
      <c r="C209" s="30" t="s">
        <v>63</v>
      </c>
      <c r="D209" s="30" t="s">
        <v>131</v>
      </c>
      <c r="E209" s="31"/>
      <c r="F209" s="97" t="s">
        <v>273</v>
      </c>
      <c r="G209" s="98"/>
      <c r="H209" s="56" t="s">
        <v>195</v>
      </c>
      <c r="I209" s="54">
        <v>298</v>
      </c>
      <c r="J209" s="58">
        <v>2250000000</v>
      </c>
      <c r="K209" s="38"/>
      <c r="L209" s="40" t="s">
        <v>33</v>
      </c>
      <c r="M209" s="40" t="s">
        <v>320</v>
      </c>
      <c r="N209" s="30" t="s">
        <v>323</v>
      </c>
      <c r="O209" s="37"/>
      <c r="P209" s="38"/>
      <c r="Q209" s="38"/>
      <c r="R209" s="37"/>
      <c r="S209" s="37"/>
      <c r="T209" s="37"/>
    </row>
    <row r="210" spans="1:20" ht="18" customHeight="1">
      <c r="A210" s="40" t="s">
        <v>303</v>
      </c>
      <c r="B210" s="31" t="s">
        <v>296</v>
      </c>
      <c r="C210" s="30" t="s">
        <v>94</v>
      </c>
      <c r="D210" s="30" t="s">
        <v>131</v>
      </c>
      <c r="E210" s="31" t="s">
        <v>310</v>
      </c>
      <c r="F210" s="97" t="s">
        <v>273</v>
      </c>
      <c r="G210" s="98"/>
      <c r="H210" s="56" t="s">
        <v>195</v>
      </c>
      <c r="I210" s="54">
        <v>298</v>
      </c>
      <c r="J210" s="58">
        <v>2500000000</v>
      </c>
      <c r="K210" s="38"/>
      <c r="L210" s="40" t="s">
        <v>33</v>
      </c>
      <c r="M210" s="40" t="s">
        <v>320</v>
      </c>
      <c r="N210" s="30" t="s">
        <v>323</v>
      </c>
      <c r="O210" s="37"/>
      <c r="P210" s="38"/>
      <c r="Q210" s="38"/>
      <c r="R210" s="37"/>
      <c r="S210" s="37"/>
      <c r="T210" s="37"/>
    </row>
    <row r="211" spans="1:20" ht="18" customHeight="1">
      <c r="A211" s="40" t="s">
        <v>304</v>
      </c>
      <c r="B211" s="31" t="s">
        <v>297</v>
      </c>
      <c r="C211" s="30" t="s">
        <v>94</v>
      </c>
      <c r="D211" s="30" t="s">
        <v>131</v>
      </c>
      <c r="E211" s="31" t="s">
        <v>310</v>
      </c>
      <c r="F211" s="97" t="s">
        <v>274</v>
      </c>
      <c r="G211" s="97"/>
      <c r="H211" s="56" t="s">
        <v>195</v>
      </c>
      <c r="I211" s="54">
        <v>298</v>
      </c>
      <c r="J211" s="58">
        <v>2120100000</v>
      </c>
      <c r="K211" s="38"/>
      <c r="L211" s="40" t="s">
        <v>33</v>
      </c>
      <c r="M211" s="40" t="s">
        <v>320</v>
      </c>
      <c r="N211" s="30" t="s">
        <v>323</v>
      </c>
      <c r="O211" s="37"/>
      <c r="P211" s="38"/>
      <c r="Q211" s="38"/>
      <c r="R211" s="37"/>
      <c r="S211" s="37"/>
      <c r="T211" s="37"/>
    </row>
    <row r="212" spans="1:20" ht="18" customHeight="1">
      <c r="A212" s="40" t="s">
        <v>305</v>
      </c>
      <c r="B212" s="31" t="s">
        <v>298</v>
      </c>
      <c r="C212" s="30" t="s">
        <v>94</v>
      </c>
      <c r="D212" s="30" t="s">
        <v>131</v>
      </c>
      <c r="E212" s="31" t="s">
        <v>310</v>
      </c>
      <c r="F212" s="97" t="s">
        <v>274</v>
      </c>
      <c r="G212" s="98"/>
      <c r="H212" s="56" t="s">
        <v>195</v>
      </c>
      <c r="I212" s="54">
        <v>298</v>
      </c>
      <c r="J212" s="58">
        <v>2049700000</v>
      </c>
      <c r="K212" s="38"/>
      <c r="L212" s="40" t="s">
        <v>33</v>
      </c>
      <c r="M212" s="40" t="s">
        <v>320</v>
      </c>
      <c r="N212" s="30" t="s">
        <v>323</v>
      </c>
      <c r="O212" s="37"/>
      <c r="P212" s="38"/>
      <c r="Q212" s="38"/>
      <c r="R212" s="37"/>
      <c r="S212" s="37"/>
      <c r="T212" s="37"/>
    </row>
    <row r="213" spans="1:20" ht="18" customHeight="1">
      <c r="A213" s="40" t="s">
        <v>306</v>
      </c>
      <c r="B213" s="31" t="s">
        <v>299</v>
      </c>
      <c r="C213" s="30" t="s">
        <v>94</v>
      </c>
      <c r="D213" s="30" t="s">
        <v>131</v>
      </c>
      <c r="E213" s="31" t="s">
        <v>310</v>
      </c>
      <c r="F213" s="97" t="s">
        <v>274</v>
      </c>
      <c r="G213" s="98"/>
      <c r="H213" s="56" t="s">
        <v>195</v>
      </c>
      <c r="I213" s="54">
        <v>298</v>
      </c>
      <c r="J213" s="58">
        <v>2050800000</v>
      </c>
      <c r="K213" s="38"/>
      <c r="L213" s="40" t="s">
        <v>33</v>
      </c>
      <c r="M213" s="40" t="s">
        <v>320</v>
      </c>
      <c r="N213" s="30" t="s">
        <v>323</v>
      </c>
      <c r="O213" s="37"/>
      <c r="P213" s="37"/>
      <c r="Q213" s="38"/>
      <c r="R213" s="37"/>
      <c r="S213" s="37"/>
      <c r="T213" s="37"/>
    </row>
    <row r="214" spans="1:20" ht="18" customHeight="1">
      <c r="A214" s="40" t="s">
        <v>309</v>
      </c>
      <c r="B214" s="31" t="s">
        <v>300</v>
      </c>
      <c r="C214" s="30" t="s">
        <v>94</v>
      </c>
      <c r="D214" s="30" t="s">
        <v>131</v>
      </c>
      <c r="E214" s="31" t="s">
        <v>311</v>
      </c>
      <c r="F214" s="97" t="s">
        <v>274</v>
      </c>
      <c r="G214" s="98"/>
      <c r="H214" s="56" t="s">
        <v>195</v>
      </c>
      <c r="I214" s="54">
        <v>298</v>
      </c>
      <c r="J214" s="58">
        <v>2191700000</v>
      </c>
      <c r="K214" s="38"/>
      <c r="L214" s="40" t="s">
        <v>33</v>
      </c>
      <c r="M214" s="40" t="s">
        <v>320</v>
      </c>
      <c r="N214" s="30" t="s">
        <v>323</v>
      </c>
      <c r="O214" s="37"/>
      <c r="P214" s="44"/>
      <c r="Q214" s="38"/>
      <c r="R214" s="37"/>
      <c r="S214" s="37"/>
      <c r="T214" s="37"/>
    </row>
    <row r="215" spans="1:20" ht="18" customHeight="1">
      <c r="A215" s="40" t="s">
        <v>307</v>
      </c>
      <c r="B215" s="31" t="s">
        <v>301</v>
      </c>
      <c r="C215" s="30" t="s">
        <v>94</v>
      </c>
      <c r="D215" s="30" t="s">
        <v>131</v>
      </c>
      <c r="E215" s="31" t="s">
        <v>312</v>
      </c>
      <c r="F215" s="97" t="s">
        <v>274</v>
      </c>
      <c r="G215" s="98"/>
      <c r="H215" s="56" t="s">
        <v>195</v>
      </c>
      <c r="I215" s="54">
        <v>298</v>
      </c>
      <c r="J215" s="89">
        <v>2433200000</v>
      </c>
      <c r="K215" s="51"/>
      <c r="L215" s="40" t="s">
        <v>33</v>
      </c>
      <c r="M215" s="40" t="s">
        <v>320</v>
      </c>
      <c r="N215" s="30" t="s">
        <v>323</v>
      </c>
      <c r="O215" s="37"/>
      <c r="P215" s="44"/>
      <c r="Q215" s="38"/>
      <c r="R215" s="37"/>
      <c r="S215" s="37"/>
      <c r="T215" s="37"/>
    </row>
    <row r="216" spans="1:20" ht="18" customHeight="1">
      <c r="A216" s="40" t="s">
        <v>308</v>
      </c>
      <c r="B216" s="31" t="s">
        <v>302</v>
      </c>
      <c r="C216" s="30" t="s">
        <v>94</v>
      </c>
      <c r="D216" s="30" t="s">
        <v>131</v>
      </c>
      <c r="E216" s="31" t="s">
        <v>312</v>
      </c>
      <c r="F216" s="97" t="s">
        <v>274</v>
      </c>
      <c r="G216" s="98"/>
      <c r="H216" s="56" t="s">
        <v>195</v>
      </c>
      <c r="I216" s="54">
        <v>298</v>
      </c>
      <c r="J216" s="89">
        <v>1704200000</v>
      </c>
      <c r="K216" s="51"/>
      <c r="L216" s="40" t="s">
        <v>33</v>
      </c>
      <c r="M216" s="40" t="s">
        <v>320</v>
      </c>
      <c r="N216" s="30" t="s">
        <v>323</v>
      </c>
      <c r="O216" s="44"/>
      <c r="P216" s="44"/>
      <c r="Q216" s="44"/>
      <c r="R216" s="37"/>
      <c r="S216" s="37"/>
      <c r="T216" s="37"/>
    </row>
    <row r="217" spans="1:20" ht="18" customHeight="1">
      <c r="A217" s="154" t="s">
        <v>282</v>
      </c>
      <c r="B217" s="103" t="s">
        <v>295</v>
      </c>
      <c r="C217" s="90" t="s">
        <v>63</v>
      </c>
      <c r="D217" s="90" t="s">
        <v>131</v>
      </c>
      <c r="E217" s="103"/>
      <c r="F217" s="53" t="s">
        <v>314</v>
      </c>
      <c r="G217" s="98"/>
      <c r="H217" s="56" t="s">
        <v>195</v>
      </c>
      <c r="I217" s="54">
        <v>298</v>
      </c>
      <c r="J217" s="89">
        <v>60</v>
      </c>
      <c r="K217" s="51"/>
      <c r="L217" s="40" t="s">
        <v>68</v>
      </c>
      <c r="M217" s="40" t="s">
        <v>320</v>
      </c>
      <c r="N217" s="30" t="s">
        <v>323</v>
      </c>
      <c r="O217" s="44"/>
      <c r="P217" s="44"/>
      <c r="Q217" s="44"/>
      <c r="R217" s="37"/>
      <c r="S217" s="37"/>
      <c r="T217" s="37"/>
    </row>
    <row r="218" spans="1:20" ht="18" customHeight="1">
      <c r="A218" s="155" t="s">
        <v>303</v>
      </c>
      <c r="B218" s="105" t="s">
        <v>296</v>
      </c>
      <c r="C218" s="91" t="s">
        <v>94</v>
      </c>
      <c r="D218" s="91" t="s">
        <v>131</v>
      </c>
      <c r="E218" s="105" t="s">
        <v>310</v>
      </c>
      <c r="F218" s="53" t="s">
        <v>314</v>
      </c>
      <c r="G218" s="98"/>
      <c r="H218" s="56" t="s">
        <v>195</v>
      </c>
      <c r="I218" s="54">
        <v>298</v>
      </c>
      <c r="J218" s="89">
        <v>60</v>
      </c>
      <c r="K218" s="51"/>
      <c r="L218" s="40" t="s">
        <v>68</v>
      </c>
      <c r="M218" s="40" t="s">
        <v>320</v>
      </c>
      <c r="N218" s="30" t="s">
        <v>323</v>
      </c>
      <c r="O218" s="44"/>
      <c r="P218" s="44"/>
      <c r="Q218" s="44"/>
      <c r="R218" s="37"/>
      <c r="S218" s="37"/>
      <c r="T218" s="37"/>
    </row>
    <row r="219" spans="1:20" ht="18" customHeight="1">
      <c r="A219" s="155" t="s">
        <v>304</v>
      </c>
      <c r="B219" s="105" t="s">
        <v>297</v>
      </c>
      <c r="C219" s="91" t="s">
        <v>94</v>
      </c>
      <c r="D219" s="91" t="s">
        <v>131</v>
      </c>
      <c r="E219" s="105" t="s">
        <v>310</v>
      </c>
      <c r="F219" s="53" t="s">
        <v>313</v>
      </c>
      <c r="G219" s="98"/>
      <c r="H219" s="56" t="s">
        <v>195</v>
      </c>
      <c r="I219" s="54">
        <v>298</v>
      </c>
      <c r="J219" s="89">
        <v>35.299999999999997</v>
      </c>
      <c r="K219" s="38"/>
      <c r="L219" s="40" t="s">
        <v>68</v>
      </c>
      <c r="M219" s="40" t="s">
        <v>320</v>
      </c>
      <c r="N219" s="30" t="s">
        <v>323</v>
      </c>
      <c r="O219" s="44"/>
      <c r="P219" s="44"/>
      <c r="Q219" s="44"/>
      <c r="R219" s="37"/>
      <c r="S219" s="37"/>
      <c r="T219" s="37"/>
    </row>
    <row r="220" spans="1:20" ht="18" customHeight="1">
      <c r="A220" s="155" t="s">
        <v>305</v>
      </c>
      <c r="B220" s="105" t="s">
        <v>298</v>
      </c>
      <c r="C220" s="91" t="s">
        <v>94</v>
      </c>
      <c r="D220" s="91" t="s">
        <v>131</v>
      </c>
      <c r="E220" s="105" t="s">
        <v>310</v>
      </c>
      <c r="F220" s="53" t="s">
        <v>313</v>
      </c>
      <c r="G220" s="98"/>
      <c r="H220" s="56" t="s">
        <v>195</v>
      </c>
      <c r="I220" s="54">
        <v>298</v>
      </c>
      <c r="J220" s="89">
        <v>23.1</v>
      </c>
      <c r="K220" s="38"/>
      <c r="L220" s="40" t="s">
        <v>68</v>
      </c>
      <c r="M220" s="40" t="s">
        <v>320</v>
      </c>
      <c r="N220" s="30" t="s">
        <v>323</v>
      </c>
      <c r="O220" s="44"/>
      <c r="P220" s="44"/>
      <c r="Q220" s="44"/>
      <c r="R220" s="37"/>
      <c r="S220" s="37"/>
      <c r="T220" s="37"/>
    </row>
    <row r="221" spans="1:20" ht="18" customHeight="1">
      <c r="A221" s="155" t="s">
        <v>306</v>
      </c>
      <c r="B221" s="105" t="s">
        <v>299</v>
      </c>
      <c r="C221" s="91" t="s">
        <v>94</v>
      </c>
      <c r="D221" s="91" t="s">
        <v>131</v>
      </c>
      <c r="E221" s="105" t="s">
        <v>310</v>
      </c>
      <c r="F221" s="53" t="s">
        <v>313</v>
      </c>
      <c r="G221" s="32"/>
      <c r="H221" s="56" t="s">
        <v>195</v>
      </c>
      <c r="I221" s="54">
        <v>298</v>
      </c>
      <c r="J221" s="44">
        <v>19.3</v>
      </c>
      <c r="K221" s="38"/>
      <c r="L221" s="40" t="s">
        <v>68</v>
      </c>
      <c r="M221" s="40" t="s">
        <v>320</v>
      </c>
      <c r="N221" s="30" t="s">
        <v>323</v>
      </c>
      <c r="O221" s="44"/>
      <c r="P221" s="44"/>
      <c r="Q221" s="44"/>
      <c r="R221" s="37"/>
      <c r="S221" s="37"/>
      <c r="T221" s="37"/>
    </row>
    <row r="222" spans="1:20" ht="18" customHeight="1">
      <c r="A222" s="155" t="s">
        <v>309</v>
      </c>
      <c r="B222" s="105" t="s">
        <v>300</v>
      </c>
      <c r="C222" s="91" t="s">
        <v>94</v>
      </c>
      <c r="D222" s="91" t="s">
        <v>131</v>
      </c>
      <c r="E222" s="105" t="s">
        <v>311</v>
      </c>
      <c r="F222" s="53" t="s">
        <v>313</v>
      </c>
      <c r="G222" s="32"/>
      <c r="H222" s="56" t="s">
        <v>195</v>
      </c>
      <c r="I222" s="54">
        <v>298</v>
      </c>
      <c r="J222" s="44">
        <v>17.399999999999999</v>
      </c>
      <c r="K222" s="38"/>
      <c r="L222" s="40" t="s">
        <v>68</v>
      </c>
      <c r="M222" s="40" t="s">
        <v>320</v>
      </c>
      <c r="N222" s="30" t="s">
        <v>323</v>
      </c>
      <c r="O222" s="44"/>
      <c r="P222" s="44"/>
      <c r="Q222" s="44"/>
      <c r="R222" s="37"/>
      <c r="S222" s="37"/>
      <c r="T222" s="37"/>
    </row>
    <row r="223" spans="1:20" ht="18" customHeight="1">
      <c r="A223" s="155" t="s">
        <v>307</v>
      </c>
      <c r="B223" s="105" t="s">
        <v>301</v>
      </c>
      <c r="C223" s="91" t="s">
        <v>94</v>
      </c>
      <c r="D223" s="91" t="s">
        <v>131</v>
      </c>
      <c r="E223" s="105" t="s">
        <v>312</v>
      </c>
      <c r="F223" s="53" t="s">
        <v>313</v>
      </c>
      <c r="G223" s="32"/>
      <c r="H223" s="56" t="s">
        <v>195</v>
      </c>
      <c r="I223" s="54">
        <v>298</v>
      </c>
      <c r="J223" s="44">
        <v>19.399999999999999</v>
      </c>
      <c r="K223" s="38"/>
      <c r="L223" s="40" t="s">
        <v>68</v>
      </c>
      <c r="M223" s="40" t="s">
        <v>320</v>
      </c>
      <c r="N223" s="30" t="s">
        <v>323</v>
      </c>
      <c r="O223" s="44"/>
      <c r="P223" s="44"/>
      <c r="Q223" s="44"/>
      <c r="R223" s="37"/>
      <c r="S223" s="37"/>
      <c r="T223" s="37"/>
    </row>
    <row r="224" spans="1:20" ht="18" customHeight="1">
      <c r="A224" s="155" t="s">
        <v>308</v>
      </c>
      <c r="B224" s="105" t="s">
        <v>302</v>
      </c>
      <c r="C224" s="91" t="s">
        <v>94</v>
      </c>
      <c r="D224" s="91" t="s">
        <v>131</v>
      </c>
      <c r="E224" s="105" t="s">
        <v>312</v>
      </c>
      <c r="F224" s="53" t="s">
        <v>313</v>
      </c>
      <c r="G224" s="32"/>
      <c r="H224" s="56" t="s">
        <v>195</v>
      </c>
      <c r="I224" s="54">
        <v>298</v>
      </c>
      <c r="J224" s="44">
        <v>3.7</v>
      </c>
      <c r="K224" s="38"/>
      <c r="L224" s="40" t="s">
        <v>68</v>
      </c>
      <c r="M224" s="40" t="s">
        <v>320</v>
      </c>
      <c r="N224" s="30" t="s">
        <v>323</v>
      </c>
      <c r="O224" s="44"/>
      <c r="P224" s="44"/>
      <c r="Q224" s="44"/>
      <c r="R224" s="37"/>
      <c r="S224" s="37"/>
      <c r="T224" s="37"/>
    </row>
    <row r="225" spans="1:20" ht="18" customHeight="1">
      <c r="A225" s="154" t="s">
        <v>282</v>
      </c>
      <c r="B225" s="103" t="s">
        <v>295</v>
      </c>
      <c r="C225" s="90" t="s">
        <v>63</v>
      </c>
      <c r="D225" s="90" t="s">
        <v>131</v>
      </c>
      <c r="E225" s="103"/>
      <c r="F225" s="53" t="s">
        <v>272</v>
      </c>
      <c r="G225" s="32"/>
      <c r="H225" s="56" t="s">
        <v>195</v>
      </c>
      <c r="I225" s="54">
        <v>298</v>
      </c>
      <c r="J225" s="44">
        <v>60</v>
      </c>
      <c r="K225" s="38"/>
      <c r="L225" s="40" t="s">
        <v>68</v>
      </c>
      <c r="M225" s="40" t="s">
        <v>320</v>
      </c>
      <c r="N225" s="30" t="s">
        <v>323</v>
      </c>
      <c r="O225" s="44"/>
      <c r="P225" s="44"/>
      <c r="Q225" s="44"/>
      <c r="R225" s="37"/>
      <c r="S225" s="37"/>
      <c r="T225" s="37"/>
    </row>
    <row r="226" spans="1:20" ht="18" customHeight="1">
      <c r="A226" s="155" t="s">
        <v>303</v>
      </c>
      <c r="B226" s="105" t="s">
        <v>296</v>
      </c>
      <c r="C226" s="91" t="s">
        <v>94</v>
      </c>
      <c r="D226" s="91" t="s">
        <v>131</v>
      </c>
      <c r="E226" s="105" t="s">
        <v>310</v>
      </c>
      <c r="F226" s="53" t="s">
        <v>272</v>
      </c>
      <c r="G226" s="32"/>
      <c r="H226" s="56" t="s">
        <v>195</v>
      </c>
      <c r="I226" s="54">
        <v>298</v>
      </c>
      <c r="J226" s="44">
        <v>60</v>
      </c>
      <c r="K226" s="38"/>
      <c r="L226" s="40" t="s">
        <v>68</v>
      </c>
      <c r="M226" s="40" t="s">
        <v>320</v>
      </c>
      <c r="N226" s="30" t="s">
        <v>323</v>
      </c>
      <c r="O226" s="44"/>
      <c r="P226" s="44"/>
      <c r="Q226" s="44"/>
      <c r="R226" s="37"/>
      <c r="S226" s="37"/>
      <c r="T226" s="37"/>
    </row>
    <row r="227" spans="1:20" ht="18" customHeight="1">
      <c r="A227" s="155" t="s">
        <v>304</v>
      </c>
      <c r="B227" s="105" t="s">
        <v>297</v>
      </c>
      <c r="C227" s="91" t="s">
        <v>94</v>
      </c>
      <c r="D227" s="91" t="s">
        <v>131</v>
      </c>
      <c r="E227" s="105" t="s">
        <v>310</v>
      </c>
      <c r="F227" s="53" t="s">
        <v>271</v>
      </c>
      <c r="G227" s="32"/>
      <c r="H227" s="56" t="s">
        <v>195</v>
      </c>
      <c r="I227" s="54">
        <v>298</v>
      </c>
      <c r="J227" s="44">
        <v>45.3</v>
      </c>
      <c r="K227" s="38"/>
      <c r="L227" s="40" t="s">
        <v>68</v>
      </c>
      <c r="M227" s="40" t="s">
        <v>320</v>
      </c>
      <c r="N227" s="30" t="s">
        <v>323</v>
      </c>
      <c r="O227" s="44"/>
      <c r="P227" s="44"/>
      <c r="Q227" s="44"/>
      <c r="R227" s="37"/>
      <c r="S227" s="37"/>
      <c r="T227" s="37"/>
    </row>
    <row r="228" spans="1:20" ht="18" customHeight="1">
      <c r="A228" s="155" t="s">
        <v>305</v>
      </c>
      <c r="B228" s="105" t="s">
        <v>298</v>
      </c>
      <c r="C228" s="91" t="s">
        <v>94</v>
      </c>
      <c r="D228" s="91" t="s">
        <v>131</v>
      </c>
      <c r="E228" s="105" t="s">
        <v>310</v>
      </c>
      <c r="F228" s="53" t="s">
        <v>271</v>
      </c>
      <c r="G228" s="32"/>
      <c r="H228" s="56" t="s">
        <v>195</v>
      </c>
      <c r="I228" s="54">
        <v>298</v>
      </c>
      <c r="J228" s="44">
        <v>32.700000000000003</v>
      </c>
      <c r="K228" s="38"/>
      <c r="L228" s="40" t="s">
        <v>68</v>
      </c>
      <c r="M228" s="40" t="s">
        <v>320</v>
      </c>
      <c r="N228" s="30" t="s">
        <v>323</v>
      </c>
      <c r="O228" s="44"/>
      <c r="P228" s="44"/>
      <c r="Q228" s="44"/>
      <c r="R228" s="37"/>
      <c r="S228" s="37"/>
      <c r="T228" s="37"/>
    </row>
    <row r="229" spans="1:20" ht="18" customHeight="1">
      <c r="A229" s="155" t="s">
        <v>306</v>
      </c>
      <c r="B229" s="105" t="s">
        <v>299</v>
      </c>
      <c r="C229" s="91" t="s">
        <v>94</v>
      </c>
      <c r="D229" s="91" t="s">
        <v>131</v>
      </c>
      <c r="E229" s="105" t="s">
        <v>310</v>
      </c>
      <c r="F229" s="53" t="s">
        <v>271</v>
      </c>
      <c r="G229" s="32"/>
      <c r="H229" s="56" t="s">
        <v>195</v>
      </c>
      <c r="I229" s="54">
        <v>298</v>
      </c>
      <c r="J229" s="44">
        <v>28.2</v>
      </c>
      <c r="K229" s="38"/>
      <c r="L229" s="40" t="s">
        <v>68</v>
      </c>
      <c r="M229" s="40" t="s">
        <v>320</v>
      </c>
      <c r="N229" s="30" t="s">
        <v>323</v>
      </c>
      <c r="O229" s="44"/>
      <c r="P229" s="44"/>
      <c r="Q229" s="44"/>
      <c r="R229" s="37"/>
      <c r="S229" s="37"/>
      <c r="T229" s="37"/>
    </row>
    <row r="230" spans="1:20" ht="18" customHeight="1">
      <c r="A230" s="155" t="s">
        <v>309</v>
      </c>
      <c r="B230" s="105" t="s">
        <v>300</v>
      </c>
      <c r="C230" s="91" t="s">
        <v>94</v>
      </c>
      <c r="D230" s="91" t="s">
        <v>131</v>
      </c>
      <c r="E230" s="105" t="s">
        <v>311</v>
      </c>
      <c r="F230" s="53" t="s">
        <v>271</v>
      </c>
      <c r="G230" s="32"/>
      <c r="H230" s="56" t="s">
        <v>195</v>
      </c>
      <c r="I230" s="54">
        <v>298</v>
      </c>
      <c r="J230" s="44">
        <v>26.7</v>
      </c>
      <c r="K230" s="38"/>
      <c r="L230" s="40" t="s">
        <v>68</v>
      </c>
      <c r="M230" s="40" t="s">
        <v>320</v>
      </c>
      <c r="N230" s="30" t="s">
        <v>323</v>
      </c>
      <c r="O230" s="44"/>
      <c r="P230" s="44"/>
      <c r="Q230" s="44"/>
      <c r="R230" s="37"/>
      <c r="S230" s="37"/>
      <c r="T230" s="37"/>
    </row>
    <row r="231" spans="1:20" ht="18" customHeight="1">
      <c r="A231" s="155" t="s">
        <v>307</v>
      </c>
      <c r="B231" s="105" t="s">
        <v>301</v>
      </c>
      <c r="C231" s="91" t="s">
        <v>94</v>
      </c>
      <c r="D231" s="91" t="s">
        <v>131</v>
      </c>
      <c r="E231" s="105" t="s">
        <v>312</v>
      </c>
      <c r="F231" s="53" t="s">
        <v>271</v>
      </c>
      <c r="G231" s="32"/>
      <c r="H231" s="56" t="s">
        <v>195</v>
      </c>
      <c r="I231" s="54">
        <v>298</v>
      </c>
      <c r="J231" s="44">
        <v>27.7</v>
      </c>
      <c r="K231" s="38"/>
      <c r="L231" s="40" t="s">
        <v>68</v>
      </c>
      <c r="M231" s="40" t="s">
        <v>320</v>
      </c>
      <c r="N231" s="30" t="s">
        <v>323</v>
      </c>
      <c r="O231" s="44"/>
      <c r="P231" s="44"/>
      <c r="Q231" s="44"/>
      <c r="R231" s="37"/>
      <c r="S231" s="37"/>
      <c r="T231" s="37"/>
    </row>
    <row r="232" spans="1:20" ht="18" customHeight="1">
      <c r="A232" s="155" t="s">
        <v>308</v>
      </c>
      <c r="B232" s="105" t="s">
        <v>302</v>
      </c>
      <c r="C232" s="91" t="s">
        <v>94</v>
      </c>
      <c r="D232" s="91" t="s">
        <v>131</v>
      </c>
      <c r="E232" s="105" t="s">
        <v>312</v>
      </c>
      <c r="F232" s="53" t="s">
        <v>271</v>
      </c>
      <c r="G232" s="32"/>
      <c r="H232" s="56" t="s">
        <v>195</v>
      </c>
      <c r="I232" s="54">
        <v>298</v>
      </c>
      <c r="J232" s="44">
        <v>10.5</v>
      </c>
      <c r="K232" s="38"/>
      <c r="L232" s="40" t="s">
        <v>68</v>
      </c>
      <c r="M232" s="40" t="s">
        <v>320</v>
      </c>
      <c r="N232" s="30" t="s">
        <v>323</v>
      </c>
      <c r="O232" s="44"/>
      <c r="P232" s="44"/>
      <c r="Q232" s="44"/>
      <c r="R232" s="37"/>
      <c r="S232" s="37"/>
      <c r="T232" s="37"/>
    </row>
    <row r="233" spans="1:20" ht="18" customHeight="1">
      <c r="A233" s="154" t="s">
        <v>282</v>
      </c>
      <c r="B233" s="103" t="s">
        <v>295</v>
      </c>
      <c r="C233" s="90" t="s">
        <v>63</v>
      </c>
      <c r="D233" s="90" t="s">
        <v>131</v>
      </c>
      <c r="E233" s="103"/>
      <c r="F233" s="53" t="s">
        <v>179</v>
      </c>
      <c r="G233" s="32"/>
      <c r="H233" s="56"/>
      <c r="I233" s="54">
        <v>298</v>
      </c>
      <c r="J233" s="35">
        <f t="shared" ref="J233:J240" si="6">P233*9807000</f>
        <v>1447513200</v>
      </c>
      <c r="K233" s="38"/>
      <c r="L233" s="40" t="s">
        <v>33</v>
      </c>
      <c r="M233" s="40" t="s">
        <v>320</v>
      </c>
      <c r="N233" s="30" t="s">
        <v>323</v>
      </c>
      <c r="O233" s="44"/>
      <c r="P233" s="44">
        <v>147.6</v>
      </c>
      <c r="Q233" s="44"/>
      <c r="R233" s="37"/>
      <c r="S233" s="37"/>
      <c r="T233" s="37"/>
    </row>
    <row r="234" spans="1:20" ht="18" customHeight="1">
      <c r="A234" s="155" t="s">
        <v>303</v>
      </c>
      <c r="B234" s="105" t="s">
        <v>296</v>
      </c>
      <c r="C234" s="91" t="s">
        <v>94</v>
      </c>
      <c r="D234" s="91" t="s">
        <v>131</v>
      </c>
      <c r="E234" s="105" t="s">
        <v>310</v>
      </c>
      <c r="F234" s="53" t="s">
        <v>179</v>
      </c>
      <c r="G234" s="32"/>
      <c r="H234" s="56"/>
      <c r="I234" s="54">
        <v>298</v>
      </c>
      <c r="J234" s="35">
        <f t="shared" si="6"/>
        <v>2124196200</v>
      </c>
      <c r="K234" s="38"/>
      <c r="L234" s="40" t="s">
        <v>33</v>
      </c>
      <c r="M234" s="40" t="s">
        <v>320</v>
      </c>
      <c r="N234" s="30" t="s">
        <v>323</v>
      </c>
      <c r="O234" s="44"/>
      <c r="P234" s="44">
        <v>216.6</v>
      </c>
      <c r="Q234" s="44"/>
      <c r="R234" s="37"/>
      <c r="S234" s="37"/>
      <c r="T234" s="37"/>
    </row>
    <row r="235" spans="1:20" ht="18" customHeight="1">
      <c r="A235" s="155" t="s">
        <v>304</v>
      </c>
      <c r="B235" s="105" t="s">
        <v>297</v>
      </c>
      <c r="C235" s="91" t="s">
        <v>94</v>
      </c>
      <c r="D235" s="91" t="s">
        <v>131</v>
      </c>
      <c r="E235" s="105" t="s">
        <v>310</v>
      </c>
      <c r="F235" s="53" t="s">
        <v>179</v>
      </c>
      <c r="G235" s="32"/>
      <c r="H235" s="56"/>
      <c r="I235" s="54">
        <v>298</v>
      </c>
      <c r="J235" s="35">
        <f t="shared" si="6"/>
        <v>2653774200</v>
      </c>
      <c r="K235" s="38"/>
      <c r="L235" s="40" t="s">
        <v>33</v>
      </c>
      <c r="M235" s="40" t="s">
        <v>320</v>
      </c>
      <c r="N235" s="30" t="s">
        <v>323</v>
      </c>
      <c r="O235" s="44"/>
      <c r="P235" s="44">
        <v>270.60000000000002</v>
      </c>
      <c r="Q235" s="44"/>
      <c r="R235" s="37"/>
      <c r="S235" s="37"/>
      <c r="T235" s="37"/>
    </row>
    <row r="236" spans="1:20" ht="18" customHeight="1">
      <c r="A236" s="155" t="s">
        <v>305</v>
      </c>
      <c r="B236" s="105" t="s">
        <v>298</v>
      </c>
      <c r="C236" s="91" t="s">
        <v>94</v>
      </c>
      <c r="D236" s="91" t="s">
        <v>131</v>
      </c>
      <c r="E236" s="105" t="s">
        <v>310</v>
      </c>
      <c r="F236" s="53" t="s">
        <v>179</v>
      </c>
      <c r="G236" s="32"/>
      <c r="H236" s="56"/>
      <c r="I236" s="54">
        <v>298</v>
      </c>
      <c r="J236" s="35">
        <f t="shared" si="6"/>
        <v>3360858900</v>
      </c>
      <c r="K236" s="38"/>
      <c r="L236" s="40" t="s">
        <v>33</v>
      </c>
      <c r="M236" s="40" t="s">
        <v>320</v>
      </c>
      <c r="N236" s="30" t="s">
        <v>323</v>
      </c>
      <c r="O236" s="44"/>
      <c r="P236" s="44">
        <v>342.7</v>
      </c>
      <c r="Q236" s="44"/>
      <c r="R236" s="37"/>
      <c r="S236" s="37"/>
      <c r="T236" s="37"/>
    </row>
    <row r="237" spans="1:20" ht="18" customHeight="1">
      <c r="A237" s="155" t="s">
        <v>306</v>
      </c>
      <c r="B237" s="105" t="s">
        <v>299</v>
      </c>
      <c r="C237" s="91" t="s">
        <v>94</v>
      </c>
      <c r="D237" s="91" t="s">
        <v>131</v>
      </c>
      <c r="E237" s="105" t="s">
        <v>310</v>
      </c>
      <c r="F237" s="53" t="s">
        <v>179</v>
      </c>
      <c r="G237" s="32"/>
      <c r="H237" s="56"/>
      <c r="I237" s="54">
        <v>298</v>
      </c>
      <c r="J237" s="35">
        <f t="shared" si="6"/>
        <v>3859054500</v>
      </c>
      <c r="K237" s="38"/>
      <c r="L237" s="40" t="s">
        <v>33</v>
      </c>
      <c r="M237" s="40" t="s">
        <v>320</v>
      </c>
      <c r="N237" s="30" t="s">
        <v>323</v>
      </c>
      <c r="O237" s="44"/>
      <c r="P237" s="44">
        <v>393.5</v>
      </c>
      <c r="Q237" s="44"/>
      <c r="R237" s="37"/>
      <c r="S237" s="37"/>
      <c r="T237" s="37"/>
    </row>
    <row r="238" spans="1:20" ht="18" customHeight="1">
      <c r="A238" s="155" t="s">
        <v>309</v>
      </c>
      <c r="B238" s="105" t="s">
        <v>300</v>
      </c>
      <c r="C238" s="91" t="s">
        <v>94</v>
      </c>
      <c r="D238" s="91" t="s">
        <v>131</v>
      </c>
      <c r="E238" s="105" t="s">
        <v>311</v>
      </c>
      <c r="F238" s="53" t="s">
        <v>179</v>
      </c>
      <c r="G238" s="32"/>
      <c r="H238" s="56"/>
      <c r="I238" s="54">
        <v>298</v>
      </c>
      <c r="J238" s="35">
        <f t="shared" si="6"/>
        <v>4921152600</v>
      </c>
      <c r="K238" s="38"/>
      <c r="L238" s="40" t="s">
        <v>33</v>
      </c>
      <c r="M238" s="40" t="s">
        <v>320</v>
      </c>
      <c r="N238" s="30" t="s">
        <v>323</v>
      </c>
      <c r="O238" s="44"/>
      <c r="P238" s="44">
        <v>501.8</v>
      </c>
      <c r="Q238" s="44"/>
      <c r="R238" s="44"/>
      <c r="S238" s="37"/>
      <c r="T238" s="37"/>
    </row>
    <row r="239" spans="1:20" ht="18" customHeight="1">
      <c r="A239" s="155" t="s">
        <v>307</v>
      </c>
      <c r="B239" s="105" t="s">
        <v>301</v>
      </c>
      <c r="C239" s="91" t="s">
        <v>94</v>
      </c>
      <c r="D239" s="91" t="s">
        <v>131</v>
      </c>
      <c r="E239" s="105" t="s">
        <v>312</v>
      </c>
      <c r="F239" s="53" t="s">
        <v>179</v>
      </c>
      <c r="G239" s="32"/>
      <c r="H239" s="56"/>
      <c r="I239" s="54">
        <v>298</v>
      </c>
      <c r="J239" s="35">
        <f t="shared" si="6"/>
        <v>4669112700</v>
      </c>
      <c r="K239" s="38"/>
      <c r="L239" s="40" t="s">
        <v>33</v>
      </c>
      <c r="M239" s="40" t="s">
        <v>320</v>
      </c>
      <c r="N239" s="30" t="s">
        <v>323</v>
      </c>
      <c r="O239" s="44"/>
      <c r="P239" s="44">
        <v>476.1</v>
      </c>
      <c r="Q239" s="44"/>
      <c r="R239" s="44"/>
      <c r="S239" s="37"/>
      <c r="T239" s="37"/>
    </row>
    <row r="240" spans="1:20" ht="18" customHeight="1">
      <c r="A240" s="155" t="s">
        <v>308</v>
      </c>
      <c r="B240" s="105" t="s">
        <v>302</v>
      </c>
      <c r="C240" s="91" t="s">
        <v>94</v>
      </c>
      <c r="D240" s="91" t="s">
        <v>131</v>
      </c>
      <c r="E240" s="105" t="s">
        <v>312</v>
      </c>
      <c r="F240" s="53" t="s">
        <v>179</v>
      </c>
      <c r="G240" s="32"/>
      <c r="H240" s="56"/>
      <c r="I240" s="54">
        <v>298</v>
      </c>
      <c r="J240" s="35">
        <f t="shared" si="6"/>
        <v>5147694300</v>
      </c>
      <c r="K240" s="38"/>
      <c r="L240" s="40" t="s">
        <v>33</v>
      </c>
      <c r="M240" s="40" t="s">
        <v>320</v>
      </c>
      <c r="N240" s="30" t="s">
        <v>323</v>
      </c>
      <c r="O240" s="44"/>
      <c r="P240" s="44">
        <v>524.9</v>
      </c>
      <c r="Q240" s="44"/>
      <c r="R240" s="44"/>
      <c r="S240" s="37"/>
      <c r="T240" s="37"/>
    </row>
    <row r="241" spans="1:20" ht="18" customHeight="1">
      <c r="A241" s="154" t="s">
        <v>282</v>
      </c>
      <c r="B241" s="103" t="s">
        <v>295</v>
      </c>
      <c r="C241" s="90" t="s">
        <v>63</v>
      </c>
      <c r="D241" s="90" t="s">
        <v>131</v>
      </c>
      <c r="E241" s="103"/>
      <c r="F241" s="53" t="s">
        <v>315</v>
      </c>
      <c r="G241" s="32"/>
      <c r="H241" s="56" t="s">
        <v>322</v>
      </c>
      <c r="I241" s="54">
        <v>298</v>
      </c>
      <c r="J241" s="40">
        <f>-P241*0.001</f>
        <v>-0.252</v>
      </c>
      <c r="K241" s="38"/>
      <c r="L241" s="40" t="s">
        <v>318</v>
      </c>
      <c r="M241" s="40" t="s">
        <v>321</v>
      </c>
      <c r="N241" s="30" t="s">
        <v>323</v>
      </c>
      <c r="O241" s="44"/>
      <c r="P241" s="44">
        <v>252</v>
      </c>
      <c r="Q241" s="44"/>
      <c r="R241" s="44"/>
      <c r="S241" s="37"/>
      <c r="T241" s="37"/>
    </row>
    <row r="242" spans="1:20" ht="18" customHeight="1">
      <c r="A242" s="155" t="s">
        <v>303</v>
      </c>
      <c r="B242" s="105" t="s">
        <v>296</v>
      </c>
      <c r="C242" s="91" t="s">
        <v>94</v>
      </c>
      <c r="D242" s="91" t="s">
        <v>131</v>
      </c>
      <c r="E242" s="105" t="s">
        <v>310</v>
      </c>
      <c r="F242" s="53" t="s">
        <v>315</v>
      </c>
      <c r="G242" s="32"/>
      <c r="H242" s="56" t="s">
        <v>322</v>
      </c>
      <c r="I242" s="54">
        <v>298</v>
      </c>
      <c r="J242" s="40">
        <f t="shared" ref="J242:J248" si="7">-P242*0.001</f>
        <v>-0.31900000000000001</v>
      </c>
      <c r="K242" s="38"/>
      <c r="L242" s="40" t="s">
        <v>318</v>
      </c>
      <c r="M242" s="40" t="s">
        <v>321</v>
      </c>
      <c r="N242" s="30" t="s">
        <v>323</v>
      </c>
      <c r="O242" s="44"/>
      <c r="P242" s="44">
        <v>319</v>
      </c>
      <c r="Q242" s="44"/>
      <c r="R242" s="44"/>
      <c r="S242" s="37"/>
      <c r="T242" s="37"/>
    </row>
    <row r="243" spans="1:20" ht="18" customHeight="1">
      <c r="A243" s="155" t="s">
        <v>304</v>
      </c>
      <c r="B243" s="105" t="s">
        <v>297</v>
      </c>
      <c r="C243" s="91" t="s">
        <v>94</v>
      </c>
      <c r="D243" s="91" t="s">
        <v>131</v>
      </c>
      <c r="E243" s="105" t="s">
        <v>310</v>
      </c>
      <c r="F243" s="53" t="s">
        <v>315</v>
      </c>
      <c r="G243" s="32"/>
      <c r="H243" s="56" t="s">
        <v>322</v>
      </c>
      <c r="I243" s="54">
        <v>298</v>
      </c>
      <c r="J243" s="40">
        <f t="shared" si="7"/>
        <v>-0.32300000000000001</v>
      </c>
      <c r="K243" s="38"/>
      <c r="L243" s="40" t="s">
        <v>318</v>
      </c>
      <c r="M243" s="40" t="s">
        <v>321</v>
      </c>
      <c r="N243" s="30" t="s">
        <v>323</v>
      </c>
      <c r="O243" s="44"/>
      <c r="P243" s="44">
        <v>323</v>
      </c>
      <c r="Q243" s="44"/>
      <c r="R243" s="44"/>
      <c r="S243" s="37"/>
      <c r="T243" s="37"/>
    </row>
    <row r="244" spans="1:20" ht="18" customHeight="1">
      <c r="A244" s="155" t="s">
        <v>305</v>
      </c>
      <c r="B244" s="105" t="s">
        <v>298</v>
      </c>
      <c r="C244" s="91" t="s">
        <v>94</v>
      </c>
      <c r="D244" s="91" t="s">
        <v>131</v>
      </c>
      <c r="E244" s="105" t="s">
        <v>310</v>
      </c>
      <c r="F244" s="53" t="s">
        <v>315</v>
      </c>
      <c r="G244" s="32"/>
      <c r="H244" s="56" t="s">
        <v>322</v>
      </c>
      <c r="I244" s="54">
        <v>298</v>
      </c>
      <c r="J244" s="40">
        <f t="shared" si="7"/>
        <v>-0.31</v>
      </c>
      <c r="K244" s="38"/>
      <c r="L244" s="40" t="s">
        <v>318</v>
      </c>
      <c r="M244" s="40" t="s">
        <v>321</v>
      </c>
      <c r="N244" s="30" t="s">
        <v>323</v>
      </c>
      <c r="O244" s="44"/>
      <c r="P244" s="44">
        <v>310</v>
      </c>
      <c r="Q244" s="44"/>
      <c r="R244" s="44"/>
      <c r="S244" s="37"/>
      <c r="T244" s="37"/>
    </row>
    <row r="245" spans="1:20" ht="18" customHeight="1">
      <c r="A245" s="155" t="s">
        <v>306</v>
      </c>
      <c r="B245" s="105" t="s">
        <v>299</v>
      </c>
      <c r="C245" s="91" t="s">
        <v>94</v>
      </c>
      <c r="D245" s="91" t="s">
        <v>131</v>
      </c>
      <c r="E245" s="105" t="s">
        <v>310</v>
      </c>
      <c r="F245" s="53" t="s">
        <v>315</v>
      </c>
      <c r="G245" s="32"/>
      <c r="H245" s="56" t="s">
        <v>322</v>
      </c>
      <c r="I245" s="54">
        <v>298</v>
      </c>
      <c r="J245" s="40">
        <f t="shared" si="7"/>
        <v>-0.28700000000000003</v>
      </c>
      <c r="K245" s="38"/>
      <c r="L245" s="40" t="s">
        <v>318</v>
      </c>
      <c r="M245" s="40" t="s">
        <v>321</v>
      </c>
      <c r="N245" s="30" t="s">
        <v>323</v>
      </c>
      <c r="O245" s="44"/>
      <c r="P245" s="44">
        <v>287</v>
      </c>
      <c r="Q245" s="44"/>
      <c r="R245" s="44"/>
      <c r="S245" s="37"/>
      <c r="T245" s="37"/>
    </row>
    <row r="246" spans="1:20" ht="18" customHeight="1">
      <c r="A246" s="155" t="s">
        <v>309</v>
      </c>
      <c r="B246" s="105" t="s">
        <v>300</v>
      </c>
      <c r="C246" s="91" t="s">
        <v>94</v>
      </c>
      <c r="D246" s="91" t="s">
        <v>131</v>
      </c>
      <c r="E246" s="105" t="s">
        <v>311</v>
      </c>
      <c r="F246" s="53" t="s">
        <v>315</v>
      </c>
      <c r="G246" s="32"/>
      <c r="H246" s="56" t="s">
        <v>322</v>
      </c>
      <c r="I246" s="54">
        <v>298</v>
      </c>
      <c r="J246" s="40">
        <f t="shared" si="7"/>
        <v>-0.33700000000000002</v>
      </c>
      <c r="K246" s="38"/>
      <c r="L246" s="40" t="s">
        <v>318</v>
      </c>
      <c r="M246" s="40" t="s">
        <v>321</v>
      </c>
      <c r="N246" s="30" t="s">
        <v>323</v>
      </c>
      <c r="O246" s="44"/>
      <c r="P246" s="44">
        <v>337</v>
      </c>
      <c r="Q246" s="44"/>
      <c r="R246" s="44"/>
      <c r="S246" s="37"/>
      <c r="T246" s="37"/>
    </row>
    <row r="247" spans="1:20" ht="18" customHeight="1">
      <c r="A247" s="155" t="s">
        <v>307</v>
      </c>
      <c r="B247" s="105" t="s">
        <v>301</v>
      </c>
      <c r="C247" s="91" t="s">
        <v>94</v>
      </c>
      <c r="D247" s="91" t="s">
        <v>131</v>
      </c>
      <c r="E247" s="105" t="s">
        <v>312</v>
      </c>
      <c r="F247" s="53" t="s">
        <v>315</v>
      </c>
      <c r="G247" s="32"/>
      <c r="H247" s="56" t="s">
        <v>322</v>
      </c>
      <c r="I247" s="54">
        <v>298</v>
      </c>
      <c r="J247" s="40">
        <f t="shared" si="7"/>
        <v>-0.29499999999999998</v>
      </c>
      <c r="K247" s="38"/>
      <c r="L247" s="40" t="s">
        <v>318</v>
      </c>
      <c r="M247" s="40" t="s">
        <v>321</v>
      </c>
      <c r="N247" s="30" t="s">
        <v>323</v>
      </c>
      <c r="O247" s="44"/>
      <c r="P247" s="44">
        <v>295</v>
      </c>
      <c r="Q247" s="44"/>
      <c r="R247" s="44"/>
      <c r="S247" s="37"/>
      <c r="T247" s="44"/>
    </row>
    <row r="248" spans="1:20" ht="18" customHeight="1">
      <c r="A248" s="155" t="s">
        <v>308</v>
      </c>
      <c r="B248" s="105" t="s">
        <v>302</v>
      </c>
      <c r="C248" s="91" t="s">
        <v>94</v>
      </c>
      <c r="D248" s="91" t="s">
        <v>131</v>
      </c>
      <c r="E248" s="105" t="s">
        <v>312</v>
      </c>
      <c r="F248" s="53" t="s">
        <v>315</v>
      </c>
      <c r="G248" s="32"/>
      <c r="H248" s="56" t="s">
        <v>322</v>
      </c>
      <c r="I248" s="54">
        <v>298</v>
      </c>
      <c r="J248" s="40">
        <f t="shared" si="7"/>
        <v>-0.35100000000000003</v>
      </c>
      <c r="K248" s="38"/>
      <c r="L248" s="40" t="s">
        <v>318</v>
      </c>
      <c r="M248" s="40" t="s">
        <v>321</v>
      </c>
      <c r="N248" s="30" t="s">
        <v>323</v>
      </c>
      <c r="O248" s="44"/>
      <c r="P248" s="44">
        <v>351</v>
      </c>
      <c r="Q248" s="44"/>
      <c r="R248" s="44"/>
      <c r="S248" s="37"/>
      <c r="T248" s="44"/>
    </row>
    <row r="249" spans="1:20" ht="18" customHeight="1">
      <c r="A249" s="154" t="s">
        <v>282</v>
      </c>
      <c r="B249" s="103" t="s">
        <v>295</v>
      </c>
      <c r="C249" s="90" t="s">
        <v>63</v>
      </c>
      <c r="D249" s="90" t="s">
        <v>131</v>
      </c>
      <c r="E249" s="103"/>
      <c r="F249" s="53" t="s">
        <v>316</v>
      </c>
      <c r="G249" s="32"/>
      <c r="H249" s="56" t="s">
        <v>322</v>
      </c>
      <c r="I249" s="54">
        <v>298</v>
      </c>
      <c r="J249" s="40">
        <f>P249*0.01</f>
        <v>4.2610000000000002E-2</v>
      </c>
      <c r="K249" s="38"/>
      <c r="L249" s="40" t="s">
        <v>319</v>
      </c>
      <c r="M249" s="40" t="s">
        <v>321</v>
      </c>
      <c r="N249" s="30" t="s">
        <v>323</v>
      </c>
      <c r="O249" s="44"/>
      <c r="P249" s="44">
        <v>4.2610000000000001</v>
      </c>
      <c r="Q249" s="44"/>
      <c r="R249" s="44"/>
      <c r="S249" s="37"/>
      <c r="T249" s="44"/>
    </row>
    <row r="250" spans="1:20" ht="18" customHeight="1">
      <c r="A250" s="155" t="s">
        <v>303</v>
      </c>
      <c r="B250" s="105" t="s">
        <v>296</v>
      </c>
      <c r="C250" s="91" t="s">
        <v>94</v>
      </c>
      <c r="D250" s="91" t="s">
        <v>131</v>
      </c>
      <c r="E250" s="105" t="s">
        <v>310</v>
      </c>
      <c r="F250" s="53" t="s">
        <v>316</v>
      </c>
      <c r="G250" s="32"/>
      <c r="H250" s="56" t="s">
        <v>322</v>
      </c>
      <c r="I250" s="54">
        <v>298</v>
      </c>
      <c r="J250" s="40">
        <f t="shared" ref="J250:J256" si="8">P250*0.01</f>
        <v>4.0960000000000003E-2</v>
      </c>
      <c r="K250" s="38"/>
      <c r="L250" s="40" t="s">
        <v>319</v>
      </c>
      <c r="M250" s="40" t="s">
        <v>321</v>
      </c>
      <c r="N250" s="30" t="s">
        <v>323</v>
      </c>
      <c r="O250" s="44"/>
      <c r="P250" s="44">
        <v>4.0960000000000001</v>
      </c>
      <c r="Q250" s="44"/>
      <c r="R250" s="44"/>
      <c r="S250" s="37"/>
      <c r="T250" s="37"/>
    </row>
    <row r="251" spans="1:20" ht="18" customHeight="1">
      <c r="A251" s="155" t="s">
        <v>304</v>
      </c>
      <c r="B251" s="105" t="s">
        <v>297</v>
      </c>
      <c r="C251" s="91" t="s">
        <v>94</v>
      </c>
      <c r="D251" s="91" t="s">
        <v>131</v>
      </c>
      <c r="E251" s="105" t="s">
        <v>310</v>
      </c>
      <c r="F251" s="53" t="s">
        <v>316</v>
      </c>
      <c r="G251" s="32"/>
      <c r="H251" s="56" t="s">
        <v>322</v>
      </c>
      <c r="I251" s="54">
        <v>298</v>
      </c>
      <c r="J251" s="40">
        <f t="shared" si="8"/>
        <v>3.1789999999999999E-2</v>
      </c>
      <c r="K251" s="38"/>
      <c r="L251" s="40" t="s">
        <v>319</v>
      </c>
      <c r="M251" s="40" t="s">
        <v>321</v>
      </c>
      <c r="N251" s="30" t="s">
        <v>323</v>
      </c>
      <c r="O251" s="44"/>
      <c r="P251" s="44">
        <v>3.1789999999999998</v>
      </c>
      <c r="Q251" s="44"/>
      <c r="R251" s="44"/>
      <c r="S251" s="37"/>
      <c r="T251" s="37"/>
    </row>
    <row r="252" spans="1:20" ht="18" customHeight="1">
      <c r="A252" s="155" t="s">
        <v>305</v>
      </c>
      <c r="B252" s="105" t="s">
        <v>298</v>
      </c>
      <c r="C252" s="91" t="s">
        <v>94</v>
      </c>
      <c r="D252" s="91" t="s">
        <v>131</v>
      </c>
      <c r="E252" s="105" t="s">
        <v>310</v>
      </c>
      <c r="F252" s="53" t="s">
        <v>316</v>
      </c>
      <c r="G252" s="32"/>
      <c r="H252" s="56" t="s">
        <v>322</v>
      </c>
      <c r="I252" s="54">
        <v>298</v>
      </c>
      <c r="J252" s="40">
        <f t="shared" si="8"/>
        <v>3.4970000000000001E-2</v>
      </c>
      <c r="K252" s="38"/>
      <c r="L252" s="40" t="s">
        <v>319</v>
      </c>
      <c r="M252" s="40" t="s">
        <v>321</v>
      </c>
      <c r="N252" s="30" t="s">
        <v>323</v>
      </c>
      <c r="O252" s="44"/>
      <c r="P252" s="44">
        <v>3.4969999999999999</v>
      </c>
      <c r="Q252" s="44"/>
      <c r="R252" s="44"/>
      <c r="S252" s="37"/>
      <c r="T252" s="37"/>
    </row>
    <row r="253" spans="1:20" ht="18" customHeight="1">
      <c r="A253" s="155" t="s">
        <v>306</v>
      </c>
      <c r="B253" s="105" t="s">
        <v>299</v>
      </c>
      <c r="C253" s="91" t="s">
        <v>94</v>
      </c>
      <c r="D253" s="91" t="s">
        <v>131</v>
      </c>
      <c r="E253" s="105" t="s">
        <v>310</v>
      </c>
      <c r="F253" s="53" t="s">
        <v>316</v>
      </c>
      <c r="G253" s="32"/>
      <c r="H253" s="56" t="s">
        <v>322</v>
      </c>
      <c r="I253" s="54">
        <v>298</v>
      </c>
      <c r="J253" s="40">
        <f t="shared" si="8"/>
        <v>3.2809999999999999E-2</v>
      </c>
      <c r="K253" s="38"/>
      <c r="L253" s="40" t="s">
        <v>319</v>
      </c>
      <c r="M253" s="40" t="s">
        <v>321</v>
      </c>
      <c r="N253" s="30" t="s">
        <v>323</v>
      </c>
      <c r="O253" s="44"/>
      <c r="P253" s="44">
        <v>3.2810000000000001</v>
      </c>
      <c r="Q253" s="44"/>
      <c r="R253" s="44"/>
      <c r="S253" s="37"/>
      <c r="T253" s="37"/>
    </row>
    <row r="254" spans="1:20" ht="18" customHeight="1">
      <c r="A254" s="155" t="s">
        <v>309</v>
      </c>
      <c r="B254" s="105" t="s">
        <v>300</v>
      </c>
      <c r="C254" s="91" t="s">
        <v>94</v>
      </c>
      <c r="D254" s="91" t="s">
        <v>131</v>
      </c>
      <c r="E254" s="105" t="s">
        <v>311</v>
      </c>
      <c r="F254" s="53" t="s">
        <v>316</v>
      </c>
      <c r="G254" s="32"/>
      <c r="H254" s="56" t="s">
        <v>322</v>
      </c>
      <c r="I254" s="54">
        <v>298</v>
      </c>
      <c r="J254" s="40">
        <f t="shared" si="8"/>
        <v>4.6429999999999999E-2</v>
      </c>
      <c r="K254" s="38"/>
      <c r="L254" s="40" t="s">
        <v>319</v>
      </c>
      <c r="M254" s="40" t="s">
        <v>321</v>
      </c>
      <c r="N254" s="30" t="s">
        <v>323</v>
      </c>
      <c r="O254" s="44"/>
      <c r="P254" s="44">
        <v>4.6429999999999998</v>
      </c>
      <c r="Q254" s="44"/>
      <c r="R254" s="44"/>
      <c r="S254" s="37"/>
      <c r="T254" s="37"/>
    </row>
    <row r="255" spans="1:20" ht="18" customHeight="1">
      <c r="A255" s="155" t="s">
        <v>307</v>
      </c>
      <c r="B255" s="105" t="s">
        <v>301</v>
      </c>
      <c r="C255" s="91" t="s">
        <v>94</v>
      </c>
      <c r="D255" s="91" t="s">
        <v>131</v>
      </c>
      <c r="E255" s="105" t="s">
        <v>312</v>
      </c>
      <c r="F255" s="53" t="s">
        <v>316</v>
      </c>
      <c r="G255" s="32"/>
      <c r="H255" s="56" t="s">
        <v>322</v>
      </c>
      <c r="I255" s="54">
        <v>298</v>
      </c>
      <c r="J255" s="40">
        <f t="shared" si="8"/>
        <v>5.008E-2</v>
      </c>
      <c r="K255" s="38"/>
      <c r="L255" s="40" t="s">
        <v>319</v>
      </c>
      <c r="M255" s="40" t="s">
        <v>321</v>
      </c>
      <c r="N255" s="30" t="s">
        <v>323</v>
      </c>
      <c r="O255" s="44"/>
      <c r="P255" s="44">
        <v>5.008</v>
      </c>
      <c r="Q255" s="44"/>
      <c r="R255" s="44"/>
      <c r="S255" s="37"/>
      <c r="T255" s="37"/>
    </row>
    <row r="256" spans="1:20" ht="18" customHeight="1">
      <c r="A256" s="155" t="s">
        <v>308</v>
      </c>
      <c r="B256" s="105" t="s">
        <v>302</v>
      </c>
      <c r="C256" s="91" t="s">
        <v>94</v>
      </c>
      <c r="D256" s="91" t="s">
        <v>131</v>
      </c>
      <c r="E256" s="105" t="s">
        <v>312</v>
      </c>
      <c r="F256" s="53" t="s">
        <v>316</v>
      </c>
      <c r="G256" s="32"/>
      <c r="H256" s="56" t="s">
        <v>322</v>
      </c>
      <c r="I256" s="54">
        <v>298</v>
      </c>
      <c r="J256" s="40">
        <f t="shared" si="8"/>
        <v>7.1289999999999992E-2</v>
      </c>
      <c r="K256" s="38"/>
      <c r="L256" s="40" t="s">
        <v>319</v>
      </c>
      <c r="M256" s="40" t="s">
        <v>321</v>
      </c>
      <c r="N256" s="30" t="s">
        <v>323</v>
      </c>
      <c r="O256" s="44"/>
      <c r="P256" s="44">
        <v>7.1289999999999996</v>
      </c>
      <c r="Q256" s="44"/>
      <c r="R256" s="44"/>
      <c r="S256" s="37"/>
      <c r="T256" s="37"/>
    </row>
    <row r="257" spans="1:20" ht="18" customHeight="1">
      <c r="A257" s="154" t="s">
        <v>282</v>
      </c>
      <c r="B257" s="103" t="s">
        <v>295</v>
      </c>
      <c r="C257" s="90" t="s">
        <v>63</v>
      </c>
      <c r="D257" s="90" t="s">
        <v>131</v>
      </c>
      <c r="E257" s="103"/>
      <c r="F257" s="53" t="s">
        <v>317</v>
      </c>
      <c r="G257" s="32"/>
      <c r="H257" s="56" t="s">
        <v>322</v>
      </c>
      <c r="I257" s="54">
        <v>298</v>
      </c>
      <c r="J257" s="40">
        <f>P257*0.001</f>
        <v>-4.3299999999999998E-2</v>
      </c>
      <c r="K257" s="38"/>
      <c r="L257" s="40" t="s">
        <v>318</v>
      </c>
      <c r="M257" s="40" t="s">
        <v>321</v>
      </c>
      <c r="N257" s="30" t="s">
        <v>323</v>
      </c>
      <c r="O257" s="44"/>
      <c r="P257" s="44">
        <v>-43.3</v>
      </c>
      <c r="Q257" s="44"/>
      <c r="R257" s="44"/>
      <c r="S257" s="37"/>
      <c r="T257" s="37"/>
    </row>
    <row r="258" spans="1:20" ht="18" customHeight="1">
      <c r="A258" s="155" t="s">
        <v>303</v>
      </c>
      <c r="B258" s="105" t="s">
        <v>296</v>
      </c>
      <c r="C258" s="91" t="s">
        <v>94</v>
      </c>
      <c r="D258" s="91" t="s">
        <v>131</v>
      </c>
      <c r="E258" s="105" t="s">
        <v>310</v>
      </c>
      <c r="F258" s="53" t="s">
        <v>317</v>
      </c>
      <c r="G258" s="32"/>
      <c r="H258" s="56" t="s">
        <v>322</v>
      </c>
      <c r="I258" s="54">
        <v>298</v>
      </c>
      <c r="J258" s="40">
        <f t="shared" ref="J258:J264" si="9">P258*0.001</f>
        <v>2.0500000000000001E-2</v>
      </c>
      <c r="K258" s="38"/>
      <c r="L258" s="40" t="s">
        <v>318</v>
      </c>
      <c r="M258" s="40" t="s">
        <v>321</v>
      </c>
      <c r="N258" s="30" t="s">
        <v>323</v>
      </c>
      <c r="O258" s="44"/>
      <c r="P258" s="44">
        <v>20.5</v>
      </c>
      <c r="Q258" s="44"/>
      <c r="R258" s="44"/>
      <c r="S258" s="37"/>
      <c r="T258" s="37"/>
    </row>
    <row r="259" spans="1:20" ht="18" customHeight="1">
      <c r="A259" s="155" t="s">
        <v>304</v>
      </c>
      <c r="B259" s="105" t="s">
        <v>297</v>
      </c>
      <c r="C259" s="91" t="s">
        <v>94</v>
      </c>
      <c r="D259" s="91" t="s">
        <v>131</v>
      </c>
      <c r="E259" s="105" t="s">
        <v>310</v>
      </c>
      <c r="F259" s="53" t="s">
        <v>317</v>
      </c>
      <c r="G259" s="32"/>
      <c r="H259" s="56" t="s">
        <v>322</v>
      </c>
      <c r="I259" s="54">
        <v>298</v>
      </c>
      <c r="J259" s="40">
        <f t="shared" si="9"/>
        <v>7.9200000000000007E-2</v>
      </c>
      <c r="K259" s="38"/>
      <c r="L259" s="40" t="s">
        <v>318</v>
      </c>
      <c r="M259" s="40" t="s">
        <v>321</v>
      </c>
      <c r="N259" s="30" t="s">
        <v>323</v>
      </c>
      <c r="O259" s="44"/>
      <c r="P259" s="44">
        <v>79.2</v>
      </c>
      <c r="Q259" s="44"/>
      <c r="R259" s="44"/>
      <c r="S259" s="37"/>
      <c r="T259" s="37"/>
    </row>
    <row r="260" spans="1:20" ht="18" customHeight="1">
      <c r="A260" s="155" t="s">
        <v>305</v>
      </c>
      <c r="B260" s="105" t="s">
        <v>298</v>
      </c>
      <c r="C260" s="91" t="s">
        <v>94</v>
      </c>
      <c r="D260" s="91" t="s">
        <v>131</v>
      </c>
      <c r="E260" s="105" t="s">
        <v>310</v>
      </c>
      <c r="F260" s="53" t="s">
        <v>317</v>
      </c>
      <c r="G260" s="32"/>
      <c r="H260" s="56" t="s">
        <v>322</v>
      </c>
      <c r="I260" s="54">
        <v>298</v>
      </c>
      <c r="J260" s="40">
        <f t="shared" si="9"/>
        <v>0.13300000000000001</v>
      </c>
      <c r="K260" s="38"/>
      <c r="L260" s="40" t="s">
        <v>318</v>
      </c>
      <c r="M260" s="40" t="s">
        <v>321</v>
      </c>
      <c r="N260" s="30" t="s">
        <v>323</v>
      </c>
      <c r="O260" s="44"/>
      <c r="P260" s="44">
        <v>133</v>
      </c>
      <c r="Q260" s="44"/>
      <c r="R260" s="44"/>
      <c r="S260" s="37"/>
      <c r="T260" s="37"/>
    </row>
    <row r="261" spans="1:20" ht="18" customHeight="1">
      <c r="A261" s="155" t="s">
        <v>306</v>
      </c>
      <c r="B261" s="105" t="s">
        <v>299</v>
      </c>
      <c r="C261" s="91" t="s">
        <v>94</v>
      </c>
      <c r="D261" s="91" t="s">
        <v>131</v>
      </c>
      <c r="E261" s="105" t="s">
        <v>310</v>
      </c>
      <c r="F261" s="53" t="s">
        <v>317</v>
      </c>
      <c r="G261" s="32"/>
      <c r="H261" s="56" t="s">
        <v>322</v>
      </c>
      <c r="I261" s="54">
        <v>298</v>
      </c>
      <c r="J261" s="40">
        <f t="shared" si="9"/>
        <v>0.2</v>
      </c>
      <c r="K261" s="38"/>
      <c r="L261" s="40" t="s">
        <v>318</v>
      </c>
      <c r="M261" s="40" t="s">
        <v>321</v>
      </c>
      <c r="N261" s="30" t="s">
        <v>323</v>
      </c>
      <c r="O261" s="44"/>
      <c r="P261" s="44">
        <v>200</v>
      </c>
      <c r="Q261" s="44"/>
      <c r="R261" s="44"/>
      <c r="S261" s="37"/>
      <c r="T261" s="37"/>
    </row>
    <row r="262" spans="1:20" ht="18" customHeight="1">
      <c r="A262" s="155" t="s">
        <v>309</v>
      </c>
      <c r="B262" s="105" t="s">
        <v>300</v>
      </c>
      <c r="C262" s="91" t="s">
        <v>94</v>
      </c>
      <c r="D262" s="91" t="s">
        <v>131</v>
      </c>
      <c r="E262" s="105" t="s">
        <v>311</v>
      </c>
      <c r="F262" s="53" t="s">
        <v>317</v>
      </c>
      <c r="G262" s="32"/>
      <c r="H262" s="56" t="s">
        <v>322</v>
      </c>
      <c r="I262" s="54">
        <v>298</v>
      </c>
      <c r="J262" s="40">
        <f t="shared" si="9"/>
        <v>0.19600000000000001</v>
      </c>
      <c r="K262" s="38"/>
      <c r="L262" s="40" t="s">
        <v>318</v>
      </c>
      <c r="M262" s="40" t="s">
        <v>321</v>
      </c>
      <c r="N262" s="30" t="s">
        <v>323</v>
      </c>
      <c r="O262" s="44"/>
      <c r="P262" s="44">
        <v>196</v>
      </c>
      <c r="Q262" s="44"/>
      <c r="R262" s="44"/>
      <c r="S262" s="37"/>
      <c r="T262" s="37"/>
    </row>
    <row r="263" spans="1:20" ht="18" customHeight="1">
      <c r="A263" s="155" t="s">
        <v>307</v>
      </c>
      <c r="B263" s="105" t="s">
        <v>301</v>
      </c>
      <c r="C263" s="91" t="s">
        <v>94</v>
      </c>
      <c r="D263" s="91" t="s">
        <v>131</v>
      </c>
      <c r="E263" s="105" t="s">
        <v>312</v>
      </c>
      <c r="F263" s="53" t="s">
        <v>317</v>
      </c>
      <c r="G263" s="32"/>
      <c r="H263" s="56" t="s">
        <v>322</v>
      </c>
      <c r="I263" s="54">
        <v>298</v>
      </c>
      <c r="J263" s="40">
        <f t="shared" si="9"/>
        <v>0.26100000000000001</v>
      </c>
      <c r="K263" s="38"/>
      <c r="L263" s="40" t="s">
        <v>318</v>
      </c>
      <c r="M263" s="40" t="s">
        <v>321</v>
      </c>
      <c r="N263" s="30" t="s">
        <v>323</v>
      </c>
      <c r="O263" s="44"/>
      <c r="P263" s="44">
        <v>261</v>
      </c>
      <c r="Q263" s="44"/>
      <c r="R263" s="44"/>
      <c r="S263" s="37"/>
      <c r="T263" s="37"/>
    </row>
    <row r="264" spans="1:20" ht="18" customHeight="1">
      <c r="A264" s="155" t="s">
        <v>308</v>
      </c>
      <c r="B264" s="105" t="s">
        <v>302</v>
      </c>
      <c r="C264" s="91" t="s">
        <v>94</v>
      </c>
      <c r="D264" s="91" t="s">
        <v>131</v>
      </c>
      <c r="E264" s="105" t="s">
        <v>312</v>
      </c>
      <c r="F264" s="53" t="s">
        <v>317</v>
      </c>
      <c r="G264" s="32"/>
      <c r="H264" s="56" t="s">
        <v>322</v>
      </c>
      <c r="I264" s="54">
        <v>298</v>
      </c>
      <c r="J264" s="40">
        <f t="shared" si="9"/>
        <v>0.247</v>
      </c>
      <c r="K264" s="38"/>
      <c r="L264" s="40" t="s">
        <v>318</v>
      </c>
      <c r="M264" s="40" t="s">
        <v>321</v>
      </c>
      <c r="N264" s="30" t="s">
        <v>323</v>
      </c>
      <c r="O264" s="44"/>
      <c r="P264" s="44">
        <v>247</v>
      </c>
      <c r="Q264" s="44"/>
      <c r="R264" s="44"/>
      <c r="S264" s="37"/>
      <c r="T264" s="37"/>
    </row>
    <row r="265" spans="1:20" ht="18" customHeight="1">
      <c r="A265" s="57" t="s">
        <v>331</v>
      </c>
      <c r="B265" s="41" t="s">
        <v>325</v>
      </c>
      <c r="C265" s="30" t="s">
        <v>63</v>
      </c>
      <c r="D265" s="30" t="s">
        <v>64</v>
      </c>
      <c r="E265" s="31"/>
      <c r="F265" s="53" t="s">
        <v>194</v>
      </c>
      <c r="G265" s="32"/>
      <c r="H265" s="56" t="s">
        <v>337</v>
      </c>
      <c r="I265" s="54">
        <v>298</v>
      </c>
      <c r="J265" s="156">
        <v>317000000</v>
      </c>
      <c r="K265" s="38"/>
      <c r="L265" s="40" t="s">
        <v>33</v>
      </c>
      <c r="M265" s="40" t="s">
        <v>221</v>
      </c>
      <c r="N265" s="40" t="s">
        <v>324</v>
      </c>
      <c r="O265" s="44"/>
      <c r="P265" s="44"/>
      <c r="Q265" s="44"/>
      <c r="R265" s="44"/>
      <c r="S265" s="37"/>
      <c r="T265" s="37"/>
    </row>
    <row r="266" spans="1:20" ht="18" customHeight="1">
      <c r="A266" s="57" t="s">
        <v>332</v>
      </c>
      <c r="B266" s="41" t="s">
        <v>326</v>
      </c>
      <c r="C266" s="30" t="s">
        <v>161</v>
      </c>
      <c r="D266" s="30" t="s">
        <v>64</v>
      </c>
      <c r="E266" s="31"/>
      <c r="F266" s="53" t="s">
        <v>194</v>
      </c>
      <c r="G266" s="32"/>
      <c r="H266" s="56" t="s">
        <v>337</v>
      </c>
      <c r="I266" s="54">
        <v>298</v>
      </c>
      <c r="J266" s="156">
        <v>404000000</v>
      </c>
      <c r="K266" s="38"/>
      <c r="L266" s="40" t="s">
        <v>33</v>
      </c>
      <c r="M266" s="40" t="s">
        <v>221</v>
      </c>
      <c r="N266" s="40" t="s">
        <v>324</v>
      </c>
      <c r="O266" s="44"/>
      <c r="P266" s="44"/>
      <c r="Q266" s="44"/>
      <c r="R266" s="44"/>
      <c r="S266" s="37"/>
      <c r="T266" s="37"/>
    </row>
    <row r="267" spans="1:20" ht="18" customHeight="1">
      <c r="A267" s="57" t="s">
        <v>333</v>
      </c>
      <c r="B267" s="41" t="s">
        <v>327</v>
      </c>
      <c r="C267" s="30" t="s">
        <v>161</v>
      </c>
      <c r="D267" s="30" t="s">
        <v>64</v>
      </c>
      <c r="E267" s="31"/>
      <c r="F267" s="53" t="s">
        <v>194</v>
      </c>
      <c r="G267" s="32"/>
      <c r="H267" s="56" t="s">
        <v>337</v>
      </c>
      <c r="I267" s="54">
        <v>298</v>
      </c>
      <c r="J267" s="156">
        <v>499000000</v>
      </c>
      <c r="K267" s="38"/>
      <c r="L267" s="40" t="s">
        <v>33</v>
      </c>
      <c r="M267" s="40" t="s">
        <v>221</v>
      </c>
      <c r="N267" s="40" t="s">
        <v>324</v>
      </c>
      <c r="O267" s="44"/>
      <c r="P267" s="44"/>
      <c r="Q267" s="44"/>
      <c r="R267" s="44"/>
      <c r="S267" s="37"/>
      <c r="T267" s="37"/>
    </row>
    <row r="268" spans="1:20" ht="18" customHeight="1">
      <c r="A268" s="57" t="s">
        <v>334</v>
      </c>
      <c r="B268" s="41" t="s">
        <v>328</v>
      </c>
      <c r="C268" s="30" t="s">
        <v>161</v>
      </c>
      <c r="D268" s="30" t="s">
        <v>64</v>
      </c>
      <c r="E268" s="31"/>
      <c r="F268" s="53" t="s">
        <v>194</v>
      </c>
      <c r="G268" s="32"/>
      <c r="H268" s="56" t="s">
        <v>337</v>
      </c>
      <c r="I268" s="54">
        <v>298</v>
      </c>
      <c r="J268" s="156">
        <v>749000000</v>
      </c>
      <c r="K268" s="38"/>
      <c r="L268" s="40" t="s">
        <v>33</v>
      </c>
      <c r="M268" s="40" t="s">
        <v>221</v>
      </c>
      <c r="N268" s="40" t="s">
        <v>324</v>
      </c>
      <c r="O268" s="44"/>
      <c r="P268" s="44"/>
      <c r="Q268" s="44"/>
      <c r="R268" s="44"/>
      <c r="S268" s="37"/>
      <c r="T268" s="37"/>
    </row>
    <row r="269" spans="1:20" ht="18" customHeight="1">
      <c r="A269" s="57" t="s">
        <v>335</v>
      </c>
      <c r="B269" s="41" t="s">
        <v>329</v>
      </c>
      <c r="C269" s="30" t="s">
        <v>161</v>
      </c>
      <c r="D269" s="30" t="s">
        <v>64</v>
      </c>
      <c r="E269" s="55"/>
      <c r="F269" s="53" t="s">
        <v>194</v>
      </c>
      <c r="G269" s="32"/>
      <c r="H269" s="56" t="s">
        <v>337</v>
      </c>
      <c r="I269" s="54">
        <v>298</v>
      </c>
      <c r="J269" s="35">
        <v>946000000</v>
      </c>
      <c r="K269" s="38"/>
      <c r="L269" s="40" t="s">
        <v>33</v>
      </c>
      <c r="M269" s="40" t="s">
        <v>221</v>
      </c>
      <c r="N269" s="40" t="s">
        <v>324</v>
      </c>
      <c r="O269" s="44"/>
      <c r="P269" s="44"/>
      <c r="Q269" s="44"/>
      <c r="R269" s="44"/>
      <c r="S269" s="37"/>
      <c r="T269" s="37"/>
    </row>
    <row r="270" spans="1:20" ht="18" customHeight="1">
      <c r="A270" s="57" t="s">
        <v>336</v>
      </c>
      <c r="B270" s="41" t="s">
        <v>330</v>
      </c>
      <c r="C270" s="30" t="s">
        <v>161</v>
      </c>
      <c r="D270" s="30" t="s">
        <v>64</v>
      </c>
      <c r="E270" s="55"/>
      <c r="F270" s="53" t="s">
        <v>194</v>
      </c>
      <c r="G270" s="32"/>
      <c r="H270" s="56" t="s">
        <v>337</v>
      </c>
      <c r="I270" s="54">
        <v>298</v>
      </c>
      <c r="J270" s="35">
        <v>1159000000</v>
      </c>
      <c r="K270" s="38"/>
      <c r="L270" s="40" t="s">
        <v>33</v>
      </c>
      <c r="M270" s="40" t="s">
        <v>221</v>
      </c>
      <c r="N270" s="40" t="s">
        <v>324</v>
      </c>
      <c r="O270" s="44"/>
      <c r="P270" s="44"/>
      <c r="Q270" s="44"/>
      <c r="R270" s="44"/>
      <c r="S270" s="37"/>
      <c r="T270" s="37"/>
    </row>
    <row r="271" spans="1:20" ht="18" customHeight="1">
      <c r="A271" s="57" t="s">
        <v>331</v>
      </c>
      <c r="B271" s="41" t="s">
        <v>325</v>
      </c>
      <c r="C271" s="30" t="s">
        <v>63</v>
      </c>
      <c r="D271" s="30" t="s">
        <v>64</v>
      </c>
      <c r="E271" s="55"/>
      <c r="F271" s="57" t="s">
        <v>273</v>
      </c>
      <c r="G271" s="32"/>
      <c r="H271" s="56" t="s">
        <v>337</v>
      </c>
      <c r="I271" s="54">
        <v>298</v>
      </c>
      <c r="J271" s="51">
        <v>900000000</v>
      </c>
      <c r="K271" s="38"/>
      <c r="L271" s="40" t="s">
        <v>33</v>
      </c>
      <c r="M271" s="40" t="s">
        <v>221</v>
      </c>
      <c r="N271" s="40" t="s">
        <v>324</v>
      </c>
      <c r="O271" s="44"/>
      <c r="P271" s="44"/>
      <c r="Q271" s="44"/>
      <c r="R271" s="44"/>
      <c r="S271" s="37"/>
      <c r="T271" s="37"/>
    </row>
    <row r="272" spans="1:20" ht="18" customHeight="1">
      <c r="A272" s="57" t="s">
        <v>332</v>
      </c>
      <c r="B272" s="41" t="s">
        <v>326</v>
      </c>
      <c r="C272" s="30" t="s">
        <v>161</v>
      </c>
      <c r="D272" s="30" t="s">
        <v>64</v>
      </c>
      <c r="E272" s="55"/>
      <c r="F272" s="57" t="s">
        <v>273</v>
      </c>
      <c r="G272" s="32"/>
      <c r="H272" s="56" t="s">
        <v>337</v>
      </c>
      <c r="I272" s="54">
        <v>298</v>
      </c>
      <c r="J272" s="51">
        <v>870000000</v>
      </c>
      <c r="K272" s="51"/>
      <c r="L272" s="40" t="s">
        <v>33</v>
      </c>
      <c r="M272" s="40" t="s">
        <v>221</v>
      </c>
      <c r="N272" s="40" t="s">
        <v>324</v>
      </c>
      <c r="O272" s="44"/>
      <c r="P272" s="44"/>
      <c r="Q272" s="44"/>
      <c r="R272" s="44"/>
      <c r="S272" s="37"/>
      <c r="T272" s="37"/>
    </row>
    <row r="273" spans="1:20" ht="18" customHeight="1">
      <c r="A273" s="57" t="s">
        <v>333</v>
      </c>
      <c r="B273" s="41" t="s">
        <v>327</v>
      </c>
      <c r="C273" s="30" t="s">
        <v>161</v>
      </c>
      <c r="D273" s="30" t="s">
        <v>64</v>
      </c>
      <c r="E273" s="55"/>
      <c r="F273" s="57" t="s">
        <v>274</v>
      </c>
      <c r="G273" s="32"/>
      <c r="H273" s="56" t="s">
        <v>337</v>
      </c>
      <c r="I273" s="54">
        <v>298</v>
      </c>
      <c r="J273" s="51">
        <v>994000000</v>
      </c>
      <c r="K273" s="51"/>
      <c r="L273" s="40" t="s">
        <v>33</v>
      </c>
      <c r="M273" s="40" t="s">
        <v>221</v>
      </c>
      <c r="N273" s="40" t="s">
        <v>324</v>
      </c>
      <c r="O273" s="44"/>
      <c r="P273" s="44"/>
      <c r="Q273" s="44"/>
      <c r="R273" s="44"/>
      <c r="S273" s="37"/>
      <c r="T273" s="37"/>
    </row>
    <row r="274" spans="1:20" ht="18" customHeight="1">
      <c r="A274" s="57" t="s">
        <v>334</v>
      </c>
      <c r="B274" s="41" t="s">
        <v>328</v>
      </c>
      <c r="C274" s="30" t="s">
        <v>161</v>
      </c>
      <c r="D274" s="30" t="s">
        <v>64</v>
      </c>
      <c r="E274" s="55"/>
      <c r="F274" s="57" t="s">
        <v>274</v>
      </c>
      <c r="G274" s="32"/>
      <c r="H274" s="56" t="s">
        <v>337</v>
      </c>
      <c r="I274" s="54">
        <v>298</v>
      </c>
      <c r="J274" s="51">
        <v>1216000000</v>
      </c>
      <c r="K274" s="38"/>
      <c r="L274" s="40" t="s">
        <v>33</v>
      </c>
      <c r="M274" s="40" t="s">
        <v>221</v>
      </c>
      <c r="N274" s="40" t="s">
        <v>324</v>
      </c>
      <c r="O274" s="44"/>
      <c r="P274" s="44"/>
      <c r="Q274" s="44"/>
      <c r="R274" s="44"/>
      <c r="S274" s="37"/>
      <c r="T274" s="37"/>
    </row>
    <row r="275" spans="1:20" ht="18" customHeight="1">
      <c r="A275" s="57" t="s">
        <v>335</v>
      </c>
      <c r="B275" s="41" t="s">
        <v>329</v>
      </c>
      <c r="C275" s="30" t="s">
        <v>161</v>
      </c>
      <c r="D275" s="30" t="s">
        <v>64</v>
      </c>
      <c r="E275" s="55"/>
      <c r="F275" s="57" t="s">
        <v>274</v>
      </c>
      <c r="G275" s="32"/>
      <c r="H275" s="56" t="s">
        <v>337</v>
      </c>
      <c r="I275" s="54">
        <v>298</v>
      </c>
      <c r="J275" s="51">
        <v>1261000000</v>
      </c>
      <c r="K275" s="38"/>
      <c r="L275" s="40" t="s">
        <v>33</v>
      </c>
      <c r="M275" s="40" t="s">
        <v>221</v>
      </c>
      <c r="N275" s="40" t="s">
        <v>324</v>
      </c>
      <c r="O275" s="44"/>
      <c r="P275" s="44"/>
      <c r="Q275" s="44"/>
      <c r="R275" s="44"/>
      <c r="S275" s="37"/>
      <c r="T275" s="37"/>
    </row>
    <row r="276" spans="1:20" ht="18" customHeight="1">
      <c r="A276" s="57" t="s">
        <v>336</v>
      </c>
      <c r="B276" s="41" t="s">
        <v>330</v>
      </c>
      <c r="C276" s="30" t="s">
        <v>161</v>
      </c>
      <c r="D276" s="30" t="s">
        <v>64</v>
      </c>
      <c r="E276" s="55"/>
      <c r="F276" s="57" t="s">
        <v>274</v>
      </c>
      <c r="G276" s="32"/>
      <c r="H276" s="56" t="s">
        <v>337</v>
      </c>
      <c r="I276" s="54">
        <v>298</v>
      </c>
      <c r="J276" s="51">
        <v>1415000000</v>
      </c>
      <c r="K276" s="44"/>
      <c r="L276" s="40" t="s">
        <v>33</v>
      </c>
      <c r="M276" s="40" t="s">
        <v>221</v>
      </c>
      <c r="N276" s="40" t="s">
        <v>324</v>
      </c>
      <c r="O276" s="92"/>
      <c r="P276" s="44"/>
      <c r="Q276" s="44"/>
      <c r="R276" s="44"/>
      <c r="S276" s="37"/>
      <c r="T276" s="37"/>
    </row>
    <row r="277" spans="1:20" ht="18" customHeight="1">
      <c r="A277" s="93" t="s">
        <v>331</v>
      </c>
      <c r="B277" s="103" t="s">
        <v>325</v>
      </c>
      <c r="C277" s="90" t="s">
        <v>63</v>
      </c>
      <c r="D277" s="90" t="s">
        <v>64</v>
      </c>
      <c r="E277" s="55"/>
      <c r="F277" s="57" t="s">
        <v>272</v>
      </c>
      <c r="G277" s="32"/>
      <c r="H277" s="56" t="s">
        <v>337</v>
      </c>
      <c r="I277" s="54">
        <v>298</v>
      </c>
      <c r="J277" s="51">
        <v>75</v>
      </c>
      <c r="K277" s="44"/>
      <c r="L277" s="57" t="s">
        <v>68</v>
      </c>
      <c r="M277" s="57" t="s">
        <v>168</v>
      </c>
      <c r="N277" s="40" t="s">
        <v>324</v>
      </c>
      <c r="O277" s="44"/>
      <c r="P277" s="44"/>
      <c r="Q277" s="44"/>
      <c r="R277" s="44"/>
      <c r="S277" s="37"/>
      <c r="T277" s="37"/>
    </row>
    <row r="278" spans="1:20" ht="18" customHeight="1">
      <c r="A278" s="95" t="s">
        <v>332</v>
      </c>
      <c r="B278" s="105" t="s">
        <v>326</v>
      </c>
      <c r="C278" s="91" t="s">
        <v>161</v>
      </c>
      <c r="D278" s="91" t="s">
        <v>64</v>
      </c>
      <c r="E278" s="55"/>
      <c r="F278" s="57" t="s">
        <v>272</v>
      </c>
      <c r="G278" s="32"/>
      <c r="H278" s="56" t="s">
        <v>337</v>
      </c>
      <c r="I278" s="54">
        <v>298</v>
      </c>
      <c r="J278" s="51">
        <v>75</v>
      </c>
      <c r="K278" s="44"/>
      <c r="L278" s="57" t="s">
        <v>68</v>
      </c>
      <c r="M278" s="57" t="s">
        <v>168</v>
      </c>
      <c r="N278" s="40" t="s">
        <v>324</v>
      </c>
      <c r="O278" s="44"/>
      <c r="P278" s="44"/>
      <c r="Q278" s="44"/>
      <c r="R278" s="44"/>
      <c r="S278" s="37"/>
      <c r="T278" s="37"/>
    </row>
    <row r="279" spans="1:20" ht="18" customHeight="1">
      <c r="A279" s="95" t="s">
        <v>333</v>
      </c>
      <c r="B279" s="105" t="s">
        <v>327</v>
      </c>
      <c r="C279" s="91" t="s">
        <v>161</v>
      </c>
      <c r="D279" s="91" t="s">
        <v>64</v>
      </c>
      <c r="E279" s="55"/>
      <c r="F279" s="57" t="s">
        <v>271</v>
      </c>
      <c r="G279" s="32"/>
      <c r="H279" s="56" t="s">
        <v>337</v>
      </c>
      <c r="I279" s="54">
        <v>298</v>
      </c>
      <c r="J279" s="44">
        <v>37.116564417177898</v>
      </c>
      <c r="K279" s="44"/>
      <c r="L279" s="57" t="s">
        <v>68</v>
      </c>
      <c r="M279" s="57" t="s">
        <v>168</v>
      </c>
      <c r="N279" s="40" t="s">
        <v>324</v>
      </c>
      <c r="O279" s="44"/>
      <c r="P279" s="44"/>
      <c r="Q279" s="44"/>
      <c r="R279" s="44"/>
      <c r="S279" s="37"/>
      <c r="T279" s="37"/>
    </row>
    <row r="280" spans="1:20" ht="18" customHeight="1">
      <c r="A280" s="95" t="s">
        <v>334</v>
      </c>
      <c r="B280" s="105" t="s">
        <v>328</v>
      </c>
      <c r="C280" s="91" t="s">
        <v>161</v>
      </c>
      <c r="D280" s="91" t="s">
        <v>64</v>
      </c>
      <c r="E280" s="55"/>
      <c r="F280" s="57" t="s">
        <v>271</v>
      </c>
      <c r="G280" s="32"/>
      <c r="H280" s="56" t="s">
        <v>337</v>
      </c>
      <c r="I280" s="54">
        <v>298</v>
      </c>
      <c r="J280" s="44">
        <v>35.460122699386503</v>
      </c>
      <c r="K280" s="44"/>
      <c r="L280" s="57" t="s">
        <v>68</v>
      </c>
      <c r="M280" s="57" t="s">
        <v>168</v>
      </c>
      <c r="N280" s="40" t="s">
        <v>324</v>
      </c>
      <c r="O280" s="44"/>
      <c r="P280" s="44"/>
      <c r="Q280" s="44"/>
      <c r="R280" s="44"/>
      <c r="S280" s="37"/>
      <c r="T280" s="37"/>
    </row>
    <row r="281" spans="1:20" ht="18" customHeight="1">
      <c r="A281" s="95" t="s">
        <v>335</v>
      </c>
      <c r="B281" s="105" t="s">
        <v>329</v>
      </c>
      <c r="C281" s="91" t="s">
        <v>161</v>
      </c>
      <c r="D281" s="91" t="s">
        <v>64</v>
      </c>
      <c r="E281" s="55"/>
      <c r="F281" s="57" t="s">
        <v>271</v>
      </c>
      <c r="G281" s="32"/>
      <c r="H281" s="56" t="s">
        <v>337</v>
      </c>
      <c r="I281" s="54">
        <v>298</v>
      </c>
      <c r="J281" s="44">
        <v>26.993865030674801</v>
      </c>
      <c r="K281" s="44"/>
      <c r="L281" s="57" t="s">
        <v>68</v>
      </c>
      <c r="M281" s="57" t="s">
        <v>168</v>
      </c>
      <c r="N281" s="40" t="s">
        <v>324</v>
      </c>
      <c r="O281" s="44"/>
      <c r="P281" s="44"/>
      <c r="Q281" s="44"/>
      <c r="R281" s="44"/>
      <c r="S281" s="37"/>
      <c r="T281" s="37"/>
    </row>
    <row r="282" spans="1:20" ht="18" customHeight="1">
      <c r="A282" s="95" t="s">
        <v>336</v>
      </c>
      <c r="B282" s="105" t="s">
        <v>330</v>
      </c>
      <c r="C282" s="91" t="s">
        <v>161</v>
      </c>
      <c r="D282" s="91" t="s">
        <v>64</v>
      </c>
      <c r="E282" s="55"/>
      <c r="F282" s="57" t="s">
        <v>271</v>
      </c>
      <c r="G282" s="32"/>
      <c r="H282" s="56" t="s">
        <v>337</v>
      </c>
      <c r="I282" s="54">
        <v>298</v>
      </c>
      <c r="J282" s="44">
        <v>20.245398773006102</v>
      </c>
      <c r="K282" s="44"/>
      <c r="L282" s="57" t="s">
        <v>68</v>
      </c>
      <c r="M282" s="57" t="s">
        <v>168</v>
      </c>
      <c r="N282" s="40" t="s">
        <v>324</v>
      </c>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2025-08-22T09:51:19Z</dcterms:modified>
</cp:coreProperties>
</file>