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nash Kustagi\Desktop\Spring A\1. Linear Modelling\Week 4\Data 8th Jan\"/>
    </mc:Choice>
  </mc:AlternateContent>
  <bookViews>
    <workbookView xWindow="0" yWindow="0" windowWidth="20490" windowHeight="7755"/>
  </bookViews>
  <sheets>
    <sheet name="LOGIT TEMPLATE" sheetId="3" r:id="rId1"/>
  </sheets>
  <definedNames>
    <definedName name="AGEBETA">#REF!</definedName>
    <definedName name="INCOMEBETA">#REF!</definedName>
    <definedName name="INTERCEPT">#REF!</definedName>
    <definedName name="solver_adj" localSheetId="0" hidden="1">'LOGIT TEMPLATE'!$A$3:$D$3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'LOGIT TEMPLATE'!$K$2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ZIPBETA">#REF!</definedName>
  </definedNames>
  <calcPr calcId="152511"/>
</workbook>
</file>

<file path=xl/calcChain.xml><?xml version="1.0" encoding="utf-8"?>
<calcChain xmlns="http://schemas.openxmlformats.org/spreadsheetml/2006/main">
  <c r="F6" i="3" l="1"/>
  <c r="H6" i="3" l="1"/>
  <c r="F41" i="3"/>
  <c r="G41" i="3" s="1"/>
  <c r="H41" i="3" s="1"/>
  <c r="F40" i="3"/>
  <c r="G40" i="3" s="1"/>
  <c r="H40" i="3" s="1"/>
  <c r="I40" i="3" s="1"/>
  <c r="F39" i="3"/>
  <c r="G39" i="3" s="1"/>
  <c r="H39" i="3" s="1"/>
  <c r="F38" i="3"/>
  <c r="G38" i="3" s="1"/>
  <c r="H38" i="3" s="1"/>
  <c r="I38" i="3" s="1"/>
  <c r="J38" i="3" s="1"/>
  <c r="K38" i="3" s="1"/>
  <c r="F37" i="3"/>
  <c r="G37" i="3" s="1"/>
  <c r="H37" i="3" s="1"/>
  <c r="F36" i="3"/>
  <c r="G36" i="3" s="1"/>
  <c r="H36" i="3" s="1"/>
  <c r="I36" i="3" s="1"/>
  <c r="F35" i="3"/>
  <c r="G35" i="3" s="1"/>
  <c r="H35" i="3" s="1"/>
  <c r="F34" i="3"/>
  <c r="G34" i="3" s="1"/>
  <c r="H34" i="3" s="1"/>
  <c r="I34" i="3" s="1"/>
  <c r="J34" i="3" s="1"/>
  <c r="K34" i="3" s="1"/>
  <c r="F33" i="3"/>
  <c r="G33" i="3" s="1"/>
  <c r="H33" i="3" s="1"/>
  <c r="F32" i="3"/>
  <c r="G32" i="3" s="1"/>
  <c r="H32" i="3" s="1"/>
  <c r="I32" i="3" s="1"/>
  <c r="F31" i="3"/>
  <c r="G31" i="3" s="1"/>
  <c r="H31" i="3" s="1"/>
  <c r="F30" i="3"/>
  <c r="G30" i="3" s="1"/>
  <c r="H30" i="3" s="1"/>
  <c r="I30" i="3" s="1"/>
  <c r="F29" i="3"/>
  <c r="G29" i="3" s="1"/>
  <c r="H29" i="3" s="1"/>
  <c r="F28" i="3"/>
  <c r="G28" i="3" s="1"/>
  <c r="H28" i="3" s="1"/>
  <c r="I28" i="3" s="1"/>
  <c r="J28" i="3" s="1"/>
  <c r="K28" i="3" s="1"/>
  <c r="F27" i="3"/>
  <c r="G27" i="3" s="1"/>
  <c r="H27" i="3" s="1"/>
  <c r="I27" i="3" s="1"/>
  <c r="J27" i="3" s="1"/>
  <c r="K27" i="3" s="1"/>
  <c r="F26" i="3"/>
  <c r="G26" i="3" s="1"/>
  <c r="H26" i="3" s="1"/>
  <c r="F25" i="3"/>
  <c r="G25" i="3" s="1"/>
  <c r="H25" i="3" s="1"/>
  <c r="I25" i="3" s="1"/>
  <c r="J25" i="3" s="1"/>
  <c r="K25" i="3" s="1"/>
  <c r="F24" i="3"/>
  <c r="G24" i="3" s="1"/>
  <c r="H24" i="3" s="1"/>
  <c r="I24" i="3" s="1"/>
  <c r="J24" i="3" s="1"/>
  <c r="K24" i="3" s="1"/>
  <c r="F23" i="3"/>
  <c r="G23" i="3" s="1"/>
  <c r="H23" i="3" s="1"/>
  <c r="I23" i="3" s="1"/>
  <c r="J23" i="3" s="1"/>
  <c r="K23" i="3" s="1"/>
  <c r="F22" i="3"/>
  <c r="G22" i="3" s="1"/>
  <c r="H22" i="3" s="1"/>
  <c r="I22" i="3" s="1"/>
  <c r="J22" i="3" s="1"/>
  <c r="K22" i="3" s="1"/>
  <c r="F21" i="3"/>
  <c r="G21" i="3" s="1"/>
  <c r="H21" i="3" s="1"/>
  <c r="I21" i="3" s="1"/>
  <c r="J21" i="3" s="1"/>
  <c r="K21" i="3" s="1"/>
  <c r="F20" i="3"/>
  <c r="G20" i="3" s="1"/>
  <c r="H20" i="3" s="1"/>
  <c r="F19" i="3"/>
  <c r="G19" i="3" s="1"/>
  <c r="H19" i="3" s="1"/>
  <c r="I19" i="3" s="1"/>
  <c r="J19" i="3" s="1"/>
  <c r="K19" i="3" s="1"/>
  <c r="F18" i="3"/>
  <c r="G18" i="3" s="1"/>
  <c r="H18" i="3" s="1"/>
  <c r="F17" i="3"/>
  <c r="G17" i="3" s="1"/>
  <c r="H17" i="3" s="1"/>
  <c r="I17" i="3" s="1"/>
  <c r="J17" i="3" s="1"/>
  <c r="K17" i="3" s="1"/>
  <c r="F16" i="3"/>
  <c r="G16" i="3" s="1"/>
  <c r="H16" i="3" s="1"/>
  <c r="I16" i="3" s="1"/>
  <c r="J16" i="3" s="1"/>
  <c r="K16" i="3" s="1"/>
  <c r="F15" i="3"/>
  <c r="G15" i="3" s="1"/>
  <c r="H15" i="3" s="1"/>
  <c r="I15" i="3" s="1"/>
  <c r="J15" i="3" s="1"/>
  <c r="K15" i="3" s="1"/>
  <c r="F14" i="3"/>
  <c r="G14" i="3" s="1"/>
  <c r="H14" i="3" s="1"/>
  <c r="I14" i="3" s="1"/>
  <c r="J14" i="3" s="1"/>
  <c r="K14" i="3" s="1"/>
  <c r="F13" i="3"/>
  <c r="G13" i="3" s="1"/>
  <c r="H13" i="3" s="1"/>
  <c r="I13" i="3" s="1"/>
  <c r="J13" i="3" s="1"/>
  <c r="K13" i="3" s="1"/>
  <c r="F12" i="3"/>
  <c r="G12" i="3" s="1"/>
  <c r="H12" i="3" s="1"/>
  <c r="I12" i="3" s="1"/>
  <c r="J12" i="3" s="1"/>
  <c r="K12" i="3" s="1"/>
  <c r="F11" i="3"/>
  <c r="G11" i="3" s="1"/>
  <c r="H11" i="3" s="1"/>
  <c r="I11" i="3" s="1"/>
  <c r="J11" i="3" s="1"/>
  <c r="K11" i="3" s="1"/>
  <c r="F10" i="3"/>
  <c r="G10" i="3" s="1"/>
  <c r="H10" i="3" s="1"/>
  <c r="I10" i="3" s="1"/>
  <c r="J10" i="3" s="1"/>
  <c r="K10" i="3" s="1"/>
  <c r="F9" i="3"/>
  <c r="G9" i="3" s="1"/>
  <c r="H9" i="3" s="1"/>
  <c r="I9" i="3" s="1"/>
  <c r="J9" i="3" s="1"/>
  <c r="K9" i="3" s="1"/>
  <c r="F8" i="3"/>
  <c r="G8" i="3" s="1"/>
  <c r="H8" i="3" s="1"/>
  <c r="I8" i="3" s="1"/>
  <c r="J8" i="3" s="1"/>
  <c r="K8" i="3" s="1"/>
  <c r="F7" i="3"/>
  <c r="G7" i="3" s="1"/>
  <c r="H7" i="3" s="1"/>
  <c r="I7" i="3" s="1"/>
  <c r="J7" i="3" s="1"/>
  <c r="K7" i="3" s="1"/>
  <c r="G6" i="3"/>
  <c r="I6" i="3" s="1"/>
  <c r="J6" i="3" s="1"/>
  <c r="K6" i="3" s="1"/>
  <c r="J29" i="3" l="1"/>
  <c r="K29" i="3" s="1"/>
  <c r="I29" i="3"/>
  <c r="I37" i="3"/>
  <c r="J37" i="3"/>
  <c r="K37" i="3" s="1"/>
  <c r="J41" i="3"/>
  <c r="K41" i="3" s="1"/>
  <c r="I41" i="3"/>
  <c r="I20" i="3"/>
  <c r="J20" i="3"/>
  <c r="K20" i="3" s="1"/>
  <c r="I26" i="3"/>
  <c r="J26" i="3"/>
  <c r="K26" i="3" s="1"/>
  <c r="I18" i="3"/>
  <c r="J18" i="3"/>
  <c r="K18" i="3" s="1"/>
  <c r="I33" i="3"/>
  <c r="J33" i="3"/>
  <c r="K33" i="3" s="1"/>
  <c r="J31" i="3"/>
  <c r="K31" i="3" s="1"/>
  <c r="I31" i="3"/>
  <c r="J35" i="3"/>
  <c r="K35" i="3" s="1"/>
  <c r="I35" i="3"/>
  <c r="J39" i="3"/>
  <c r="K39" i="3" s="1"/>
  <c r="I39" i="3"/>
  <c r="J30" i="3"/>
  <c r="K30" i="3" s="1"/>
  <c r="J32" i="3"/>
  <c r="K32" i="3" s="1"/>
  <c r="J36" i="3"/>
  <c r="K36" i="3" s="1"/>
  <c r="J40" i="3"/>
  <c r="K40" i="3" s="1"/>
  <c r="K42" i="3" l="1"/>
  <c r="K2" i="3" s="1"/>
</calcChain>
</file>

<file path=xl/sharedStrings.xml><?xml version="1.0" encoding="utf-8"?>
<sst xmlns="http://schemas.openxmlformats.org/spreadsheetml/2006/main" count="19" uniqueCount="19">
  <si>
    <t>PURCHASE</t>
  </si>
  <si>
    <t>INCOME</t>
  </si>
  <si>
    <t>AGE</t>
  </si>
  <si>
    <t>ZIPCODE</t>
  </si>
  <si>
    <t>LOG LIKELIHOOD</t>
  </si>
  <si>
    <t>SUM OF LOG LIKELIHOOD</t>
  </si>
  <si>
    <r>
      <rPr>
        <b/>
        <sz val="16"/>
        <color theme="1"/>
        <rFont val="Calibri"/>
        <family val="2"/>
      </rPr>
      <t>β</t>
    </r>
    <r>
      <rPr>
        <b/>
        <vertAlign val="subscript"/>
        <sz val="16"/>
        <color theme="1"/>
        <rFont val="Calibri"/>
        <family val="2"/>
      </rPr>
      <t>0</t>
    </r>
  </si>
  <si>
    <r>
      <rPr>
        <b/>
        <sz val="16"/>
        <color theme="1"/>
        <rFont val="Calibri"/>
        <family val="2"/>
      </rPr>
      <t>β</t>
    </r>
    <r>
      <rPr>
        <b/>
        <vertAlign val="subscript"/>
        <sz val="16"/>
        <color theme="1"/>
        <rFont val="Calibri"/>
        <family val="2"/>
      </rPr>
      <t>1</t>
    </r>
  </si>
  <si>
    <t>β2</t>
  </si>
  <si>
    <t>β3</t>
  </si>
  <si>
    <t>STEP 1</t>
  </si>
  <si>
    <t>STEP 2</t>
  </si>
  <si>
    <r>
      <t xml:space="preserve">LOGIT = </t>
    </r>
    <r>
      <rPr>
        <b/>
        <u/>
        <sz val="11"/>
        <color theme="1"/>
        <rFont val="Calibri"/>
        <family val="2"/>
      </rPr>
      <t>β</t>
    </r>
    <r>
      <rPr>
        <b/>
        <u/>
        <vertAlign val="subscript"/>
        <sz val="11"/>
        <color theme="1"/>
        <rFont val="Calibri"/>
        <family val="2"/>
      </rPr>
      <t xml:space="preserve">0 </t>
    </r>
    <r>
      <rPr>
        <b/>
        <u/>
        <sz val="11"/>
        <color theme="1"/>
        <rFont val="Calibri"/>
        <family val="2"/>
      </rPr>
      <t xml:space="preserve"> + β</t>
    </r>
    <r>
      <rPr>
        <b/>
        <u/>
        <vertAlign val="subscript"/>
        <sz val="11"/>
        <color theme="1"/>
        <rFont val="Calibri"/>
        <family val="2"/>
      </rPr>
      <t>1*</t>
    </r>
    <r>
      <rPr>
        <b/>
        <u/>
        <sz val="11"/>
        <color theme="1"/>
        <rFont val="Calibri"/>
        <family val="2"/>
      </rPr>
      <t xml:space="preserve"> Income + β</t>
    </r>
    <r>
      <rPr>
        <b/>
        <u/>
        <vertAlign val="subscript"/>
        <sz val="11"/>
        <color theme="1"/>
        <rFont val="Calibri"/>
        <family val="2"/>
      </rPr>
      <t>2</t>
    </r>
    <r>
      <rPr>
        <b/>
        <u/>
        <sz val="11"/>
        <color theme="1"/>
        <rFont val="Calibri"/>
        <family val="2"/>
      </rPr>
      <t xml:space="preserve"> *Age + β</t>
    </r>
    <r>
      <rPr>
        <b/>
        <u/>
        <vertAlign val="subscript"/>
        <sz val="11"/>
        <color theme="1"/>
        <rFont val="Calibri"/>
        <family val="2"/>
      </rPr>
      <t>3</t>
    </r>
    <r>
      <rPr>
        <b/>
        <u/>
        <sz val="11"/>
        <color theme="1"/>
        <rFont val="Calibri"/>
        <family val="2"/>
      </rPr>
      <t xml:space="preserve"> *Zip</t>
    </r>
  </si>
  <si>
    <r>
      <t>ODDS = e</t>
    </r>
    <r>
      <rPr>
        <b/>
        <u/>
        <vertAlign val="superscript"/>
        <sz val="14"/>
        <color theme="1"/>
        <rFont val="Calibri"/>
        <family val="2"/>
        <scheme val="minor"/>
      </rPr>
      <t>LOGIT</t>
    </r>
  </si>
  <si>
    <t>STEP 3</t>
  </si>
  <si>
    <t>PROB. OF NOT MAKING PURCHASE</t>
  </si>
  <si>
    <t>PROB.  OF MAKING PURCHASE= ODDS / (1 +ODDS)</t>
  </si>
  <si>
    <t>HOW CORRECT IS MY ESTIMATE?</t>
  </si>
  <si>
    <t>LOGIT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</si>
</sst>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u/>
      <sz val="11"/>
      <color theme="1"/>
      <name val="Calibri"/>
      <family val="2"/>
    </font>
    <font>
      <b/>
      <u/>
      <vertAlign val="subscript"/>
      <sz val="11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7" fillId="33" borderId="0" xfId="0" applyFont="1" applyFill="1"/>
    <xf numFmtId="164" fontId="27" fillId="33" borderId="0" xfId="0" applyNumberFormat="1" applyFont="1" applyFill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9" fillId="33" borderId="0" xfId="0" applyFont="1" applyFill="1" applyAlignment="1">
      <alignment horizontal="center"/>
    </xf>
    <xf numFmtId="167" fontId="19" fillId="33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/>
  </sheetViews>
  <sheetFormatPr defaultRowHeight="15" x14ac:dyDescent="0.25"/>
  <cols>
    <col min="1" max="1" width="20.42578125" bestFit="1" customWidth="1"/>
    <col min="2" max="2" width="16.85546875" bestFit="1" customWidth="1"/>
    <col min="3" max="3" width="13.140625" bestFit="1" customWidth="1"/>
    <col min="4" max="4" width="18.28515625" bestFit="1" customWidth="1"/>
    <col min="6" max="6" width="40.85546875" bestFit="1" customWidth="1"/>
    <col min="7" max="7" width="16.42578125" bestFit="1" customWidth="1"/>
    <col min="8" max="8" width="30.85546875" customWidth="1"/>
    <col min="9" max="9" width="17.85546875" customWidth="1"/>
    <col min="10" max="10" width="30.5703125" customWidth="1"/>
    <col min="11" max="11" width="20.42578125" bestFit="1" customWidth="1"/>
  </cols>
  <sheetData>
    <row r="1" spans="1:11" ht="18.75" x14ac:dyDescent="0.3">
      <c r="F1" s="1" t="s">
        <v>18</v>
      </c>
    </row>
    <row r="2" spans="1:11" ht="24" x14ac:dyDescent="0.45">
      <c r="A2" s="5" t="s">
        <v>6</v>
      </c>
      <c r="B2" s="5" t="s">
        <v>7</v>
      </c>
      <c r="C2" s="5" t="s">
        <v>8</v>
      </c>
      <c r="D2" s="5" t="s">
        <v>9</v>
      </c>
      <c r="J2" s="8" t="s">
        <v>5</v>
      </c>
      <c r="K2" s="9">
        <f>K42</f>
        <v>-14.160149545423934</v>
      </c>
    </row>
    <row r="3" spans="1:11" ht="21" x14ac:dyDescent="0.35">
      <c r="A3" s="13">
        <v>-19.994025220059878</v>
      </c>
      <c r="B3" s="13">
        <v>9.1098305360767087E-2</v>
      </c>
      <c r="C3" s="13">
        <v>0.12660062719248488</v>
      </c>
      <c r="D3" s="13">
        <v>2.5839823939096238</v>
      </c>
    </row>
    <row r="4" spans="1:11" ht="15.75" x14ac:dyDescent="0.25">
      <c r="F4" s="6" t="s">
        <v>10</v>
      </c>
      <c r="G4" s="6" t="s">
        <v>11</v>
      </c>
      <c r="H4" s="6" t="s">
        <v>14</v>
      </c>
    </row>
    <row r="5" spans="1:11" ht="46.5" x14ac:dyDescent="0.35">
      <c r="A5" s="2" t="s">
        <v>0</v>
      </c>
      <c r="B5" s="2" t="s">
        <v>1</v>
      </c>
      <c r="C5" s="2" t="s">
        <v>2</v>
      </c>
      <c r="D5" s="2" t="s">
        <v>3</v>
      </c>
      <c r="F5" s="4" t="s">
        <v>12</v>
      </c>
      <c r="G5" s="2" t="s">
        <v>13</v>
      </c>
      <c r="H5" s="7" t="s">
        <v>16</v>
      </c>
      <c r="I5" s="7" t="s">
        <v>15</v>
      </c>
      <c r="J5" s="7" t="s">
        <v>17</v>
      </c>
      <c r="K5" s="2" t="s">
        <v>4</v>
      </c>
    </row>
    <row r="6" spans="1:11" x14ac:dyDescent="0.25">
      <c r="A6" s="3">
        <v>0</v>
      </c>
      <c r="B6" s="3">
        <v>79.015000000000001</v>
      </c>
      <c r="C6" s="3">
        <v>50</v>
      </c>
      <c r="D6" s="3">
        <v>1</v>
      </c>
      <c r="F6" s="10">
        <f>$A$3+$B$3*B6+$C$3*C6+$D$3*D6</f>
        <v>-3.881878868444999</v>
      </c>
      <c r="G6" s="14">
        <f>EXP(F6)</f>
        <v>2.0612061425318282E-2</v>
      </c>
      <c r="H6" s="10">
        <f>G6/(1+G6)</f>
        <v>2.0195784671144159E-2</v>
      </c>
      <c r="I6" s="10">
        <f>1-H6</f>
        <v>0.97980421532885587</v>
      </c>
      <c r="J6" s="10">
        <f>IF(A6=1,H6,I6)</f>
        <v>0.97980421532885587</v>
      </c>
      <c r="K6" s="3">
        <f>LN(J6)</f>
        <v>-2.0402507552934896E-2</v>
      </c>
    </row>
    <row r="7" spans="1:11" x14ac:dyDescent="0.25">
      <c r="A7" s="3">
        <v>0</v>
      </c>
      <c r="B7" s="3">
        <v>79.897000000000006</v>
      </c>
      <c r="C7" s="3">
        <v>50</v>
      </c>
      <c r="D7" s="3">
        <v>1</v>
      </c>
      <c r="F7" s="10">
        <f t="shared" ref="F7:F41" si="0">$A$3+$B$3*B7+$C$3*C7+$D$3*D7</f>
        <v>-3.8015301631168024</v>
      </c>
      <c r="G7" s="14">
        <f t="shared" ref="G7:G41" si="1">EXP(F7)</f>
        <v>2.2336567102277216E-2</v>
      </c>
      <c r="H7" s="10">
        <f t="shared" ref="H7:H41" si="2">G7/(1+G7)</f>
        <v>2.1848545597452553E-2</v>
      </c>
      <c r="I7" s="10">
        <f t="shared" ref="I7:I41" si="3">1-H7</f>
        <v>0.97815145440254747</v>
      </c>
      <c r="J7" s="10">
        <f t="shared" ref="J7:J41" si="4">IF(A7=1,H7,I7)</f>
        <v>0.97815145440254747</v>
      </c>
      <c r="K7" s="3">
        <f t="shared" ref="K7:K41" si="5">LN(J7)</f>
        <v>-2.2090759584803086E-2</v>
      </c>
    </row>
    <row r="8" spans="1:11" x14ac:dyDescent="0.25">
      <c r="A8" s="3">
        <v>0</v>
      </c>
      <c r="B8" s="3">
        <v>82.817999999999998</v>
      </c>
      <c r="C8" s="3">
        <v>47</v>
      </c>
      <c r="D8" s="3">
        <v>1</v>
      </c>
      <c r="F8" s="10">
        <f t="shared" si="0"/>
        <v>-3.9152338947354561</v>
      </c>
      <c r="G8" s="14">
        <f t="shared" si="1"/>
        <v>1.9935885201698225E-2</v>
      </c>
      <c r="H8" s="10">
        <f t="shared" si="2"/>
        <v>1.9546214120857008E-2</v>
      </c>
      <c r="I8" s="10">
        <f t="shared" si="3"/>
        <v>0.980453785879143</v>
      </c>
      <c r="J8" s="10">
        <f t="shared" si="4"/>
        <v>0.980453785879143</v>
      </c>
      <c r="K8" s="3">
        <f t="shared" si="5"/>
        <v>-1.9739767675161224E-2</v>
      </c>
    </row>
    <row r="9" spans="1:11" x14ac:dyDescent="0.25">
      <c r="A9" s="3">
        <v>0</v>
      </c>
      <c r="B9" s="3">
        <v>82.21</v>
      </c>
      <c r="C9" s="3">
        <v>49</v>
      </c>
      <c r="D9" s="3">
        <v>1</v>
      </c>
      <c r="F9" s="10">
        <f t="shared" si="0"/>
        <v>-3.7174204100098347</v>
      </c>
      <c r="G9" s="14">
        <f t="shared" si="1"/>
        <v>2.4296562245801758E-2</v>
      </c>
      <c r="H9" s="10">
        <f t="shared" si="2"/>
        <v>2.3720241911708458E-2</v>
      </c>
      <c r="I9" s="10">
        <f t="shared" si="3"/>
        <v>0.97627975808829159</v>
      </c>
      <c r="J9" s="10">
        <f t="shared" si="4"/>
        <v>0.97627975808829159</v>
      </c>
      <c r="K9" s="3">
        <f t="shared" si="5"/>
        <v>-2.4006096256146844E-2</v>
      </c>
    </row>
    <row r="10" spans="1:11" x14ac:dyDescent="0.25">
      <c r="A10" s="3">
        <v>0</v>
      </c>
      <c r="B10" s="3">
        <v>87.656000000000006</v>
      </c>
      <c r="C10" s="3">
        <v>42</v>
      </c>
      <c r="D10" s="3">
        <v>1</v>
      </c>
      <c r="F10" s="10">
        <f t="shared" si="0"/>
        <v>-4.107503429362489</v>
      </c>
      <c r="G10" s="14">
        <f t="shared" si="1"/>
        <v>1.6448788870702807E-2</v>
      </c>
      <c r="H10" s="10">
        <f t="shared" si="2"/>
        <v>1.6182604623866764E-2</v>
      </c>
      <c r="I10" s="10">
        <f t="shared" si="3"/>
        <v>0.98381739537613322</v>
      </c>
      <c r="J10" s="10">
        <f t="shared" si="4"/>
        <v>0.98381739537613322</v>
      </c>
      <c r="K10" s="3">
        <f t="shared" si="5"/>
        <v>-1.6314972955575335E-2</v>
      </c>
    </row>
    <row r="11" spans="1:11" x14ac:dyDescent="0.25">
      <c r="A11" s="3">
        <v>0</v>
      </c>
      <c r="B11" s="3">
        <v>86.013000000000005</v>
      </c>
      <c r="C11" s="3">
        <v>47</v>
      </c>
      <c r="D11" s="3">
        <v>1</v>
      </c>
      <c r="F11" s="10">
        <f t="shared" si="0"/>
        <v>-3.6241748091078048</v>
      </c>
      <c r="G11" s="14">
        <f t="shared" si="1"/>
        <v>2.6671097004477184E-2</v>
      </c>
      <c r="H11" s="10">
        <f t="shared" si="2"/>
        <v>2.5978229135207528E-2</v>
      </c>
      <c r="I11" s="10">
        <f t="shared" si="3"/>
        <v>0.97402177086479247</v>
      </c>
      <c r="J11" s="10">
        <f t="shared" si="4"/>
        <v>0.97402177086479247</v>
      </c>
      <c r="K11" s="3">
        <f t="shared" si="5"/>
        <v>-2.6321623572163839E-2</v>
      </c>
    </row>
    <row r="12" spans="1:11" x14ac:dyDescent="0.25">
      <c r="A12" s="3">
        <v>0</v>
      </c>
      <c r="B12" s="3">
        <v>85.031999999999996</v>
      </c>
      <c r="C12" s="3">
        <v>49</v>
      </c>
      <c r="D12" s="3">
        <v>1</v>
      </c>
      <c r="F12" s="10">
        <f t="shared" si="0"/>
        <v>-3.4603409922817487</v>
      </c>
      <c r="G12" s="14">
        <f t="shared" si="1"/>
        <v>3.1419046539153929E-2</v>
      </c>
      <c r="H12" s="10">
        <f t="shared" si="2"/>
        <v>3.04619607758632E-2</v>
      </c>
      <c r="I12" s="10">
        <f t="shared" si="3"/>
        <v>0.96953803922413684</v>
      </c>
      <c r="J12" s="10">
        <f t="shared" si="4"/>
        <v>0.96953803922413684</v>
      </c>
      <c r="K12" s="3">
        <f t="shared" si="5"/>
        <v>-3.0935569149451819E-2</v>
      </c>
    </row>
    <row r="13" spans="1:11" x14ac:dyDescent="0.25">
      <c r="A13" s="3">
        <v>0</v>
      </c>
      <c r="B13" s="3">
        <v>82.914000000000001</v>
      </c>
      <c r="C13" s="3">
        <v>55</v>
      </c>
      <c r="D13" s="3">
        <v>1</v>
      </c>
      <c r="F13" s="10">
        <f t="shared" si="0"/>
        <v>-2.8936834398809435</v>
      </c>
      <c r="G13" s="14">
        <f t="shared" si="1"/>
        <v>5.5371877532537771E-2</v>
      </c>
      <c r="H13" s="10">
        <f t="shared" si="2"/>
        <v>5.2466697958635553E-2</v>
      </c>
      <c r="I13" s="10">
        <f t="shared" si="3"/>
        <v>0.94753330204136443</v>
      </c>
      <c r="J13" s="10">
        <f t="shared" si="4"/>
        <v>0.94753330204136443</v>
      </c>
      <c r="K13" s="3">
        <f t="shared" si="5"/>
        <v>-5.3893195369998731E-2</v>
      </c>
    </row>
    <row r="14" spans="1:11" x14ac:dyDescent="0.25">
      <c r="A14" s="3">
        <v>0</v>
      </c>
      <c r="B14" s="3">
        <v>86.11</v>
      </c>
      <c r="C14" s="3">
        <v>51</v>
      </c>
      <c r="D14" s="3">
        <v>1</v>
      </c>
      <c r="F14" s="10">
        <f t="shared" si="0"/>
        <v>-3.1089357647178701</v>
      </c>
      <c r="G14" s="14">
        <f t="shared" si="1"/>
        <v>4.4648446516974902E-2</v>
      </c>
      <c r="H14" s="10">
        <f t="shared" si="2"/>
        <v>4.2740164565256346E-2</v>
      </c>
      <c r="I14" s="10">
        <f t="shared" si="3"/>
        <v>0.95725983543474369</v>
      </c>
      <c r="J14" s="10">
        <f t="shared" si="4"/>
        <v>0.95725983543474369</v>
      </c>
      <c r="K14" s="3">
        <f t="shared" si="5"/>
        <v>-4.3680414000323575E-2</v>
      </c>
    </row>
    <row r="15" spans="1:11" x14ac:dyDescent="0.25">
      <c r="A15" s="3">
        <v>0</v>
      </c>
      <c r="B15" s="3">
        <v>62.223999999999997</v>
      </c>
      <c r="C15" s="3">
        <v>52</v>
      </c>
      <c r="D15" s="3">
        <v>2</v>
      </c>
      <c r="F15" s="10">
        <f t="shared" si="0"/>
        <v>-2.5743268654630462</v>
      </c>
      <c r="G15" s="14">
        <f t="shared" si="1"/>
        <v>7.6205101823762306E-2</v>
      </c>
      <c r="H15" s="10">
        <f t="shared" si="2"/>
        <v>7.080908805823663E-2</v>
      </c>
      <c r="I15" s="10">
        <f t="shared" si="3"/>
        <v>0.9291909119417634</v>
      </c>
      <c r="J15" s="10">
        <f t="shared" si="4"/>
        <v>0.9291909119417634</v>
      </c>
      <c r="K15" s="3">
        <f t="shared" si="5"/>
        <v>-7.3441058652692973E-2</v>
      </c>
    </row>
    <row r="16" spans="1:11" x14ac:dyDescent="0.25">
      <c r="A16" s="3">
        <v>0</v>
      </c>
      <c r="B16" s="3">
        <v>86.864000000000004</v>
      </c>
      <c r="C16" s="3">
        <v>52</v>
      </c>
      <c r="D16" s="3">
        <v>1</v>
      </c>
      <c r="F16" s="10">
        <f t="shared" si="0"/>
        <v>-2.9136470152833684</v>
      </c>
      <c r="G16" s="14">
        <f t="shared" si="1"/>
        <v>5.4277417892995936E-2</v>
      </c>
      <c r="H16" s="10">
        <f t="shared" si="2"/>
        <v>5.1483050828757135E-2</v>
      </c>
      <c r="I16" s="10">
        <f t="shared" si="3"/>
        <v>0.94851694917124285</v>
      </c>
      <c r="J16" s="10">
        <f t="shared" si="4"/>
        <v>0.94851694917124285</v>
      </c>
      <c r="K16" s="3">
        <f t="shared" si="5"/>
        <v>-5.2855620318920035E-2</v>
      </c>
    </row>
    <row r="17" spans="1:11" x14ac:dyDescent="0.25">
      <c r="A17" s="3">
        <v>0</v>
      </c>
      <c r="B17" s="3">
        <v>91.352999999999994</v>
      </c>
      <c r="C17" s="3">
        <v>55</v>
      </c>
      <c r="D17" s="3">
        <v>1</v>
      </c>
      <c r="F17" s="10">
        <f t="shared" si="0"/>
        <v>-2.1249048409414311</v>
      </c>
      <c r="G17" s="14">
        <f t="shared" si="1"/>
        <v>0.1194443339363066</v>
      </c>
      <c r="H17" s="10">
        <f t="shared" si="2"/>
        <v>0.10669966367716026</v>
      </c>
      <c r="I17" s="10">
        <f t="shared" si="3"/>
        <v>0.89330033632283978</v>
      </c>
      <c r="J17" s="10">
        <f t="shared" si="4"/>
        <v>0.89330033632283978</v>
      </c>
      <c r="K17" s="3">
        <f t="shared" si="5"/>
        <v>-0.11283243177957542</v>
      </c>
    </row>
    <row r="18" spans="1:11" x14ac:dyDescent="0.25">
      <c r="A18" s="3">
        <v>1</v>
      </c>
      <c r="B18" s="3">
        <v>71.891000000000005</v>
      </c>
      <c r="C18" s="3">
        <v>49</v>
      </c>
      <c r="D18" s="3">
        <v>2</v>
      </c>
      <c r="F18" s="10">
        <f t="shared" si="0"/>
        <v>-2.0734814291179653</v>
      </c>
      <c r="G18" s="14">
        <f t="shared" si="1"/>
        <v>0.1257472386715219</v>
      </c>
      <c r="H18" s="10">
        <f t="shared" si="2"/>
        <v>0.11170113001557473</v>
      </c>
      <c r="I18" s="10">
        <f t="shared" si="3"/>
        <v>0.88829886998442531</v>
      </c>
      <c r="J18" s="10">
        <f t="shared" si="4"/>
        <v>0.11170113001557473</v>
      </c>
      <c r="K18" s="3">
        <f t="shared" si="5"/>
        <v>-2.191928456435551</v>
      </c>
    </row>
    <row r="19" spans="1:11" x14ac:dyDescent="0.25">
      <c r="A19" s="3">
        <v>0</v>
      </c>
      <c r="B19" s="3">
        <v>98.811999999999998</v>
      </c>
      <c r="C19" s="3">
        <v>54</v>
      </c>
      <c r="D19" s="3">
        <v>1</v>
      </c>
      <c r="F19" s="10">
        <f t="shared" si="0"/>
        <v>-1.5720032084479536</v>
      </c>
      <c r="G19" s="14">
        <f t="shared" si="1"/>
        <v>0.20762884163801545</v>
      </c>
      <c r="H19" s="10">
        <f t="shared" si="2"/>
        <v>0.17193100601703898</v>
      </c>
      <c r="I19" s="10">
        <f t="shared" si="3"/>
        <v>0.82806899398296108</v>
      </c>
      <c r="J19" s="10">
        <f t="shared" si="4"/>
        <v>0.82806899398296108</v>
      </c>
      <c r="K19" s="3">
        <f t="shared" si="5"/>
        <v>-0.18865880200192309</v>
      </c>
    </row>
    <row r="20" spans="1:11" x14ac:dyDescent="0.25">
      <c r="A20" s="3">
        <v>1</v>
      </c>
      <c r="B20" s="3">
        <v>98.216999999999999</v>
      </c>
      <c r="C20" s="3">
        <v>55</v>
      </c>
      <c r="D20" s="3">
        <v>1</v>
      </c>
      <c r="F20" s="10">
        <f t="shared" si="0"/>
        <v>-1.4996060729451255</v>
      </c>
      <c r="G20" s="14">
        <f t="shared" si="1"/>
        <v>0.22321807447004882</v>
      </c>
      <c r="H20" s="10">
        <f t="shared" si="2"/>
        <v>0.18248428397917238</v>
      </c>
      <c r="I20" s="10">
        <f t="shared" si="3"/>
        <v>0.81751571602082762</v>
      </c>
      <c r="J20" s="10">
        <f t="shared" si="4"/>
        <v>0.18248428397917238</v>
      </c>
      <c r="K20" s="3">
        <f t="shared" si="5"/>
        <v>-1.7010912248503332</v>
      </c>
    </row>
    <row r="21" spans="1:11" x14ac:dyDescent="0.25">
      <c r="A21" s="3">
        <v>0</v>
      </c>
      <c r="B21" s="3">
        <v>99.677999999999997</v>
      </c>
      <c r="C21" s="3">
        <v>53</v>
      </c>
      <c r="D21" s="3">
        <v>1</v>
      </c>
      <c r="F21" s="10">
        <f t="shared" si="0"/>
        <v>-1.6197127031980152</v>
      </c>
      <c r="G21" s="14">
        <f t="shared" si="1"/>
        <v>0.19795556291498567</v>
      </c>
      <c r="H21" s="10">
        <f t="shared" si="2"/>
        <v>0.16524449574181227</v>
      </c>
      <c r="I21" s="10">
        <f t="shared" si="3"/>
        <v>0.83475550425818779</v>
      </c>
      <c r="J21" s="10">
        <f t="shared" si="4"/>
        <v>0.83475550425818779</v>
      </c>
      <c r="K21" s="3">
        <f t="shared" si="5"/>
        <v>-0.18061640627991779</v>
      </c>
    </row>
    <row r="22" spans="1:11" x14ac:dyDescent="0.25">
      <c r="A22" s="3">
        <v>0</v>
      </c>
      <c r="B22" s="3">
        <v>86.921999999999997</v>
      </c>
      <c r="C22" s="3">
        <v>44</v>
      </c>
      <c r="D22" s="3">
        <v>2</v>
      </c>
      <c r="F22" s="10">
        <f t="shared" si="0"/>
        <v>-1.3371859372026993</v>
      </c>
      <c r="G22" s="14">
        <f t="shared" si="1"/>
        <v>0.26258355647941356</v>
      </c>
      <c r="H22" s="10">
        <f t="shared" si="2"/>
        <v>0.20797321106541355</v>
      </c>
      <c r="I22" s="10">
        <f t="shared" si="3"/>
        <v>0.79202678893458645</v>
      </c>
      <c r="J22" s="10">
        <f t="shared" si="4"/>
        <v>0.79202678893458645</v>
      </c>
      <c r="K22" s="3">
        <f t="shared" si="5"/>
        <v>-0.23316006332738712</v>
      </c>
    </row>
    <row r="23" spans="1:11" x14ac:dyDescent="0.25">
      <c r="A23" s="3">
        <v>0</v>
      </c>
      <c r="B23" s="3">
        <v>80.150999999999996</v>
      </c>
      <c r="C23" s="3">
        <v>54</v>
      </c>
      <c r="D23" s="3">
        <v>2</v>
      </c>
      <c r="F23" s="10">
        <f t="shared" si="0"/>
        <v>-0.68800629087560505</v>
      </c>
      <c r="G23" s="14">
        <f t="shared" si="1"/>
        <v>0.50257706336569596</v>
      </c>
      <c r="H23" s="10">
        <f t="shared" si="2"/>
        <v>0.33447673042469384</v>
      </c>
      <c r="I23" s="10">
        <f t="shared" si="3"/>
        <v>0.66552326957530616</v>
      </c>
      <c r="J23" s="10">
        <f t="shared" si="4"/>
        <v>0.66552326957530616</v>
      </c>
      <c r="K23" s="3">
        <f t="shared" si="5"/>
        <v>-0.40718167620557499</v>
      </c>
    </row>
    <row r="24" spans="1:11" x14ac:dyDescent="0.25">
      <c r="A24" s="3">
        <v>0</v>
      </c>
      <c r="B24" s="3">
        <v>107.13500000000001</v>
      </c>
      <c r="C24" s="3">
        <v>53</v>
      </c>
      <c r="D24" s="3">
        <v>1</v>
      </c>
      <c r="F24" s="10">
        <f t="shared" si="0"/>
        <v>-0.94039264012277357</v>
      </c>
      <c r="G24" s="14">
        <f t="shared" si="1"/>
        <v>0.39047448930416401</v>
      </c>
      <c r="H24" s="10">
        <f t="shared" si="2"/>
        <v>0.28082103793185692</v>
      </c>
      <c r="I24" s="10">
        <f t="shared" si="3"/>
        <v>0.71917896206814302</v>
      </c>
      <c r="J24" s="10">
        <f t="shared" si="4"/>
        <v>0.71917896206814302</v>
      </c>
      <c r="K24" s="3">
        <f t="shared" si="5"/>
        <v>-0.32964504810442929</v>
      </c>
    </row>
    <row r="25" spans="1:11" x14ac:dyDescent="0.25">
      <c r="A25" s="3">
        <v>0</v>
      </c>
      <c r="B25" s="3">
        <v>106.304</v>
      </c>
      <c r="C25" s="3">
        <v>56</v>
      </c>
      <c r="D25" s="3">
        <v>1</v>
      </c>
      <c r="F25" s="10">
        <f t="shared" si="0"/>
        <v>-0.63629345030011741</v>
      </c>
      <c r="G25" s="14">
        <f t="shared" si="1"/>
        <v>0.5292504862047569</v>
      </c>
      <c r="H25" s="10">
        <f t="shared" si="2"/>
        <v>0.34608488993731379</v>
      </c>
      <c r="I25" s="10">
        <f t="shared" si="3"/>
        <v>0.65391511006268621</v>
      </c>
      <c r="J25" s="10">
        <f t="shared" si="4"/>
        <v>0.65391511006268621</v>
      </c>
      <c r="K25" s="3">
        <f t="shared" si="5"/>
        <v>-0.42477773707722483</v>
      </c>
    </row>
    <row r="26" spans="1:11" x14ac:dyDescent="0.25">
      <c r="A26" s="3">
        <v>1</v>
      </c>
      <c r="B26" s="3">
        <v>85.361000000000004</v>
      </c>
      <c r="C26" s="3">
        <v>57</v>
      </c>
      <c r="D26" s="3">
        <v>2</v>
      </c>
      <c r="F26" s="10">
        <f t="shared" si="0"/>
        <v>0.16641776163144684</v>
      </c>
      <c r="G26" s="14">
        <f t="shared" si="1"/>
        <v>1.1810664029022724</v>
      </c>
      <c r="H26" s="10">
        <f t="shared" si="2"/>
        <v>0.54150868645295103</v>
      </c>
      <c r="I26" s="10">
        <f t="shared" si="3"/>
        <v>0.45849131354704897</v>
      </c>
      <c r="J26" s="10">
        <f t="shared" si="4"/>
        <v>0.54150868645295103</v>
      </c>
      <c r="K26" s="3">
        <f t="shared" si="5"/>
        <v>-0.61339617120539447</v>
      </c>
    </row>
    <row r="27" spans="1:11" x14ac:dyDescent="0.25">
      <c r="A27" s="3">
        <v>0</v>
      </c>
      <c r="B27" s="3">
        <v>93.09</v>
      </c>
      <c r="C27" s="3">
        <v>51</v>
      </c>
      <c r="D27" s="3">
        <v>2</v>
      </c>
      <c r="F27" s="10">
        <f t="shared" si="0"/>
        <v>0.11091280060990627</v>
      </c>
      <c r="G27" s="14">
        <f t="shared" si="1"/>
        <v>1.1172974749481499</v>
      </c>
      <c r="H27" s="10">
        <f t="shared" si="2"/>
        <v>0.52769980986045018</v>
      </c>
      <c r="I27" s="10">
        <f t="shared" si="3"/>
        <v>0.47230019013954982</v>
      </c>
      <c r="J27" s="10">
        <f t="shared" si="4"/>
        <v>0.47230019013954982</v>
      </c>
      <c r="K27" s="3">
        <f t="shared" si="5"/>
        <v>-0.75014049949799588</v>
      </c>
    </row>
    <row r="28" spans="1:11" x14ac:dyDescent="0.25">
      <c r="A28" s="3">
        <v>0</v>
      </c>
      <c r="B28" s="3">
        <v>93.83</v>
      </c>
      <c r="C28" s="3">
        <v>53</v>
      </c>
      <c r="D28" s="3">
        <v>2</v>
      </c>
      <c r="F28" s="10">
        <f t="shared" si="0"/>
        <v>0.43152680096184248</v>
      </c>
      <c r="G28" s="14">
        <f t="shared" si="1"/>
        <v>1.5396064024928571</v>
      </c>
      <c r="H28" s="10">
        <f t="shared" si="2"/>
        <v>0.60623819540760016</v>
      </c>
      <c r="I28" s="10">
        <f t="shared" si="3"/>
        <v>0.39376180459239984</v>
      </c>
      <c r="J28" s="10">
        <f t="shared" si="4"/>
        <v>0.39376180459239984</v>
      </c>
      <c r="K28" s="3">
        <f t="shared" si="5"/>
        <v>-0.93200910937447701</v>
      </c>
    </row>
    <row r="29" spans="1:11" x14ac:dyDescent="0.25">
      <c r="A29" s="3">
        <v>1</v>
      </c>
      <c r="B29" s="3">
        <v>120.087</v>
      </c>
      <c r="C29" s="3">
        <v>51</v>
      </c>
      <c r="D29" s="3">
        <v>1</v>
      </c>
      <c r="F29" s="10">
        <f t="shared" si="0"/>
        <v>-1.3688643475088469E-2</v>
      </c>
      <c r="G29" s="14">
        <f t="shared" si="1"/>
        <v>0.98640461996999917</v>
      </c>
      <c r="H29" s="10">
        <f t="shared" si="2"/>
        <v>0.49657789256697205</v>
      </c>
      <c r="I29" s="10">
        <f t="shared" si="3"/>
        <v>0.50342210743302795</v>
      </c>
      <c r="J29" s="10">
        <f t="shared" si="4"/>
        <v>0.49657789256697205</v>
      </c>
      <c r="K29" s="3">
        <f t="shared" si="5"/>
        <v>-0.70001492448464619</v>
      </c>
    </row>
    <row r="30" spans="1:11" x14ac:dyDescent="0.25">
      <c r="A30" s="3">
        <v>1</v>
      </c>
      <c r="B30" s="3">
        <v>95.087000000000003</v>
      </c>
      <c r="C30" s="3">
        <v>55</v>
      </c>
      <c r="D30" s="3">
        <v>2</v>
      </c>
      <c r="F30" s="10">
        <f t="shared" si="0"/>
        <v>0.79923862518529809</v>
      </c>
      <c r="G30" s="14">
        <f t="shared" si="1"/>
        <v>2.2238471025804447</v>
      </c>
      <c r="H30" s="10">
        <f t="shared" si="2"/>
        <v>0.68981159211937315</v>
      </c>
      <c r="I30" s="10">
        <f t="shared" si="3"/>
        <v>0.31018840788062685</v>
      </c>
      <c r="J30" s="10">
        <f t="shared" si="4"/>
        <v>0.68981159211937315</v>
      </c>
      <c r="K30" s="3">
        <f t="shared" si="5"/>
        <v>-0.37133677357656786</v>
      </c>
    </row>
    <row r="31" spans="1:11" x14ac:dyDescent="0.25">
      <c r="A31" s="3">
        <v>1</v>
      </c>
      <c r="B31" s="3">
        <v>117.836</v>
      </c>
      <c r="C31" s="3">
        <v>59</v>
      </c>
      <c r="D31" s="3">
        <v>1</v>
      </c>
      <c r="F31" s="10">
        <f t="shared" si="0"/>
        <v>0.79405408869770433</v>
      </c>
      <c r="G31" s="14">
        <f t="shared" si="1"/>
        <v>2.2123473224081769</v>
      </c>
      <c r="H31" s="10">
        <f t="shared" si="2"/>
        <v>0.68870115848795044</v>
      </c>
      <c r="I31" s="10">
        <f t="shared" si="3"/>
        <v>0.31129884151204956</v>
      </c>
      <c r="J31" s="10">
        <f t="shared" si="4"/>
        <v>0.68870115848795044</v>
      </c>
      <c r="K31" s="3">
        <f t="shared" si="5"/>
        <v>-0.37294783429561101</v>
      </c>
    </row>
    <row r="32" spans="1:11" x14ac:dyDescent="0.25">
      <c r="A32" s="3">
        <v>1</v>
      </c>
      <c r="B32" s="3">
        <v>101.788</v>
      </c>
      <c r="C32" s="3">
        <v>47</v>
      </c>
      <c r="D32" s="3">
        <v>2</v>
      </c>
      <c r="F32" s="10">
        <f t="shared" si="0"/>
        <v>0.39688335186791868</v>
      </c>
      <c r="G32" s="14">
        <f t="shared" si="1"/>
        <v>1.4871824428790001</v>
      </c>
      <c r="H32" s="10">
        <f t="shared" si="2"/>
        <v>0.59793862212919724</v>
      </c>
      <c r="I32" s="10">
        <f t="shared" si="3"/>
        <v>0.40206137787080276</v>
      </c>
      <c r="J32" s="10">
        <f t="shared" si="4"/>
        <v>0.59793862212919724</v>
      </c>
      <c r="K32" s="3">
        <f t="shared" si="5"/>
        <v>-0.51426716887914259</v>
      </c>
    </row>
    <row r="33" spans="1:11" x14ac:dyDescent="0.25">
      <c r="A33" s="3">
        <v>1</v>
      </c>
      <c r="B33" s="3">
        <v>106.25</v>
      </c>
      <c r="C33" s="3">
        <v>54</v>
      </c>
      <c r="D33" s="3">
        <v>2</v>
      </c>
      <c r="F33" s="10">
        <f t="shared" si="0"/>
        <v>1.6895683807350563</v>
      </c>
      <c r="G33" s="14">
        <f t="shared" si="1"/>
        <v>5.4171420575918532</v>
      </c>
      <c r="H33" s="10">
        <f t="shared" si="2"/>
        <v>0.84416738931048885</v>
      </c>
      <c r="I33" s="10">
        <f t="shared" si="3"/>
        <v>0.15583261068951115</v>
      </c>
      <c r="J33" s="10">
        <f t="shared" si="4"/>
        <v>0.84416738931048885</v>
      </c>
      <c r="K33" s="3">
        <f t="shared" si="5"/>
        <v>-0.16940447548376028</v>
      </c>
    </row>
    <row r="34" spans="1:11" x14ac:dyDescent="0.25">
      <c r="A34" s="3">
        <v>0</v>
      </c>
      <c r="B34" s="3">
        <v>105.401</v>
      </c>
      <c r="C34" s="3">
        <v>56</v>
      </c>
      <c r="D34" s="3">
        <v>2</v>
      </c>
      <c r="F34" s="10">
        <f t="shared" si="0"/>
        <v>1.8654271738687331</v>
      </c>
      <c r="G34" s="14">
        <f t="shared" si="1"/>
        <v>6.4586942822153839</v>
      </c>
      <c r="H34" s="10">
        <f t="shared" si="2"/>
        <v>0.86592827616163137</v>
      </c>
      <c r="I34" s="10">
        <f t="shared" si="3"/>
        <v>0.13407172383836863</v>
      </c>
      <c r="J34" s="10">
        <f t="shared" si="4"/>
        <v>0.13407172383836863</v>
      </c>
      <c r="K34" s="3">
        <f t="shared" si="5"/>
        <v>-2.0093803697026242</v>
      </c>
    </row>
    <row r="35" spans="1:11" x14ac:dyDescent="0.25">
      <c r="A35" s="3">
        <v>1</v>
      </c>
      <c r="B35" s="3">
        <v>109.55200000000001</v>
      </c>
      <c r="C35" s="3">
        <v>51</v>
      </c>
      <c r="D35" s="3">
        <v>2</v>
      </c>
      <c r="F35" s="10">
        <f t="shared" si="0"/>
        <v>1.6105731034588544</v>
      </c>
      <c r="G35" s="14">
        <f t="shared" si="1"/>
        <v>5.0056791779898342</v>
      </c>
      <c r="H35" s="10">
        <f t="shared" si="2"/>
        <v>0.83349093909896288</v>
      </c>
      <c r="I35" s="10">
        <f t="shared" si="3"/>
        <v>0.16650906090103712</v>
      </c>
      <c r="J35" s="10">
        <f t="shared" si="4"/>
        <v>0.83349093909896288</v>
      </c>
      <c r="K35" s="3">
        <f t="shared" si="5"/>
        <v>-0.18213244775744022</v>
      </c>
    </row>
    <row r="36" spans="1:11" x14ac:dyDescent="0.25">
      <c r="A36" s="3">
        <v>1</v>
      </c>
      <c r="B36" s="3">
        <v>108.887</v>
      </c>
      <c r="C36" s="3">
        <v>58</v>
      </c>
      <c r="D36" s="3">
        <v>2</v>
      </c>
      <c r="F36" s="10">
        <f t="shared" si="0"/>
        <v>2.4361971207413378</v>
      </c>
      <c r="G36" s="14">
        <f t="shared" si="1"/>
        <v>11.429493009987066</v>
      </c>
      <c r="H36" s="10">
        <f t="shared" si="2"/>
        <v>0.9195461955530686</v>
      </c>
      <c r="I36" s="10">
        <f t="shared" si="3"/>
        <v>8.0453804446931398E-2</v>
      </c>
      <c r="J36" s="10">
        <f t="shared" si="4"/>
        <v>0.9195461955530686</v>
      </c>
      <c r="K36" s="3">
        <f t="shared" si="5"/>
        <v>-8.3874996337784807E-2</v>
      </c>
    </row>
    <row r="37" spans="1:11" x14ac:dyDescent="0.25">
      <c r="A37" s="3">
        <v>1</v>
      </c>
      <c r="B37" s="3">
        <v>120.134</v>
      </c>
      <c r="C37" s="3">
        <v>53</v>
      </c>
      <c r="D37" s="3">
        <v>2</v>
      </c>
      <c r="F37" s="10">
        <f t="shared" si="0"/>
        <v>2.8277766251714613</v>
      </c>
      <c r="G37" s="14">
        <f t="shared" si="1"/>
        <v>16.90782656652015</v>
      </c>
      <c r="H37" s="10">
        <f t="shared" si="2"/>
        <v>0.94415849426029375</v>
      </c>
      <c r="I37" s="10">
        <f t="shared" si="3"/>
        <v>5.5841505739706254E-2</v>
      </c>
      <c r="J37" s="10">
        <f t="shared" si="4"/>
        <v>0.94415849426029375</v>
      </c>
      <c r="K37" s="3">
        <f t="shared" si="5"/>
        <v>-5.7461230467494365E-2</v>
      </c>
    </row>
    <row r="38" spans="1:11" x14ac:dyDescent="0.25">
      <c r="A38" s="3">
        <v>0</v>
      </c>
      <c r="B38" s="3">
        <v>129.46199999999999</v>
      </c>
      <c r="C38" s="3">
        <v>46</v>
      </c>
      <c r="D38" s="3">
        <v>1</v>
      </c>
      <c r="F38" s="10">
        <f t="shared" si="0"/>
        <v>0.20735483331967774</v>
      </c>
      <c r="G38" s="14">
        <f t="shared" si="1"/>
        <v>1.2304190880205166</v>
      </c>
      <c r="H38" s="10">
        <f t="shared" si="2"/>
        <v>0.5516537652627902</v>
      </c>
      <c r="I38" s="10">
        <f t="shared" si="3"/>
        <v>0.4483462347372098</v>
      </c>
      <c r="J38" s="10">
        <f t="shared" si="4"/>
        <v>0.4483462347372098</v>
      </c>
      <c r="K38" s="3">
        <f t="shared" si="5"/>
        <v>-0.80218949966281516</v>
      </c>
    </row>
    <row r="39" spans="1:11" x14ac:dyDescent="0.25">
      <c r="A39" s="3">
        <v>1</v>
      </c>
      <c r="B39" s="3">
        <v>138.012</v>
      </c>
      <c r="C39" s="3">
        <v>41</v>
      </c>
      <c r="D39" s="3">
        <v>2</v>
      </c>
      <c r="F39" s="10">
        <f t="shared" si="0"/>
        <v>2.9372246021014359</v>
      </c>
      <c r="G39" s="14">
        <f t="shared" si="1"/>
        <v>18.863420097605957</v>
      </c>
      <c r="H39" s="10">
        <f t="shared" si="2"/>
        <v>0.94965620245223903</v>
      </c>
      <c r="I39" s="10">
        <f t="shared" si="3"/>
        <v>5.0343797547760971E-2</v>
      </c>
      <c r="J39" s="10">
        <f t="shared" si="4"/>
        <v>0.94965620245223903</v>
      </c>
      <c r="K39" s="3">
        <f t="shared" si="5"/>
        <v>-5.1655252041857322E-2</v>
      </c>
    </row>
    <row r="40" spans="1:11" x14ac:dyDescent="0.25">
      <c r="A40" s="3">
        <v>1</v>
      </c>
      <c r="B40" s="3">
        <v>133.96299999999999</v>
      </c>
      <c r="C40" s="3">
        <v>48</v>
      </c>
      <c r="D40" s="3">
        <v>1</v>
      </c>
      <c r="F40" s="10">
        <f t="shared" si="0"/>
        <v>0.87058956013346034</v>
      </c>
      <c r="G40" s="14">
        <f t="shared" si="1"/>
        <v>2.3883184959097821</v>
      </c>
      <c r="H40" s="10">
        <f t="shared" si="2"/>
        <v>0.70486835838863648</v>
      </c>
      <c r="I40" s="10">
        <f t="shared" si="3"/>
        <v>0.29513164161136352</v>
      </c>
      <c r="J40" s="10">
        <f t="shared" si="4"/>
        <v>0.70486835838863648</v>
      </c>
      <c r="K40" s="3">
        <f t="shared" si="5"/>
        <v>-0.34974421929515781</v>
      </c>
    </row>
    <row r="41" spans="1:11" x14ac:dyDescent="0.25">
      <c r="A41" s="3">
        <v>1</v>
      </c>
      <c r="B41" s="3">
        <v>136.386</v>
      </c>
      <c r="C41" s="3">
        <v>43</v>
      </c>
      <c r="D41" s="3">
        <v>2</v>
      </c>
      <c r="F41" s="10">
        <f t="shared" si="0"/>
        <v>3.0423000119697985</v>
      </c>
      <c r="G41" s="14">
        <f t="shared" si="1"/>
        <v>20.953380882126307</v>
      </c>
      <c r="H41" s="10">
        <f t="shared" si="2"/>
        <v>0.95444892951253058</v>
      </c>
      <c r="I41" s="10">
        <f t="shared" si="3"/>
        <v>4.5551070487469425E-2</v>
      </c>
      <c r="J41" s="10">
        <f t="shared" si="4"/>
        <v>0.95444892951253058</v>
      </c>
      <c r="K41" s="3">
        <f t="shared" si="5"/>
        <v>-4.6621142211075911E-2</v>
      </c>
    </row>
    <row r="42" spans="1:11" ht="21" x14ac:dyDescent="0.35">
      <c r="A42" s="3"/>
      <c r="B42" s="3"/>
      <c r="C42" s="3"/>
      <c r="D42" s="3"/>
      <c r="F42" s="10"/>
      <c r="G42" s="11"/>
      <c r="H42" s="10"/>
      <c r="I42" s="10"/>
      <c r="J42" s="10"/>
      <c r="K42" s="12">
        <f>SUM(K6:K41)</f>
        <v>-14.160149545423934</v>
      </c>
    </row>
    <row r="43" spans="1:11" x14ac:dyDescent="0.25">
      <c r="F43" s="10"/>
      <c r="G43" s="11"/>
      <c r="H43" s="10"/>
      <c r="I43" s="10"/>
      <c r="J43" s="10"/>
      <c r="K43" s="3"/>
    </row>
    <row r="44" spans="1:11" x14ac:dyDescent="0.25">
      <c r="F44" s="10"/>
      <c r="G44" s="11"/>
      <c r="H44" s="10"/>
      <c r="I44" s="10"/>
      <c r="J44" s="10"/>
      <c r="K44" s="3"/>
    </row>
    <row r="45" spans="1:11" x14ac:dyDescent="0.25">
      <c r="F45" s="10"/>
      <c r="G45" s="11"/>
      <c r="H45" s="10"/>
      <c r="I45" s="10"/>
      <c r="J45" s="10"/>
      <c r="K45" s="3"/>
    </row>
    <row r="46" spans="1:11" x14ac:dyDescent="0.25">
      <c r="F46" s="10"/>
      <c r="G46" s="11"/>
      <c r="H46" s="10"/>
      <c r="I46" s="10"/>
      <c r="J46" s="10"/>
      <c r="K46" s="3"/>
    </row>
    <row r="47" spans="1:11" x14ac:dyDescent="0.25">
      <c r="F47" s="10"/>
      <c r="G47" s="11"/>
      <c r="H47" s="10"/>
      <c r="I47" s="10"/>
      <c r="J47" s="10"/>
      <c r="K4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</dc:creator>
  <cp:lastModifiedBy>Avinash Kustagi</cp:lastModifiedBy>
  <cp:lastPrinted>2016-02-08T22:04:35Z</cp:lastPrinted>
  <dcterms:created xsi:type="dcterms:W3CDTF">2014-11-16T01:34:17Z</dcterms:created>
  <dcterms:modified xsi:type="dcterms:W3CDTF">2016-02-15T06:26:34Z</dcterms:modified>
</cp:coreProperties>
</file>