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 BIA\7M.Adv Analytics\Advanced Analytics Project\"/>
    </mc:Choice>
  </mc:AlternateContent>
  <bookViews>
    <workbookView xWindow="0" yWindow="0" windowWidth="20490" windowHeight="7620" activeTab="1"/>
  </bookViews>
  <sheets>
    <sheet name="Stocks Compiled_V.1" sheetId="7" r:id="rId1"/>
    <sheet name="Min Risk" sheetId="8" r:id="rId2"/>
    <sheet name="Min Returns" sheetId="11" r:id="rId3"/>
    <sheet name="Max Risk" sheetId="9" r:id="rId4"/>
    <sheet name="Max Returns" sheetId="10" r:id="rId5"/>
    <sheet name="Max Returns at 20% Risk" sheetId="12" r:id="rId6"/>
    <sheet name="Max Returns at 10% Risk" sheetId="13" r:id="rId7"/>
    <sheet name="Max Returns for Custom" sheetId="14" state="hidden" r:id="rId8"/>
    <sheet name="Trend Chart" sheetId="15" r:id="rId9"/>
    <sheet name="Trend Chart_1" sheetId="16" r:id="rId10"/>
    <sheet name="Stocks Compiled" sheetId="1" state="hidden" r:id="rId11"/>
    <sheet name="Asset Allocation1" sheetId="3" state="hidden" r:id="rId12"/>
    <sheet name="Risk Of Portfolio" sheetId="6" state="hidden" r:id="rId13"/>
  </sheets>
  <definedNames>
    <definedName name="_xlnm._FilterDatabase" localSheetId="10" hidden="1">'Stocks Compiled'!$A$3:$BZ$81</definedName>
    <definedName name="_xlnm._FilterDatabase" localSheetId="0" hidden="1">'Stocks Compiled_V.1'!$A$2:$Q$80</definedName>
    <definedName name="solver_adj" localSheetId="11" hidden="1">'Asset Allocation1'!$B$21:$B$36</definedName>
    <definedName name="solver_adj" localSheetId="4" hidden="1">'Max Returns'!$B$4:$R$4</definedName>
    <definedName name="solver_adj" localSheetId="6" hidden="1">'Max Returns at 10% Risk'!$B$4:$R$4</definedName>
    <definedName name="solver_adj" localSheetId="5" hidden="1">'Max Returns at 20% Risk'!$B$4:$R$4</definedName>
    <definedName name="solver_adj" localSheetId="7" hidden="1">'Max Returns for Custom'!$B$4:$R$4</definedName>
    <definedName name="solver_adj" localSheetId="3" hidden="1">'Max Risk'!$B$4:$R$4</definedName>
    <definedName name="solver_adj" localSheetId="2" hidden="1">'Min Returns'!$B$4:$R$4</definedName>
    <definedName name="solver_adj" localSheetId="1" hidden="1">'Min Risk'!$B$4:$R$4</definedName>
    <definedName name="solver_adj" localSheetId="12" hidden="1">'Risk Of Portfolio'!$A$4:$P$4</definedName>
    <definedName name="solver_cvg" localSheetId="11" hidden="1">0.0001</definedName>
    <definedName name="solver_cvg" localSheetId="4" hidden="1">0.0001</definedName>
    <definedName name="solver_cvg" localSheetId="6" hidden="1">0.0001</definedName>
    <definedName name="solver_cvg" localSheetId="5" hidden="1">0.0001</definedName>
    <definedName name="solver_cvg" localSheetId="7" hidden="1">0.0001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cvg" localSheetId="12" hidden="1">0.0001</definedName>
    <definedName name="solver_drv" localSheetId="11" hidden="1">1</definedName>
    <definedName name="solver_drv" localSheetId="4" hidden="1">1</definedName>
    <definedName name="solver_drv" localSheetId="6" hidden="1">1</definedName>
    <definedName name="solver_drv" localSheetId="5" hidden="1">1</definedName>
    <definedName name="solver_drv" localSheetId="7" hidden="1">1</definedName>
    <definedName name="solver_drv" localSheetId="3" hidden="1">1</definedName>
    <definedName name="solver_drv" localSheetId="2" hidden="1">1</definedName>
    <definedName name="solver_drv" localSheetId="1" hidden="1">1</definedName>
    <definedName name="solver_drv" localSheetId="12" hidden="1">1</definedName>
    <definedName name="solver_eng" localSheetId="11" hidden="1">1</definedName>
    <definedName name="solver_eng" localSheetId="4" hidden="1">1</definedName>
    <definedName name="solver_eng" localSheetId="6" hidden="1">1</definedName>
    <definedName name="solver_eng" localSheetId="5" hidden="1">1</definedName>
    <definedName name="solver_eng" localSheetId="7" hidden="1">1</definedName>
    <definedName name="solver_eng" localSheetId="3" hidden="1">1</definedName>
    <definedName name="solver_eng" localSheetId="2" hidden="1">1</definedName>
    <definedName name="solver_eng" localSheetId="1" hidden="1">1</definedName>
    <definedName name="solver_eng" localSheetId="12" hidden="1">1</definedName>
    <definedName name="solver_est" localSheetId="11" hidden="1">1</definedName>
    <definedName name="solver_est" localSheetId="4" hidden="1">1</definedName>
    <definedName name="solver_est" localSheetId="6" hidden="1">1</definedName>
    <definedName name="solver_est" localSheetId="5" hidden="1">1</definedName>
    <definedName name="solver_est" localSheetId="7" hidden="1">1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est" localSheetId="12" hidden="1">1</definedName>
    <definedName name="solver_itr" localSheetId="11" hidden="1">2147483647</definedName>
    <definedName name="solver_itr" localSheetId="4" hidden="1">2147483647</definedName>
    <definedName name="solver_itr" localSheetId="6" hidden="1">2147483647</definedName>
    <definedName name="solver_itr" localSheetId="5" hidden="1">2147483647</definedName>
    <definedName name="solver_itr" localSheetId="7" hidden="1">2147483647</definedName>
    <definedName name="solver_itr" localSheetId="3" hidden="1">2147483647</definedName>
    <definedName name="solver_itr" localSheetId="2" hidden="1">2147483647</definedName>
    <definedName name="solver_itr" localSheetId="1" hidden="1">2147483647</definedName>
    <definedName name="solver_itr" localSheetId="12" hidden="1">2147483647</definedName>
    <definedName name="solver_lhs1" localSheetId="11" hidden="1">'Asset Allocation1'!$B$41</definedName>
    <definedName name="solver_lhs1" localSheetId="4" hidden="1">'Max Returns'!$B$38</definedName>
    <definedName name="solver_lhs1" localSheetId="6" hidden="1">'Max Returns at 10% Risk'!$B$34</definedName>
    <definedName name="solver_lhs1" localSheetId="5" hidden="1">'Max Returns at 20% Risk'!$B$34</definedName>
    <definedName name="solver_lhs1" localSheetId="7" hidden="1">'Max Returns for Custom'!$B$38</definedName>
    <definedName name="solver_lhs1" localSheetId="3" hidden="1">'Max Risk'!$B$38</definedName>
    <definedName name="solver_lhs1" localSheetId="2" hidden="1">'Min Returns'!$B$38</definedName>
    <definedName name="solver_lhs1" localSheetId="1" hidden="1">'Min Risk'!$B$38</definedName>
    <definedName name="solver_lhs1" localSheetId="12" hidden="1">'Risk Of Portfolio'!$C$13</definedName>
    <definedName name="solver_lhs10" localSheetId="11" hidden="1">'Asset Allocation1'!$B$48</definedName>
    <definedName name="solver_lhs10" localSheetId="7" hidden="1">'Max Returns for Custom'!$P$4</definedName>
    <definedName name="solver_lhs11" localSheetId="11" hidden="1">'Asset Allocation1'!$B$49</definedName>
    <definedName name="solver_lhs11" localSheetId="7" hidden="1">'Max Returns for Custom'!$R$4</definedName>
    <definedName name="solver_lhs12" localSheetId="11" hidden="1">'Asset Allocation1'!$B$50</definedName>
    <definedName name="solver_lhs13" localSheetId="11" hidden="1">'Asset Allocation1'!$B$51</definedName>
    <definedName name="solver_lhs14" localSheetId="11" hidden="1">'Asset Allocation1'!$B$52</definedName>
    <definedName name="solver_lhs15" localSheetId="11" hidden="1">'Asset Allocation1'!$B$53</definedName>
    <definedName name="solver_lhs16" localSheetId="11" hidden="1">'Asset Allocation1'!$B$54</definedName>
    <definedName name="solver_lhs17" localSheetId="11" hidden="1">'Asset Allocation1'!$B$55</definedName>
    <definedName name="solver_lhs18" localSheetId="11" hidden="1">'Asset Allocation1'!$B$56</definedName>
    <definedName name="solver_lhs2" localSheetId="11" hidden="1">'Asset Allocation1'!$B$42</definedName>
    <definedName name="solver_lhs2" localSheetId="4" hidden="1">'Max Returns'!$B$38</definedName>
    <definedName name="solver_lhs2" localSheetId="6" hidden="1">'Max Returns at 10% Risk'!$B$38</definedName>
    <definedName name="solver_lhs2" localSheetId="5" hidden="1">'Max Returns at 20% Risk'!$B$38</definedName>
    <definedName name="solver_lhs2" localSheetId="7" hidden="1">'Max Returns for Custom'!$B$39</definedName>
    <definedName name="solver_lhs2" localSheetId="3" hidden="1">'Max Risk'!$B$38</definedName>
    <definedName name="solver_lhs2" localSheetId="2" hidden="1">'Min Returns'!$B$38</definedName>
    <definedName name="solver_lhs2" localSheetId="1" hidden="1">'Min Risk'!$B$38</definedName>
    <definedName name="solver_lhs2" localSheetId="12" hidden="1">'Risk Of Portfolio'!$C$14</definedName>
    <definedName name="solver_lhs3" localSheetId="11" hidden="1">'Asset Allocation1'!$B$43</definedName>
    <definedName name="solver_lhs3" localSheetId="7" hidden="1">'Max Returns for Custom'!$C$4</definedName>
    <definedName name="solver_lhs4" localSheetId="11" hidden="1">'Asset Allocation1'!$B$44</definedName>
    <definedName name="solver_lhs4" localSheetId="7" hidden="1">'Max Returns for Custom'!$H$4</definedName>
    <definedName name="solver_lhs5" localSheetId="11" hidden="1">'Asset Allocation1'!$B$45</definedName>
    <definedName name="solver_lhs5" localSheetId="7" hidden="1">'Max Returns for Custom'!$J$4</definedName>
    <definedName name="solver_lhs6" localSheetId="11" hidden="1">'Asset Allocation1'!$B$46</definedName>
    <definedName name="solver_lhs6" localSheetId="7" hidden="1">'Max Returns for Custom'!$K$4</definedName>
    <definedName name="solver_lhs7" localSheetId="11" hidden="1">'Asset Allocation1'!$B$47</definedName>
    <definedName name="solver_lhs7" localSheetId="7" hidden="1">'Max Returns for Custom'!$L$4</definedName>
    <definedName name="solver_lhs8" localSheetId="11" hidden="1">'Asset Allocation1'!$B$47</definedName>
    <definedName name="solver_lhs8" localSheetId="7" hidden="1">'Max Returns for Custom'!$M$4</definedName>
    <definedName name="solver_lhs9" localSheetId="11" hidden="1">'Asset Allocation1'!$B$48</definedName>
    <definedName name="solver_lhs9" localSheetId="7" hidden="1">'Max Returns for Custom'!$N$4</definedName>
    <definedName name="solver_mip" localSheetId="11" hidden="1">2147483647</definedName>
    <definedName name="solver_mip" localSheetId="4" hidden="1">2147483647</definedName>
    <definedName name="solver_mip" localSheetId="6" hidden="1">2147483647</definedName>
    <definedName name="solver_mip" localSheetId="5" hidden="1">2147483647</definedName>
    <definedName name="solver_mip" localSheetId="7" hidden="1">2147483647</definedName>
    <definedName name="solver_mip" localSheetId="3" hidden="1">2147483647</definedName>
    <definedName name="solver_mip" localSheetId="2" hidden="1">2147483647</definedName>
    <definedName name="solver_mip" localSheetId="1" hidden="1">2147483647</definedName>
    <definedName name="solver_mip" localSheetId="12" hidden="1">2147483647</definedName>
    <definedName name="solver_mni" localSheetId="11" hidden="1">30</definedName>
    <definedName name="solver_mni" localSheetId="4" hidden="1">30</definedName>
    <definedName name="solver_mni" localSheetId="6" hidden="1">30</definedName>
    <definedName name="solver_mni" localSheetId="5" hidden="1">30</definedName>
    <definedName name="solver_mni" localSheetId="7" hidden="1">30</definedName>
    <definedName name="solver_mni" localSheetId="3" hidden="1">30</definedName>
    <definedName name="solver_mni" localSheetId="2" hidden="1">30</definedName>
    <definedName name="solver_mni" localSheetId="1" hidden="1">30</definedName>
    <definedName name="solver_mni" localSheetId="12" hidden="1">30</definedName>
    <definedName name="solver_mrt" localSheetId="11" hidden="1">0.075</definedName>
    <definedName name="solver_mrt" localSheetId="4" hidden="1">0.075</definedName>
    <definedName name="solver_mrt" localSheetId="6" hidden="1">0.075</definedName>
    <definedName name="solver_mrt" localSheetId="5" hidden="1">0.075</definedName>
    <definedName name="solver_mrt" localSheetId="7" hidden="1">0.075</definedName>
    <definedName name="solver_mrt" localSheetId="3" hidden="1">0.075</definedName>
    <definedName name="solver_mrt" localSheetId="2" hidden="1">0.075</definedName>
    <definedName name="solver_mrt" localSheetId="1" hidden="1">0.075</definedName>
    <definedName name="solver_mrt" localSheetId="12" hidden="1">0.075</definedName>
    <definedName name="solver_msl" localSheetId="11" hidden="1">2</definedName>
    <definedName name="solver_msl" localSheetId="4" hidden="1">2</definedName>
    <definedName name="solver_msl" localSheetId="6" hidden="1">2</definedName>
    <definedName name="solver_msl" localSheetId="5" hidden="1">2</definedName>
    <definedName name="solver_msl" localSheetId="7" hidden="1">2</definedName>
    <definedName name="solver_msl" localSheetId="3" hidden="1">2</definedName>
    <definedName name="solver_msl" localSheetId="2" hidden="1">2</definedName>
    <definedName name="solver_msl" localSheetId="1" hidden="1">2</definedName>
    <definedName name="solver_msl" localSheetId="12" hidden="1">2</definedName>
    <definedName name="solver_neg" localSheetId="11" hidden="1">1</definedName>
    <definedName name="solver_neg" localSheetId="4" hidden="1">1</definedName>
    <definedName name="solver_neg" localSheetId="6" hidden="1">1</definedName>
    <definedName name="solver_neg" localSheetId="5" hidden="1">1</definedName>
    <definedName name="solver_neg" localSheetId="7" hidden="1">1</definedName>
    <definedName name="solver_neg" localSheetId="3" hidden="1">1</definedName>
    <definedName name="solver_neg" localSheetId="2" hidden="1">1</definedName>
    <definedName name="solver_neg" localSheetId="1" hidden="1">1</definedName>
    <definedName name="solver_neg" localSheetId="12" hidden="1">1</definedName>
    <definedName name="solver_nod" localSheetId="11" hidden="1">2147483647</definedName>
    <definedName name="solver_nod" localSheetId="4" hidden="1">2147483647</definedName>
    <definedName name="solver_nod" localSheetId="6" hidden="1">2147483647</definedName>
    <definedName name="solver_nod" localSheetId="5" hidden="1">2147483647</definedName>
    <definedName name="solver_nod" localSheetId="7" hidden="1">2147483647</definedName>
    <definedName name="solver_nod" localSheetId="3" hidden="1">2147483647</definedName>
    <definedName name="solver_nod" localSheetId="2" hidden="1">2147483647</definedName>
    <definedName name="solver_nod" localSheetId="1" hidden="1">2147483647</definedName>
    <definedName name="solver_nod" localSheetId="12" hidden="1">2147483647</definedName>
    <definedName name="solver_num" localSheetId="11" hidden="1">18</definedName>
    <definedName name="solver_num" localSheetId="4" hidden="1">1</definedName>
    <definedName name="solver_num" localSheetId="6" hidden="1">2</definedName>
    <definedName name="solver_num" localSheetId="5" hidden="1">2</definedName>
    <definedName name="solver_num" localSheetId="7" hidden="1">11</definedName>
    <definedName name="solver_num" localSheetId="3" hidden="1">1</definedName>
    <definedName name="solver_num" localSheetId="2" hidden="1">1</definedName>
    <definedName name="solver_num" localSheetId="1" hidden="1">1</definedName>
    <definedName name="solver_num" localSheetId="12" hidden="1">2</definedName>
    <definedName name="solver_nwt" localSheetId="11" hidden="1">1</definedName>
    <definedName name="solver_nwt" localSheetId="4" hidden="1">1</definedName>
    <definedName name="solver_nwt" localSheetId="6" hidden="1">1</definedName>
    <definedName name="solver_nwt" localSheetId="5" hidden="1">1</definedName>
    <definedName name="solver_nwt" localSheetId="7" hidden="1">1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nwt" localSheetId="12" hidden="1">1</definedName>
    <definedName name="solver_opt" localSheetId="11" hidden="1">'Asset Allocation1'!$B$59</definedName>
    <definedName name="solver_opt" localSheetId="4" hidden="1">'Max Returns'!$B$32</definedName>
    <definedName name="solver_opt" localSheetId="6" hidden="1">'Max Returns at 10% Risk'!$B$32</definedName>
    <definedName name="solver_opt" localSheetId="5" hidden="1">'Max Returns at 20% Risk'!$B$32</definedName>
    <definedName name="solver_opt" localSheetId="7" hidden="1">'Max Returns for Custom'!$B$32</definedName>
    <definedName name="solver_opt" localSheetId="3" hidden="1">'Max Risk'!$B$34</definedName>
    <definedName name="solver_opt" localSheetId="2" hidden="1">'Min Returns'!$B$32</definedName>
    <definedName name="solver_opt" localSheetId="1" hidden="1">'Min Risk'!$B$34</definedName>
    <definedName name="solver_opt" localSheetId="12" hidden="1">'Risk Of Portfolio'!$C$11</definedName>
    <definedName name="solver_pre" localSheetId="11" hidden="1">0.000001</definedName>
    <definedName name="solver_pre" localSheetId="4" hidden="1">0.000001</definedName>
    <definedName name="solver_pre" localSheetId="6" hidden="1">0.000001</definedName>
    <definedName name="solver_pre" localSheetId="5" hidden="1">0.000001</definedName>
    <definedName name="solver_pre" localSheetId="7" hidden="1">0.000001</definedName>
    <definedName name="solver_pre" localSheetId="3" hidden="1">0.000001</definedName>
    <definedName name="solver_pre" localSheetId="2" hidden="1">0.000001</definedName>
    <definedName name="solver_pre" localSheetId="1" hidden="1">0.000001</definedName>
    <definedName name="solver_pre" localSheetId="12" hidden="1">0.000001</definedName>
    <definedName name="solver_rbv" localSheetId="11" hidden="1">1</definedName>
    <definedName name="solver_rbv" localSheetId="4" hidden="1">1</definedName>
    <definedName name="solver_rbv" localSheetId="6" hidden="1">1</definedName>
    <definedName name="solver_rbv" localSheetId="5" hidden="1">1</definedName>
    <definedName name="solver_rbv" localSheetId="7" hidden="1">1</definedName>
    <definedName name="solver_rbv" localSheetId="3" hidden="1">1</definedName>
    <definedName name="solver_rbv" localSheetId="2" hidden="1">1</definedName>
    <definedName name="solver_rbv" localSheetId="1" hidden="1">1</definedName>
    <definedName name="solver_rbv" localSheetId="12" hidden="1">1</definedName>
    <definedName name="solver_rel1" localSheetId="11" hidden="1">2</definedName>
    <definedName name="solver_rel1" localSheetId="4" hidden="1">2</definedName>
    <definedName name="solver_rel1" localSheetId="6" hidden="1">2</definedName>
    <definedName name="solver_rel1" localSheetId="5" hidden="1">2</definedName>
    <definedName name="solver_rel1" localSheetId="7" hidden="1">2</definedName>
    <definedName name="solver_rel1" localSheetId="3" hidden="1">2</definedName>
    <definedName name="solver_rel1" localSheetId="2" hidden="1">2</definedName>
    <definedName name="solver_rel1" localSheetId="1" hidden="1">2</definedName>
    <definedName name="solver_rel1" localSheetId="12" hidden="1">2</definedName>
    <definedName name="solver_rel10" localSheetId="11" hidden="1">3</definedName>
    <definedName name="solver_rel10" localSheetId="7" hidden="1">3</definedName>
    <definedName name="solver_rel11" localSheetId="11" hidden="1">1</definedName>
    <definedName name="solver_rel11" localSheetId="7" hidden="1">3</definedName>
    <definedName name="solver_rel12" localSheetId="11" hidden="1">3</definedName>
    <definedName name="solver_rel13" localSheetId="11" hidden="1">3</definedName>
    <definedName name="solver_rel14" localSheetId="11" hidden="1">3</definedName>
    <definedName name="solver_rel15" localSheetId="11" hidden="1">3</definedName>
    <definedName name="solver_rel16" localSheetId="11" hidden="1">3</definedName>
    <definedName name="solver_rel17" localSheetId="11" hidden="1">3</definedName>
    <definedName name="solver_rel18" localSheetId="11" hidden="1">1</definedName>
    <definedName name="solver_rel2" localSheetId="11" hidden="1">1</definedName>
    <definedName name="solver_rel2" localSheetId="4" hidden="1">2</definedName>
    <definedName name="solver_rel2" localSheetId="6" hidden="1">2</definedName>
    <definedName name="solver_rel2" localSheetId="5" hidden="1">2</definedName>
    <definedName name="solver_rel2" localSheetId="7" hidden="1">2</definedName>
    <definedName name="solver_rel2" localSheetId="3" hidden="1">2</definedName>
    <definedName name="solver_rel2" localSheetId="2" hidden="1">2</definedName>
    <definedName name="solver_rel2" localSheetId="1" hidden="1">2</definedName>
    <definedName name="solver_rel2" localSheetId="12" hidden="1">1</definedName>
    <definedName name="solver_rel3" localSheetId="11" hidden="1">1</definedName>
    <definedName name="solver_rel3" localSheetId="7" hidden="1">3</definedName>
    <definedName name="solver_rel4" localSheetId="11" hidden="1">1</definedName>
    <definedName name="solver_rel4" localSheetId="7" hidden="1">3</definedName>
    <definedName name="solver_rel5" localSheetId="11" hidden="1">1</definedName>
    <definedName name="solver_rel5" localSheetId="7" hidden="1">3</definedName>
    <definedName name="solver_rel6" localSheetId="11" hidden="1">1</definedName>
    <definedName name="solver_rel6" localSheetId="7" hidden="1">3</definedName>
    <definedName name="solver_rel7" localSheetId="11" hidden="1">1</definedName>
    <definedName name="solver_rel7" localSheetId="7" hidden="1">3</definedName>
    <definedName name="solver_rel8" localSheetId="11" hidden="1">3</definedName>
    <definedName name="solver_rel8" localSheetId="7" hidden="1">3</definedName>
    <definedName name="solver_rel9" localSheetId="11" hidden="1">1</definedName>
    <definedName name="solver_rel9" localSheetId="7" hidden="1">3</definedName>
    <definedName name="solver_rhs1" localSheetId="11" hidden="1">1</definedName>
    <definedName name="solver_rhs1" localSheetId="4" hidden="1">1</definedName>
    <definedName name="solver_rhs1" localSheetId="6" hidden="1">0.1</definedName>
    <definedName name="solver_rhs1" localSheetId="5" hidden="1">0.2</definedName>
    <definedName name="solver_rhs1" localSheetId="7" hidden="1">1</definedName>
    <definedName name="solver_rhs1" localSheetId="3" hidden="1">1</definedName>
    <definedName name="solver_rhs1" localSheetId="2" hidden="1">1</definedName>
    <definedName name="solver_rhs1" localSheetId="1" hidden="1">1</definedName>
    <definedName name="solver_rhs1" localSheetId="12" hidden="1">1</definedName>
    <definedName name="solver_rhs10" localSheetId="11" hidden="1">0.5</definedName>
    <definedName name="solver_rhs10" localSheetId="7" hidden="1">0.05</definedName>
    <definedName name="solver_rhs11" localSheetId="11" hidden="1">0.35</definedName>
    <definedName name="solver_rhs11" localSheetId="7" hidden="1">0.05</definedName>
    <definedName name="solver_rhs12" localSheetId="11" hidden="1">0.05</definedName>
    <definedName name="solver_rhs13" localSheetId="11" hidden="1">0.05</definedName>
    <definedName name="solver_rhs14" localSheetId="11" hidden="1">0.05</definedName>
    <definedName name="solver_rhs15" localSheetId="11" hidden="1">0.08</definedName>
    <definedName name="solver_rhs16" localSheetId="11" hidden="1">0.05</definedName>
    <definedName name="solver_rhs17" localSheetId="11" hidden="1">0.08</definedName>
    <definedName name="solver_rhs18" localSheetId="11" hidden="1">0.1</definedName>
    <definedName name="solver_rhs2" localSheetId="11" hidden="1">0.1</definedName>
    <definedName name="solver_rhs2" localSheetId="4" hidden="1">1</definedName>
    <definedName name="solver_rhs2" localSheetId="6" hidden="1">1</definedName>
    <definedName name="solver_rhs2" localSheetId="5" hidden="1">1</definedName>
    <definedName name="solver_rhs2" localSheetId="7" hidden="1">0.8</definedName>
    <definedName name="solver_rhs2" localSheetId="3" hidden="1">1</definedName>
    <definedName name="solver_rhs2" localSheetId="2" hidden="1">1</definedName>
    <definedName name="solver_rhs2" localSheetId="1" hidden="1">1</definedName>
    <definedName name="solver_rhs2" localSheetId="12" hidden="1">0.2</definedName>
    <definedName name="solver_rhs3" localSheetId="11" hidden="1">0.1</definedName>
    <definedName name="solver_rhs3" localSheetId="7" hidden="1">0.05</definedName>
    <definedName name="solver_rhs4" localSheetId="11" hidden="1">0.1</definedName>
    <definedName name="solver_rhs4" localSheetId="7" hidden="1">0.05</definedName>
    <definedName name="solver_rhs5" localSheetId="11" hidden="1">0.1</definedName>
    <definedName name="solver_rhs5" localSheetId="7" hidden="1">0.05</definedName>
    <definedName name="solver_rhs6" localSheetId="11" hidden="1">0.1</definedName>
    <definedName name="solver_rhs6" localSheetId="7" hidden="1">0.05</definedName>
    <definedName name="solver_rhs7" localSheetId="11" hidden="1">0.1</definedName>
    <definedName name="solver_rhs7" localSheetId="7" hidden="1">0.05</definedName>
    <definedName name="solver_rhs8" localSheetId="11" hidden="1">0.08</definedName>
    <definedName name="solver_rhs8" localSheetId="7" hidden="1">0.05</definedName>
    <definedName name="solver_rhs9" localSheetId="11" hidden="1">0.6</definedName>
    <definedName name="solver_rhs9" localSheetId="7" hidden="1">0.05</definedName>
    <definedName name="solver_rlx" localSheetId="11" hidden="1">2</definedName>
    <definedName name="solver_rlx" localSheetId="4" hidden="1">2</definedName>
    <definedName name="solver_rlx" localSheetId="6" hidden="1">2</definedName>
    <definedName name="solver_rlx" localSheetId="5" hidden="1">2</definedName>
    <definedName name="solver_rlx" localSheetId="7" hidden="1">2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rlx" localSheetId="12" hidden="1">2</definedName>
    <definedName name="solver_rsd" localSheetId="11" hidden="1">0</definedName>
    <definedName name="solver_rsd" localSheetId="4" hidden="1">0</definedName>
    <definedName name="solver_rsd" localSheetId="6" hidden="1">0</definedName>
    <definedName name="solver_rsd" localSheetId="5" hidden="1">0</definedName>
    <definedName name="solver_rsd" localSheetId="7" hidden="1">0</definedName>
    <definedName name="solver_rsd" localSheetId="3" hidden="1">0</definedName>
    <definedName name="solver_rsd" localSheetId="2" hidden="1">0</definedName>
    <definedName name="solver_rsd" localSheetId="1" hidden="1">0</definedName>
    <definedName name="solver_rsd" localSheetId="12" hidden="1">0</definedName>
    <definedName name="solver_scl" localSheetId="11" hidden="1">1</definedName>
    <definedName name="solver_scl" localSheetId="4" hidden="1">1</definedName>
    <definedName name="solver_scl" localSheetId="6" hidden="1">1</definedName>
    <definedName name="solver_scl" localSheetId="5" hidden="1">1</definedName>
    <definedName name="solver_scl" localSheetId="7" hidden="1">1</definedName>
    <definedName name="solver_scl" localSheetId="3" hidden="1">1</definedName>
    <definedName name="solver_scl" localSheetId="2" hidden="1">1</definedName>
    <definedName name="solver_scl" localSheetId="1" hidden="1">1</definedName>
    <definedName name="solver_scl" localSheetId="12" hidden="1">1</definedName>
    <definedName name="solver_sho" localSheetId="11" hidden="1">2</definedName>
    <definedName name="solver_sho" localSheetId="4" hidden="1">2</definedName>
    <definedName name="solver_sho" localSheetId="6" hidden="1">2</definedName>
    <definedName name="solver_sho" localSheetId="5" hidden="1">2</definedName>
    <definedName name="solver_sho" localSheetId="7" hidden="1">2</definedName>
    <definedName name="solver_sho" localSheetId="3" hidden="1">2</definedName>
    <definedName name="solver_sho" localSheetId="2" hidden="1">2</definedName>
    <definedName name="solver_sho" localSheetId="1" hidden="1">2</definedName>
    <definedName name="solver_sho" localSheetId="12" hidden="1">2</definedName>
    <definedName name="solver_ssz" localSheetId="11" hidden="1">100</definedName>
    <definedName name="solver_ssz" localSheetId="4" hidden="1">100</definedName>
    <definedName name="solver_ssz" localSheetId="6" hidden="1">100</definedName>
    <definedName name="solver_ssz" localSheetId="5" hidden="1">100</definedName>
    <definedName name="solver_ssz" localSheetId="7" hidden="1">100</definedName>
    <definedName name="solver_ssz" localSheetId="3" hidden="1">100</definedName>
    <definedName name="solver_ssz" localSheetId="2" hidden="1">100</definedName>
    <definedName name="solver_ssz" localSheetId="1" hidden="1">100</definedName>
    <definedName name="solver_ssz" localSheetId="12" hidden="1">100</definedName>
    <definedName name="solver_tim" localSheetId="11" hidden="1">2147483647</definedName>
    <definedName name="solver_tim" localSheetId="4" hidden="1">2147483647</definedName>
    <definedName name="solver_tim" localSheetId="6" hidden="1">2147483647</definedName>
    <definedName name="solver_tim" localSheetId="5" hidden="1">2147483647</definedName>
    <definedName name="solver_tim" localSheetId="7" hidden="1">2147483647</definedName>
    <definedName name="solver_tim" localSheetId="3" hidden="1">2147483647</definedName>
    <definedName name="solver_tim" localSheetId="2" hidden="1">2147483647</definedName>
    <definedName name="solver_tim" localSheetId="1" hidden="1">2147483647</definedName>
    <definedName name="solver_tim" localSheetId="12" hidden="1">2147483647</definedName>
    <definedName name="solver_tol" localSheetId="11" hidden="1">0.01</definedName>
    <definedName name="solver_tol" localSheetId="4" hidden="1">0.01</definedName>
    <definedName name="solver_tol" localSheetId="6" hidden="1">0.01</definedName>
    <definedName name="solver_tol" localSheetId="5" hidden="1">0.01</definedName>
    <definedName name="solver_tol" localSheetId="7" hidden="1">0.01</definedName>
    <definedName name="solver_tol" localSheetId="3" hidden="1">0.01</definedName>
    <definedName name="solver_tol" localSheetId="2" hidden="1">0.01</definedName>
    <definedName name="solver_tol" localSheetId="1" hidden="1">0.01</definedName>
    <definedName name="solver_tol" localSheetId="12" hidden="1">0.01</definedName>
    <definedName name="solver_typ" localSheetId="11" hidden="1">1</definedName>
    <definedName name="solver_typ" localSheetId="4" hidden="1">1</definedName>
    <definedName name="solver_typ" localSheetId="6" hidden="1">1</definedName>
    <definedName name="solver_typ" localSheetId="5" hidden="1">1</definedName>
    <definedName name="solver_typ" localSheetId="7" hidden="1">1</definedName>
    <definedName name="solver_typ" localSheetId="3" hidden="1">1</definedName>
    <definedName name="solver_typ" localSheetId="2" hidden="1">2</definedName>
    <definedName name="solver_typ" localSheetId="1" hidden="1">2</definedName>
    <definedName name="solver_typ" localSheetId="12" hidden="1">2</definedName>
    <definedName name="solver_val" localSheetId="11" hidden="1">0</definedName>
    <definedName name="solver_val" localSheetId="4" hidden="1">0</definedName>
    <definedName name="solver_val" localSheetId="6" hidden="1">0</definedName>
    <definedName name="solver_val" localSheetId="5" hidden="1">0</definedName>
    <definedName name="solver_val" localSheetId="7" hidden="1">0</definedName>
    <definedName name="solver_val" localSheetId="3" hidden="1">0</definedName>
    <definedName name="solver_val" localSheetId="2" hidden="1">0</definedName>
    <definedName name="solver_val" localSheetId="1" hidden="1">0</definedName>
    <definedName name="solver_val" localSheetId="12" hidden="1">0</definedName>
    <definedName name="solver_ver" localSheetId="11" hidden="1">3</definedName>
    <definedName name="solver_ver" localSheetId="4" hidden="1">3</definedName>
    <definedName name="solver_ver" localSheetId="6" hidden="1">3</definedName>
    <definedName name="solver_ver" localSheetId="5" hidden="1">3</definedName>
    <definedName name="solver_ver" localSheetId="7" hidden="1">3</definedName>
    <definedName name="solver_ver" localSheetId="3" hidden="1">3</definedName>
    <definedName name="solver_ver" localSheetId="2" hidden="1">3</definedName>
    <definedName name="solver_ver" localSheetId="1" hidden="1">3</definedName>
    <definedName name="solver_ver" localSheetId="12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4" l="1"/>
  <c r="B38" i="14"/>
  <c r="V32" i="14" a="1"/>
  <c r="V46" i="14" s="1"/>
  <c r="B32" i="14" a="1"/>
  <c r="B32" i="14" s="1"/>
  <c r="B38" i="13"/>
  <c r="V32" i="13" a="1"/>
  <c r="V47" i="13" s="1"/>
  <c r="B32" i="13" a="1"/>
  <c r="B32" i="13" s="1"/>
  <c r="B38" i="12"/>
  <c r="V32" i="12" a="1"/>
  <c r="V47" i="12" s="1"/>
  <c r="B32" i="12" a="1"/>
  <c r="B32" i="12" s="1"/>
  <c r="V35" i="14" l="1"/>
  <c r="V39" i="14"/>
  <c r="V43" i="14"/>
  <c r="V47" i="14"/>
  <c r="V32" i="14"/>
  <c r="V36" i="14"/>
  <c r="V40" i="14"/>
  <c r="V44" i="14"/>
  <c r="V48" i="14"/>
  <c r="V33" i="14"/>
  <c r="V37" i="14"/>
  <c r="V41" i="14"/>
  <c r="V45" i="14"/>
  <c r="V34" i="14"/>
  <c r="V38" i="14"/>
  <c r="V42" i="14"/>
  <c r="V32" i="13"/>
  <c r="B33" i="13" s="1"/>
  <c r="B34" i="13" s="1"/>
  <c r="V36" i="13"/>
  <c r="V40" i="13"/>
  <c r="V44" i="13"/>
  <c r="V48" i="13"/>
  <c r="V33" i="13"/>
  <c r="V37" i="13"/>
  <c r="V41" i="13"/>
  <c r="V45" i="13"/>
  <c r="V34" i="13"/>
  <c r="V38" i="13"/>
  <c r="V42" i="13"/>
  <c r="V46" i="13"/>
  <c r="V35" i="13"/>
  <c r="V39" i="13"/>
  <c r="V43" i="13"/>
  <c r="V37" i="12"/>
  <c r="V45" i="12"/>
  <c r="V36" i="12"/>
  <c r="V44" i="12"/>
  <c r="V32" i="12"/>
  <c r="V40" i="12"/>
  <c r="V48" i="12"/>
  <c r="V33" i="12"/>
  <c r="V41" i="12"/>
  <c r="V34" i="12"/>
  <c r="V38" i="12"/>
  <c r="V42" i="12"/>
  <c r="V46" i="12"/>
  <c r="V35" i="12"/>
  <c r="V39" i="12"/>
  <c r="V43" i="12"/>
  <c r="B38" i="11"/>
  <c r="V32" i="11" a="1"/>
  <c r="V47" i="11" s="1"/>
  <c r="B32" i="11" a="1"/>
  <c r="B32" i="11" s="1"/>
  <c r="B38" i="10"/>
  <c r="V32" i="10" a="1"/>
  <c r="V47" i="10" s="1"/>
  <c r="B32" i="10" a="1"/>
  <c r="B32" i="10" s="1"/>
  <c r="B38" i="9"/>
  <c r="V32" i="9" a="1"/>
  <c r="V47" i="9" s="1"/>
  <c r="B32" i="9" a="1"/>
  <c r="B32" i="9" s="1"/>
  <c r="R102" i="7"/>
  <c r="Q101" i="7"/>
  <c r="P100" i="7"/>
  <c r="O99" i="7"/>
  <c r="N98" i="7"/>
  <c r="M97" i="7"/>
  <c r="L96" i="7"/>
  <c r="K95" i="7"/>
  <c r="J94" i="7"/>
  <c r="I93" i="7"/>
  <c r="H92" i="7"/>
  <c r="G91" i="7"/>
  <c r="F90" i="7"/>
  <c r="E89" i="7"/>
  <c r="D88" i="7"/>
  <c r="C87" i="7"/>
  <c r="B86" i="7"/>
  <c r="B33" i="14" l="1"/>
  <c r="B34" i="14" s="1"/>
  <c r="B33" i="12"/>
  <c r="B34" i="12" s="1"/>
  <c r="V44" i="11"/>
  <c r="V32" i="11"/>
  <c r="V48" i="11"/>
  <c r="V40" i="11"/>
  <c r="V36" i="11"/>
  <c r="V33" i="11"/>
  <c r="B33" i="11" s="1"/>
  <c r="B34" i="11" s="1"/>
  <c r="V37" i="11"/>
  <c r="V41" i="11"/>
  <c r="V45" i="11"/>
  <c r="V34" i="11"/>
  <c r="V38" i="11"/>
  <c r="V42" i="11"/>
  <c r="V46" i="11"/>
  <c r="V35" i="11"/>
  <c r="V39" i="11"/>
  <c r="V43" i="11"/>
  <c r="V44" i="10"/>
  <c r="V48" i="10"/>
  <c r="V40" i="10"/>
  <c r="V32" i="10"/>
  <c r="V36" i="10"/>
  <c r="B33" i="10"/>
  <c r="B34" i="10" s="1"/>
  <c r="V33" i="10"/>
  <c r="V37" i="10"/>
  <c r="V41" i="10"/>
  <c r="V45" i="10"/>
  <c r="V34" i="10"/>
  <c r="V38" i="10"/>
  <c r="V42" i="10"/>
  <c r="V46" i="10"/>
  <c r="V35" i="10"/>
  <c r="V39" i="10"/>
  <c r="V43" i="10"/>
  <c r="V44" i="9"/>
  <c r="V48" i="9"/>
  <c r="V40" i="9"/>
  <c r="V32" i="9"/>
  <c r="V36" i="9"/>
  <c r="V33" i="9"/>
  <c r="V37" i="9"/>
  <c r="V41" i="9"/>
  <c r="V45" i="9"/>
  <c r="V34" i="9"/>
  <c r="V38" i="9"/>
  <c r="V42" i="9"/>
  <c r="V46" i="9"/>
  <c r="V35" i="9"/>
  <c r="V39" i="9"/>
  <c r="V43" i="9"/>
  <c r="B33" i="9" l="1"/>
  <c r="B34" i="9" s="1"/>
  <c r="AL81" i="7" l="1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X81" i="7"/>
  <c r="W81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X80" i="7"/>
  <c r="W80" i="7"/>
  <c r="V80" i="7"/>
  <c r="AK79" i="7"/>
  <c r="AJ79" i="7"/>
  <c r="AK78" i="7"/>
  <c r="AJ78" i="7"/>
  <c r="AK77" i="7"/>
  <c r="AJ77" i="7"/>
  <c r="AK76" i="7"/>
  <c r="AJ76" i="7"/>
  <c r="AK75" i="7"/>
  <c r="AJ75" i="7"/>
  <c r="AK74" i="7"/>
  <c r="AJ74" i="7"/>
  <c r="AK73" i="7"/>
  <c r="AJ73" i="7"/>
  <c r="AK72" i="7"/>
  <c r="AJ72" i="7"/>
  <c r="AL71" i="7"/>
  <c r="AK71" i="7"/>
  <c r="AJ71" i="7"/>
  <c r="AL70" i="7"/>
  <c r="AK70" i="7"/>
  <c r="AJ70" i="7"/>
  <c r="AL69" i="7"/>
  <c r="AK69" i="7"/>
  <c r="AJ69" i="7"/>
  <c r="AL68" i="7"/>
  <c r="AK68" i="7"/>
  <c r="AJ68" i="7"/>
  <c r="AL67" i="7"/>
  <c r="AK67" i="7"/>
  <c r="AJ67" i="7"/>
  <c r="AL66" i="7"/>
  <c r="AK66" i="7"/>
  <c r="AJ66" i="7"/>
  <c r="AL65" i="7"/>
  <c r="AK65" i="7"/>
  <c r="AJ65" i="7"/>
  <c r="AL64" i="7"/>
  <c r="AK64" i="7"/>
  <c r="AJ64" i="7"/>
  <c r="AL63" i="7"/>
  <c r="AK63" i="7"/>
  <c r="AJ63" i="7"/>
  <c r="AL62" i="7"/>
  <c r="AK62" i="7"/>
  <c r="AJ62" i="7"/>
  <c r="AL61" i="7"/>
  <c r="AK61" i="7"/>
  <c r="AJ61" i="7"/>
  <c r="AL60" i="7"/>
  <c r="AK60" i="7"/>
  <c r="AJ60" i="7"/>
  <c r="AL59" i="7"/>
  <c r="AK59" i="7"/>
  <c r="AJ59" i="7"/>
  <c r="AL58" i="7"/>
  <c r="AK58" i="7"/>
  <c r="AJ58" i="7"/>
  <c r="AL57" i="7"/>
  <c r="AK57" i="7"/>
  <c r="AJ57" i="7"/>
  <c r="AL56" i="7"/>
  <c r="AK56" i="7"/>
  <c r="AJ56" i="7"/>
  <c r="AL55" i="7"/>
  <c r="AK55" i="7"/>
  <c r="AJ55" i="7"/>
  <c r="AL54" i="7"/>
  <c r="AK54" i="7"/>
  <c r="AJ54" i="7"/>
  <c r="AL53" i="7"/>
  <c r="AK53" i="7"/>
  <c r="AJ53" i="7"/>
  <c r="AL52" i="7"/>
  <c r="AK52" i="7"/>
  <c r="AJ52" i="7"/>
  <c r="AL51" i="7"/>
  <c r="AK51" i="7"/>
  <c r="AJ51" i="7"/>
  <c r="AL50" i="7"/>
  <c r="AK50" i="7"/>
  <c r="AJ50" i="7"/>
  <c r="AL49" i="7"/>
  <c r="AK49" i="7"/>
  <c r="AJ49" i="7"/>
  <c r="AL48" i="7"/>
  <c r="AK48" i="7"/>
  <c r="AJ48" i="7"/>
  <c r="AL47" i="7"/>
  <c r="AK47" i="7"/>
  <c r="AJ47" i="7"/>
  <c r="AL46" i="7"/>
  <c r="AK46" i="7"/>
  <c r="AJ46" i="7"/>
  <c r="AL45" i="7"/>
  <c r="AK45" i="7"/>
  <c r="AJ45" i="7"/>
  <c r="AL44" i="7"/>
  <c r="AK44" i="7"/>
  <c r="AJ44" i="7"/>
  <c r="AL43" i="7"/>
  <c r="AK43" i="7"/>
  <c r="AJ43" i="7"/>
  <c r="AL42" i="7"/>
  <c r="AK42" i="7"/>
  <c r="AJ42" i="7"/>
  <c r="AL41" i="7"/>
  <c r="AK41" i="7"/>
  <c r="AJ41" i="7"/>
  <c r="AL40" i="7"/>
  <c r="AK40" i="7"/>
  <c r="AJ40" i="7"/>
  <c r="AL39" i="7"/>
  <c r="AK39" i="7"/>
  <c r="AJ39" i="7"/>
  <c r="AL38" i="7"/>
  <c r="AK38" i="7"/>
  <c r="AJ38" i="7"/>
  <c r="AL37" i="7"/>
  <c r="AK37" i="7"/>
  <c r="AJ37" i="7"/>
  <c r="AL36" i="7"/>
  <c r="AK36" i="7"/>
  <c r="AJ36" i="7"/>
  <c r="AL35" i="7"/>
  <c r="AK35" i="7"/>
  <c r="AJ35" i="7"/>
  <c r="AL34" i="7"/>
  <c r="AK34" i="7"/>
  <c r="AJ34" i="7"/>
  <c r="AL33" i="7"/>
  <c r="AK33" i="7"/>
  <c r="AJ33" i="7"/>
  <c r="AL32" i="7"/>
  <c r="AK32" i="7"/>
  <c r="AJ32" i="7"/>
  <c r="AL31" i="7"/>
  <c r="AK31" i="7"/>
  <c r="AJ31" i="7"/>
  <c r="AL30" i="7"/>
  <c r="AK30" i="7"/>
  <c r="AJ30" i="7"/>
  <c r="AL29" i="7"/>
  <c r="AK29" i="7"/>
  <c r="AJ29" i="7"/>
  <c r="AL28" i="7"/>
  <c r="AK28" i="7"/>
  <c r="AJ28" i="7"/>
  <c r="AL27" i="7"/>
  <c r="AK27" i="7"/>
  <c r="AJ27" i="7"/>
  <c r="AL26" i="7"/>
  <c r="AK26" i="7"/>
  <c r="AJ26" i="7"/>
  <c r="AL25" i="7"/>
  <c r="AK25" i="7"/>
  <c r="AJ25" i="7"/>
  <c r="AL24" i="7"/>
  <c r="AK24" i="7"/>
  <c r="AJ24" i="7"/>
  <c r="AL23" i="7"/>
  <c r="AK23" i="7"/>
  <c r="AJ23" i="7"/>
  <c r="AL22" i="7"/>
  <c r="AK22" i="7"/>
  <c r="AJ22" i="7"/>
  <c r="AL21" i="7"/>
  <c r="AK21" i="7"/>
  <c r="AJ21" i="7"/>
  <c r="AL20" i="7"/>
  <c r="AK20" i="7"/>
  <c r="AJ20" i="7"/>
  <c r="AL19" i="7"/>
  <c r="AK19" i="7"/>
  <c r="AJ19" i="7"/>
  <c r="AL18" i="7"/>
  <c r="AK18" i="7"/>
  <c r="AJ18" i="7"/>
  <c r="AL17" i="7"/>
  <c r="AK17" i="7"/>
  <c r="AJ17" i="7"/>
  <c r="AL16" i="7"/>
  <c r="AK16" i="7"/>
  <c r="AJ16" i="7"/>
  <c r="AL15" i="7"/>
  <c r="AK15" i="7"/>
  <c r="AJ15" i="7"/>
  <c r="AL14" i="7"/>
  <c r="AK14" i="7"/>
  <c r="AJ14" i="7"/>
  <c r="AL13" i="7"/>
  <c r="AK13" i="7"/>
  <c r="AJ13" i="7"/>
  <c r="AL12" i="7"/>
  <c r="AK12" i="7"/>
  <c r="AJ12" i="7"/>
  <c r="AL11" i="7"/>
  <c r="AK11" i="7"/>
  <c r="AJ11" i="7"/>
  <c r="AL10" i="7"/>
  <c r="AK10" i="7"/>
  <c r="AJ10" i="7"/>
  <c r="AL9" i="7"/>
  <c r="AK9" i="7"/>
  <c r="AJ9" i="7"/>
  <c r="AL8" i="7"/>
  <c r="AK8" i="7"/>
  <c r="AJ8" i="7"/>
  <c r="AL7" i="7"/>
  <c r="AK7" i="7"/>
  <c r="AJ7" i="7"/>
  <c r="AL6" i="7"/>
  <c r="AK6" i="7"/>
  <c r="AJ6" i="7"/>
  <c r="AL5" i="7"/>
  <c r="AK5" i="7"/>
  <c r="AJ5" i="7"/>
  <c r="AL4" i="7"/>
  <c r="AK4" i="7"/>
  <c r="AJ4" i="7"/>
  <c r="AI22" i="7"/>
  <c r="AI21" i="7"/>
  <c r="AI20" i="7"/>
  <c r="AI19" i="7"/>
  <c r="AI18" i="7"/>
  <c r="AI17" i="7"/>
  <c r="AI16" i="7"/>
  <c r="AI15" i="7"/>
  <c r="AI14" i="7"/>
  <c r="AI13" i="7"/>
  <c r="AI12" i="7"/>
  <c r="AI11" i="7"/>
  <c r="AI10" i="7"/>
  <c r="AI9" i="7"/>
  <c r="AI8" i="7"/>
  <c r="AI7" i="7"/>
  <c r="AI6" i="7"/>
  <c r="AI5" i="7"/>
  <c r="AI4" i="7"/>
  <c r="AH70" i="7"/>
  <c r="AH69" i="7"/>
  <c r="AH68" i="7"/>
  <c r="AH67" i="7"/>
  <c r="AH66" i="7"/>
  <c r="AH65" i="7"/>
  <c r="AH64" i="7"/>
  <c r="AH63" i="7"/>
  <c r="AH62" i="7"/>
  <c r="AH61" i="7"/>
  <c r="AH60" i="7"/>
  <c r="AH59" i="7"/>
  <c r="AH58" i="7"/>
  <c r="AH57" i="7"/>
  <c r="AH56" i="7"/>
  <c r="AH55" i="7"/>
  <c r="AH54" i="7"/>
  <c r="AH53" i="7"/>
  <c r="AH52" i="7"/>
  <c r="AH51" i="7"/>
  <c r="AH50" i="7"/>
  <c r="AH49" i="7"/>
  <c r="AH48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H8" i="7"/>
  <c r="AH7" i="7"/>
  <c r="AH6" i="7"/>
  <c r="AH5" i="7"/>
  <c r="AH4" i="7"/>
  <c r="AG79" i="7"/>
  <c r="AF79" i="7"/>
  <c r="AE79" i="7"/>
  <c r="AG78" i="7"/>
  <c r="AF78" i="7"/>
  <c r="AE78" i="7"/>
  <c r="AG77" i="7"/>
  <c r="AF77" i="7"/>
  <c r="AE77" i="7"/>
  <c r="AG76" i="7"/>
  <c r="AF76" i="7"/>
  <c r="AE76" i="7"/>
  <c r="AG75" i="7"/>
  <c r="AF75" i="7"/>
  <c r="AE75" i="7"/>
  <c r="AG74" i="7"/>
  <c r="AF74" i="7"/>
  <c r="AE74" i="7"/>
  <c r="AG73" i="7"/>
  <c r="AF73" i="7"/>
  <c r="AE73" i="7"/>
  <c r="AG72" i="7"/>
  <c r="AF72" i="7"/>
  <c r="AE72" i="7"/>
  <c r="AG71" i="7"/>
  <c r="AF71" i="7"/>
  <c r="AE71" i="7"/>
  <c r="AG70" i="7"/>
  <c r="AF70" i="7"/>
  <c r="AE70" i="7"/>
  <c r="AG69" i="7"/>
  <c r="AF69" i="7"/>
  <c r="AE69" i="7"/>
  <c r="AG68" i="7"/>
  <c r="AF68" i="7"/>
  <c r="AE68" i="7"/>
  <c r="AG67" i="7"/>
  <c r="AF67" i="7"/>
  <c r="AE67" i="7"/>
  <c r="AG66" i="7"/>
  <c r="AF66" i="7"/>
  <c r="AE66" i="7"/>
  <c r="AG65" i="7"/>
  <c r="AF65" i="7"/>
  <c r="AE65" i="7"/>
  <c r="AG64" i="7"/>
  <c r="AF64" i="7"/>
  <c r="AE64" i="7"/>
  <c r="AG63" i="7"/>
  <c r="AF63" i="7"/>
  <c r="AE63" i="7"/>
  <c r="AG62" i="7"/>
  <c r="AF62" i="7"/>
  <c r="AE62" i="7"/>
  <c r="AG61" i="7"/>
  <c r="AF61" i="7"/>
  <c r="AE61" i="7"/>
  <c r="AG60" i="7"/>
  <c r="AF60" i="7"/>
  <c r="AE60" i="7"/>
  <c r="AG59" i="7"/>
  <c r="AF59" i="7"/>
  <c r="AE59" i="7"/>
  <c r="AG58" i="7"/>
  <c r="AF58" i="7"/>
  <c r="AE58" i="7"/>
  <c r="AG57" i="7"/>
  <c r="AF57" i="7"/>
  <c r="AE57" i="7"/>
  <c r="AG56" i="7"/>
  <c r="AF56" i="7"/>
  <c r="AE56" i="7"/>
  <c r="AG55" i="7"/>
  <c r="AF55" i="7"/>
  <c r="AE55" i="7"/>
  <c r="AG54" i="7"/>
  <c r="AF54" i="7"/>
  <c r="AE54" i="7"/>
  <c r="AG53" i="7"/>
  <c r="AF53" i="7"/>
  <c r="AE53" i="7"/>
  <c r="AG52" i="7"/>
  <c r="AF52" i="7"/>
  <c r="AE52" i="7"/>
  <c r="AG51" i="7"/>
  <c r="AF51" i="7"/>
  <c r="AE51" i="7"/>
  <c r="AG50" i="7"/>
  <c r="AF50" i="7"/>
  <c r="AE50" i="7"/>
  <c r="AG49" i="7"/>
  <c r="AF49" i="7"/>
  <c r="AE49" i="7"/>
  <c r="AG48" i="7"/>
  <c r="AF48" i="7"/>
  <c r="AE48" i="7"/>
  <c r="AG47" i="7"/>
  <c r="AF47" i="7"/>
  <c r="AE47" i="7"/>
  <c r="AG46" i="7"/>
  <c r="AF46" i="7"/>
  <c r="AE46" i="7"/>
  <c r="AG45" i="7"/>
  <c r="AF45" i="7"/>
  <c r="AE45" i="7"/>
  <c r="AG44" i="7"/>
  <c r="AF44" i="7"/>
  <c r="AE44" i="7"/>
  <c r="AG43" i="7"/>
  <c r="AF43" i="7"/>
  <c r="AE43" i="7"/>
  <c r="AG42" i="7"/>
  <c r="AF42" i="7"/>
  <c r="AE42" i="7"/>
  <c r="AG41" i="7"/>
  <c r="AF41" i="7"/>
  <c r="AE41" i="7"/>
  <c r="AG40" i="7"/>
  <c r="AF40" i="7"/>
  <c r="AE40" i="7"/>
  <c r="AG39" i="7"/>
  <c r="AF39" i="7"/>
  <c r="AE39" i="7"/>
  <c r="AG38" i="7"/>
  <c r="AF38" i="7"/>
  <c r="AE38" i="7"/>
  <c r="AG37" i="7"/>
  <c r="AF37" i="7"/>
  <c r="AE37" i="7"/>
  <c r="AG36" i="7"/>
  <c r="AF36" i="7"/>
  <c r="AE36" i="7"/>
  <c r="AG35" i="7"/>
  <c r="AF35" i="7"/>
  <c r="AE35" i="7"/>
  <c r="AG34" i="7"/>
  <c r="AF34" i="7"/>
  <c r="AE34" i="7"/>
  <c r="AG33" i="7"/>
  <c r="AF33" i="7"/>
  <c r="AE33" i="7"/>
  <c r="AG32" i="7"/>
  <c r="AF32" i="7"/>
  <c r="AE32" i="7"/>
  <c r="AG31" i="7"/>
  <c r="AF31" i="7"/>
  <c r="AE31" i="7"/>
  <c r="AG30" i="7"/>
  <c r="AF30" i="7"/>
  <c r="AE30" i="7"/>
  <c r="AG29" i="7"/>
  <c r="AF29" i="7"/>
  <c r="AE29" i="7"/>
  <c r="AG28" i="7"/>
  <c r="AF28" i="7"/>
  <c r="AE28" i="7"/>
  <c r="AG27" i="7"/>
  <c r="AF27" i="7"/>
  <c r="AE27" i="7"/>
  <c r="AG26" i="7"/>
  <c r="AF26" i="7"/>
  <c r="AE26" i="7"/>
  <c r="AG25" i="7"/>
  <c r="AF25" i="7"/>
  <c r="AE25" i="7"/>
  <c r="AG24" i="7"/>
  <c r="AF24" i="7"/>
  <c r="AE24" i="7"/>
  <c r="AG23" i="7"/>
  <c r="AF23" i="7"/>
  <c r="AE23" i="7"/>
  <c r="AG22" i="7"/>
  <c r="AF22" i="7"/>
  <c r="AE22" i="7"/>
  <c r="AG21" i="7"/>
  <c r="AF21" i="7"/>
  <c r="AE21" i="7"/>
  <c r="AG20" i="7"/>
  <c r="AF20" i="7"/>
  <c r="AE20" i="7"/>
  <c r="AG19" i="7"/>
  <c r="AF19" i="7"/>
  <c r="AE19" i="7"/>
  <c r="AG18" i="7"/>
  <c r="AF18" i="7"/>
  <c r="AE18" i="7"/>
  <c r="AG17" i="7"/>
  <c r="AF17" i="7"/>
  <c r="AE17" i="7"/>
  <c r="AG16" i="7"/>
  <c r="AF16" i="7"/>
  <c r="AE16" i="7"/>
  <c r="AG15" i="7"/>
  <c r="AF15" i="7"/>
  <c r="AE15" i="7"/>
  <c r="AG14" i="7"/>
  <c r="AF14" i="7"/>
  <c r="AE14" i="7"/>
  <c r="AG13" i="7"/>
  <c r="AF13" i="7"/>
  <c r="AE13" i="7"/>
  <c r="AG12" i="7"/>
  <c r="AF12" i="7"/>
  <c r="AE12" i="7"/>
  <c r="AG11" i="7"/>
  <c r="AF11" i="7"/>
  <c r="AE11" i="7"/>
  <c r="AG10" i="7"/>
  <c r="AF10" i="7"/>
  <c r="AE10" i="7"/>
  <c r="AG9" i="7"/>
  <c r="AF9" i="7"/>
  <c r="AE9" i="7"/>
  <c r="AG8" i="7"/>
  <c r="AF8" i="7"/>
  <c r="AE8" i="7"/>
  <c r="AG7" i="7"/>
  <c r="AF7" i="7"/>
  <c r="AE7" i="7"/>
  <c r="AG6" i="7"/>
  <c r="AF6" i="7"/>
  <c r="AE6" i="7"/>
  <c r="AG5" i="7"/>
  <c r="AF5" i="7"/>
  <c r="AE5" i="7"/>
  <c r="AG4" i="7"/>
  <c r="AF4" i="7"/>
  <c r="AE4" i="7"/>
  <c r="AD79" i="7"/>
  <c r="AD78" i="7"/>
  <c r="AD77" i="7"/>
  <c r="AD76" i="7"/>
  <c r="AD75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59" i="7"/>
  <c r="AD58" i="7"/>
  <c r="AD57" i="7"/>
  <c r="AD56" i="7"/>
  <c r="AD55" i="7"/>
  <c r="AD54" i="7"/>
  <c r="AD53" i="7"/>
  <c r="AD52" i="7"/>
  <c r="AD51" i="7"/>
  <c r="AD50" i="7"/>
  <c r="AD49" i="7"/>
  <c r="AD48" i="7"/>
  <c r="AD47" i="7"/>
  <c r="AD46" i="7"/>
  <c r="AD45" i="7"/>
  <c r="AD44" i="7"/>
  <c r="AD43" i="7"/>
  <c r="AD42" i="7"/>
  <c r="AD41" i="7"/>
  <c r="AD40" i="7"/>
  <c r="AD39" i="7"/>
  <c r="AD38" i="7"/>
  <c r="AD37" i="7"/>
  <c r="AD36" i="7"/>
  <c r="AD35" i="7"/>
  <c r="AD34" i="7"/>
  <c r="AD33" i="7"/>
  <c r="AD32" i="7"/>
  <c r="AD31" i="7"/>
  <c r="AD30" i="7"/>
  <c r="AD29" i="7"/>
  <c r="AD28" i="7"/>
  <c r="AD27" i="7"/>
  <c r="AD26" i="7"/>
  <c r="AD25" i="7"/>
  <c r="AD24" i="7"/>
  <c r="AD23" i="7"/>
  <c r="AD22" i="7"/>
  <c r="AD21" i="7"/>
  <c r="AD20" i="7"/>
  <c r="AD19" i="7"/>
  <c r="AD18" i="7"/>
  <c r="AD17" i="7"/>
  <c r="AD16" i="7"/>
  <c r="AD15" i="7"/>
  <c r="AD14" i="7"/>
  <c r="AD13" i="7"/>
  <c r="AD12" i="7"/>
  <c r="AD11" i="7"/>
  <c r="AD10" i="7"/>
  <c r="AD9" i="7"/>
  <c r="AD8" i="7"/>
  <c r="AD7" i="7"/>
  <c r="AD6" i="7"/>
  <c r="AD5" i="7"/>
  <c r="AD4" i="7"/>
  <c r="AC79" i="7"/>
  <c r="AC78" i="7"/>
  <c r="AC77" i="7"/>
  <c r="AC76" i="7"/>
  <c r="AC75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59" i="7"/>
  <c r="AC58" i="7"/>
  <c r="AC57" i="7"/>
  <c r="AC56" i="7"/>
  <c r="AC55" i="7"/>
  <c r="AC54" i="7"/>
  <c r="AC53" i="7"/>
  <c r="AC52" i="7"/>
  <c r="AC51" i="7"/>
  <c r="AC50" i="7"/>
  <c r="AC49" i="7"/>
  <c r="AC48" i="7"/>
  <c r="AC47" i="7"/>
  <c r="AC46" i="7"/>
  <c r="AC45" i="7"/>
  <c r="AC44" i="7"/>
  <c r="AC43" i="7"/>
  <c r="AC42" i="7"/>
  <c r="AC41" i="7"/>
  <c r="AC40" i="7"/>
  <c r="AC39" i="7"/>
  <c r="AC38" i="7"/>
  <c r="AC37" i="7"/>
  <c r="AC36" i="7"/>
  <c r="AC35" i="7"/>
  <c r="AC34" i="7"/>
  <c r="AC33" i="7"/>
  <c r="AC32" i="7"/>
  <c r="AC31" i="7"/>
  <c r="AC30" i="7"/>
  <c r="AC29" i="7"/>
  <c r="AC28" i="7"/>
  <c r="AC27" i="7"/>
  <c r="AC26" i="7"/>
  <c r="AC25" i="7"/>
  <c r="AC24" i="7"/>
  <c r="AC23" i="7"/>
  <c r="AC22" i="7"/>
  <c r="AC21" i="7"/>
  <c r="AC20" i="7"/>
  <c r="AC19" i="7"/>
  <c r="AC18" i="7"/>
  <c r="AC17" i="7"/>
  <c r="AC16" i="7"/>
  <c r="AC15" i="7"/>
  <c r="AC14" i="7"/>
  <c r="AC13" i="7"/>
  <c r="AC12" i="7"/>
  <c r="AC11" i="7"/>
  <c r="AC10" i="7"/>
  <c r="AC9" i="7"/>
  <c r="AC8" i="7"/>
  <c r="AC7" i="7"/>
  <c r="AC6" i="7"/>
  <c r="AC5" i="7"/>
  <c r="AC4" i="7"/>
  <c r="AB63" i="7"/>
  <c r="AB62" i="7"/>
  <c r="AB61" i="7"/>
  <c r="AB60" i="7"/>
  <c r="AB59" i="7"/>
  <c r="AB58" i="7"/>
  <c r="AB57" i="7"/>
  <c r="AB56" i="7"/>
  <c r="AB55" i="7"/>
  <c r="AB54" i="7"/>
  <c r="AB53" i="7"/>
  <c r="AB52" i="7"/>
  <c r="AB51" i="7"/>
  <c r="AB50" i="7"/>
  <c r="AB49" i="7"/>
  <c r="AB48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35" i="7"/>
  <c r="AB34" i="7"/>
  <c r="AB33" i="7"/>
  <c r="AB32" i="7"/>
  <c r="AB31" i="7"/>
  <c r="AB30" i="7"/>
  <c r="AB29" i="7"/>
  <c r="AB28" i="7"/>
  <c r="AB27" i="7"/>
  <c r="AB26" i="7"/>
  <c r="AB25" i="7"/>
  <c r="AB24" i="7"/>
  <c r="AB23" i="7"/>
  <c r="AB22" i="7"/>
  <c r="AB21" i="7"/>
  <c r="AB20" i="7"/>
  <c r="AB19" i="7"/>
  <c r="AB18" i="7"/>
  <c r="AB17" i="7"/>
  <c r="AB16" i="7"/>
  <c r="AB15" i="7"/>
  <c r="AB14" i="7"/>
  <c r="AB13" i="7"/>
  <c r="AB12" i="7"/>
  <c r="AB11" i="7"/>
  <c r="AB10" i="7"/>
  <c r="AB9" i="7"/>
  <c r="AB8" i="7"/>
  <c r="AB7" i="7"/>
  <c r="AB6" i="7"/>
  <c r="AB5" i="7"/>
  <c r="AB4" i="7"/>
  <c r="AA79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1" i="7"/>
  <c r="AA20" i="7"/>
  <c r="AA19" i="7"/>
  <c r="AA18" i="7"/>
  <c r="AA17" i="7"/>
  <c r="AA16" i="7"/>
  <c r="AA15" i="7"/>
  <c r="AA14" i="7"/>
  <c r="AA13" i="7"/>
  <c r="AA12" i="7"/>
  <c r="AA11" i="7"/>
  <c r="AA10" i="7"/>
  <c r="AA9" i="7"/>
  <c r="AA8" i="7"/>
  <c r="AA7" i="7"/>
  <c r="AA6" i="7"/>
  <c r="AA5" i="7"/>
  <c r="AA4" i="7"/>
  <c r="Z79" i="7"/>
  <c r="Z78" i="7"/>
  <c r="Z77" i="7"/>
  <c r="Z76" i="7"/>
  <c r="Z75" i="7"/>
  <c r="Z74" i="7"/>
  <c r="Z73" i="7"/>
  <c r="Z72" i="7"/>
  <c r="Z71" i="7"/>
  <c r="Z70" i="7"/>
  <c r="Z69" i="7"/>
  <c r="Z68" i="7"/>
  <c r="Z67" i="7"/>
  <c r="Z66" i="7"/>
  <c r="Z65" i="7"/>
  <c r="Z64" i="7"/>
  <c r="Z63" i="7"/>
  <c r="Z62" i="7"/>
  <c r="Z61" i="7"/>
  <c r="Z60" i="7"/>
  <c r="Z59" i="7"/>
  <c r="Z58" i="7"/>
  <c r="Z57" i="7"/>
  <c r="Z56" i="7"/>
  <c r="Z55" i="7"/>
  <c r="Z54" i="7"/>
  <c r="Z53" i="7"/>
  <c r="Z52" i="7"/>
  <c r="Z51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12" i="7"/>
  <c r="Z11" i="7"/>
  <c r="Z10" i="7"/>
  <c r="Z9" i="7"/>
  <c r="Z8" i="7"/>
  <c r="Z7" i="7"/>
  <c r="Z6" i="7"/>
  <c r="Z5" i="7"/>
  <c r="Z4" i="7"/>
  <c r="Y79" i="7"/>
  <c r="Y78" i="7"/>
  <c r="Y77" i="7"/>
  <c r="Y76" i="7"/>
  <c r="Y75" i="7"/>
  <c r="Y74" i="7"/>
  <c r="Y73" i="7"/>
  <c r="Y72" i="7"/>
  <c r="Y71" i="7"/>
  <c r="Y70" i="7"/>
  <c r="Y69" i="7"/>
  <c r="Y68" i="7"/>
  <c r="Y67" i="7"/>
  <c r="Y66" i="7"/>
  <c r="Y65" i="7"/>
  <c r="Y64" i="7"/>
  <c r="Y63" i="7"/>
  <c r="Y62" i="7"/>
  <c r="Y61" i="7"/>
  <c r="Y60" i="7"/>
  <c r="Y59" i="7"/>
  <c r="Y58" i="7"/>
  <c r="Y57" i="7"/>
  <c r="Y56" i="7"/>
  <c r="Y55" i="7"/>
  <c r="Y54" i="7"/>
  <c r="Y53" i="7"/>
  <c r="Y52" i="7"/>
  <c r="Y51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12" i="7"/>
  <c r="Y11" i="7"/>
  <c r="Y10" i="7"/>
  <c r="Y9" i="7"/>
  <c r="Y8" i="7"/>
  <c r="Y7" i="7"/>
  <c r="Y6" i="7"/>
  <c r="Y5" i="7"/>
  <c r="Y4" i="7"/>
  <c r="X79" i="7"/>
  <c r="X78" i="7"/>
  <c r="X77" i="7"/>
  <c r="X76" i="7"/>
  <c r="X75" i="7"/>
  <c r="X74" i="7"/>
  <c r="X73" i="7"/>
  <c r="X72" i="7"/>
  <c r="X71" i="7"/>
  <c r="X70" i="7"/>
  <c r="X69" i="7"/>
  <c r="X68" i="7"/>
  <c r="X67" i="7"/>
  <c r="X66" i="7"/>
  <c r="X65" i="7"/>
  <c r="X64" i="7"/>
  <c r="X63" i="7"/>
  <c r="X62" i="7"/>
  <c r="X61" i="7"/>
  <c r="X60" i="7"/>
  <c r="X59" i="7"/>
  <c r="X58" i="7"/>
  <c r="X57" i="7"/>
  <c r="X56" i="7"/>
  <c r="X55" i="7"/>
  <c r="X54" i="7"/>
  <c r="X53" i="7"/>
  <c r="X52" i="7"/>
  <c r="X51" i="7"/>
  <c r="X50" i="7"/>
  <c r="X49" i="7"/>
  <c r="X48" i="7"/>
  <c r="X47" i="7"/>
  <c r="X46" i="7"/>
  <c r="X45" i="7"/>
  <c r="X44" i="7"/>
  <c r="X43" i="7"/>
  <c r="X42" i="7"/>
  <c r="X41" i="7"/>
  <c r="X40" i="7"/>
  <c r="X39" i="7"/>
  <c r="X38" i="7"/>
  <c r="X37" i="7"/>
  <c r="X36" i="7"/>
  <c r="X35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X4" i="7"/>
  <c r="W59" i="7"/>
  <c r="W58" i="7"/>
  <c r="W57" i="7"/>
  <c r="W56" i="7"/>
  <c r="W55" i="7"/>
  <c r="W54" i="7"/>
  <c r="W53" i="7"/>
  <c r="W52" i="7"/>
  <c r="W51" i="7"/>
  <c r="W50" i="7"/>
  <c r="W49" i="7"/>
  <c r="W48" i="7"/>
  <c r="W47" i="7"/>
  <c r="W46" i="7"/>
  <c r="W45" i="7"/>
  <c r="W44" i="7"/>
  <c r="W43" i="7"/>
  <c r="W42" i="7"/>
  <c r="W41" i="7"/>
  <c r="W40" i="7"/>
  <c r="W39" i="7"/>
  <c r="W38" i="7"/>
  <c r="W37" i="7"/>
  <c r="W36" i="7"/>
  <c r="W35" i="7"/>
  <c r="W34" i="7"/>
  <c r="W33" i="7"/>
  <c r="W32" i="7"/>
  <c r="W31" i="7"/>
  <c r="W30" i="7"/>
  <c r="W29" i="7"/>
  <c r="W28" i="7"/>
  <c r="W27" i="7"/>
  <c r="W26" i="7"/>
  <c r="W25" i="7"/>
  <c r="W24" i="7"/>
  <c r="W23" i="7"/>
  <c r="W22" i="7"/>
  <c r="W21" i="7"/>
  <c r="W20" i="7"/>
  <c r="W19" i="7"/>
  <c r="W18" i="7"/>
  <c r="W17" i="7"/>
  <c r="W16" i="7"/>
  <c r="W15" i="7"/>
  <c r="W14" i="7"/>
  <c r="W13" i="7"/>
  <c r="W12" i="7"/>
  <c r="W11" i="7"/>
  <c r="W10" i="7"/>
  <c r="W9" i="7"/>
  <c r="W8" i="7"/>
  <c r="W7" i="7"/>
  <c r="W6" i="7"/>
  <c r="W5" i="7"/>
  <c r="W4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V81" i="7" l="1"/>
  <c r="V82" i="7" s="1"/>
  <c r="B38" i="8"/>
  <c r="B32" i="8" a="1"/>
  <c r="B32" i="8" s="1"/>
  <c r="V32" i="8" a="1"/>
  <c r="V32" i="8" s="1"/>
  <c r="V46" i="8" l="1"/>
  <c r="V42" i="8"/>
  <c r="V38" i="8"/>
  <c r="V34" i="8"/>
  <c r="V47" i="8"/>
  <c r="V43" i="8"/>
  <c r="V39" i="8"/>
  <c r="V35" i="8"/>
  <c r="V45" i="8"/>
  <c r="V41" i="8"/>
  <c r="V37" i="8"/>
  <c r="V33" i="8"/>
  <c r="V48" i="8"/>
  <c r="V44" i="8"/>
  <c r="V40" i="8"/>
  <c r="V36" i="8"/>
  <c r="B33" i="8" l="1"/>
  <c r="B34" i="8" s="1"/>
  <c r="AJ82" i="7" l="1"/>
  <c r="AI82" i="7"/>
  <c r="AH82" i="7"/>
  <c r="AG82" i="7"/>
  <c r="AE82" i="7"/>
  <c r="AD82" i="7"/>
  <c r="AA82" i="7"/>
  <c r="Z82" i="7"/>
  <c r="W82" i="7"/>
  <c r="AL82" i="7"/>
  <c r="AK82" i="7" l="1"/>
  <c r="AF82" i="7"/>
  <c r="AC82" i="7"/>
  <c r="AB82" i="7"/>
  <c r="Y82" i="7"/>
  <c r="X82" i="7"/>
  <c r="C14" i="6"/>
  <c r="B14" i="6"/>
  <c r="C13" i="6"/>
  <c r="AM4" i="6" a="1"/>
  <c r="AM4" i="6" s="1"/>
  <c r="B56" i="3"/>
  <c r="A56" i="3"/>
  <c r="B55" i="3"/>
  <c r="A55" i="3"/>
  <c r="B54" i="3"/>
  <c r="A54" i="3"/>
  <c r="A53" i="3"/>
  <c r="B53" i="3"/>
  <c r="B52" i="3"/>
  <c r="A52" i="3"/>
  <c r="B51" i="3"/>
  <c r="A51" i="3"/>
  <c r="A50" i="3"/>
  <c r="B50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B59" i="3"/>
  <c r="Q105" i="1"/>
  <c r="AX104" i="1"/>
  <c r="AW103" i="1"/>
  <c r="AV102" i="1"/>
  <c r="AU101" i="1"/>
  <c r="AT100" i="1"/>
  <c r="AS104" i="1"/>
  <c r="AR103" i="1"/>
  <c r="AQ102" i="1"/>
  <c r="AP101" i="1"/>
  <c r="Q100" i="1"/>
  <c r="AN104" i="1"/>
  <c r="AM103" i="1"/>
  <c r="AL102" i="1"/>
  <c r="Q101" i="1"/>
  <c r="P100" i="1"/>
  <c r="AI104" i="1"/>
  <c r="AH103" i="1"/>
  <c r="Q102" i="1"/>
  <c r="P101" i="1"/>
  <c r="O100" i="1"/>
  <c r="AD104" i="1"/>
  <c r="Q103" i="1"/>
  <c r="P102" i="1"/>
  <c r="O101" i="1"/>
  <c r="N100" i="1"/>
  <c r="Q104" i="1"/>
  <c r="P103" i="1"/>
  <c r="O102" i="1"/>
  <c r="N101" i="1"/>
  <c r="M100" i="1"/>
  <c r="P104" i="1"/>
  <c r="O103" i="1"/>
  <c r="N102" i="1"/>
  <c r="M101" i="1"/>
  <c r="L100" i="1"/>
  <c r="H96" i="1"/>
  <c r="BR99" i="1"/>
  <c r="BQ98" i="1"/>
  <c r="BP97" i="1"/>
  <c r="BO96" i="1"/>
  <c r="BN95" i="1"/>
  <c r="BM99" i="1"/>
  <c r="BL98" i="1"/>
  <c r="BK97" i="1"/>
  <c r="BJ96" i="1"/>
  <c r="Q95" i="1"/>
  <c r="BH99" i="1"/>
  <c r="BG98" i="1"/>
  <c r="BF97" i="1"/>
  <c r="Q96" i="1"/>
  <c r="P95" i="1"/>
  <c r="BC99" i="1"/>
  <c r="BB98" i="1"/>
  <c r="Q97" i="1"/>
  <c r="P96" i="1"/>
  <c r="O95" i="1"/>
  <c r="AX99" i="1"/>
  <c r="Q98" i="1"/>
  <c r="P97" i="1"/>
  <c r="O96" i="1"/>
  <c r="N95" i="1"/>
  <c r="Q99" i="1"/>
  <c r="P98" i="1"/>
  <c r="O97" i="1"/>
  <c r="N96" i="1"/>
  <c r="M95" i="1"/>
  <c r="P99" i="1"/>
  <c r="O98" i="1"/>
  <c r="N97" i="1"/>
  <c r="M96" i="1"/>
  <c r="L95" i="1"/>
  <c r="O99" i="1"/>
  <c r="N98" i="1"/>
  <c r="M97" i="1"/>
  <c r="L96" i="1"/>
  <c r="K95" i="1"/>
  <c r="N99" i="1"/>
  <c r="M98" i="1"/>
  <c r="L97" i="1"/>
  <c r="K96" i="1"/>
  <c r="J95" i="1"/>
  <c r="M99" i="1"/>
  <c r="L98" i="1"/>
  <c r="K97" i="1"/>
  <c r="J96" i="1"/>
  <c r="I95" i="1"/>
  <c r="L99" i="1"/>
  <c r="K98" i="1"/>
  <c r="J97" i="1"/>
  <c r="I96" i="1"/>
  <c r="H95" i="1"/>
  <c r="K99" i="1"/>
  <c r="J98" i="1"/>
  <c r="I97" i="1"/>
  <c r="G95" i="1"/>
  <c r="K100" i="1"/>
  <c r="Q106" i="1"/>
  <c r="P105" i="1"/>
  <c r="O104" i="1"/>
  <c r="N103" i="1"/>
  <c r="M102" i="1"/>
  <c r="L101" i="1"/>
  <c r="J99" i="1"/>
  <c r="I98" i="1"/>
  <c r="H97" i="1"/>
  <c r="G96" i="1"/>
  <c r="F95" i="1"/>
  <c r="Q94" i="1"/>
  <c r="P94" i="1"/>
  <c r="O94" i="1"/>
  <c r="N94" i="1"/>
  <c r="M94" i="1"/>
  <c r="L94" i="1"/>
  <c r="K94" i="1"/>
  <c r="J94" i="1"/>
  <c r="I94" i="1"/>
  <c r="H94" i="1"/>
  <c r="G94" i="1"/>
  <c r="F94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E94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BZ80" i="1"/>
  <c r="BZ79" i="1"/>
  <c r="BZ78" i="1"/>
  <c r="BZ77" i="1"/>
  <c r="BZ76" i="1"/>
  <c r="BZ75" i="1"/>
  <c r="BZ74" i="1"/>
  <c r="BZ73" i="1"/>
  <c r="BZ72" i="1"/>
  <c r="BZ71" i="1"/>
  <c r="BZ70" i="1"/>
  <c r="BZ69" i="1"/>
  <c r="BZ68" i="1"/>
  <c r="BZ67" i="1"/>
  <c r="BZ66" i="1"/>
  <c r="BZ65" i="1"/>
  <c r="BZ64" i="1"/>
  <c r="BZ63" i="1"/>
  <c r="BZ62" i="1"/>
  <c r="BZ61" i="1"/>
  <c r="BZ60" i="1"/>
  <c r="BZ59" i="1"/>
  <c r="BZ58" i="1"/>
  <c r="BZ57" i="1"/>
  <c r="BZ56" i="1"/>
  <c r="BZ55" i="1"/>
  <c r="BZ54" i="1"/>
  <c r="BZ53" i="1"/>
  <c r="BZ52" i="1"/>
  <c r="BZ51" i="1"/>
  <c r="BZ50" i="1"/>
  <c r="BZ49" i="1"/>
  <c r="BZ48" i="1"/>
  <c r="BZ47" i="1"/>
  <c r="BZ46" i="1"/>
  <c r="BZ45" i="1"/>
  <c r="BZ44" i="1"/>
  <c r="BZ43" i="1"/>
  <c r="BZ42" i="1"/>
  <c r="BZ41" i="1"/>
  <c r="BZ40" i="1"/>
  <c r="BZ39" i="1"/>
  <c r="BZ38" i="1"/>
  <c r="BZ37" i="1"/>
  <c r="BZ36" i="1"/>
  <c r="BZ35" i="1"/>
  <c r="BZ34" i="1"/>
  <c r="BZ33" i="1"/>
  <c r="BZ32" i="1"/>
  <c r="BZ31" i="1"/>
  <c r="BZ30" i="1"/>
  <c r="BZ29" i="1"/>
  <c r="BZ28" i="1"/>
  <c r="BZ27" i="1"/>
  <c r="BZ26" i="1"/>
  <c r="BZ25" i="1"/>
  <c r="BZ24" i="1"/>
  <c r="BZ23" i="1"/>
  <c r="BZ22" i="1"/>
  <c r="BZ21" i="1"/>
  <c r="BZ20" i="1"/>
  <c r="BZ19" i="1"/>
  <c r="BZ18" i="1"/>
  <c r="BZ17" i="1"/>
  <c r="BZ16" i="1"/>
  <c r="BZ15" i="1"/>
  <c r="BZ14" i="1"/>
  <c r="BZ13" i="1"/>
  <c r="BZ12" i="1"/>
  <c r="BZ11" i="1"/>
  <c r="BZ10" i="1"/>
  <c r="BZ9" i="1"/>
  <c r="BZ8" i="1"/>
  <c r="BZ7" i="1"/>
  <c r="BZ6" i="1"/>
  <c r="BZ5" i="1"/>
  <c r="BZ4" i="1"/>
  <c r="BZ85" i="1" s="1"/>
  <c r="BU80" i="1"/>
  <c r="BU79" i="1"/>
  <c r="BU78" i="1"/>
  <c r="BU77" i="1"/>
  <c r="BU76" i="1"/>
  <c r="BU75" i="1"/>
  <c r="BU74" i="1"/>
  <c r="BU73" i="1"/>
  <c r="BU72" i="1"/>
  <c r="BU71" i="1"/>
  <c r="BU70" i="1"/>
  <c r="BU69" i="1"/>
  <c r="BU68" i="1"/>
  <c r="BU67" i="1"/>
  <c r="BU66" i="1"/>
  <c r="BU65" i="1"/>
  <c r="BU64" i="1"/>
  <c r="BU63" i="1"/>
  <c r="BU62" i="1"/>
  <c r="BU61" i="1"/>
  <c r="BU60" i="1"/>
  <c r="BU59" i="1"/>
  <c r="BU58" i="1"/>
  <c r="BU57" i="1"/>
  <c r="BU56" i="1"/>
  <c r="BU55" i="1"/>
  <c r="BU54" i="1"/>
  <c r="BU53" i="1"/>
  <c r="BU52" i="1"/>
  <c r="BU51" i="1"/>
  <c r="BU50" i="1"/>
  <c r="BU49" i="1"/>
  <c r="BU48" i="1"/>
  <c r="BU47" i="1"/>
  <c r="BU46" i="1"/>
  <c r="BU45" i="1"/>
  <c r="BU44" i="1"/>
  <c r="BU43" i="1"/>
  <c r="BU42" i="1"/>
  <c r="BU41" i="1"/>
  <c r="BU40" i="1"/>
  <c r="BU39" i="1"/>
  <c r="BU38" i="1"/>
  <c r="BU37" i="1"/>
  <c r="BU36" i="1"/>
  <c r="BU35" i="1"/>
  <c r="BU34" i="1"/>
  <c r="BU33" i="1"/>
  <c r="BU32" i="1"/>
  <c r="BU31" i="1"/>
  <c r="BU30" i="1"/>
  <c r="BU29" i="1"/>
  <c r="BU28" i="1"/>
  <c r="BU27" i="1"/>
  <c r="BU26" i="1"/>
  <c r="BU25" i="1"/>
  <c r="BU24" i="1"/>
  <c r="BU23" i="1"/>
  <c r="BU22" i="1"/>
  <c r="BU21" i="1"/>
  <c r="BU20" i="1"/>
  <c r="BU19" i="1"/>
  <c r="BU18" i="1"/>
  <c r="BU17" i="1"/>
  <c r="BU16" i="1"/>
  <c r="BU15" i="1"/>
  <c r="BU14" i="1"/>
  <c r="BU13" i="1"/>
  <c r="BU12" i="1"/>
  <c r="BU11" i="1"/>
  <c r="BU10" i="1"/>
  <c r="BU9" i="1"/>
  <c r="BU8" i="1"/>
  <c r="BU7" i="1"/>
  <c r="BU6" i="1"/>
  <c r="BU5" i="1"/>
  <c r="BU4" i="1"/>
  <c r="BU85" i="1" s="1"/>
  <c r="BP23" i="1"/>
  <c r="BP22" i="1"/>
  <c r="BP21" i="1"/>
  <c r="BP20" i="1"/>
  <c r="BP19" i="1"/>
  <c r="BP18" i="1"/>
  <c r="BP17" i="1"/>
  <c r="BP16" i="1"/>
  <c r="BP15" i="1"/>
  <c r="BP14" i="1"/>
  <c r="BP13" i="1"/>
  <c r="BP12" i="1"/>
  <c r="BP11" i="1"/>
  <c r="BP10" i="1"/>
  <c r="BP9" i="1"/>
  <c r="BP8" i="1"/>
  <c r="BP7" i="1"/>
  <c r="BP6" i="1"/>
  <c r="BP5" i="1"/>
  <c r="BP4" i="1"/>
  <c r="BP85" i="1" s="1"/>
  <c r="BK71" i="1"/>
  <c r="BK70" i="1"/>
  <c r="BK69" i="1"/>
  <c r="BK68" i="1"/>
  <c r="BK67" i="1"/>
  <c r="BK66" i="1"/>
  <c r="BK65" i="1"/>
  <c r="BK64" i="1"/>
  <c r="BK63" i="1"/>
  <c r="BK62" i="1"/>
  <c r="BK61" i="1"/>
  <c r="BK60" i="1"/>
  <c r="BK59" i="1"/>
  <c r="BK58" i="1"/>
  <c r="BK57" i="1"/>
  <c r="BK56" i="1"/>
  <c r="BK55" i="1"/>
  <c r="BK54" i="1"/>
  <c r="BK53" i="1"/>
  <c r="BK52" i="1"/>
  <c r="BK51" i="1"/>
  <c r="BK50" i="1"/>
  <c r="BK49" i="1"/>
  <c r="BK48" i="1"/>
  <c r="BK47" i="1"/>
  <c r="BK46" i="1"/>
  <c r="BK45" i="1"/>
  <c r="BK44" i="1"/>
  <c r="BK43" i="1"/>
  <c r="BK42" i="1"/>
  <c r="BK41" i="1"/>
  <c r="BK40" i="1"/>
  <c r="BK39" i="1"/>
  <c r="BK38" i="1"/>
  <c r="BK37" i="1"/>
  <c r="BK36" i="1"/>
  <c r="BK35" i="1"/>
  <c r="BK34" i="1"/>
  <c r="BK33" i="1"/>
  <c r="BK32" i="1"/>
  <c r="BK31" i="1"/>
  <c r="BK30" i="1"/>
  <c r="BK29" i="1"/>
  <c r="BK28" i="1"/>
  <c r="BK27" i="1"/>
  <c r="BK26" i="1"/>
  <c r="BK25" i="1"/>
  <c r="BK24" i="1"/>
  <c r="BK23" i="1"/>
  <c r="BK22" i="1"/>
  <c r="BK21" i="1"/>
  <c r="BK20" i="1"/>
  <c r="BK19" i="1"/>
  <c r="BK18" i="1"/>
  <c r="BK17" i="1"/>
  <c r="BK16" i="1"/>
  <c r="BK15" i="1"/>
  <c r="BK14" i="1"/>
  <c r="BK13" i="1"/>
  <c r="BK12" i="1"/>
  <c r="BK11" i="1"/>
  <c r="BK10" i="1"/>
  <c r="BK9" i="1"/>
  <c r="BK8" i="1"/>
  <c r="BK7" i="1"/>
  <c r="BK6" i="1"/>
  <c r="BK85" i="1" s="1"/>
  <c r="BK5" i="1"/>
  <c r="BK4" i="1"/>
  <c r="BF80" i="1"/>
  <c r="BF79" i="1"/>
  <c r="BF78" i="1"/>
  <c r="BF77" i="1"/>
  <c r="BF76" i="1"/>
  <c r="BF75" i="1"/>
  <c r="BF74" i="1"/>
  <c r="BF73" i="1"/>
  <c r="BF72" i="1"/>
  <c r="BF71" i="1"/>
  <c r="BF70" i="1"/>
  <c r="BF69" i="1"/>
  <c r="BF68" i="1"/>
  <c r="BF67" i="1"/>
  <c r="BF66" i="1"/>
  <c r="BF65" i="1"/>
  <c r="BF64" i="1"/>
  <c r="BF63" i="1"/>
  <c r="BF62" i="1"/>
  <c r="BF61" i="1"/>
  <c r="BF60" i="1"/>
  <c r="BF59" i="1"/>
  <c r="BF58" i="1"/>
  <c r="BF57" i="1"/>
  <c r="BF56" i="1"/>
  <c r="BF55" i="1"/>
  <c r="BF54" i="1"/>
  <c r="BF53" i="1"/>
  <c r="BF52" i="1"/>
  <c r="BF51" i="1"/>
  <c r="BF50" i="1"/>
  <c r="BF49" i="1"/>
  <c r="BF48" i="1"/>
  <c r="BF47" i="1"/>
  <c r="BF46" i="1"/>
  <c r="BF45" i="1"/>
  <c r="BF44" i="1"/>
  <c r="BF43" i="1"/>
  <c r="BF42" i="1"/>
  <c r="BF41" i="1"/>
  <c r="BF40" i="1"/>
  <c r="BF39" i="1"/>
  <c r="BF38" i="1"/>
  <c r="BF37" i="1"/>
  <c r="BF36" i="1"/>
  <c r="BF35" i="1"/>
  <c r="BF34" i="1"/>
  <c r="BF33" i="1"/>
  <c r="BF32" i="1"/>
  <c r="BF31" i="1"/>
  <c r="BF30" i="1"/>
  <c r="BF29" i="1"/>
  <c r="BF28" i="1"/>
  <c r="BF27" i="1"/>
  <c r="BF26" i="1"/>
  <c r="BF25" i="1"/>
  <c r="BF24" i="1"/>
  <c r="BF23" i="1"/>
  <c r="BF22" i="1"/>
  <c r="BF21" i="1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F6" i="1"/>
  <c r="BF5" i="1"/>
  <c r="BF4" i="1"/>
  <c r="BF85" i="1" s="1"/>
  <c r="BA80" i="1"/>
  <c r="BA79" i="1"/>
  <c r="BA78" i="1"/>
  <c r="BA77" i="1"/>
  <c r="BA76" i="1"/>
  <c r="BA75" i="1"/>
  <c r="BA74" i="1"/>
  <c r="BA73" i="1"/>
  <c r="BA72" i="1"/>
  <c r="BA71" i="1"/>
  <c r="BA70" i="1"/>
  <c r="BA69" i="1"/>
  <c r="BA68" i="1"/>
  <c r="BA67" i="1"/>
  <c r="BA66" i="1"/>
  <c r="BA65" i="1"/>
  <c r="BA64" i="1"/>
  <c r="BA63" i="1"/>
  <c r="BA62" i="1"/>
  <c r="BA61" i="1"/>
  <c r="BA60" i="1"/>
  <c r="BA59" i="1"/>
  <c r="BA58" i="1"/>
  <c r="BA57" i="1"/>
  <c r="BA56" i="1"/>
  <c r="BA55" i="1"/>
  <c r="BA54" i="1"/>
  <c r="BA53" i="1"/>
  <c r="BA52" i="1"/>
  <c r="BA51" i="1"/>
  <c r="BA50" i="1"/>
  <c r="BA49" i="1"/>
  <c r="BA48" i="1"/>
  <c r="BA47" i="1"/>
  <c r="BA46" i="1"/>
  <c r="BA45" i="1"/>
  <c r="BA44" i="1"/>
  <c r="BA43" i="1"/>
  <c r="BA42" i="1"/>
  <c r="BA41" i="1"/>
  <c r="BA40" i="1"/>
  <c r="BA39" i="1"/>
  <c r="BA38" i="1"/>
  <c r="BA37" i="1"/>
  <c r="BA36" i="1"/>
  <c r="BA35" i="1"/>
  <c r="BA34" i="1"/>
  <c r="BA33" i="1"/>
  <c r="BA32" i="1"/>
  <c r="BA31" i="1"/>
  <c r="BA30" i="1"/>
  <c r="BA29" i="1"/>
  <c r="BA28" i="1"/>
  <c r="BA27" i="1"/>
  <c r="BA26" i="1"/>
  <c r="BA25" i="1"/>
  <c r="BA24" i="1"/>
  <c r="BA23" i="1"/>
  <c r="BA22" i="1"/>
  <c r="BA21" i="1"/>
  <c r="BA20" i="1"/>
  <c r="BA19" i="1"/>
  <c r="BA18" i="1"/>
  <c r="BA17" i="1"/>
  <c r="BA16" i="1"/>
  <c r="BA15" i="1"/>
  <c r="BA14" i="1"/>
  <c r="BA13" i="1"/>
  <c r="BA12" i="1"/>
  <c r="BA11" i="1"/>
  <c r="BA10" i="1"/>
  <c r="BA9" i="1"/>
  <c r="BA8" i="1"/>
  <c r="BA7" i="1"/>
  <c r="BA6" i="1"/>
  <c r="BA5" i="1"/>
  <c r="BA4" i="1"/>
  <c r="BA85" i="1" s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AV85" i="1" s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85" i="1" s="1"/>
  <c r="AQ5" i="1"/>
  <c r="AQ4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85" i="1" s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85" i="1" s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85" i="1" s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85" i="1" s="1"/>
  <c r="W5" i="1"/>
  <c r="W4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85" i="1" s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85" i="1" s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85" i="1" s="1"/>
  <c r="C5" i="1"/>
  <c r="C6" i="1"/>
  <c r="C7" i="1"/>
  <c r="C85" i="1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4" i="1"/>
  <c r="AM19" i="6" l="1"/>
  <c r="AM14" i="6"/>
  <c r="AM13" i="6"/>
  <c r="AM9" i="6"/>
  <c r="AM18" i="6"/>
  <c r="AM7" i="6"/>
  <c r="AM17" i="6"/>
  <c r="AM11" i="6"/>
  <c r="AM6" i="6"/>
  <c r="AM15" i="6"/>
  <c r="AM10" i="6"/>
  <c r="AM5" i="6"/>
  <c r="C11" i="6" s="1"/>
  <c r="AM16" i="6"/>
  <c r="AM12" i="6"/>
  <c r="AM8" i="6"/>
  <c r="B49" i="3"/>
  <c r="B48" i="3"/>
  <c r="C84" i="1"/>
  <c r="H84" i="1"/>
  <c r="R84" i="1"/>
  <c r="W84" i="1"/>
  <c r="AL84" i="1"/>
  <c r="AQ84" i="1"/>
  <c r="BF84" i="1"/>
  <c r="BK84" i="1"/>
  <c r="BP84" i="1"/>
  <c r="BU84" i="1"/>
  <c r="AB84" i="1"/>
  <c r="AV84" i="1"/>
  <c r="BZ84" i="1"/>
  <c r="M84" i="1"/>
  <c r="AG84" i="1"/>
  <c r="BA84" i="1"/>
</calcChain>
</file>

<file path=xl/sharedStrings.xml><?xml version="1.0" encoding="utf-8"?>
<sst xmlns="http://schemas.openxmlformats.org/spreadsheetml/2006/main" count="867" uniqueCount="88">
  <si>
    <t>Date</t>
  </si>
  <si>
    <t>Adj Close</t>
  </si>
  <si>
    <t>Acrysil Ltd (ACRYSIL.BO)</t>
  </si>
  <si>
    <t>ALEMBIC PHARMACEUTICALS LTD. (APLLTD.BO)</t>
  </si>
  <si>
    <t>Astec Lifesciences Ltd (ASTEC.BO)</t>
  </si>
  <si>
    <t>CASTEX TECHNOLOGIES LIMITED (CASTEXTECH.BO)</t>
  </si>
  <si>
    <t>DIC India Ltd (DICIND.NS)</t>
  </si>
  <si>
    <t>EVEREADY INDUSTRIES INDIA LTD. (EVEREADY.BO)</t>
  </si>
  <si>
    <t>FUTURE CONSUMER ENTERPRISE LIM (FCEL.BO)</t>
  </si>
  <si>
    <t>INDO COUNT INDUSTRIES LTD. (ICIL.BO)</t>
  </si>
  <si>
    <t>Heritage Foods Ltd (HERITGFOOD.BO)</t>
  </si>
  <si>
    <t>MAHINDRA &amp; MAHINDRA FINANCIAL (M&amp;MFIN.BO)</t>
  </si>
  <si>
    <t>Page Industries Ltd (PAGEIND.NS)</t>
  </si>
  <si>
    <t>Relaxo Footwears Ltd (RELAXO.BO)</t>
  </si>
  <si>
    <t>Shaily Engineering Plastics Ltd (SHAILY.BO)</t>
  </si>
  <si>
    <t>SHEMAROO ENTERTAINMENT LIMITED (SHEMAROO.BO)</t>
  </si>
  <si>
    <t>Stovec Industries Ltd (STOVACQ.BO)</t>
  </si>
  <si>
    <t>WATERBASE LTD. (WATERBASE.BO)</t>
  </si>
  <si>
    <t>Week ROI</t>
  </si>
  <si>
    <t>Expected Return on Stock/ WEEK</t>
  </si>
  <si>
    <t>ASSET CLASS</t>
  </si>
  <si>
    <t>ASSET ALLOCATION WEIGHTS</t>
  </si>
  <si>
    <t>Sum</t>
  </si>
  <si>
    <t>CONSTRAINTS</t>
  </si>
  <si>
    <t>OBJECTIVE FUNCTION</t>
  </si>
  <si>
    <t>EXP.RETURN ON THE PORTFOLIO</t>
  </si>
  <si>
    <t xml:space="preserve">Sum of Above </t>
  </si>
  <si>
    <t>2nd Investment Condition</t>
  </si>
  <si>
    <t>EXP. RETURN in 5 Years</t>
  </si>
  <si>
    <t>EXP. RETURN in 3 Years</t>
  </si>
  <si>
    <t>Calculating the risk</t>
  </si>
  <si>
    <t>Constraints</t>
  </si>
  <si>
    <t>Acrysil Ltd</t>
  </si>
  <si>
    <t>ALEMBIC PHARMA</t>
  </si>
  <si>
    <t>Astec Lifesciences</t>
  </si>
  <si>
    <t>CASTEX TECHNOLOGIES</t>
  </si>
  <si>
    <t>DIC India</t>
  </si>
  <si>
    <t>EVEREADY INDUSTRIES</t>
  </si>
  <si>
    <t>FUTURE CONSUMER</t>
  </si>
  <si>
    <t>Heritage Foods</t>
  </si>
  <si>
    <t>INDO COUNT</t>
  </si>
  <si>
    <t>MM FINANCIAL</t>
  </si>
  <si>
    <t>Page Industries</t>
  </si>
  <si>
    <t>Relaxo Footwears</t>
  </si>
  <si>
    <t>Shaily Engineering</t>
  </si>
  <si>
    <t>SHEMAROO ENTERTAINMENT</t>
  </si>
  <si>
    <t>Stovec Industries</t>
  </si>
  <si>
    <t>WATERBASE LTD</t>
  </si>
  <si>
    <t>BSE Mid Cap</t>
  </si>
  <si>
    <t>STOCK1</t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</si>
  <si>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</si>
  <si>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</si>
  <si>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</si>
  <si>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</si>
  <si>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</si>
  <si>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</si>
  <si>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</si>
  <si>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</si>
  <si>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</si>
  <si>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</si>
  <si>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</si>
  <si>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</si>
  <si>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</si>
  <si>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</si>
  <si>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</si>
  <si>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</si>
  <si>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Exp. Return</t>
  </si>
  <si>
    <t>Risk(SD)</t>
  </si>
  <si>
    <t>RETURN ADJUSTED RISK ( Coefficient of Variation)</t>
  </si>
  <si>
    <t>COVARIANCE MATRIX</t>
  </si>
  <si>
    <t>CORRELATION MATRIX</t>
  </si>
  <si>
    <t>WEIGHT OF STOCKS</t>
  </si>
  <si>
    <t>STOCK 3</t>
  </si>
  <si>
    <t>STOCK 4</t>
  </si>
  <si>
    <t>STOCK 5</t>
  </si>
  <si>
    <t>STOCK 6</t>
  </si>
  <si>
    <t>STOCK 7</t>
  </si>
  <si>
    <t>COLUMN MATRIX OF RETURN</t>
  </si>
  <si>
    <t>COLUMN MATRIX OF WEIGHTS</t>
  </si>
  <si>
    <t>PORTFOLIO RETURN</t>
  </si>
  <si>
    <t>PORTFOLIO VARIANCE</t>
  </si>
  <si>
    <t>PORTFOLIO SD</t>
  </si>
  <si>
    <t>WEIGHTS EQUAL 1</t>
  </si>
  <si>
    <t>Minimizing the Risk</t>
  </si>
  <si>
    <t>Minimizing the Returns</t>
  </si>
  <si>
    <t>Maximizing the Risk</t>
  </si>
  <si>
    <t>Maximizing the Returns</t>
  </si>
  <si>
    <t>Maximizing the Returns with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</si>
</sst>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.00000"/>
    <numFmt numFmtId="166" formatCode="0.0000"/>
    <numFmt numFmtId="167" formatCode="0.0"/>
    <numFmt numFmtId="168" formatCode="0.0%"/>
    <numFmt numFmtId="172" formatCode="[$-409]mmm\-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Times New Roman"/>
      <family val="1"/>
    </font>
    <font>
      <b/>
      <u/>
      <sz val="12"/>
      <name val="Calibri"/>
      <family val="2"/>
    </font>
    <font>
      <i/>
      <sz val="8"/>
      <color theme="1"/>
      <name val="Calibri"/>
      <family val="2"/>
      <scheme val="minor"/>
    </font>
    <font>
      <b/>
      <u/>
      <sz val="9"/>
      <name val="Calibri"/>
      <family val="2"/>
    </font>
    <font>
      <b/>
      <u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/>
  </cellStyleXfs>
  <cellXfs count="104">
    <xf numFmtId="0" fontId="0" fillId="0" borderId="0" xfId="0"/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9" fillId="0" borderId="0" xfId="0" applyFont="1"/>
    <xf numFmtId="0" fontId="10" fillId="0" borderId="0" xfId="0" applyFont="1"/>
    <xf numFmtId="2" fontId="9" fillId="0" borderId="0" xfId="0" applyNumberFormat="1" applyFont="1"/>
    <xf numFmtId="2" fontId="2" fillId="0" borderId="0" xfId="0" applyNumberFormat="1" applyFont="1"/>
    <xf numFmtId="0" fontId="0" fillId="0" borderId="0" xfId="0" applyFont="1"/>
    <xf numFmtId="0" fontId="11" fillId="0" borderId="0" xfId="0" applyFont="1"/>
    <xf numFmtId="164" fontId="11" fillId="0" borderId="0" xfId="0" applyNumberFormat="1" applyFont="1"/>
    <xf numFmtId="2" fontId="0" fillId="0" borderId="0" xfId="0" applyNumberFormat="1"/>
    <xf numFmtId="0" fontId="12" fillId="0" borderId="0" xfId="0" applyFont="1"/>
    <xf numFmtId="10" fontId="13" fillId="2" borderId="0" xfId="1" applyNumberFormat="1" applyFont="1" applyFill="1"/>
    <xf numFmtId="2" fontId="12" fillId="0" borderId="0" xfId="0" applyNumberFormat="1" applyFont="1"/>
    <xf numFmtId="2" fontId="11" fillId="0" borderId="0" xfId="0" applyNumberFormat="1" applyFont="1"/>
    <xf numFmtId="166" fontId="3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/>
    </xf>
    <xf numFmtId="165" fontId="14" fillId="2" borderId="0" xfId="0" applyNumberFormat="1" applyFont="1" applyFill="1" applyAlignment="1">
      <alignment horizontal="center"/>
    </xf>
    <xf numFmtId="165" fontId="14" fillId="0" borderId="0" xfId="0" applyNumberFormat="1" applyFont="1" applyFill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4" fillId="0" borderId="0" xfId="0" applyFont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164" fontId="4" fillId="0" borderId="0" xfId="0" applyNumberFormat="1" applyFont="1" applyAlignment="1"/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167" fontId="4" fillId="0" borderId="0" xfId="0" applyNumberFormat="1" applyFont="1" applyAlignment="1">
      <alignment wrapText="1"/>
    </xf>
    <xf numFmtId="0" fontId="2" fillId="0" borderId="0" xfId="0" applyFo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ill="1" applyBorder="1" applyAlignment="1"/>
    <xf numFmtId="0" fontId="0" fillId="0" borderId="9" xfId="0" applyFill="1" applyBorder="1" applyAlignment="1"/>
    <xf numFmtId="0" fontId="15" fillId="0" borderId="10" xfId="0" applyFont="1" applyFill="1" applyBorder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17" fillId="0" borderId="0" xfId="2" applyFont="1" applyFill="1" applyAlignment="1">
      <alignment horizontal="center"/>
    </xf>
    <xf numFmtId="0" fontId="17" fillId="0" borderId="0" xfId="2" applyFont="1" applyAlignment="1">
      <alignment horizontal="center"/>
    </xf>
    <xf numFmtId="0" fontId="0" fillId="2" borderId="0" xfId="0" applyFill="1"/>
    <xf numFmtId="0" fontId="6" fillId="0" borderId="0" xfId="0" applyFont="1" applyAlignment="1">
      <alignment wrapText="1"/>
    </xf>
    <xf numFmtId="168" fontId="0" fillId="0" borderId="0" xfId="1" applyNumberFormat="1" applyFont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6" fontId="0" fillId="0" borderId="9" xfId="0" applyNumberForma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 wrapText="1"/>
    </xf>
    <xf numFmtId="168" fontId="0" fillId="0" borderId="0" xfId="0" applyNumberFormat="1"/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72" fontId="4" fillId="0" borderId="0" xfId="0" applyNumberFormat="1" applyFont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/>
    <xf numFmtId="0" fontId="18" fillId="0" borderId="10" xfId="0" applyFont="1" applyFill="1" applyBorder="1" applyAlignment="1">
      <alignment horizontal="center"/>
    </xf>
    <xf numFmtId="0" fontId="4" fillId="0" borderId="0" xfId="0" applyFont="1" applyFill="1" applyBorder="1" applyAlignment="1"/>
    <xf numFmtId="164" fontId="4" fillId="0" borderId="0" xfId="0" applyNumberFormat="1" applyFont="1" applyFill="1" applyBorder="1" applyAlignment="1"/>
    <xf numFmtId="0" fontId="4" fillId="0" borderId="9" xfId="0" applyFont="1" applyFill="1" applyBorder="1" applyAlignment="1"/>
    <xf numFmtId="164" fontId="4" fillId="0" borderId="9" xfId="0" applyNumberFormat="1" applyFont="1" applyFill="1" applyBorder="1" applyAlignment="1"/>
    <xf numFmtId="0" fontId="4" fillId="3" borderId="0" xfId="0" applyFont="1" applyFill="1" applyBorder="1" applyAlignment="1"/>
    <xf numFmtId="0" fontId="5" fillId="0" borderId="0" xfId="0" applyFont="1" applyAlignment="1">
      <alignment horizontal="center"/>
    </xf>
    <xf numFmtId="0" fontId="19" fillId="0" borderId="0" xfId="2" applyFont="1" applyFill="1" applyAlignment="1">
      <alignment horizontal="center"/>
    </xf>
    <xf numFmtId="0" fontId="19" fillId="0" borderId="0" xfId="2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8" fontId="3" fillId="0" borderId="0" xfId="1" applyNumberFormat="1" applyFont="1" applyAlignment="1">
      <alignment horizontal="center"/>
    </xf>
    <xf numFmtId="0" fontId="20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21" fillId="0" borderId="10" xfId="0" applyFont="1" applyFill="1" applyBorder="1" applyAlignment="1">
      <alignment horizontal="center"/>
    </xf>
    <xf numFmtId="0" fontId="3" fillId="0" borderId="0" xfId="0" applyFont="1" applyFill="1" applyBorder="1" applyAlignment="1"/>
    <xf numFmtId="166" fontId="3" fillId="0" borderId="0" xfId="0" applyNumberFormat="1" applyFont="1" applyFill="1" applyBorder="1" applyAlignment="1">
      <alignment horizontal="center"/>
    </xf>
    <xf numFmtId="0" fontId="3" fillId="0" borderId="9" xfId="0" applyFont="1" applyFill="1" applyBorder="1" applyAlignment="1"/>
    <xf numFmtId="166" fontId="3" fillId="0" borderId="9" xfId="0" applyNumberFormat="1" applyFont="1" applyFill="1" applyBorder="1" applyAlignment="1">
      <alignment horizontal="center"/>
    </xf>
    <xf numFmtId="0" fontId="5" fillId="0" borderId="0" xfId="0" applyFont="1"/>
    <xf numFmtId="0" fontId="3" fillId="2" borderId="0" xfId="0" applyFont="1" applyFill="1"/>
    <xf numFmtId="0" fontId="22" fillId="4" borderId="0" xfId="0" applyFont="1" applyFill="1"/>
    <xf numFmtId="0" fontId="22" fillId="4" borderId="0" xfId="0" applyFont="1" applyFill="1" applyAlignment="1">
      <alignment horizont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3"/>
          <c:order val="3"/>
          <c:tx>
            <c:strRef>
              <c:f>'Trend Chart'!$E$1</c:f>
              <c:strCache>
                <c:ptCount val="1"/>
                <c:pt idx="0">
                  <c:v>CASTEX TECHNOLOGIES LIMITED (CASTEXTECH.BO)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'Trend Chart'!$A$2:$A$80</c:f>
              <c:strCache>
                <c:ptCount val="79"/>
                <c:pt idx="0">
                  <c:v>Date</c:v>
                </c:pt>
                <c:pt idx="1">
                  <c:v>Jun-16</c:v>
                </c:pt>
                <c:pt idx="2">
                  <c:v>May-16</c:v>
                </c:pt>
                <c:pt idx="3">
                  <c:v>Apr-16</c:v>
                </c:pt>
                <c:pt idx="4">
                  <c:v>Mar-16</c:v>
                </c:pt>
                <c:pt idx="5">
                  <c:v>Feb-16</c:v>
                </c:pt>
                <c:pt idx="6">
                  <c:v>Jan-16</c:v>
                </c:pt>
                <c:pt idx="7">
                  <c:v>Dec-15</c:v>
                </c:pt>
                <c:pt idx="8">
                  <c:v>Nov-15</c:v>
                </c:pt>
                <c:pt idx="9">
                  <c:v>Oct-15</c:v>
                </c:pt>
                <c:pt idx="10">
                  <c:v>Sep-15</c:v>
                </c:pt>
                <c:pt idx="11">
                  <c:v>Aug-15</c:v>
                </c:pt>
                <c:pt idx="12">
                  <c:v>Jul-15</c:v>
                </c:pt>
                <c:pt idx="13">
                  <c:v>Jun-15</c:v>
                </c:pt>
                <c:pt idx="14">
                  <c:v>May-15</c:v>
                </c:pt>
                <c:pt idx="15">
                  <c:v>Apr-15</c:v>
                </c:pt>
                <c:pt idx="16">
                  <c:v>Mar-15</c:v>
                </c:pt>
                <c:pt idx="17">
                  <c:v>Feb-15</c:v>
                </c:pt>
                <c:pt idx="18">
                  <c:v>Jan-15</c:v>
                </c:pt>
                <c:pt idx="19">
                  <c:v>Dec-14</c:v>
                </c:pt>
                <c:pt idx="20">
                  <c:v>Nov-14</c:v>
                </c:pt>
                <c:pt idx="21">
                  <c:v>Oct-14</c:v>
                </c:pt>
                <c:pt idx="22">
                  <c:v>Sep-14</c:v>
                </c:pt>
                <c:pt idx="23">
                  <c:v>Aug-14</c:v>
                </c:pt>
                <c:pt idx="24">
                  <c:v>Jul-14</c:v>
                </c:pt>
                <c:pt idx="25">
                  <c:v>Jun-14</c:v>
                </c:pt>
                <c:pt idx="26">
                  <c:v>May-14</c:v>
                </c:pt>
                <c:pt idx="27">
                  <c:v>Apr-14</c:v>
                </c:pt>
                <c:pt idx="28">
                  <c:v>Mar-14</c:v>
                </c:pt>
                <c:pt idx="29">
                  <c:v>Feb-14</c:v>
                </c:pt>
                <c:pt idx="30">
                  <c:v>Jan-14</c:v>
                </c:pt>
                <c:pt idx="31">
                  <c:v>Dec-13</c:v>
                </c:pt>
                <c:pt idx="32">
                  <c:v>Nov-13</c:v>
                </c:pt>
                <c:pt idx="33">
                  <c:v>Oct-13</c:v>
                </c:pt>
                <c:pt idx="34">
                  <c:v>Sep-13</c:v>
                </c:pt>
                <c:pt idx="35">
                  <c:v>Aug-13</c:v>
                </c:pt>
                <c:pt idx="36">
                  <c:v>Jul-13</c:v>
                </c:pt>
                <c:pt idx="37">
                  <c:v>Jun-13</c:v>
                </c:pt>
                <c:pt idx="38">
                  <c:v>May-13</c:v>
                </c:pt>
                <c:pt idx="39">
                  <c:v>Apr-13</c:v>
                </c:pt>
                <c:pt idx="40">
                  <c:v>Mar-13</c:v>
                </c:pt>
                <c:pt idx="41">
                  <c:v>Feb-13</c:v>
                </c:pt>
                <c:pt idx="42">
                  <c:v>Jan-13</c:v>
                </c:pt>
                <c:pt idx="43">
                  <c:v>Dec-12</c:v>
                </c:pt>
                <c:pt idx="44">
                  <c:v>Nov-12</c:v>
                </c:pt>
                <c:pt idx="45">
                  <c:v>Oct-12</c:v>
                </c:pt>
                <c:pt idx="46">
                  <c:v>Sep-12</c:v>
                </c:pt>
                <c:pt idx="47">
                  <c:v>Aug-12</c:v>
                </c:pt>
                <c:pt idx="48">
                  <c:v>Jul-12</c:v>
                </c:pt>
                <c:pt idx="49">
                  <c:v>Jun-12</c:v>
                </c:pt>
                <c:pt idx="50">
                  <c:v>May-12</c:v>
                </c:pt>
                <c:pt idx="51">
                  <c:v>Apr-12</c:v>
                </c:pt>
                <c:pt idx="52">
                  <c:v>Mar-12</c:v>
                </c:pt>
                <c:pt idx="53">
                  <c:v>Feb-12</c:v>
                </c:pt>
                <c:pt idx="54">
                  <c:v>Jan-12</c:v>
                </c:pt>
                <c:pt idx="55">
                  <c:v>Dec-11</c:v>
                </c:pt>
                <c:pt idx="56">
                  <c:v>Nov-11</c:v>
                </c:pt>
                <c:pt idx="57">
                  <c:v>Oct-11</c:v>
                </c:pt>
                <c:pt idx="58">
                  <c:v>Sep-11</c:v>
                </c:pt>
                <c:pt idx="59">
                  <c:v>Aug-11</c:v>
                </c:pt>
                <c:pt idx="60">
                  <c:v>Jul-11</c:v>
                </c:pt>
                <c:pt idx="61">
                  <c:v>Jun-11</c:v>
                </c:pt>
                <c:pt idx="62">
                  <c:v>May-11</c:v>
                </c:pt>
                <c:pt idx="63">
                  <c:v>Apr-11</c:v>
                </c:pt>
                <c:pt idx="64">
                  <c:v>Mar-11</c:v>
                </c:pt>
                <c:pt idx="65">
                  <c:v>Feb-11</c:v>
                </c:pt>
                <c:pt idx="66">
                  <c:v>Jan-11</c:v>
                </c:pt>
                <c:pt idx="67">
                  <c:v>Dec-10</c:v>
                </c:pt>
                <c:pt idx="68">
                  <c:v>Nov-10</c:v>
                </c:pt>
                <c:pt idx="69">
                  <c:v>Oct-10</c:v>
                </c:pt>
                <c:pt idx="70">
                  <c:v>Sep-10</c:v>
                </c:pt>
                <c:pt idx="71">
                  <c:v>Aug-10</c:v>
                </c:pt>
                <c:pt idx="72">
                  <c:v>Jul-10</c:v>
                </c:pt>
                <c:pt idx="73">
                  <c:v>Jun-10</c:v>
                </c:pt>
                <c:pt idx="74">
                  <c:v>May-10</c:v>
                </c:pt>
                <c:pt idx="75">
                  <c:v>Apr-10</c:v>
                </c:pt>
                <c:pt idx="76">
                  <c:v>Mar-10</c:v>
                </c:pt>
                <c:pt idx="77">
                  <c:v>Feb-10</c:v>
                </c:pt>
                <c:pt idx="78">
                  <c:v>Jan-10</c:v>
                </c:pt>
              </c:strCache>
            </c:strRef>
          </c:cat>
          <c:val>
            <c:numRef>
              <c:f>'Trend Chart'!$E$2:$E$80</c:f>
              <c:numCache>
                <c:formatCode>General</c:formatCode>
                <c:ptCount val="79"/>
                <c:pt idx="0">
                  <c:v>0</c:v>
                </c:pt>
                <c:pt idx="1">
                  <c:v>6.32</c:v>
                </c:pt>
                <c:pt idx="2">
                  <c:v>5.91</c:v>
                </c:pt>
                <c:pt idx="3">
                  <c:v>7.19</c:v>
                </c:pt>
                <c:pt idx="4">
                  <c:v>5.3</c:v>
                </c:pt>
                <c:pt idx="5">
                  <c:v>8.5500000000000007</c:v>
                </c:pt>
                <c:pt idx="6">
                  <c:v>11.11</c:v>
                </c:pt>
                <c:pt idx="7">
                  <c:v>13.55</c:v>
                </c:pt>
                <c:pt idx="8">
                  <c:v>18.899999999999999</c:v>
                </c:pt>
                <c:pt idx="9">
                  <c:v>23.65</c:v>
                </c:pt>
                <c:pt idx="10">
                  <c:v>22.05</c:v>
                </c:pt>
                <c:pt idx="11">
                  <c:v>60.5</c:v>
                </c:pt>
                <c:pt idx="12">
                  <c:v>176.7</c:v>
                </c:pt>
                <c:pt idx="13">
                  <c:v>236.35</c:v>
                </c:pt>
                <c:pt idx="14">
                  <c:v>180.65</c:v>
                </c:pt>
                <c:pt idx="15">
                  <c:v>105.25</c:v>
                </c:pt>
                <c:pt idx="16">
                  <c:v>55.1</c:v>
                </c:pt>
                <c:pt idx="17">
                  <c:v>61.45</c:v>
                </c:pt>
                <c:pt idx="18">
                  <c:v>66.849999999999994</c:v>
                </c:pt>
                <c:pt idx="19">
                  <c:v>76.95</c:v>
                </c:pt>
                <c:pt idx="20">
                  <c:v>87.171000000000006</c:v>
                </c:pt>
                <c:pt idx="21">
                  <c:v>93.162000000000006</c:v>
                </c:pt>
                <c:pt idx="22">
                  <c:v>92.763000000000005</c:v>
                </c:pt>
                <c:pt idx="23">
                  <c:v>100.45099999999999</c:v>
                </c:pt>
                <c:pt idx="24">
                  <c:v>91.215000000000003</c:v>
                </c:pt>
                <c:pt idx="25">
                  <c:v>98.554000000000002</c:v>
                </c:pt>
                <c:pt idx="26">
                  <c:v>74.789000000000001</c:v>
                </c:pt>
                <c:pt idx="27">
                  <c:v>76.835999999999999</c:v>
                </c:pt>
                <c:pt idx="28">
                  <c:v>84.174999999999997</c:v>
                </c:pt>
                <c:pt idx="29">
                  <c:v>63.927</c:v>
                </c:pt>
                <c:pt idx="30">
                  <c:v>56.148000000000003</c:v>
                </c:pt>
                <c:pt idx="31">
                  <c:v>64.424999999999997</c:v>
                </c:pt>
                <c:pt idx="32">
                  <c:v>67.218000000000004</c:v>
                </c:pt>
                <c:pt idx="33">
                  <c:v>64.025999999999996</c:v>
                </c:pt>
                <c:pt idx="34">
                  <c:v>60.036999999999999</c:v>
                </c:pt>
                <c:pt idx="35">
                  <c:v>72.103999999999999</c:v>
                </c:pt>
                <c:pt idx="36">
                  <c:v>51.311</c:v>
                </c:pt>
                <c:pt idx="37">
                  <c:v>66.769000000000005</c:v>
                </c:pt>
                <c:pt idx="38">
                  <c:v>94.045000000000002</c:v>
                </c:pt>
                <c:pt idx="39">
                  <c:v>90.405000000000001</c:v>
                </c:pt>
                <c:pt idx="40">
                  <c:v>70.308999999999997</c:v>
                </c:pt>
                <c:pt idx="41">
                  <c:v>94.394000000000005</c:v>
                </c:pt>
                <c:pt idx="42">
                  <c:v>99.081000000000003</c:v>
                </c:pt>
                <c:pt idx="43">
                  <c:v>105.364</c:v>
                </c:pt>
                <c:pt idx="44">
                  <c:v>102.982</c:v>
                </c:pt>
                <c:pt idx="45">
                  <c:v>96.007000000000005</c:v>
                </c:pt>
                <c:pt idx="46">
                  <c:v>96.405000000000001</c:v>
                </c:pt>
                <c:pt idx="47">
                  <c:v>97.501000000000005</c:v>
                </c:pt>
                <c:pt idx="48">
                  <c:v>91.224000000000004</c:v>
                </c:pt>
                <c:pt idx="49">
                  <c:v>103.48</c:v>
                </c:pt>
                <c:pt idx="50">
                  <c:v>101.437</c:v>
                </c:pt>
                <c:pt idx="51">
                  <c:v>104.925</c:v>
                </c:pt>
                <c:pt idx="52">
                  <c:v>106.619</c:v>
                </c:pt>
                <c:pt idx="53">
                  <c:v>99.096000000000004</c:v>
                </c:pt>
                <c:pt idx="54">
                  <c:v>98.896000000000001</c:v>
                </c:pt>
                <c:pt idx="55">
                  <c:v>95.21</c:v>
                </c:pt>
                <c:pt idx="56">
                  <c:v>96.087999999999994</c:v>
                </c:pt>
                <c:pt idx="57">
                  <c:v>71.905000000000001</c:v>
                </c:pt>
                <c:pt idx="58">
                  <c:v>68.233999999999995</c:v>
                </c:pt>
                <c:pt idx="59">
                  <c:v>56.030999999999999</c:v>
                </c:pt>
                <c:pt idx="60">
                  <c:v>57.37</c:v>
                </c:pt>
                <c:pt idx="61">
                  <c:v>42.389000000000003</c:v>
                </c:pt>
                <c:pt idx="62">
                  <c:v>42.884999999999998</c:v>
                </c:pt>
                <c:pt idx="63">
                  <c:v>45.39</c:v>
                </c:pt>
                <c:pt idx="64">
                  <c:v>40.380000000000003</c:v>
                </c:pt>
                <c:pt idx="65">
                  <c:v>35.097000000000001</c:v>
                </c:pt>
                <c:pt idx="66">
                  <c:v>38.445</c:v>
                </c:pt>
                <c:pt idx="67">
                  <c:v>33.807000000000002</c:v>
                </c:pt>
                <c:pt idx="68">
                  <c:v>29.911000000000001</c:v>
                </c:pt>
                <c:pt idx="69">
                  <c:v>31.015000000000001</c:v>
                </c:pt>
                <c:pt idx="70">
                  <c:v>31.113</c:v>
                </c:pt>
                <c:pt idx="71">
                  <c:v>30.966000000000001</c:v>
                </c:pt>
                <c:pt idx="72">
                  <c:v>31.382999999999999</c:v>
                </c:pt>
                <c:pt idx="73">
                  <c:v>31.652000000000001</c:v>
                </c:pt>
                <c:pt idx="74">
                  <c:v>32.607999999999997</c:v>
                </c:pt>
                <c:pt idx="75">
                  <c:v>34.496000000000002</c:v>
                </c:pt>
                <c:pt idx="76">
                  <c:v>34.226999999999997</c:v>
                </c:pt>
                <c:pt idx="77">
                  <c:v>32.118000000000002</c:v>
                </c:pt>
                <c:pt idx="78">
                  <c:v>26.405000000000001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C0-4B5A-8157-8E4CD3669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174080"/>
        <c:axId val="2591711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'Trend Chart'!$B$1</c15:sqref>
                        </c15:formulaRef>
                      </c:ext>
                    </c:extLst>
                    <c:strCache>
                      <c:ptCount val="1"/>
                      <c:pt idx="0">
                        <c:v>Acrysil Ltd (ACRYSIL.BO)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'Trend Chart'!$A$2:$A$80</c15:sqref>
                        </c15:formulaRef>
                      </c:ext>
                    </c:extLst>
                    <c:strCache>
                      <c:ptCount val="79"/>
                      <c:pt idx="0">
                        <c:v>Date</c:v>
                      </c:pt>
                      <c:pt idx="1">
                        <c:v>Jun-16</c:v>
                      </c:pt>
                      <c:pt idx="2">
                        <c:v>May-16</c:v>
                      </c:pt>
                      <c:pt idx="3">
                        <c:v>Apr-16</c:v>
                      </c:pt>
                      <c:pt idx="4">
                        <c:v>Mar-16</c:v>
                      </c:pt>
                      <c:pt idx="5">
                        <c:v>Feb-16</c:v>
                      </c:pt>
                      <c:pt idx="6">
                        <c:v>Jan-16</c:v>
                      </c:pt>
                      <c:pt idx="7">
                        <c:v>Dec-15</c:v>
                      </c:pt>
                      <c:pt idx="8">
                        <c:v>Nov-15</c:v>
                      </c:pt>
                      <c:pt idx="9">
                        <c:v>Oct-15</c:v>
                      </c:pt>
                      <c:pt idx="10">
                        <c:v>Sep-15</c:v>
                      </c:pt>
                      <c:pt idx="11">
                        <c:v>Aug-15</c:v>
                      </c:pt>
                      <c:pt idx="12">
                        <c:v>Jul-15</c:v>
                      </c:pt>
                      <c:pt idx="13">
                        <c:v>Jun-15</c:v>
                      </c:pt>
                      <c:pt idx="14">
                        <c:v>May-15</c:v>
                      </c:pt>
                      <c:pt idx="15">
                        <c:v>Apr-15</c:v>
                      </c:pt>
                      <c:pt idx="16">
                        <c:v>Mar-15</c:v>
                      </c:pt>
                      <c:pt idx="17">
                        <c:v>Feb-15</c:v>
                      </c:pt>
                      <c:pt idx="18">
                        <c:v>Jan-15</c:v>
                      </c:pt>
                      <c:pt idx="19">
                        <c:v>Dec-14</c:v>
                      </c:pt>
                      <c:pt idx="20">
                        <c:v>Nov-14</c:v>
                      </c:pt>
                      <c:pt idx="21">
                        <c:v>Oct-14</c:v>
                      </c:pt>
                      <c:pt idx="22">
                        <c:v>Sep-14</c:v>
                      </c:pt>
                      <c:pt idx="23">
                        <c:v>Aug-14</c:v>
                      </c:pt>
                      <c:pt idx="24">
                        <c:v>Jul-14</c:v>
                      </c:pt>
                      <c:pt idx="25">
                        <c:v>Jun-14</c:v>
                      </c:pt>
                      <c:pt idx="26">
                        <c:v>May-14</c:v>
                      </c:pt>
                      <c:pt idx="27">
                        <c:v>Apr-14</c:v>
                      </c:pt>
                      <c:pt idx="28">
                        <c:v>Mar-14</c:v>
                      </c:pt>
                      <c:pt idx="29">
                        <c:v>Feb-14</c:v>
                      </c:pt>
                      <c:pt idx="30">
                        <c:v>Jan-14</c:v>
                      </c:pt>
                      <c:pt idx="31">
                        <c:v>Dec-13</c:v>
                      </c:pt>
                      <c:pt idx="32">
                        <c:v>Nov-13</c:v>
                      </c:pt>
                      <c:pt idx="33">
                        <c:v>Oct-13</c:v>
                      </c:pt>
                      <c:pt idx="34">
                        <c:v>Sep-13</c:v>
                      </c:pt>
                      <c:pt idx="35">
                        <c:v>Aug-13</c:v>
                      </c:pt>
                      <c:pt idx="36">
                        <c:v>Jul-13</c:v>
                      </c:pt>
                      <c:pt idx="37">
                        <c:v>Jun-13</c:v>
                      </c:pt>
                      <c:pt idx="38">
                        <c:v>May-13</c:v>
                      </c:pt>
                      <c:pt idx="39">
                        <c:v>Apr-13</c:v>
                      </c:pt>
                      <c:pt idx="40">
                        <c:v>Mar-13</c:v>
                      </c:pt>
                      <c:pt idx="41">
                        <c:v>Feb-13</c:v>
                      </c:pt>
                      <c:pt idx="42">
                        <c:v>Jan-13</c:v>
                      </c:pt>
                      <c:pt idx="43">
                        <c:v>Dec-12</c:v>
                      </c:pt>
                      <c:pt idx="44">
                        <c:v>Nov-12</c:v>
                      </c:pt>
                      <c:pt idx="45">
                        <c:v>Oct-12</c:v>
                      </c:pt>
                      <c:pt idx="46">
                        <c:v>Sep-12</c:v>
                      </c:pt>
                      <c:pt idx="47">
                        <c:v>Aug-12</c:v>
                      </c:pt>
                      <c:pt idx="48">
                        <c:v>Jul-12</c:v>
                      </c:pt>
                      <c:pt idx="49">
                        <c:v>Jun-12</c:v>
                      </c:pt>
                      <c:pt idx="50">
                        <c:v>May-12</c:v>
                      </c:pt>
                      <c:pt idx="51">
                        <c:v>Apr-12</c:v>
                      </c:pt>
                      <c:pt idx="52">
                        <c:v>Mar-12</c:v>
                      </c:pt>
                      <c:pt idx="53">
                        <c:v>Feb-12</c:v>
                      </c:pt>
                      <c:pt idx="54">
                        <c:v>Jan-12</c:v>
                      </c:pt>
                      <c:pt idx="55">
                        <c:v>Dec-11</c:v>
                      </c:pt>
                      <c:pt idx="56">
                        <c:v>Nov-11</c:v>
                      </c:pt>
                      <c:pt idx="57">
                        <c:v>Oct-11</c:v>
                      </c:pt>
                      <c:pt idx="58">
                        <c:v>Sep-11</c:v>
                      </c:pt>
                      <c:pt idx="59">
                        <c:v>Aug-11</c:v>
                      </c:pt>
                      <c:pt idx="60">
                        <c:v>Jul-11</c:v>
                      </c:pt>
                      <c:pt idx="61">
                        <c:v>Jun-11</c:v>
                      </c:pt>
                      <c:pt idx="62">
                        <c:v>May-11</c:v>
                      </c:pt>
                      <c:pt idx="63">
                        <c:v>Apr-11</c:v>
                      </c:pt>
                      <c:pt idx="64">
                        <c:v>Mar-11</c:v>
                      </c:pt>
                      <c:pt idx="65">
                        <c:v>Feb-11</c:v>
                      </c:pt>
                      <c:pt idx="66">
                        <c:v>Jan-11</c:v>
                      </c:pt>
                      <c:pt idx="67">
                        <c:v>Dec-10</c:v>
                      </c:pt>
                      <c:pt idx="68">
                        <c:v>Nov-10</c:v>
                      </c:pt>
                      <c:pt idx="69">
                        <c:v>Oct-10</c:v>
                      </c:pt>
                      <c:pt idx="70">
                        <c:v>Sep-10</c:v>
                      </c:pt>
                      <c:pt idx="71">
                        <c:v>Aug-10</c:v>
                      </c:pt>
                      <c:pt idx="72">
                        <c:v>Jul-10</c:v>
                      </c:pt>
                      <c:pt idx="73">
                        <c:v>Jun-10</c:v>
                      </c:pt>
                      <c:pt idx="74">
                        <c:v>May-10</c:v>
                      </c:pt>
                      <c:pt idx="75">
                        <c:v>Apr-10</c:v>
                      </c:pt>
                      <c:pt idx="76">
                        <c:v>Mar-10</c:v>
                      </c:pt>
                      <c:pt idx="77">
                        <c:v>Feb-10</c:v>
                      </c:pt>
                      <c:pt idx="78">
                        <c:v>Jan-10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'Trend Chart'!$B$2:$B$80</c15:sqref>
                        </c15:formulaRef>
                      </c:ext>
                    </c:extLst>
                    <c:numCache>
                      <c:formatCode>General</c:formatCode>
                      <c:ptCount val="79"/>
                      <c:pt idx="0">
                        <c:v>0</c:v>
                      </c:pt>
                      <c:pt idx="1">
                        <c:v>542.90002000000004</c:v>
                      </c:pt>
                      <c:pt idx="2">
                        <c:v>569.29998999999998</c:v>
                      </c:pt>
                      <c:pt idx="3">
                        <c:v>567.09997999999996</c:v>
                      </c:pt>
                      <c:pt idx="4">
                        <c:v>484</c:v>
                      </c:pt>
                      <c:pt idx="5">
                        <c:v>525</c:v>
                      </c:pt>
                      <c:pt idx="6">
                        <c:v>591.25</c:v>
                      </c:pt>
                      <c:pt idx="7">
                        <c:v>659</c:v>
                      </c:pt>
                      <c:pt idx="8">
                        <c:v>640</c:v>
                      </c:pt>
                      <c:pt idx="9">
                        <c:v>689.75</c:v>
                      </c:pt>
                      <c:pt idx="10">
                        <c:v>672.5</c:v>
                      </c:pt>
                      <c:pt idx="11">
                        <c:v>675.06237999999996</c:v>
                      </c:pt>
                      <c:pt idx="12">
                        <c:v>682.27031999999997</c:v>
                      </c:pt>
                      <c:pt idx="13">
                        <c:v>535.37714000000005</c:v>
                      </c:pt>
                      <c:pt idx="14">
                        <c:v>535.87427000000002</c:v>
                      </c:pt>
                      <c:pt idx="15">
                        <c:v>537.86266999999998</c:v>
                      </c:pt>
                      <c:pt idx="16">
                        <c:v>542.33654999999999</c:v>
                      </c:pt>
                      <c:pt idx="17">
                        <c:v>590.55529999999999</c:v>
                      </c:pt>
                      <c:pt idx="18">
                        <c:v>562.96624999999995</c:v>
                      </c:pt>
                      <c:pt idx="19">
                        <c:v>594.03497000000004</c:v>
                      </c:pt>
                      <c:pt idx="20">
                        <c:v>608.45092999999997</c:v>
                      </c:pt>
                      <c:pt idx="21">
                        <c:v>605.66718000000003</c:v>
                      </c:pt>
                      <c:pt idx="22">
                        <c:v>622.96618999999998</c:v>
                      </c:pt>
                      <c:pt idx="23">
                        <c:v>563.03290000000004</c:v>
                      </c:pt>
                      <c:pt idx="24">
                        <c:v>359.59613000000002</c:v>
                      </c:pt>
                      <c:pt idx="25">
                        <c:v>391.31207000000001</c:v>
                      </c:pt>
                      <c:pt idx="26">
                        <c:v>249.08417</c:v>
                      </c:pt>
                      <c:pt idx="27">
                        <c:v>236.19028</c:v>
                      </c:pt>
                      <c:pt idx="28">
                        <c:v>181.65063000000001</c:v>
                      </c:pt>
                      <c:pt idx="29">
                        <c:v>172.56066999999999</c:v>
                      </c:pt>
                      <c:pt idx="30">
                        <c:v>168.06512000000001</c:v>
                      </c:pt>
                      <c:pt idx="31">
                        <c:v>202.54760999999999</c:v>
                      </c:pt>
                      <c:pt idx="32">
                        <c:v>131.40894</c:v>
                      </c:pt>
                      <c:pt idx="33">
                        <c:v>128.44481999999999</c:v>
                      </c:pt>
                      <c:pt idx="34">
                        <c:v>116.09435999999999</c:v>
                      </c:pt>
                      <c:pt idx="35">
                        <c:v>100.92731999999999</c:v>
                      </c:pt>
                      <c:pt idx="36">
                        <c:v>99.004900000000006</c:v>
                      </c:pt>
                      <c:pt idx="37">
                        <c:v>90.353980000000007</c:v>
                      </c:pt>
                      <c:pt idx="38">
                        <c:v>98.235919999999993</c:v>
                      </c:pt>
                      <c:pt idx="39">
                        <c:v>79.300039999999996</c:v>
                      </c:pt>
                      <c:pt idx="40">
                        <c:v>83.577430000000007</c:v>
                      </c:pt>
                      <c:pt idx="41">
                        <c:v>86.509129999999999</c:v>
                      </c:pt>
                      <c:pt idx="42">
                        <c:v>103.66678</c:v>
                      </c:pt>
                      <c:pt idx="43">
                        <c:v>109.09763</c:v>
                      </c:pt>
                      <c:pt idx="44">
                        <c:v>106.69459999999999</c:v>
                      </c:pt>
                      <c:pt idx="45">
                        <c:v>88.816040000000001</c:v>
                      </c:pt>
                      <c:pt idx="46">
                        <c:v>86.028530000000003</c:v>
                      </c:pt>
                      <c:pt idx="47">
                        <c:v>77.569850000000002</c:v>
                      </c:pt>
                      <c:pt idx="48">
                        <c:v>63.854900000000001</c:v>
                      </c:pt>
                      <c:pt idx="49">
                        <c:v>59.11139</c:v>
                      </c:pt>
                      <c:pt idx="50">
                        <c:v>56.435589999999998</c:v>
                      </c:pt>
                      <c:pt idx="51">
                        <c:v>67.625339999999994</c:v>
                      </c:pt>
                      <c:pt idx="52">
                        <c:v>56.040239999999997</c:v>
                      </c:pt>
                      <c:pt idx="53">
                        <c:v>62.66901</c:v>
                      </c:pt>
                      <c:pt idx="54">
                        <c:v>63.125120000000003</c:v>
                      </c:pt>
                      <c:pt idx="55">
                        <c:v>57.16536</c:v>
                      </c:pt>
                      <c:pt idx="56">
                        <c:v>60.814219999999999</c:v>
                      </c:pt>
                      <c:pt idx="57">
                        <c:v>78.450299999999999</c:v>
                      </c:pt>
                      <c:pt idx="58">
                        <c:v>75.896100000000004</c:v>
                      </c:pt>
                      <c:pt idx="59">
                        <c:v>71.031000000000006</c:v>
                      </c:pt>
                      <c:pt idx="60">
                        <c:v>85.467349999999996</c:v>
                      </c:pt>
                      <c:pt idx="61">
                        <c:v>72.36103</c:v>
                      </c:pt>
                      <c:pt idx="62">
                        <c:v>69.745570000000001</c:v>
                      </c:pt>
                      <c:pt idx="63">
                        <c:v>65.531809999999993</c:v>
                      </c:pt>
                      <c:pt idx="64">
                        <c:v>62.712859999999999</c:v>
                      </c:pt>
                      <c:pt idx="65">
                        <c:v>63.933410000000002</c:v>
                      </c:pt>
                      <c:pt idx="66">
                        <c:v>76.40043</c:v>
                      </c:pt>
                      <c:pt idx="67">
                        <c:v>76.022670000000005</c:v>
                      </c:pt>
                      <c:pt idx="68">
                        <c:v>75.557730000000006</c:v>
                      </c:pt>
                      <c:pt idx="69">
                        <c:v>75.586759999999998</c:v>
                      </c:pt>
                      <c:pt idx="70">
                        <c:v>80.788650000000004</c:v>
                      </c:pt>
                      <c:pt idx="71">
                        <c:v>76.313249999999996</c:v>
                      </c:pt>
                      <c:pt idx="72">
                        <c:v>77.359430000000003</c:v>
                      </c:pt>
                      <c:pt idx="73">
                        <c:v>71.686779999999999</c:v>
                      </c:pt>
                      <c:pt idx="74">
                        <c:v>66.180959999999999</c:v>
                      </c:pt>
                      <c:pt idx="75">
                        <c:v>70.073989999999995</c:v>
                      </c:pt>
                      <c:pt idx="76">
                        <c:v>64.595950000000002</c:v>
                      </c:pt>
                      <c:pt idx="77">
                        <c:v>64.123289999999997</c:v>
                      </c:pt>
                      <c:pt idx="78">
                        <c:v>71.214110000000005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DC0-4B5A-8157-8E4CD366925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Chart'!$C$1</c15:sqref>
                        </c15:formulaRef>
                      </c:ext>
                    </c:extLst>
                    <c:strCache>
                      <c:ptCount val="1"/>
                      <c:pt idx="0">
                        <c:v>ALEMBIC PHARMACEUTICALS LTD. (APLLTD.BO)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Chart'!$A$2:$A$80</c15:sqref>
                        </c15:formulaRef>
                      </c:ext>
                    </c:extLst>
                    <c:strCache>
                      <c:ptCount val="79"/>
                      <c:pt idx="0">
                        <c:v>Date</c:v>
                      </c:pt>
                      <c:pt idx="1">
                        <c:v>Jun-16</c:v>
                      </c:pt>
                      <c:pt idx="2">
                        <c:v>May-16</c:v>
                      </c:pt>
                      <c:pt idx="3">
                        <c:v>Apr-16</c:v>
                      </c:pt>
                      <c:pt idx="4">
                        <c:v>Mar-16</c:v>
                      </c:pt>
                      <c:pt idx="5">
                        <c:v>Feb-16</c:v>
                      </c:pt>
                      <c:pt idx="6">
                        <c:v>Jan-16</c:v>
                      </c:pt>
                      <c:pt idx="7">
                        <c:v>Dec-15</c:v>
                      </c:pt>
                      <c:pt idx="8">
                        <c:v>Nov-15</c:v>
                      </c:pt>
                      <c:pt idx="9">
                        <c:v>Oct-15</c:v>
                      </c:pt>
                      <c:pt idx="10">
                        <c:v>Sep-15</c:v>
                      </c:pt>
                      <c:pt idx="11">
                        <c:v>Aug-15</c:v>
                      </c:pt>
                      <c:pt idx="12">
                        <c:v>Jul-15</c:v>
                      </c:pt>
                      <c:pt idx="13">
                        <c:v>Jun-15</c:v>
                      </c:pt>
                      <c:pt idx="14">
                        <c:v>May-15</c:v>
                      </c:pt>
                      <c:pt idx="15">
                        <c:v>Apr-15</c:v>
                      </c:pt>
                      <c:pt idx="16">
                        <c:v>Mar-15</c:v>
                      </c:pt>
                      <c:pt idx="17">
                        <c:v>Feb-15</c:v>
                      </c:pt>
                      <c:pt idx="18">
                        <c:v>Jan-15</c:v>
                      </c:pt>
                      <c:pt idx="19">
                        <c:v>Dec-14</c:v>
                      </c:pt>
                      <c:pt idx="20">
                        <c:v>Nov-14</c:v>
                      </c:pt>
                      <c:pt idx="21">
                        <c:v>Oct-14</c:v>
                      </c:pt>
                      <c:pt idx="22">
                        <c:v>Sep-14</c:v>
                      </c:pt>
                      <c:pt idx="23">
                        <c:v>Aug-14</c:v>
                      </c:pt>
                      <c:pt idx="24">
                        <c:v>Jul-14</c:v>
                      </c:pt>
                      <c:pt idx="25">
                        <c:v>Jun-14</c:v>
                      </c:pt>
                      <c:pt idx="26">
                        <c:v>May-14</c:v>
                      </c:pt>
                      <c:pt idx="27">
                        <c:v>Apr-14</c:v>
                      </c:pt>
                      <c:pt idx="28">
                        <c:v>Mar-14</c:v>
                      </c:pt>
                      <c:pt idx="29">
                        <c:v>Feb-14</c:v>
                      </c:pt>
                      <c:pt idx="30">
                        <c:v>Jan-14</c:v>
                      </c:pt>
                      <c:pt idx="31">
                        <c:v>Dec-13</c:v>
                      </c:pt>
                      <c:pt idx="32">
                        <c:v>Nov-13</c:v>
                      </c:pt>
                      <c:pt idx="33">
                        <c:v>Oct-13</c:v>
                      </c:pt>
                      <c:pt idx="34">
                        <c:v>Sep-13</c:v>
                      </c:pt>
                      <c:pt idx="35">
                        <c:v>Aug-13</c:v>
                      </c:pt>
                      <c:pt idx="36">
                        <c:v>Jul-13</c:v>
                      </c:pt>
                      <c:pt idx="37">
                        <c:v>Jun-13</c:v>
                      </c:pt>
                      <c:pt idx="38">
                        <c:v>May-13</c:v>
                      </c:pt>
                      <c:pt idx="39">
                        <c:v>Apr-13</c:v>
                      </c:pt>
                      <c:pt idx="40">
                        <c:v>Mar-13</c:v>
                      </c:pt>
                      <c:pt idx="41">
                        <c:v>Feb-13</c:v>
                      </c:pt>
                      <c:pt idx="42">
                        <c:v>Jan-13</c:v>
                      </c:pt>
                      <c:pt idx="43">
                        <c:v>Dec-12</c:v>
                      </c:pt>
                      <c:pt idx="44">
                        <c:v>Nov-12</c:v>
                      </c:pt>
                      <c:pt idx="45">
                        <c:v>Oct-12</c:v>
                      </c:pt>
                      <c:pt idx="46">
                        <c:v>Sep-12</c:v>
                      </c:pt>
                      <c:pt idx="47">
                        <c:v>Aug-12</c:v>
                      </c:pt>
                      <c:pt idx="48">
                        <c:v>Jul-12</c:v>
                      </c:pt>
                      <c:pt idx="49">
                        <c:v>Jun-12</c:v>
                      </c:pt>
                      <c:pt idx="50">
                        <c:v>May-12</c:v>
                      </c:pt>
                      <c:pt idx="51">
                        <c:v>Apr-12</c:v>
                      </c:pt>
                      <c:pt idx="52">
                        <c:v>Mar-12</c:v>
                      </c:pt>
                      <c:pt idx="53">
                        <c:v>Feb-12</c:v>
                      </c:pt>
                      <c:pt idx="54">
                        <c:v>Jan-12</c:v>
                      </c:pt>
                      <c:pt idx="55">
                        <c:v>Dec-11</c:v>
                      </c:pt>
                      <c:pt idx="56">
                        <c:v>Nov-11</c:v>
                      </c:pt>
                      <c:pt idx="57">
                        <c:v>Oct-11</c:v>
                      </c:pt>
                      <c:pt idx="58">
                        <c:v>Sep-11</c:v>
                      </c:pt>
                      <c:pt idx="59">
                        <c:v>Aug-11</c:v>
                      </c:pt>
                      <c:pt idx="60">
                        <c:v>Jul-11</c:v>
                      </c:pt>
                      <c:pt idx="61">
                        <c:v>Jun-11</c:v>
                      </c:pt>
                      <c:pt idx="62">
                        <c:v>May-11</c:v>
                      </c:pt>
                      <c:pt idx="63">
                        <c:v>Apr-11</c:v>
                      </c:pt>
                      <c:pt idx="64">
                        <c:v>Mar-11</c:v>
                      </c:pt>
                      <c:pt idx="65">
                        <c:v>Feb-11</c:v>
                      </c:pt>
                      <c:pt idx="66">
                        <c:v>Jan-11</c:v>
                      </c:pt>
                      <c:pt idx="67">
                        <c:v>Dec-10</c:v>
                      </c:pt>
                      <c:pt idx="68">
                        <c:v>Nov-10</c:v>
                      </c:pt>
                      <c:pt idx="69">
                        <c:v>Oct-10</c:v>
                      </c:pt>
                      <c:pt idx="70">
                        <c:v>Sep-10</c:v>
                      </c:pt>
                      <c:pt idx="71">
                        <c:v>Aug-10</c:v>
                      </c:pt>
                      <c:pt idx="72">
                        <c:v>Jul-10</c:v>
                      </c:pt>
                      <c:pt idx="73">
                        <c:v>Jun-10</c:v>
                      </c:pt>
                      <c:pt idx="74">
                        <c:v>May-10</c:v>
                      </c:pt>
                      <c:pt idx="75">
                        <c:v>Apr-10</c:v>
                      </c:pt>
                      <c:pt idx="76">
                        <c:v>Mar-10</c:v>
                      </c:pt>
                      <c:pt idx="77">
                        <c:v>Feb-10</c:v>
                      </c:pt>
                      <c:pt idx="78">
                        <c:v>Jan-10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Chart'!$C$2:$C$80</c15:sqref>
                        </c15:formulaRef>
                      </c:ext>
                    </c:extLst>
                    <c:numCache>
                      <c:formatCode>General</c:formatCode>
                      <c:ptCount val="79"/>
                      <c:pt idx="0">
                        <c:v>0</c:v>
                      </c:pt>
                      <c:pt idx="1">
                        <c:v>533.29999999999995</c:v>
                      </c:pt>
                      <c:pt idx="2">
                        <c:v>531.07000000000005</c:v>
                      </c:pt>
                      <c:pt idx="3">
                        <c:v>598.41</c:v>
                      </c:pt>
                      <c:pt idx="4">
                        <c:v>596.13</c:v>
                      </c:pt>
                      <c:pt idx="5">
                        <c:v>613.54999999999995</c:v>
                      </c:pt>
                      <c:pt idx="6">
                        <c:v>613.15</c:v>
                      </c:pt>
                      <c:pt idx="7">
                        <c:v>688.88</c:v>
                      </c:pt>
                      <c:pt idx="8">
                        <c:v>686.65</c:v>
                      </c:pt>
                      <c:pt idx="9">
                        <c:v>673.35</c:v>
                      </c:pt>
                      <c:pt idx="10">
                        <c:v>679.45</c:v>
                      </c:pt>
                      <c:pt idx="11">
                        <c:v>708.49</c:v>
                      </c:pt>
                      <c:pt idx="12">
                        <c:v>705.66</c:v>
                      </c:pt>
                      <c:pt idx="13">
                        <c:v>654.73</c:v>
                      </c:pt>
                      <c:pt idx="14">
                        <c:v>544.76</c:v>
                      </c:pt>
                      <c:pt idx="15">
                        <c:v>468.39</c:v>
                      </c:pt>
                      <c:pt idx="16">
                        <c:v>447.84</c:v>
                      </c:pt>
                      <c:pt idx="17">
                        <c:v>404.16</c:v>
                      </c:pt>
                      <c:pt idx="18">
                        <c:v>465.47</c:v>
                      </c:pt>
                      <c:pt idx="19">
                        <c:v>439.19</c:v>
                      </c:pt>
                      <c:pt idx="20">
                        <c:v>415.58</c:v>
                      </c:pt>
                      <c:pt idx="21">
                        <c:v>402.19</c:v>
                      </c:pt>
                      <c:pt idx="22">
                        <c:v>408.21</c:v>
                      </c:pt>
                      <c:pt idx="23">
                        <c:v>365.88</c:v>
                      </c:pt>
                      <c:pt idx="24">
                        <c:v>342.31</c:v>
                      </c:pt>
                      <c:pt idx="25">
                        <c:v>260.94</c:v>
                      </c:pt>
                      <c:pt idx="26">
                        <c:v>240.87</c:v>
                      </c:pt>
                      <c:pt idx="27">
                        <c:v>291.27999999999997</c:v>
                      </c:pt>
                      <c:pt idx="28">
                        <c:v>277.87</c:v>
                      </c:pt>
                      <c:pt idx="29">
                        <c:v>262.01</c:v>
                      </c:pt>
                      <c:pt idx="30">
                        <c:v>217.52</c:v>
                      </c:pt>
                      <c:pt idx="31">
                        <c:v>206.16</c:v>
                      </c:pt>
                      <c:pt idx="32">
                        <c:v>200.53</c:v>
                      </c:pt>
                      <c:pt idx="33">
                        <c:v>194.02</c:v>
                      </c:pt>
                      <c:pt idx="34">
                        <c:v>136.41</c:v>
                      </c:pt>
                      <c:pt idx="35">
                        <c:v>131.47</c:v>
                      </c:pt>
                      <c:pt idx="36">
                        <c:v>151.19999999999999</c:v>
                      </c:pt>
                      <c:pt idx="37">
                        <c:v>127.61</c:v>
                      </c:pt>
                      <c:pt idx="38">
                        <c:v>130.97999999999999</c:v>
                      </c:pt>
                      <c:pt idx="39">
                        <c:v>109.9</c:v>
                      </c:pt>
                      <c:pt idx="40">
                        <c:v>100.27</c:v>
                      </c:pt>
                      <c:pt idx="41">
                        <c:v>80.150000000000006</c:v>
                      </c:pt>
                      <c:pt idx="42">
                        <c:v>75.09</c:v>
                      </c:pt>
                      <c:pt idx="43">
                        <c:v>69.61</c:v>
                      </c:pt>
                      <c:pt idx="44">
                        <c:v>61.33</c:v>
                      </c:pt>
                      <c:pt idx="45">
                        <c:v>65.13</c:v>
                      </c:pt>
                      <c:pt idx="46">
                        <c:v>68.84</c:v>
                      </c:pt>
                      <c:pt idx="47">
                        <c:v>67.06</c:v>
                      </c:pt>
                      <c:pt idx="48">
                        <c:v>57.72</c:v>
                      </c:pt>
                      <c:pt idx="49">
                        <c:v>52.29</c:v>
                      </c:pt>
                      <c:pt idx="50">
                        <c:v>46.56</c:v>
                      </c:pt>
                      <c:pt idx="51">
                        <c:v>51.02</c:v>
                      </c:pt>
                      <c:pt idx="52">
                        <c:v>45.52</c:v>
                      </c:pt>
                      <c:pt idx="53">
                        <c:v>42.32</c:v>
                      </c:pt>
                      <c:pt idx="54">
                        <c:v>35.97</c:v>
                      </c:pt>
                      <c:pt idx="55">
                        <c:v>33.340000000000003</c:v>
                      </c:pt>
                      <c:pt idx="56">
                        <c:v>38.840000000000003</c:v>
                      </c:pt>
                      <c:pt idx="57">
                        <c:v>42.09</c:v>
                      </c:pt>
                      <c:pt idx="58">
                        <c:v>39.53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DC0-4B5A-8157-8E4CD366925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Chart'!$D$1</c15:sqref>
                        </c15:formulaRef>
                      </c:ext>
                    </c:extLst>
                    <c:strCache>
                      <c:ptCount val="1"/>
                      <c:pt idx="0">
                        <c:v>Astec Lifesciences Ltd (ASTEC.BO)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Chart'!$A$2:$A$80</c15:sqref>
                        </c15:formulaRef>
                      </c:ext>
                    </c:extLst>
                    <c:strCache>
                      <c:ptCount val="79"/>
                      <c:pt idx="0">
                        <c:v>Date</c:v>
                      </c:pt>
                      <c:pt idx="1">
                        <c:v>Jun-16</c:v>
                      </c:pt>
                      <c:pt idx="2">
                        <c:v>May-16</c:v>
                      </c:pt>
                      <c:pt idx="3">
                        <c:v>Apr-16</c:v>
                      </c:pt>
                      <c:pt idx="4">
                        <c:v>Mar-16</c:v>
                      </c:pt>
                      <c:pt idx="5">
                        <c:v>Feb-16</c:v>
                      </c:pt>
                      <c:pt idx="6">
                        <c:v>Jan-16</c:v>
                      </c:pt>
                      <c:pt idx="7">
                        <c:v>Dec-15</c:v>
                      </c:pt>
                      <c:pt idx="8">
                        <c:v>Nov-15</c:v>
                      </c:pt>
                      <c:pt idx="9">
                        <c:v>Oct-15</c:v>
                      </c:pt>
                      <c:pt idx="10">
                        <c:v>Sep-15</c:v>
                      </c:pt>
                      <c:pt idx="11">
                        <c:v>Aug-15</c:v>
                      </c:pt>
                      <c:pt idx="12">
                        <c:v>Jul-15</c:v>
                      </c:pt>
                      <c:pt idx="13">
                        <c:v>Jun-15</c:v>
                      </c:pt>
                      <c:pt idx="14">
                        <c:v>May-15</c:v>
                      </c:pt>
                      <c:pt idx="15">
                        <c:v>Apr-15</c:v>
                      </c:pt>
                      <c:pt idx="16">
                        <c:v>Mar-15</c:v>
                      </c:pt>
                      <c:pt idx="17">
                        <c:v>Feb-15</c:v>
                      </c:pt>
                      <c:pt idx="18">
                        <c:v>Jan-15</c:v>
                      </c:pt>
                      <c:pt idx="19">
                        <c:v>Dec-14</c:v>
                      </c:pt>
                      <c:pt idx="20">
                        <c:v>Nov-14</c:v>
                      </c:pt>
                      <c:pt idx="21">
                        <c:v>Oct-14</c:v>
                      </c:pt>
                      <c:pt idx="22">
                        <c:v>Sep-14</c:v>
                      </c:pt>
                      <c:pt idx="23">
                        <c:v>Aug-14</c:v>
                      </c:pt>
                      <c:pt idx="24">
                        <c:v>Jul-14</c:v>
                      </c:pt>
                      <c:pt idx="25">
                        <c:v>Jun-14</c:v>
                      </c:pt>
                      <c:pt idx="26">
                        <c:v>May-14</c:v>
                      </c:pt>
                      <c:pt idx="27">
                        <c:v>Apr-14</c:v>
                      </c:pt>
                      <c:pt idx="28">
                        <c:v>Mar-14</c:v>
                      </c:pt>
                      <c:pt idx="29">
                        <c:v>Feb-14</c:v>
                      </c:pt>
                      <c:pt idx="30">
                        <c:v>Jan-14</c:v>
                      </c:pt>
                      <c:pt idx="31">
                        <c:v>Dec-13</c:v>
                      </c:pt>
                      <c:pt idx="32">
                        <c:v>Nov-13</c:v>
                      </c:pt>
                      <c:pt idx="33">
                        <c:v>Oct-13</c:v>
                      </c:pt>
                      <c:pt idx="34">
                        <c:v>Sep-13</c:v>
                      </c:pt>
                      <c:pt idx="35">
                        <c:v>Aug-13</c:v>
                      </c:pt>
                      <c:pt idx="36">
                        <c:v>Jul-13</c:v>
                      </c:pt>
                      <c:pt idx="37">
                        <c:v>Jun-13</c:v>
                      </c:pt>
                      <c:pt idx="38">
                        <c:v>May-13</c:v>
                      </c:pt>
                      <c:pt idx="39">
                        <c:v>Apr-13</c:v>
                      </c:pt>
                      <c:pt idx="40">
                        <c:v>Mar-13</c:v>
                      </c:pt>
                      <c:pt idx="41">
                        <c:v>Feb-13</c:v>
                      </c:pt>
                      <c:pt idx="42">
                        <c:v>Jan-13</c:v>
                      </c:pt>
                      <c:pt idx="43">
                        <c:v>Dec-12</c:v>
                      </c:pt>
                      <c:pt idx="44">
                        <c:v>Nov-12</c:v>
                      </c:pt>
                      <c:pt idx="45">
                        <c:v>Oct-12</c:v>
                      </c:pt>
                      <c:pt idx="46">
                        <c:v>Sep-12</c:v>
                      </c:pt>
                      <c:pt idx="47">
                        <c:v>Aug-12</c:v>
                      </c:pt>
                      <c:pt idx="48">
                        <c:v>Jul-12</c:v>
                      </c:pt>
                      <c:pt idx="49">
                        <c:v>Jun-12</c:v>
                      </c:pt>
                      <c:pt idx="50">
                        <c:v>May-12</c:v>
                      </c:pt>
                      <c:pt idx="51">
                        <c:v>Apr-12</c:v>
                      </c:pt>
                      <c:pt idx="52">
                        <c:v>Mar-12</c:v>
                      </c:pt>
                      <c:pt idx="53">
                        <c:v>Feb-12</c:v>
                      </c:pt>
                      <c:pt idx="54">
                        <c:v>Jan-12</c:v>
                      </c:pt>
                      <c:pt idx="55">
                        <c:v>Dec-11</c:v>
                      </c:pt>
                      <c:pt idx="56">
                        <c:v>Nov-11</c:v>
                      </c:pt>
                      <c:pt idx="57">
                        <c:v>Oct-11</c:v>
                      </c:pt>
                      <c:pt idx="58">
                        <c:v>Sep-11</c:v>
                      </c:pt>
                      <c:pt idx="59">
                        <c:v>Aug-11</c:v>
                      </c:pt>
                      <c:pt idx="60">
                        <c:v>Jul-11</c:v>
                      </c:pt>
                      <c:pt idx="61">
                        <c:v>Jun-11</c:v>
                      </c:pt>
                      <c:pt idx="62">
                        <c:v>May-11</c:v>
                      </c:pt>
                      <c:pt idx="63">
                        <c:v>Apr-11</c:v>
                      </c:pt>
                      <c:pt idx="64">
                        <c:v>Mar-11</c:v>
                      </c:pt>
                      <c:pt idx="65">
                        <c:v>Feb-11</c:v>
                      </c:pt>
                      <c:pt idx="66">
                        <c:v>Jan-11</c:v>
                      </c:pt>
                      <c:pt idx="67">
                        <c:v>Dec-10</c:v>
                      </c:pt>
                      <c:pt idx="68">
                        <c:v>Nov-10</c:v>
                      </c:pt>
                      <c:pt idx="69">
                        <c:v>Oct-10</c:v>
                      </c:pt>
                      <c:pt idx="70">
                        <c:v>Sep-10</c:v>
                      </c:pt>
                      <c:pt idx="71">
                        <c:v>Aug-10</c:v>
                      </c:pt>
                      <c:pt idx="72">
                        <c:v>Jul-10</c:v>
                      </c:pt>
                      <c:pt idx="73">
                        <c:v>Jun-10</c:v>
                      </c:pt>
                      <c:pt idx="74">
                        <c:v>May-10</c:v>
                      </c:pt>
                      <c:pt idx="75">
                        <c:v>Apr-10</c:v>
                      </c:pt>
                      <c:pt idx="76">
                        <c:v>Mar-10</c:v>
                      </c:pt>
                      <c:pt idx="77">
                        <c:v>Feb-10</c:v>
                      </c:pt>
                      <c:pt idx="78">
                        <c:v>Jan-10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Chart'!$D$2:$D$80</c15:sqref>
                        </c15:formulaRef>
                      </c:ext>
                    </c:extLst>
                    <c:numCache>
                      <c:formatCode>General</c:formatCode>
                      <c:ptCount val="79"/>
                      <c:pt idx="0">
                        <c:v>0</c:v>
                      </c:pt>
                      <c:pt idx="1">
                        <c:v>347.35</c:v>
                      </c:pt>
                      <c:pt idx="2">
                        <c:v>240.8</c:v>
                      </c:pt>
                      <c:pt idx="3">
                        <c:v>223.5</c:v>
                      </c:pt>
                      <c:pt idx="4">
                        <c:v>195</c:v>
                      </c:pt>
                      <c:pt idx="5">
                        <c:v>178.1</c:v>
                      </c:pt>
                      <c:pt idx="6">
                        <c:v>202.7</c:v>
                      </c:pt>
                      <c:pt idx="7">
                        <c:v>245</c:v>
                      </c:pt>
                      <c:pt idx="8">
                        <c:v>245</c:v>
                      </c:pt>
                      <c:pt idx="9">
                        <c:v>245.7</c:v>
                      </c:pt>
                      <c:pt idx="10">
                        <c:v>239.3</c:v>
                      </c:pt>
                      <c:pt idx="11">
                        <c:v>245.59</c:v>
                      </c:pt>
                      <c:pt idx="12">
                        <c:v>265.08999999999997</c:v>
                      </c:pt>
                      <c:pt idx="13">
                        <c:v>177.76</c:v>
                      </c:pt>
                      <c:pt idx="14">
                        <c:v>166.61</c:v>
                      </c:pt>
                      <c:pt idx="15">
                        <c:v>139.76</c:v>
                      </c:pt>
                      <c:pt idx="16">
                        <c:v>146.32</c:v>
                      </c:pt>
                      <c:pt idx="17">
                        <c:v>113.6</c:v>
                      </c:pt>
                      <c:pt idx="18">
                        <c:v>127.02</c:v>
                      </c:pt>
                      <c:pt idx="19">
                        <c:v>100.52</c:v>
                      </c:pt>
                      <c:pt idx="20">
                        <c:v>112</c:v>
                      </c:pt>
                      <c:pt idx="21">
                        <c:v>99.17</c:v>
                      </c:pt>
                      <c:pt idx="22">
                        <c:v>72.27</c:v>
                      </c:pt>
                      <c:pt idx="23">
                        <c:v>62.93</c:v>
                      </c:pt>
                      <c:pt idx="24">
                        <c:v>61.65</c:v>
                      </c:pt>
                      <c:pt idx="25">
                        <c:v>47.42</c:v>
                      </c:pt>
                      <c:pt idx="26">
                        <c:v>45.55</c:v>
                      </c:pt>
                      <c:pt idx="27">
                        <c:v>40.299999999999997</c:v>
                      </c:pt>
                      <c:pt idx="28">
                        <c:v>36.08</c:v>
                      </c:pt>
                      <c:pt idx="29">
                        <c:v>32.25</c:v>
                      </c:pt>
                      <c:pt idx="30">
                        <c:v>30.58</c:v>
                      </c:pt>
                      <c:pt idx="31">
                        <c:v>30.92</c:v>
                      </c:pt>
                      <c:pt idx="32">
                        <c:v>28.96</c:v>
                      </c:pt>
                      <c:pt idx="33">
                        <c:v>25.62</c:v>
                      </c:pt>
                      <c:pt idx="34">
                        <c:v>20.66</c:v>
                      </c:pt>
                      <c:pt idx="35">
                        <c:v>18.600000000000001</c:v>
                      </c:pt>
                      <c:pt idx="36">
                        <c:v>15.72</c:v>
                      </c:pt>
                      <c:pt idx="37">
                        <c:v>18.89</c:v>
                      </c:pt>
                      <c:pt idx="38">
                        <c:v>19.78</c:v>
                      </c:pt>
                      <c:pt idx="39">
                        <c:v>16.53</c:v>
                      </c:pt>
                      <c:pt idx="40">
                        <c:v>15.96</c:v>
                      </c:pt>
                      <c:pt idx="41">
                        <c:v>20.73</c:v>
                      </c:pt>
                      <c:pt idx="42">
                        <c:v>25.54</c:v>
                      </c:pt>
                      <c:pt idx="43">
                        <c:v>27.81</c:v>
                      </c:pt>
                      <c:pt idx="44">
                        <c:v>30.36</c:v>
                      </c:pt>
                      <c:pt idx="45">
                        <c:v>32.06</c:v>
                      </c:pt>
                      <c:pt idx="46">
                        <c:v>32.86</c:v>
                      </c:pt>
                      <c:pt idx="47">
                        <c:v>26.86</c:v>
                      </c:pt>
                      <c:pt idx="48">
                        <c:v>22.44</c:v>
                      </c:pt>
                      <c:pt idx="49">
                        <c:v>22.44</c:v>
                      </c:pt>
                      <c:pt idx="50">
                        <c:v>23.27</c:v>
                      </c:pt>
                      <c:pt idx="51">
                        <c:v>27.18</c:v>
                      </c:pt>
                      <c:pt idx="52">
                        <c:v>27.37</c:v>
                      </c:pt>
                      <c:pt idx="53">
                        <c:v>30.72</c:v>
                      </c:pt>
                      <c:pt idx="54">
                        <c:v>27.93</c:v>
                      </c:pt>
                      <c:pt idx="55">
                        <c:v>21.13</c:v>
                      </c:pt>
                      <c:pt idx="56">
                        <c:v>28.39</c:v>
                      </c:pt>
                      <c:pt idx="57">
                        <c:v>32.44</c:v>
                      </c:pt>
                      <c:pt idx="58">
                        <c:v>32.58</c:v>
                      </c:pt>
                      <c:pt idx="59">
                        <c:v>31.23</c:v>
                      </c:pt>
                      <c:pt idx="60">
                        <c:v>34.619999999999997</c:v>
                      </c:pt>
                      <c:pt idx="61">
                        <c:v>37.61</c:v>
                      </c:pt>
                      <c:pt idx="62">
                        <c:v>44.96</c:v>
                      </c:pt>
                      <c:pt idx="63">
                        <c:v>49</c:v>
                      </c:pt>
                      <c:pt idx="64">
                        <c:v>42.25</c:v>
                      </c:pt>
                      <c:pt idx="65">
                        <c:v>44.73</c:v>
                      </c:pt>
                      <c:pt idx="66">
                        <c:v>50.05</c:v>
                      </c:pt>
                      <c:pt idx="67">
                        <c:v>56.57</c:v>
                      </c:pt>
                      <c:pt idx="68">
                        <c:v>57.45</c:v>
                      </c:pt>
                      <c:pt idx="69">
                        <c:v>75.36</c:v>
                      </c:pt>
                      <c:pt idx="70">
                        <c:v>73.34</c:v>
                      </c:pt>
                      <c:pt idx="71">
                        <c:v>68.42</c:v>
                      </c:pt>
                      <c:pt idx="72">
                        <c:v>62.89</c:v>
                      </c:pt>
                      <c:pt idx="73">
                        <c:v>66.650000000000006</c:v>
                      </c:pt>
                      <c:pt idx="74">
                        <c:v>56.64</c:v>
                      </c:pt>
                      <c:pt idx="75">
                        <c:v>54.33</c:v>
                      </c:pt>
                      <c:pt idx="76">
                        <c:v>44.4</c:v>
                      </c:pt>
                      <c:pt idx="77">
                        <c:v>41.5</c:v>
                      </c:pt>
                      <c:pt idx="78">
                        <c:v>62.07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DC0-4B5A-8157-8E4CD366925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Chart'!$F$1</c15:sqref>
                        </c15:formulaRef>
                      </c:ext>
                    </c:extLst>
                    <c:strCache>
                      <c:ptCount val="1"/>
                      <c:pt idx="0">
                        <c:v>DIC India Ltd (DICIND.NS)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Chart'!$A$2:$A$80</c15:sqref>
                        </c15:formulaRef>
                      </c:ext>
                    </c:extLst>
                    <c:strCache>
                      <c:ptCount val="79"/>
                      <c:pt idx="0">
                        <c:v>Date</c:v>
                      </c:pt>
                      <c:pt idx="1">
                        <c:v>Jun-16</c:v>
                      </c:pt>
                      <c:pt idx="2">
                        <c:v>May-16</c:v>
                      </c:pt>
                      <c:pt idx="3">
                        <c:v>Apr-16</c:v>
                      </c:pt>
                      <c:pt idx="4">
                        <c:v>Mar-16</c:v>
                      </c:pt>
                      <c:pt idx="5">
                        <c:v>Feb-16</c:v>
                      </c:pt>
                      <c:pt idx="6">
                        <c:v>Jan-16</c:v>
                      </c:pt>
                      <c:pt idx="7">
                        <c:v>Dec-15</c:v>
                      </c:pt>
                      <c:pt idx="8">
                        <c:v>Nov-15</c:v>
                      </c:pt>
                      <c:pt idx="9">
                        <c:v>Oct-15</c:v>
                      </c:pt>
                      <c:pt idx="10">
                        <c:v>Sep-15</c:v>
                      </c:pt>
                      <c:pt idx="11">
                        <c:v>Aug-15</c:v>
                      </c:pt>
                      <c:pt idx="12">
                        <c:v>Jul-15</c:v>
                      </c:pt>
                      <c:pt idx="13">
                        <c:v>Jun-15</c:v>
                      </c:pt>
                      <c:pt idx="14">
                        <c:v>May-15</c:v>
                      </c:pt>
                      <c:pt idx="15">
                        <c:v>Apr-15</c:v>
                      </c:pt>
                      <c:pt idx="16">
                        <c:v>Mar-15</c:v>
                      </c:pt>
                      <c:pt idx="17">
                        <c:v>Feb-15</c:v>
                      </c:pt>
                      <c:pt idx="18">
                        <c:v>Jan-15</c:v>
                      </c:pt>
                      <c:pt idx="19">
                        <c:v>Dec-14</c:v>
                      </c:pt>
                      <c:pt idx="20">
                        <c:v>Nov-14</c:v>
                      </c:pt>
                      <c:pt idx="21">
                        <c:v>Oct-14</c:v>
                      </c:pt>
                      <c:pt idx="22">
                        <c:v>Sep-14</c:v>
                      </c:pt>
                      <c:pt idx="23">
                        <c:v>Aug-14</c:v>
                      </c:pt>
                      <c:pt idx="24">
                        <c:v>Jul-14</c:v>
                      </c:pt>
                      <c:pt idx="25">
                        <c:v>Jun-14</c:v>
                      </c:pt>
                      <c:pt idx="26">
                        <c:v>May-14</c:v>
                      </c:pt>
                      <c:pt idx="27">
                        <c:v>Apr-14</c:v>
                      </c:pt>
                      <c:pt idx="28">
                        <c:v>Mar-14</c:v>
                      </c:pt>
                      <c:pt idx="29">
                        <c:v>Feb-14</c:v>
                      </c:pt>
                      <c:pt idx="30">
                        <c:v>Jan-14</c:v>
                      </c:pt>
                      <c:pt idx="31">
                        <c:v>Dec-13</c:v>
                      </c:pt>
                      <c:pt idx="32">
                        <c:v>Nov-13</c:v>
                      </c:pt>
                      <c:pt idx="33">
                        <c:v>Oct-13</c:v>
                      </c:pt>
                      <c:pt idx="34">
                        <c:v>Sep-13</c:v>
                      </c:pt>
                      <c:pt idx="35">
                        <c:v>Aug-13</c:v>
                      </c:pt>
                      <c:pt idx="36">
                        <c:v>Jul-13</c:v>
                      </c:pt>
                      <c:pt idx="37">
                        <c:v>Jun-13</c:v>
                      </c:pt>
                      <c:pt idx="38">
                        <c:v>May-13</c:v>
                      </c:pt>
                      <c:pt idx="39">
                        <c:v>Apr-13</c:v>
                      </c:pt>
                      <c:pt idx="40">
                        <c:v>Mar-13</c:v>
                      </c:pt>
                      <c:pt idx="41">
                        <c:v>Feb-13</c:v>
                      </c:pt>
                      <c:pt idx="42">
                        <c:v>Jan-13</c:v>
                      </c:pt>
                      <c:pt idx="43">
                        <c:v>Dec-12</c:v>
                      </c:pt>
                      <c:pt idx="44">
                        <c:v>Nov-12</c:v>
                      </c:pt>
                      <c:pt idx="45">
                        <c:v>Oct-12</c:v>
                      </c:pt>
                      <c:pt idx="46">
                        <c:v>Sep-12</c:v>
                      </c:pt>
                      <c:pt idx="47">
                        <c:v>Aug-12</c:v>
                      </c:pt>
                      <c:pt idx="48">
                        <c:v>Jul-12</c:v>
                      </c:pt>
                      <c:pt idx="49">
                        <c:v>Jun-12</c:v>
                      </c:pt>
                      <c:pt idx="50">
                        <c:v>May-12</c:v>
                      </c:pt>
                      <c:pt idx="51">
                        <c:v>Apr-12</c:v>
                      </c:pt>
                      <c:pt idx="52">
                        <c:v>Mar-12</c:v>
                      </c:pt>
                      <c:pt idx="53">
                        <c:v>Feb-12</c:v>
                      </c:pt>
                      <c:pt idx="54">
                        <c:v>Jan-12</c:v>
                      </c:pt>
                      <c:pt idx="55">
                        <c:v>Dec-11</c:v>
                      </c:pt>
                      <c:pt idx="56">
                        <c:v>Nov-11</c:v>
                      </c:pt>
                      <c:pt idx="57">
                        <c:v>Oct-11</c:v>
                      </c:pt>
                      <c:pt idx="58">
                        <c:v>Sep-11</c:v>
                      </c:pt>
                      <c:pt idx="59">
                        <c:v>Aug-11</c:v>
                      </c:pt>
                      <c:pt idx="60">
                        <c:v>Jul-11</c:v>
                      </c:pt>
                      <c:pt idx="61">
                        <c:v>Jun-11</c:v>
                      </c:pt>
                      <c:pt idx="62">
                        <c:v>May-11</c:v>
                      </c:pt>
                      <c:pt idx="63">
                        <c:v>Apr-11</c:v>
                      </c:pt>
                      <c:pt idx="64">
                        <c:v>Mar-11</c:v>
                      </c:pt>
                      <c:pt idx="65">
                        <c:v>Feb-11</c:v>
                      </c:pt>
                      <c:pt idx="66">
                        <c:v>Jan-11</c:v>
                      </c:pt>
                      <c:pt idx="67">
                        <c:v>Dec-10</c:v>
                      </c:pt>
                      <c:pt idx="68">
                        <c:v>Nov-10</c:v>
                      </c:pt>
                      <c:pt idx="69">
                        <c:v>Oct-10</c:v>
                      </c:pt>
                      <c:pt idx="70">
                        <c:v>Sep-10</c:v>
                      </c:pt>
                      <c:pt idx="71">
                        <c:v>Aug-10</c:v>
                      </c:pt>
                      <c:pt idx="72">
                        <c:v>Jul-10</c:v>
                      </c:pt>
                      <c:pt idx="73">
                        <c:v>Jun-10</c:v>
                      </c:pt>
                      <c:pt idx="74">
                        <c:v>May-10</c:v>
                      </c:pt>
                      <c:pt idx="75">
                        <c:v>Apr-10</c:v>
                      </c:pt>
                      <c:pt idx="76">
                        <c:v>Mar-10</c:v>
                      </c:pt>
                      <c:pt idx="77">
                        <c:v>Feb-10</c:v>
                      </c:pt>
                      <c:pt idx="78">
                        <c:v>Jan-10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Chart'!$F$2:$F$80</c15:sqref>
                        </c15:formulaRef>
                      </c:ext>
                    </c:extLst>
                    <c:numCache>
                      <c:formatCode>General</c:formatCode>
                      <c:ptCount val="79"/>
                      <c:pt idx="0">
                        <c:v>0</c:v>
                      </c:pt>
                      <c:pt idx="1">
                        <c:v>603</c:v>
                      </c:pt>
                      <c:pt idx="2">
                        <c:v>553.35</c:v>
                      </c:pt>
                      <c:pt idx="3">
                        <c:v>581.79999999999995</c:v>
                      </c:pt>
                      <c:pt idx="4">
                        <c:v>546.95000000000005</c:v>
                      </c:pt>
                      <c:pt idx="5">
                        <c:v>507.71</c:v>
                      </c:pt>
                      <c:pt idx="6">
                        <c:v>671.48</c:v>
                      </c:pt>
                      <c:pt idx="7">
                        <c:v>676.91</c:v>
                      </c:pt>
                      <c:pt idx="8">
                        <c:v>635.75</c:v>
                      </c:pt>
                      <c:pt idx="9">
                        <c:v>627.79999999999995</c:v>
                      </c:pt>
                      <c:pt idx="10">
                        <c:v>630.96</c:v>
                      </c:pt>
                      <c:pt idx="11">
                        <c:v>572.86</c:v>
                      </c:pt>
                      <c:pt idx="12">
                        <c:v>564.62</c:v>
                      </c:pt>
                      <c:pt idx="13">
                        <c:v>466.2</c:v>
                      </c:pt>
                      <c:pt idx="14">
                        <c:v>453.81</c:v>
                      </c:pt>
                      <c:pt idx="15">
                        <c:v>403.51</c:v>
                      </c:pt>
                      <c:pt idx="16">
                        <c:v>335.2</c:v>
                      </c:pt>
                      <c:pt idx="17">
                        <c:v>331.2</c:v>
                      </c:pt>
                      <c:pt idx="18">
                        <c:v>376.51</c:v>
                      </c:pt>
                      <c:pt idx="19">
                        <c:v>367.73</c:v>
                      </c:pt>
                      <c:pt idx="20">
                        <c:v>383.47</c:v>
                      </c:pt>
                      <c:pt idx="21">
                        <c:v>410.77</c:v>
                      </c:pt>
                      <c:pt idx="22">
                        <c:v>579.13</c:v>
                      </c:pt>
                      <c:pt idx="23">
                        <c:v>459.98</c:v>
                      </c:pt>
                      <c:pt idx="24">
                        <c:v>456.97</c:v>
                      </c:pt>
                      <c:pt idx="25">
                        <c:v>437.03</c:v>
                      </c:pt>
                      <c:pt idx="26">
                        <c:v>441.32</c:v>
                      </c:pt>
                      <c:pt idx="27">
                        <c:v>393.11</c:v>
                      </c:pt>
                      <c:pt idx="28">
                        <c:v>365.53</c:v>
                      </c:pt>
                      <c:pt idx="29">
                        <c:v>348.77</c:v>
                      </c:pt>
                      <c:pt idx="30">
                        <c:v>359.11</c:v>
                      </c:pt>
                      <c:pt idx="31">
                        <c:v>354.6</c:v>
                      </c:pt>
                      <c:pt idx="32">
                        <c:v>345.64</c:v>
                      </c:pt>
                      <c:pt idx="33">
                        <c:v>196.02</c:v>
                      </c:pt>
                      <c:pt idx="34">
                        <c:v>226.49</c:v>
                      </c:pt>
                      <c:pt idx="35">
                        <c:v>195.28</c:v>
                      </c:pt>
                      <c:pt idx="36">
                        <c:v>157.85</c:v>
                      </c:pt>
                      <c:pt idx="37">
                        <c:v>163.58000000000001</c:v>
                      </c:pt>
                      <c:pt idx="38">
                        <c:v>178.67</c:v>
                      </c:pt>
                      <c:pt idx="39">
                        <c:v>184.89</c:v>
                      </c:pt>
                      <c:pt idx="40">
                        <c:v>180.04</c:v>
                      </c:pt>
                      <c:pt idx="41">
                        <c:v>191.03</c:v>
                      </c:pt>
                      <c:pt idx="42">
                        <c:v>225.62</c:v>
                      </c:pt>
                      <c:pt idx="43">
                        <c:v>231.67</c:v>
                      </c:pt>
                      <c:pt idx="44">
                        <c:v>229.94</c:v>
                      </c:pt>
                      <c:pt idx="45">
                        <c:v>233.73</c:v>
                      </c:pt>
                      <c:pt idx="46">
                        <c:v>239.68</c:v>
                      </c:pt>
                      <c:pt idx="47">
                        <c:v>221.21</c:v>
                      </c:pt>
                      <c:pt idx="48">
                        <c:v>231.38</c:v>
                      </c:pt>
                      <c:pt idx="49">
                        <c:v>245.39</c:v>
                      </c:pt>
                      <c:pt idx="50">
                        <c:v>241.07</c:v>
                      </c:pt>
                      <c:pt idx="51">
                        <c:v>264.42</c:v>
                      </c:pt>
                      <c:pt idx="52">
                        <c:v>261.35000000000002</c:v>
                      </c:pt>
                      <c:pt idx="53">
                        <c:v>259.36</c:v>
                      </c:pt>
                      <c:pt idx="54">
                        <c:v>204.48</c:v>
                      </c:pt>
                      <c:pt idx="55">
                        <c:v>182.04</c:v>
                      </c:pt>
                      <c:pt idx="56">
                        <c:v>189.83</c:v>
                      </c:pt>
                      <c:pt idx="57">
                        <c:v>209.53</c:v>
                      </c:pt>
                      <c:pt idx="58">
                        <c:v>213.54</c:v>
                      </c:pt>
                      <c:pt idx="59">
                        <c:v>212.79</c:v>
                      </c:pt>
                      <c:pt idx="60">
                        <c:v>241.13</c:v>
                      </c:pt>
                      <c:pt idx="61">
                        <c:v>238.58</c:v>
                      </c:pt>
                      <c:pt idx="62">
                        <c:v>246.28</c:v>
                      </c:pt>
                      <c:pt idx="63">
                        <c:v>244.2</c:v>
                      </c:pt>
                      <c:pt idx="64">
                        <c:v>217.66</c:v>
                      </c:pt>
                      <c:pt idx="65">
                        <c:v>216.26</c:v>
                      </c:pt>
                      <c:pt idx="66">
                        <c:v>218.36</c:v>
                      </c:pt>
                      <c:pt idx="67">
                        <c:v>242.88</c:v>
                      </c:pt>
                      <c:pt idx="68">
                        <c:v>243.44</c:v>
                      </c:pt>
                      <c:pt idx="69">
                        <c:v>259.68</c:v>
                      </c:pt>
                      <c:pt idx="70">
                        <c:v>287.7</c:v>
                      </c:pt>
                      <c:pt idx="71">
                        <c:v>276.25</c:v>
                      </c:pt>
                      <c:pt idx="72">
                        <c:v>268.76</c:v>
                      </c:pt>
                      <c:pt idx="73">
                        <c:v>272.70999999999998</c:v>
                      </c:pt>
                      <c:pt idx="74">
                        <c:v>269.92</c:v>
                      </c:pt>
                      <c:pt idx="75">
                        <c:v>276.70999999999998</c:v>
                      </c:pt>
                      <c:pt idx="76">
                        <c:v>202.38</c:v>
                      </c:pt>
                      <c:pt idx="77">
                        <c:v>185.36</c:v>
                      </c:pt>
                      <c:pt idx="78">
                        <c:v>173.43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DC0-4B5A-8157-8E4CD366925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Chart'!$G$1</c15:sqref>
                        </c15:formulaRef>
                      </c:ext>
                    </c:extLst>
                    <c:strCache>
                      <c:ptCount val="1"/>
                      <c:pt idx="0">
                        <c:v>EVEREADY INDUSTRIES INDIA LTD. (EVEREADY.BO)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Chart'!$A$2:$A$80</c15:sqref>
                        </c15:formulaRef>
                      </c:ext>
                    </c:extLst>
                    <c:strCache>
                      <c:ptCount val="79"/>
                      <c:pt idx="0">
                        <c:v>Date</c:v>
                      </c:pt>
                      <c:pt idx="1">
                        <c:v>Jun-16</c:v>
                      </c:pt>
                      <c:pt idx="2">
                        <c:v>May-16</c:v>
                      </c:pt>
                      <c:pt idx="3">
                        <c:v>Apr-16</c:v>
                      </c:pt>
                      <c:pt idx="4">
                        <c:v>Mar-16</c:v>
                      </c:pt>
                      <c:pt idx="5">
                        <c:v>Feb-16</c:v>
                      </c:pt>
                      <c:pt idx="6">
                        <c:v>Jan-16</c:v>
                      </c:pt>
                      <c:pt idx="7">
                        <c:v>Dec-15</c:v>
                      </c:pt>
                      <c:pt idx="8">
                        <c:v>Nov-15</c:v>
                      </c:pt>
                      <c:pt idx="9">
                        <c:v>Oct-15</c:v>
                      </c:pt>
                      <c:pt idx="10">
                        <c:v>Sep-15</c:v>
                      </c:pt>
                      <c:pt idx="11">
                        <c:v>Aug-15</c:v>
                      </c:pt>
                      <c:pt idx="12">
                        <c:v>Jul-15</c:v>
                      </c:pt>
                      <c:pt idx="13">
                        <c:v>Jun-15</c:v>
                      </c:pt>
                      <c:pt idx="14">
                        <c:v>May-15</c:v>
                      </c:pt>
                      <c:pt idx="15">
                        <c:v>Apr-15</c:v>
                      </c:pt>
                      <c:pt idx="16">
                        <c:v>Mar-15</c:v>
                      </c:pt>
                      <c:pt idx="17">
                        <c:v>Feb-15</c:v>
                      </c:pt>
                      <c:pt idx="18">
                        <c:v>Jan-15</c:v>
                      </c:pt>
                      <c:pt idx="19">
                        <c:v>Dec-14</c:v>
                      </c:pt>
                      <c:pt idx="20">
                        <c:v>Nov-14</c:v>
                      </c:pt>
                      <c:pt idx="21">
                        <c:v>Oct-14</c:v>
                      </c:pt>
                      <c:pt idx="22">
                        <c:v>Sep-14</c:v>
                      </c:pt>
                      <c:pt idx="23">
                        <c:v>Aug-14</c:v>
                      </c:pt>
                      <c:pt idx="24">
                        <c:v>Jul-14</c:v>
                      </c:pt>
                      <c:pt idx="25">
                        <c:v>Jun-14</c:v>
                      </c:pt>
                      <c:pt idx="26">
                        <c:v>May-14</c:v>
                      </c:pt>
                      <c:pt idx="27">
                        <c:v>Apr-14</c:v>
                      </c:pt>
                      <c:pt idx="28">
                        <c:v>Mar-14</c:v>
                      </c:pt>
                      <c:pt idx="29">
                        <c:v>Feb-14</c:v>
                      </c:pt>
                      <c:pt idx="30">
                        <c:v>Jan-14</c:v>
                      </c:pt>
                      <c:pt idx="31">
                        <c:v>Dec-13</c:v>
                      </c:pt>
                      <c:pt idx="32">
                        <c:v>Nov-13</c:v>
                      </c:pt>
                      <c:pt idx="33">
                        <c:v>Oct-13</c:v>
                      </c:pt>
                      <c:pt idx="34">
                        <c:v>Sep-13</c:v>
                      </c:pt>
                      <c:pt idx="35">
                        <c:v>Aug-13</c:v>
                      </c:pt>
                      <c:pt idx="36">
                        <c:v>Jul-13</c:v>
                      </c:pt>
                      <c:pt idx="37">
                        <c:v>Jun-13</c:v>
                      </c:pt>
                      <c:pt idx="38">
                        <c:v>May-13</c:v>
                      </c:pt>
                      <c:pt idx="39">
                        <c:v>Apr-13</c:v>
                      </c:pt>
                      <c:pt idx="40">
                        <c:v>Mar-13</c:v>
                      </c:pt>
                      <c:pt idx="41">
                        <c:v>Feb-13</c:v>
                      </c:pt>
                      <c:pt idx="42">
                        <c:v>Jan-13</c:v>
                      </c:pt>
                      <c:pt idx="43">
                        <c:v>Dec-12</c:v>
                      </c:pt>
                      <c:pt idx="44">
                        <c:v>Nov-12</c:v>
                      </c:pt>
                      <c:pt idx="45">
                        <c:v>Oct-12</c:v>
                      </c:pt>
                      <c:pt idx="46">
                        <c:v>Sep-12</c:v>
                      </c:pt>
                      <c:pt idx="47">
                        <c:v>Aug-12</c:v>
                      </c:pt>
                      <c:pt idx="48">
                        <c:v>Jul-12</c:v>
                      </c:pt>
                      <c:pt idx="49">
                        <c:v>Jun-12</c:v>
                      </c:pt>
                      <c:pt idx="50">
                        <c:v>May-12</c:v>
                      </c:pt>
                      <c:pt idx="51">
                        <c:v>Apr-12</c:v>
                      </c:pt>
                      <c:pt idx="52">
                        <c:v>Mar-12</c:v>
                      </c:pt>
                      <c:pt idx="53">
                        <c:v>Feb-12</c:v>
                      </c:pt>
                      <c:pt idx="54">
                        <c:v>Jan-12</c:v>
                      </c:pt>
                      <c:pt idx="55">
                        <c:v>Dec-11</c:v>
                      </c:pt>
                      <c:pt idx="56">
                        <c:v>Nov-11</c:v>
                      </c:pt>
                      <c:pt idx="57">
                        <c:v>Oct-11</c:v>
                      </c:pt>
                      <c:pt idx="58">
                        <c:v>Sep-11</c:v>
                      </c:pt>
                      <c:pt idx="59">
                        <c:v>Aug-11</c:v>
                      </c:pt>
                      <c:pt idx="60">
                        <c:v>Jul-11</c:v>
                      </c:pt>
                      <c:pt idx="61">
                        <c:v>Jun-11</c:v>
                      </c:pt>
                      <c:pt idx="62">
                        <c:v>May-11</c:v>
                      </c:pt>
                      <c:pt idx="63">
                        <c:v>Apr-11</c:v>
                      </c:pt>
                      <c:pt idx="64">
                        <c:v>Mar-11</c:v>
                      </c:pt>
                      <c:pt idx="65">
                        <c:v>Feb-11</c:v>
                      </c:pt>
                      <c:pt idx="66">
                        <c:v>Jan-11</c:v>
                      </c:pt>
                      <c:pt idx="67">
                        <c:v>Dec-10</c:v>
                      </c:pt>
                      <c:pt idx="68">
                        <c:v>Nov-10</c:v>
                      </c:pt>
                      <c:pt idx="69">
                        <c:v>Oct-10</c:v>
                      </c:pt>
                      <c:pt idx="70">
                        <c:v>Sep-10</c:v>
                      </c:pt>
                      <c:pt idx="71">
                        <c:v>Aug-10</c:v>
                      </c:pt>
                      <c:pt idx="72">
                        <c:v>Jul-10</c:v>
                      </c:pt>
                      <c:pt idx="73">
                        <c:v>Jun-10</c:v>
                      </c:pt>
                      <c:pt idx="74">
                        <c:v>May-10</c:v>
                      </c:pt>
                      <c:pt idx="75">
                        <c:v>Apr-10</c:v>
                      </c:pt>
                      <c:pt idx="76">
                        <c:v>Mar-10</c:v>
                      </c:pt>
                      <c:pt idx="77">
                        <c:v>Feb-10</c:v>
                      </c:pt>
                      <c:pt idx="78">
                        <c:v>Jan-10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Chart'!$G$2:$G$80</c15:sqref>
                        </c15:formulaRef>
                      </c:ext>
                    </c:extLst>
                    <c:numCache>
                      <c:formatCode>General</c:formatCode>
                      <c:ptCount val="79"/>
                      <c:pt idx="0">
                        <c:v>0</c:v>
                      </c:pt>
                      <c:pt idx="1">
                        <c:v>260.95</c:v>
                      </c:pt>
                      <c:pt idx="2">
                        <c:v>234.55</c:v>
                      </c:pt>
                      <c:pt idx="3">
                        <c:v>251.39</c:v>
                      </c:pt>
                      <c:pt idx="4">
                        <c:v>230.52</c:v>
                      </c:pt>
                      <c:pt idx="5">
                        <c:v>220.85</c:v>
                      </c:pt>
                      <c:pt idx="6">
                        <c:v>249.44</c:v>
                      </c:pt>
                      <c:pt idx="7">
                        <c:v>300.25</c:v>
                      </c:pt>
                      <c:pt idx="8">
                        <c:v>284.51</c:v>
                      </c:pt>
                      <c:pt idx="9">
                        <c:v>274.95</c:v>
                      </c:pt>
                      <c:pt idx="10">
                        <c:v>287.64999999999998</c:v>
                      </c:pt>
                      <c:pt idx="11">
                        <c:v>286.14999999999998</c:v>
                      </c:pt>
                      <c:pt idx="12">
                        <c:v>328.78</c:v>
                      </c:pt>
                      <c:pt idx="13">
                        <c:v>324.70999999999998</c:v>
                      </c:pt>
                      <c:pt idx="14">
                        <c:v>309.31</c:v>
                      </c:pt>
                      <c:pt idx="15">
                        <c:v>273.75</c:v>
                      </c:pt>
                      <c:pt idx="16">
                        <c:v>258.66000000000003</c:v>
                      </c:pt>
                      <c:pt idx="17">
                        <c:v>207.2</c:v>
                      </c:pt>
                      <c:pt idx="18">
                        <c:v>204.97</c:v>
                      </c:pt>
                      <c:pt idx="19">
                        <c:v>178.55</c:v>
                      </c:pt>
                      <c:pt idx="20">
                        <c:v>183.31</c:v>
                      </c:pt>
                      <c:pt idx="21">
                        <c:v>130.97</c:v>
                      </c:pt>
                      <c:pt idx="22">
                        <c:v>102.66</c:v>
                      </c:pt>
                      <c:pt idx="23">
                        <c:v>97.44</c:v>
                      </c:pt>
                      <c:pt idx="24">
                        <c:v>86.81</c:v>
                      </c:pt>
                      <c:pt idx="25">
                        <c:v>66.599999999999994</c:v>
                      </c:pt>
                      <c:pt idx="26">
                        <c:v>65.41</c:v>
                      </c:pt>
                      <c:pt idx="27">
                        <c:v>52.14</c:v>
                      </c:pt>
                      <c:pt idx="28">
                        <c:v>45.09</c:v>
                      </c:pt>
                      <c:pt idx="29">
                        <c:v>42.37</c:v>
                      </c:pt>
                      <c:pt idx="30">
                        <c:v>34.43</c:v>
                      </c:pt>
                      <c:pt idx="31">
                        <c:v>34.090000000000003</c:v>
                      </c:pt>
                      <c:pt idx="32">
                        <c:v>28.07</c:v>
                      </c:pt>
                      <c:pt idx="33">
                        <c:v>22.45</c:v>
                      </c:pt>
                      <c:pt idx="34">
                        <c:v>18.45</c:v>
                      </c:pt>
                      <c:pt idx="35">
                        <c:v>15.39</c:v>
                      </c:pt>
                      <c:pt idx="36">
                        <c:v>16.28</c:v>
                      </c:pt>
                      <c:pt idx="37">
                        <c:v>15.49</c:v>
                      </c:pt>
                      <c:pt idx="38">
                        <c:v>17.27</c:v>
                      </c:pt>
                      <c:pt idx="39">
                        <c:v>17.27</c:v>
                      </c:pt>
                      <c:pt idx="40">
                        <c:v>16.48</c:v>
                      </c:pt>
                      <c:pt idx="41">
                        <c:v>18.3</c:v>
                      </c:pt>
                      <c:pt idx="42">
                        <c:v>21.01</c:v>
                      </c:pt>
                      <c:pt idx="43">
                        <c:v>22.89</c:v>
                      </c:pt>
                      <c:pt idx="44">
                        <c:v>24.02</c:v>
                      </c:pt>
                      <c:pt idx="45">
                        <c:v>20.87</c:v>
                      </c:pt>
                      <c:pt idx="46">
                        <c:v>18.649999999999999</c:v>
                      </c:pt>
                      <c:pt idx="47">
                        <c:v>17.61</c:v>
                      </c:pt>
                      <c:pt idx="48">
                        <c:v>17.22</c:v>
                      </c:pt>
                      <c:pt idx="49">
                        <c:v>20.13</c:v>
                      </c:pt>
                      <c:pt idx="50">
                        <c:v>17.71</c:v>
                      </c:pt>
                      <c:pt idx="51">
                        <c:v>21.71</c:v>
                      </c:pt>
                      <c:pt idx="52">
                        <c:v>22.25</c:v>
                      </c:pt>
                      <c:pt idx="53">
                        <c:v>27.62</c:v>
                      </c:pt>
                      <c:pt idx="54">
                        <c:v>27.08</c:v>
                      </c:pt>
                      <c:pt idx="55">
                        <c:v>22.54</c:v>
                      </c:pt>
                      <c:pt idx="56">
                        <c:v>27.18</c:v>
                      </c:pt>
                      <c:pt idx="57">
                        <c:v>34.33</c:v>
                      </c:pt>
                      <c:pt idx="58">
                        <c:v>35.369999999999997</c:v>
                      </c:pt>
                      <c:pt idx="59">
                        <c:v>38.869999999999997</c:v>
                      </c:pt>
                      <c:pt idx="60">
                        <c:v>43.79</c:v>
                      </c:pt>
                      <c:pt idx="61">
                        <c:v>37.46</c:v>
                      </c:pt>
                      <c:pt idx="62">
                        <c:v>42.58</c:v>
                      </c:pt>
                      <c:pt idx="63">
                        <c:v>47.59</c:v>
                      </c:pt>
                      <c:pt idx="64">
                        <c:v>48.47</c:v>
                      </c:pt>
                      <c:pt idx="65">
                        <c:v>47.69</c:v>
                      </c:pt>
                      <c:pt idx="66">
                        <c:v>46.57</c:v>
                      </c:pt>
                      <c:pt idx="67">
                        <c:v>52.95</c:v>
                      </c:pt>
                      <c:pt idx="68">
                        <c:v>53.78</c:v>
                      </c:pt>
                      <c:pt idx="69">
                        <c:v>66.489999999999995</c:v>
                      </c:pt>
                      <c:pt idx="70">
                        <c:v>67.180000000000007</c:v>
                      </c:pt>
                      <c:pt idx="71">
                        <c:v>70.48</c:v>
                      </c:pt>
                      <c:pt idx="72">
                        <c:v>70.290000000000006</c:v>
                      </c:pt>
                      <c:pt idx="73">
                        <c:v>62.59</c:v>
                      </c:pt>
                      <c:pt idx="74">
                        <c:v>54.17</c:v>
                      </c:pt>
                      <c:pt idx="75">
                        <c:v>62.98</c:v>
                      </c:pt>
                      <c:pt idx="76">
                        <c:v>57.41</c:v>
                      </c:pt>
                      <c:pt idx="77">
                        <c:v>55.38</c:v>
                      </c:pt>
                      <c:pt idx="78">
                        <c:v>56.15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7DC0-4B5A-8157-8E4CD366925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Chart'!$H$1</c15:sqref>
                        </c15:formulaRef>
                      </c:ext>
                    </c:extLst>
                    <c:strCache>
                      <c:ptCount val="1"/>
                      <c:pt idx="0">
                        <c:v>FUTURE CONSUMER ENTERPRISE LIM (FCEL.BO)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Chart'!$A$2:$A$80</c15:sqref>
                        </c15:formulaRef>
                      </c:ext>
                    </c:extLst>
                    <c:strCache>
                      <c:ptCount val="79"/>
                      <c:pt idx="0">
                        <c:v>Date</c:v>
                      </c:pt>
                      <c:pt idx="1">
                        <c:v>Jun-16</c:v>
                      </c:pt>
                      <c:pt idx="2">
                        <c:v>May-16</c:v>
                      </c:pt>
                      <c:pt idx="3">
                        <c:v>Apr-16</c:v>
                      </c:pt>
                      <c:pt idx="4">
                        <c:v>Mar-16</c:v>
                      </c:pt>
                      <c:pt idx="5">
                        <c:v>Feb-16</c:v>
                      </c:pt>
                      <c:pt idx="6">
                        <c:v>Jan-16</c:v>
                      </c:pt>
                      <c:pt idx="7">
                        <c:v>Dec-15</c:v>
                      </c:pt>
                      <c:pt idx="8">
                        <c:v>Nov-15</c:v>
                      </c:pt>
                      <c:pt idx="9">
                        <c:v>Oct-15</c:v>
                      </c:pt>
                      <c:pt idx="10">
                        <c:v>Sep-15</c:v>
                      </c:pt>
                      <c:pt idx="11">
                        <c:v>Aug-15</c:v>
                      </c:pt>
                      <c:pt idx="12">
                        <c:v>Jul-15</c:v>
                      </c:pt>
                      <c:pt idx="13">
                        <c:v>Jun-15</c:v>
                      </c:pt>
                      <c:pt idx="14">
                        <c:v>May-15</c:v>
                      </c:pt>
                      <c:pt idx="15">
                        <c:v>Apr-15</c:v>
                      </c:pt>
                      <c:pt idx="16">
                        <c:v>Mar-15</c:v>
                      </c:pt>
                      <c:pt idx="17">
                        <c:v>Feb-15</c:v>
                      </c:pt>
                      <c:pt idx="18">
                        <c:v>Jan-15</c:v>
                      </c:pt>
                      <c:pt idx="19">
                        <c:v>Dec-14</c:v>
                      </c:pt>
                      <c:pt idx="20">
                        <c:v>Nov-14</c:v>
                      </c:pt>
                      <c:pt idx="21">
                        <c:v>Oct-14</c:v>
                      </c:pt>
                      <c:pt idx="22">
                        <c:v>Sep-14</c:v>
                      </c:pt>
                      <c:pt idx="23">
                        <c:v>Aug-14</c:v>
                      </c:pt>
                      <c:pt idx="24">
                        <c:v>Jul-14</c:v>
                      </c:pt>
                      <c:pt idx="25">
                        <c:v>Jun-14</c:v>
                      </c:pt>
                      <c:pt idx="26">
                        <c:v>May-14</c:v>
                      </c:pt>
                      <c:pt idx="27">
                        <c:v>Apr-14</c:v>
                      </c:pt>
                      <c:pt idx="28">
                        <c:v>Mar-14</c:v>
                      </c:pt>
                      <c:pt idx="29">
                        <c:v>Feb-14</c:v>
                      </c:pt>
                      <c:pt idx="30">
                        <c:v>Jan-14</c:v>
                      </c:pt>
                      <c:pt idx="31">
                        <c:v>Dec-13</c:v>
                      </c:pt>
                      <c:pt idx="32">
                        <c:v>Nov-13</c:v>
                      </c:pt>
                      <c:pt idx="33">
                        <c:v>Oct-13</c:v>
                      </c:pt>
                      <c:pt idx="34">
                        <c:v>Sep-13</c:v>
                      </c:pt>
                      <c:pt idx="35">
                        <c:v>Aug-13</c:v>
                      </c:pt>
                      <c:pt idx="36">
                        <c:v>Jul-13</c:v>
                      </c:pt>
                      <c:pt idx="37">
                        <c:v>Jun-13</c:v>
                      </c:pt>
                      <c:pt idx="38">
                        <c:v>May-13</c:v>
                      </c:pt>
                      <c:pt idx="39">
                        <c:v>Apr-13</c:v>
                      </c:pt>
                      <c:pt idx="40">
                        <c:v>Mar-13</c:v>
                      </c:pt>
                      <c:pt idx="41">
                        <c:v>Feb-13</c:v>
                      </c:pt>
                      <c:pt idx="42">
                        <c:v>Jan-13</c:v>
                      </c:pt>
                      <c:pt idx="43">
                        <c:v>Dec-12</c:v>
                      </c:pt>
                      <c:pt idx="44">
                        <c:v>Nov-12</c:v>
                      </c:pt>
                      <c:pt idx="45">
                        <c:v>Oct-12</c:v>
                      </c:pt>
                      <c:pt idx="46">
                        <c:v>Sep-12</c:v>
                      </c:pt>
                      <c:pt idx="47">
                        <c:v>Aug-12</c:v>
                      </c:pt>
                      <c:pt idx="48">
                        <c:v>Jul-12</c:v>
                      </c:pt>
                      <c:pt idx="49">
                        <c:v>Jun-12</c:v>
                      </c:pt>
                      <c:pt idx="50">
                        <c:v>May-12</c:v>
                      </c:pt>
                      <c:pt idx="51">
                        <c:v>Apr-12</c:v>
                      </c:pt>
                      <c:pt idx="52">
                        <c:v>Mar-12</c:v>
                      </c:pt>
                      <c:pt idx="53">
                        <c:v>Feb-12</c:v>
                      </c:pt>
                      <c:pt idx="54">
                        <c:v>Jan-12</c:v>
                      </c:pt>
                      <c:pt idx="55">
                        <c:v>Dec-11</c:v>
                      </c:pt>
                      <c:pt idx="56">
                        <c:v>Nov-11</c:v>
                      </c:pt>
                      <c:pt idx="57">
                        <c:v>Oct-11</c:v>
                      </c:pt>
                      <c:pt idx="58">
                        <c:v>Sep-11</c:v>
                      </c:pt>
                      <c:pt idx="59">
                        <c:v>Aug-11</c:v>
                      </c:pt>
                      <c:pt idx="60">
                        <c:v>Jul-11</c:v>
                      </c:pt>
                      <c:pt idx="61">
                        <c:v>Jun-11</c:v>
                      </c:pt>
                      <c:pt idx="62">
                        <c:v>May-11</c:v>
                      </c:pt>
                      <c:pt idx="63">
                        <c:v>Apr-11</c:v>
                      </c:pt>
                      <c:pt idx="64">
                        <c:v>Mar-11</c:v>
                      </c:pt>
                      <c:pt idx="65">
                        <c:v>Feb-11</c:v>
                      </c:pt>
                      <c:pt idx="66">
                        <c:v>Jan-11</c:v>
                      </c:pt>
                      <c:pt idx="67">
                        <c:v>Dec-10</c:v>
                      </c:pt>
                      <c:pt idx="68">
                        <c:v>Nov-10</c:v>
                      </c:pt>
                      <c:pt idx="69">
                        <c:v>Oct-10</c:v>
                      </c:pt>
                      <c:pt idx="70">
                        <c:v>Sep-10</c:v>
                      </c:pt>
                      <c:pt idx="71">
                        <c:v>Aug-10</c:v>
                      </c:pt>
                      <c:pt idx="72">
                        <c:v>Jul-10</c:v>
                      </c:pt>
                      <c:pt idx="73">
                        <c:v>Jun-10</c:v>
                      </c:pt>
                      <c:pt idx="74">
                        <c:v>May-10</c:v>
                      </c:pt>
                      <c:pt idx="75">
                        <c:v>Apr-10</c:v>
                      </c:pt>
                      <c:pt idx="76">
                        <c:v>Mar-10</c:v>
                      </c:pt>
                      <c:pt idx="77">
                        <c:v>Feb-10</c:v>
                      </c:pt>
                      <c:pt idx="78">
                        <c:v>Jan-10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Chart'!$H$2:$H$80</c15:sqref>
                        </c15:formulaRef>
                      </c:ext>
                    </c:extLst>
                    <c:numCache>
                      <c:formatCode>General</c:formatCode>
                      <c:ptCount val="79"/>
                      <c:pt idx="0">
                        <c:v>0</c:v>
                      </c:pt>
                      <c:pt idx="1">
                        <c:v>22.05</c:v>
                      </c:pt>
                      <c:pt idx="2">
                        <c:v>20.9</c:v>
                      </c:pt>
                      <c:pt idx="3">
                        <c:v>22.2</c:v>
                      </c:pt>
                      <c:pt idx="4">
                        <c:v>20.55</c:v>
                      </c:pt>
                      <c:pt idx="5">
                        <c:v>19.55</c:v>
                      </c:pt>
                      <c:pt idx="6">
                        <c:v>21.35</c:v>
                      </c:pt>
                      <c:pt idx="7">
                        <c:v>26.05</c:v>
                      </c:pt>
                      <c:pt idx="8">
                        <c:v>22.45</c:v>
                      </c:pt>
                      <c:pt idx="9">
                        <c:v>18.55</c:v>
                      </c:pt>
                      <c:pt idx="10">
                        <c:v>15.2</c:v>
                      </c:pt>
                      <c:pt idx="11">
                        <c:v>16</c:v>
                      </c:pt>
                      <c:pt idx="12">
                        <c:v>16.739999999999998</c:v>
                      </c:pt>
                      <c:pt idx="13">
                        <c:v>13.67</c:v>
                      </c:pt>
                      <c:pt idx="14">
                        <c:v>12.28</c:v>
                      </c:pt>
                      <c:pt idx="15">
                        <c:v>11.33</c:v>
                      </c:pt>
                      <c:pt idx="16">
                        <c:v>12.11</c:v>
                      </c:pt>
                      <c:pt idx="17">
                        <c:v>14.08</c:v>
                      </c:pt>
                      <c:pt idx="18">
                        <c:v>13.25</c:v>
                      </c:pt>
                      <c:pt idx="19">
                        <c:v>12.07</c:v>
                      </c:pt>
                      <c:pt idx="20">
                        <c:v>10.59</c:v>
                      </c:pt>
                      <c:pt idx="21">
                        <c:v>10.93</c:v>
                      </c:pt>
                      <c:pt idx="22">
                        <c:v>11.82</c:v>
                      </c:pt>
                      <c:pt idx="23">
                        <c:v>9.52</c:v>
                      </c:pt>
                      <c:pt idx="24">
                        <c:v>10.029999999999999</c:v>
                      </c:pt>
                      <c:pt idx="25">
                        <c:v>8.9499999999999993</c:v>
                      </c:pt>
                      <c:pt idx="26">
                        <c:v>8.0299999999999994</c:v>
                      </c:pt>
                      <c:pt idx="27">
                        <c:v>6.91</c:v>
                      </c:pt>
                      <c:pt idx="28">
                        <c:v>4.7</c:v>
                      </c:pt>
                      <c:pt idx="29">
                        <c:v>5.05</c:v>
                      </c:pt>
                      <c:pt idx="30">
                        <c:v>5.25</c:v>
                      </c:pt>
                      <c:pt idx="31">
                        <c:v>5.05</c:v>
                      </c:pt>
                      <c:pt idx="32">
                        <c:v>4.9800000000000004</c:v>
                      </c:pt>
                      <c:pt idx="33">
                        <c:v>5.65</c:v>
                      </c:pt>
                      <c:pt idx="34">
                        <c:v>5.9</c:v>
                      </c:pt>
                      <c:pt idx="35">
                        <c:v>6.06</c:v>
                      </c:pt>
                      <c:pt idx="36">
                        <c:v>6.7</c:v>
                      </c:pt>
                      <c:pt idx="37">
                        <c:v>9.25</c:v>
                      </c:pt>
                      <c:pt idx="38">
                        <c:v>9.08</c:v>
                      </c:pt>
                      <c:pt idx="39">
                        <c:v>9.5399999999999991</c:v>
                      </c:pt>
                      <c:pt idx="40">
                        <c:v>10.07</c:v>
                      </c:pt>
                      <c:pt idx="41">
                        <c:v>9.1199999999999992</c:v>
                      </c:pt>
                      <c:pt idx="42">
                        <c:v>9.6999999999999993</c:v>
                      </c:pt>
                      <c:pt idx="43">
                        <c:v>9.9</c:v>
                      </c:pt>
                      <c:pt idx="44">
                        <c:v>10</c:v>
                      </c:pt>
                      <c:pt idx="45">
                        <c:v>9.1999999999999993</c:v>
                      </c:pt>
                      <c:pt idx="46">
                        <c:v>9.26</c:v>
                      </c:pt>
                      <c:pt idx="47">
                        <c:v>7.98</c:v>
                      </c:pt>
                      <c:pt idx="48">
                        <c:v>8</c:v>
                      </c:pt>
                      <c:pt idx="49">
                        <c:v>8.31</c:v>
                      </c:pt>
                      <c:pt idx="50">
                        <c:v>8.06</c:v>
                      </c:pt>
                      <c:pt idx="51">
                        <c:v>8.5</c:v>
                      </c:pt>
                      <c:pt idx="52">
                        <c:v>8.5</c:v>
                      </c:pt>
                      <c:pt idx="53">
                        <c:v>8.69</c:v>
                      </c:pt>
                      <c:pt idx="54">
                        <c:v>8.89</c:v>
                      </c:pt>
                      <c:pt idx="55">
                        <c:v>9.0500000000000007</c:v>
                      </c:pt>
                      <c:pt idx="56">
                        <c:v>9.3000000000000007</c:v>
                      </c:pt>
                      <c:pt idx="57">
                        <c:v>8.85</c:v>
                      </c:pt>
                      <c:pt idx="58">
                        <c:v>9.25</c:v>
                      </c:pt>
                      <c:pt idx="59">
                        <c:v>8.8000000000000007</c:v>
                      </c:pt>
                      <c:pt idx="60">
                        <c:v>9.7100000000000009</c:v>
                      </c:pt>
                      <c:pt idx="61">
                        <c:v>8.8800000000000008</c:v>
                      </c:pt>
                      <c:pt idx="62">
                        <c:v>8.15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7DC0-4B5A-8157-8E4CD366925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Chart'!$I$1</c15:sqref>
                        </c15:formulaRef>
                      </c:ext>
                    </c:extLst>
                    <c:strCache>
                      <c:ptCount val="1"/>
                      <c:pt idx="0">
                        <c:v>Heritage Foods Ltd (HERITGFOOD.BO)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Chart'!$A$2:$A$80</c15:sqref>
                        </c15:formulaRef>
                      </c:ext>
                    </c:extLst>
                    <c:strCache>
                      <c:ptCount val="79"/>
                      <c:pt idx="0">
                        <c:v>Date</c:v>
                      </c:pt>
                      <c:pt idx="1">
                        <c:v>Jun-16</c:v>
                      </c:pt>
                      <c:pt idx="2">
                        <c:v>May-16</c:v>
                      </c:pt>
                      <c:pt idx="3">
                        <c:v>Apr-16</c:v>
                      </c:pt>
                      <c:pt idx="4">
                        <c:v>Mar-16</c:v>
                      </c:pt>
                      <c:pt idx="5">
                        <c:v>Feb-16</c:v>
                      </c:pt>
                      <c:pt idx="6">
                        <c:v>Jan-16</c:v>
                      </c:pt>
                      <c:pt idx="7">
                        <c:v>Dec-15</c:v>
                      </c:pt>
                      <c:pt idx="8">
                        <c:v>Nov-15</c:v>
                      </c:pt>
                      <c:pt idx="9">
                        <c:v>Oct-15</c:v>
                      </c:pt>
                      <c:pt idx="10">
                        <c:v>Sep-15</c:v>
                      </c:pt>
                      <c:pt idx="11">
                        <c:v>Aug-15</c:v>
                      </c:pt>
                      <c:pt idx="12">
                        <c:v>Jul-15</c:v>
                      </c:pt>
                      <c:pt idx="13">
                        <c:v>Jun-15</c:v>
                      </c:pt>
                      <c:pt idx="14">
                        <c:v>May-15</c:v>
                      </c:pt>
                      <c:pt idx="15">
                        <c:v>Apr-15</c:v>
                      </c:pt>
                      <c:pt idx="16">
                        <c:v>Mar-15</c:v>
                      </c:pt>
                      <c:pt idx="17">
                        <c:v>Feb-15</c:v>
                      </c:pt>
                      <c:pt idx="18">
                        <c:v>Jan-15</c:v>
                      </c:pt>
                      <c:pt idx="19">
                        <c:v>Dec-14</c:v>
                      </c:pt>
                      <c:pt idx="20">
                        <c:v>Nov-14</c:v>
                      </c:pt>
                      <c:pt idx="21">
                        <c:v>Oct-14</c:v>
                      </c:pt>
                      <c:pt idx="22">
                        <c:v>Sep-14</c:v>
                      </c:pt>
                      <c:pt idx="23">
                        <c:v>Aug-14</c:v>
                      </c:pt>
                      <c:pt idx="24">
                        <c:v>Jul-14</c:v>
                      </c:pt>
                      <c:pt idx="25">
                        <c:v>Jun-14</c:v>
                      </c:pt>
                      <c:pt idx="26">
                        <c:v>May-14</c:v>
                      </c:pt>
                      <c:pt idx="27">
                        <c:v>Apr-14</c:v>
                      </c:pt>
                      <c:pt idx="28">
                        <c:v>Mar-14</c:v>
                      </c:pt>
                      <c:pt idx="29">
                        <c:v>Feb-14</c:v>
                      </c:pt>
                      <c:pt idx="30">
                        <c:v>Jan-14</c:v>
                      </c:pt>
                      <c:pt idx="31">
                        <c:v>Dec-13</c:v>
                      </c:pt>
                      <c:pt idx="32">
                        <c:v>Nov-13</c:v>
                      </c:pt>
                      <c:pt idx="33">
                        <c:v>Oct-13</c:v>
                      </c:pt>
                      <c:pt idx="34">
                        <c:v>Sep-13</c:v>
                      </c:pt>
                      <c:pt idx="35">
                        <c:v>Aug-13</c:v>
                      </c:pt>
                      <c:pt idx="36">
                        <c:v>Jul-13</c:v>
                      </c:pt>
                      <c:pt idx="37">
                        <c:v>Jun-13</c:v>
                      </c:pt>
                      <c:pt idx="38">
                        <c:v>May-13</c:v>
                      </c:pt>
                      <c:pt idx="39">
                        <c:v>Apr-13</c:v>
                      </c:pt>
                      <c:pt idx="40">
                        <c:v>Mar-13</c:v>
                      </c:pt>
                      <c:pt idx="41">
                        <c:v>Feb-13</c:v>
                      </c:pt>
                      <c:pt idx="42">
                        <c:v>Jan-13</c:v>
                      </c:pt>
                      <c:pt idx="43">
                        <c:v>Dec-12</c:v>
                      </c:pt>
                      <c:pt idx="44">
                        <c:v>Nov-12</c:v>
                      </c:pt>
                      <c:pt idx="45">
                        <c:v>Oct-12</c:v>
                      </c:pt>
                      <c:pt idx="46">
                        <c:v>Sep-12</c:v>
                      </c:pt>
                      <c:pt idx="47">
                        <c:v>Aug-12</c:v>
                      </c:pt>
                      <c:pt idx="48">
                        <c:v>Jul-12</c:v>
                      </c:pt>
                      <c:pt idx="49">
                        <c:v>Jun-12</c:v>
                      </c:pt>
                      <c:pt idx="50">
                        <c:v>May-12</c:v>
                      </c:pt>
                      <c:pt idx="51">
                        <c:v>Apr-12</c:v>
                      </c:pt>
                      <c:pt idx="52">
                        <c:v>Mar-12</c:v>
                      </c:pt>
                      <c:pt idx="53">
                        <c:v>Feb-12</c:v>
                      </c:pt>
                      <c:pt idx="54">
                        <c:v>Jan-12</c:v>
                      </c:pt>
                      <c:pt idx="55">
                        <c:v>Dec-11</c:v>
                      </c:pt>
                      <c:pt idx="56">
                        <c:v>Nov-11</c:v>
                      </c:pt>
                      <c:pt idx="57">
                        <c:v>Oct-11</c:v>
                      </c:pt>
                      <c:pt idx="58">
                        <c:v>Sep-11</c:v>
                      </c:pt>
                      <c:pt idx="59">
                        <c:v>Aug-11</c:v>
                      </c:pt>
                      <c:pt idx="60">
                        <c:v>Jul-11</c:v>
                      </c:pt>
                      <c:pt idx="61">
                        <c:v>Jun-11</c:v>
                      </c:pt>
                      <c:pt idx="62">
                        <c:v>May-11</c:v>
                      </c:pt>
                      <c:pt idx="63">
                        <c:v>Apr-11</c:v>
                      </c:pt>
                      <c:pt idx="64">
                        <c:v>Mar-11</c:v>
                      </c:pt>
                      <c:pt idx="65">
                        <c:v>Feb-11</c:v>
                      </c:pt>
                      <c:pt idx="66">
                        <c:v>Jan-11</c:v>
                      </c:pt>
                      <c:pt idx="67">
                        <c:v>Dec-10</c:v>
                      </c:pt>
                      <c:pt idx="68">
                        <c:v>Nov-10</c:v>
                      </c:pt>
                      <c:pt idx="69">
                        <c:v>Oct-10</c:v>
                      </c:pt>
                      <c:pt idx="70">
                        <c:v>Sep-10</c:v>
                      </c:pt>
                      <c:pt idx="71">
                        <c:v>Aug-10</c:v>
                      </c:pt>
                      <c:pt idx="72">
                        <c:v>Jul-10</c:v>
                      </c:pt>
                      <c:pt idx="73">
                        <c:v>Jun-10</c:v>
                      </c:pt>
                      <c:pt idx="74">
                        <c:v>May-10</c:v>
                      </c:pt>
                      <c:pt idx="75">
                        <c:v>Apr-10</c:v>
                      </c:pt>
                      <c:pt idx="76">
                        <c:v>Mar-10</c:v>
                      </c:pt>
                      <c:pt idx="77">
                        <c:v>Feb-10</c:v>
                      </c:pt>
                      <c:pt idx="78">
                        <c:v>Jan-10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Chart'!$I$2:$I$80</c15:sqref>
                        </c15:formulaRef>
                      </c:ext>
                    </c:extLst>
                    <c:numCache>
                      <c:formatCode>General</c:formatCode>
                      <c:ptCount val="79"/>
                      <c:pt idx="0">
                        <c:v>0</c:v>
                      </c:pt>
                      <c:pt idx="1">
                        <c:v>532.15</c:v>
                      </c:pt>
                      <c:pt idx="2">
                        <c:v>509.726</c:v>
                      </c:pt>
                      <c:pt idx="3">
                        <c:v>505.15199999999999</c:v>
                      </c:pt>
                      <c:pt idx="4">
                        <c:v>508.13499999999999</c:v>
                      </c:pt>
                      <c:pt idx="5">
                        <c:v>522.25599999999997</c:v>
                      </c:pt>
                      <c:pt idx="6">
                        <c:v>488.745</c:v>
                      </c:pt>
                      <c:pt idx="7">
                        <c:v>567.54999999999995</c:v>
                      </c:pt>
                      <c:pt idx="8">
                        <c:v>513.10699999999997</c:v>
                      </c:pt>
                      <c:pt idx="9">
                        <c:v>480.79</c:v>
                      </c:pt>
                      <c:pt idx="10">
                        <c:v>387.416</c:v>
                      </c:pt>
                      <c:pt idx="11">
                        <c:v>389.99799999999999</c:v>
                      </c:pt>
                      <c:pt idx="12">
                        <c:v>438.20499999999998</c:v>
                      </c:pt>
                      <c:pt idx="13">
                        <c:v>369.197</c:v>
                      </c:pt>
                      <c:pt idx="14">
                        <c:v>359.14100000000002</c:v>
                      </c:pt>
                      <c:pt idx="15">
                        <c:v>307.87799999999999</c:v>
                      </c:pt>
                      <c:pt idx="16">
                        <c:v>324.73500000000001</c:v>
                      </c:pt>
                      <c:pt idx="17">
                        <c:v>337.45299999999997</c:v>
                      </c:pt>
                      <c:pt idx="18">
                        <c:v>386.005</c:v>
                      </c:pt>
                      <c:pt idx="19">
                        <c:v>370.28100000000001</c:v>
                      </c:pt>
                      <c:pt idx="20">
                        <c:v>381.71699999999998</c:v>
                      </c:pt>
                      <c:pt idx="21">
                        <c:v>336.17099999999999</c:v>
                      </c:pt>
                      <c:pt idx="22">
                        <c:v>340.55799999999999</c:v>
                      </c:pt>
                      <c:pt idx="23">
                        <c:v>310.28100000000001</c:v>
                      </c:pt>
                      <c:pt idx="24">
                        <c:v>282.13600000000002</c:v>
                      </c:pt>
                      <c:pt idx="25">
                        <c:v>294.98700000000002</c:v>
                      </c:pt>
                      <c:pt idx="26">
                        <c:v>291.90800000000002</c:v>
                      </c:pt>
                      <c:pt idx="27">
                        <c:v>282.47800000000001</c:v>
                      </c:pt>
                      <c:pt idx="28">
                        <c:v>195.55</c:v>
                      </c:pt>
                      <c:pt idx="29">
                        <c:v>199.94800000000001</c:v>
                      </c:pt>
                      <c:pt idx="30">
                        <c:v>204.73699999999999</c:v>
                      </c:pt>
                      <c:pt idx="31">
                        <c:v>199.31299999999999</c:v>
                      </c:pt>
                      <c:pt idx="32">
                        <c:v>176.005</c:v>
                      </c:pt>
                      <c:pt idx="33">
                        <c:v>172.096</c:v>
                      </c:pt>
                      <c:pt idx="34">
                        <c:v>200.339</c:v>
                      </c:pt>
                      <c:pt idx="35">
                        <c:v>202.58699999999999</c:v>
                      </c:pt>
                      <c:pt idx="36">
                        <c:v>209.13399999999999</c:v>
                      </c:pt>
                      <c:pt idx="37">
                        <c:v>210.52699999999999</c:v>
                      </c:pt>
                      <c:pt idx="38">
                        <c:v>234.625</c:v>
                      </c:pt>
                      <c:pt idx="39">
                        <c:v>210.126</c:v>
                      </c:pt>
                      <c:pt idx="40">
                        <c:v>194.95099999999999</c:v>
                      </c:pt>
                      <c:pt idx="41">
                        <c:v>198.01</c:v>
                      </c:pt>
                      <c:pt idx="42">
                        <c:v>228.57900000000001</c:v>
                      </c:pt>
                      <c:pt idx="43">
                        <c:v>238.84</c:v>
                      </c:pt>
                      <c:pt idx="44">
                        <c:v>233.99799999999999</c:v>
                      </c:pt>
                      <c:pt idx="45">
                        <c:v>185.14599999999999</c:v>
                      </c:pt>
                      <c:pt idx="46">
                        <c:v>146.70099999999999</c:v>
                      </c:pt>
                      <c:pt idx="47">
                        <c:v>121.111</c:v>
                      </c:pt>
                      <c:pt idx="48">
                        <c:v>81.334000000000003</c:v>
                      </c:pt>
                      <c:pt idx="49">
                        <c:v>69.697999999999993</c:v>
                      </c:pt>
                      <c:pt idx="50">
                        <c:v>66.516000000000005</c:v>
                      </c:pt>
                      <c:pt idx="51">
                        <c:v>71.977999999999994</c:v>
                      </c:pt>
                      <c:pt idx="52">
                        <c:v>66.492000000000004</c:v>
                      </c:pt>
                      <c:pt idx="53">
                        <c:v>80.67</c:v>
                      </c:pt>
                      <c:pt idx="54">
                        <c:v>78.341999999999999</c:v>
                      </c:pt>
                      <c:pt idx="55">
                        <c:v>73.593000000000004</c:v>
                      </c:pt>
                      <c:pt idx="56">
                        <c:v>74.091999999999999</c:v>
                      </c:pt>
                      <c:pt idx="57">
                        <c:v>84.278999999999996</c:v>
                      </c:pt>
                      <c:pt idx="58">
                        <c:v>82.070999999999998</c:v>
                      </c:pt>
                      <c:pt idx="59">
                        <c:v>80.307000000000002</c:v>
                      </c:pt>
                      <c:pt idx="60">
                        <c:v>103.718</c:v>
                      </c:pt>
                      <c:pt idx="61">
                        <c:v>87.736000000000004</c:v>
                      </c:pt>
                      <c:pt idx="62">
                        <c:v>92.001000000000005</c:v>
                      </c:pt>
                      <c:pt idx="63">
                        <c:v>109.81</c:v>
                      </c:pt>
                      <c:pt idx="64">
                        <c:v>85.040999999999997</c:v>
                      </c:pt>
                      <c:pt idx="65">
                        <c:v>76.3</c:v>
                      </c:pt>
                      <c:pt idx="66">
                        <c:v>91.391000000000005</c:v>
                      </c:pt>
                      <c:pt idx="67">
                        <c:v>108.521</c:v>
                      </c:pt>
                      <c:pt idx="68">
                        <c:v>84.361000000000004</c:v>
                      </c:pt>
                      <c:pt idx="69">
                        <c:v>100.648</c:v>
                      </c:pt>
                      <c:pt idx="70">
                        <c:v>113.911</c:v>
                      </c:pt>
                      <c:pt idx="71">
                        <c:v>84.408000000000001</c:v>
                      </c:pt>
                      <c:pt idx="72">
                        <c:v>84.408000000000001</c:v>
                      </c:pt>
                      <c:pt idx="73">
                        <c:v>79.31</c:v>
                      </c:pt>
                      <c:pt idx="74">
                        <c:v>74.049000000000007</c:v>
                      </c:pt>
                      <c:pt idx="75">
                        <c:v>98.885000000000005</c:v>
                      </c:pt>
                      <c:pt idx="76">
                        <c:v>93.531999999999996</c:v>
                      </c:pt>
                      <c:pt idx="77">
                        <c:v>91.212000000000003</c:v>
                      </c:pt>
                      <c:pt idx="78">
                        <c:v>87.834000000000003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7DC0-4B5A-8157-8E4CD366925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Chart'!$J$1</c15:sqref>
                        </c15:formulaRef>
                      </c:ext>
                    </c:extLst>
                    <c:strCache>
                      <c:ptCount val="1"/>
                      <c:pt idx="0">
                        <c:v>INDO COUNT INDUSTRIES LTD. (ICIL.BO)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Chart'!$A$2:$A$80</c15:sqref>
                        </c15:formulaRef>
                      </c:ext>
                    </c:extLst>
                    <c:strCache>
                      <c:ptCount val="79"/>
                      <c:pt idx="0">
                        <c:v>Date</c:v>
                      </c:pt>
                      <c:pt idx="1">
                        <c:v>Jun-16</c:v>
                      </c:pt>
                      <c:pt idx="2">
                        <c:v>May-16</c:v>
                      </c:pt>
                      <c:pt idx="3">
                        <c:v>Apr-16</c:v>
                      </c:pt>
                      <c:pt idx="4">
                        <c:v>Mar-16</c:v>
                      </c:pt>
                      <c:pt idx="5">
                        <c:v>Feb-16</c:v>
                      </c:pt>
                      <c:pt idx="6">
                        <c:v>Jan-16</c:v>
                      </c:pt>
                      <c:pt idx="7">
                        <c:v>Dec-15</c:v>
                      </c:pt>
                      <c:pt idx="8">
                        <c:v>Nov-15</c:v>
                      </c:pt>
                      <c:pt idx="9">
                        <c:v>Oct-15</c:v>
                      </c:pt>
                      <c:pt idx="10">
                        <c:v>Sep-15</c:v>
                      </c:pt>
                      <c:pt idx="11">
                        <c:v>Aug-15</c:v>
                      </c:pt>
                      <c:pt idx="12">
                        <c:v>Jul-15</c:v>
                      </c:pt>
                      <c:pt idx="13">
                        <c:v>Jun-15</c:v>
                      </c:pt>
                      <c:pt idx="14">
                        <c:v>May-15</c:v>
                      </c:pt>
                      <c:pt idx="15">
                        <c:v>Apr-15</c:v>
                      </c:pt>
                      <c:pt idx="16">
                        <c:v>Mar-15</c:v>
                      </c:pt>
                      <c:pt idx="17">
                        <c:v>Feb-15</c:v>
                      </c:pt>
                      <c:pt idx="18">
                        <c:v>Jan-15</c:v>
                      </c:pt>
                      <c:pt idx="19">
                        <c:v>Dec-14</c:v>
                      </c:pt>
                      <c:pt idx="20">
                        <c:v>Nov-14</c:v>
                      </c:pt>
                      <c:pt idx="21">
                        <c:v>Oct-14</c:v>
                      </c:pt>
                      <c:pt idx="22">
                        <c:v>Sep-14</c:v>
                      </c:pt>
                      <c:pt idx="23">
                        <c:v>Aug-14</c:v>
                      </c:pt>
                      <c:pt idx="24">
                        <c:v>Jul-14</c:v>
                      </c:pt>
                      <c:pt idx="25">
                        <c:v>Jun-14</c:v>
                      </c:pt>
                      <c:pt idx="26">
                        <c:v>May-14</c:v>
                      </c:pt>
                      <c:pt idx="27">
                        <c:v>Apr-14</c:v>
                      </c:pt>
                      <c:pt idx="28">
                        <c:v>Mar-14</c:v>
                      </c:pt>
                      <c:pt idx="29">
                        <c:v>Feb-14</c:v>
                      </c:pt>
                      <c:pt idx="30">
                        <c:v>Jan-14</c:v>
                      </c:pt>
                      <c:pt idx="31">
                        <c:v>Dec-13</c:v>
                      </c:pt>
                      <c:pt idx="32">
                        <c:v>Nov-13</c:v>
                      </c:pt>
                      <c:pt idx="33">
                        <c:v>Oct-13</c:v>
                      </c:pt>
                      <c:pt idx="34">
                        <c:v>Sep-13</c:v>
                      </c:pt>
                      <c:pt idx="35">
                        <c:v>Aug-13</c:v>
                      </c:pt>
                      <c:pt idx="36">
                        <c:v>Jul-13</c:v>
                      </c:pt>
                      <c:pt idx="37">
                        <c:v>Jun-13</c:v>
                      </c:pt>
                      <c:pt idx="38">
                        <c:v>May-13</c:v>
                      </c:pt>
                      <c:pt idx="39">
                        <c:v>Apr-13</c:v>
                      </c:pt>
                      <c:pt idx="40">
                        <c:v>Mar-13</c:v>
                      </c:pt>
                      <c:pt idx="41">
                        <c:v>Feb-13</c:v>
                      </c:pt>
                      <c:pt idx="42">
                        <c:v>Jan-13</c:v>
                      </c:pt>
                      <c:pt idx="43">
                        <c:v>Dec-12</c:v>
                      </c:pt>
                      <c:pt idx="44">
                        <c:v>Nov-12</c:v>
                      </c:pt>
                      <c:pt idx="45">
                        <c:v>Oct-12</c:v>
                      </c:pt>
                      <c:pt idx="46">
                        <c:v>Sep-12</c:v>
                      </c:pt>
                      <c:pt idx="47">
                        <c:v>Aug-12</c:v>
                      </c:pt>
                      <c:pt idx="48">
                        <c:v>Jul-12</c:v>
                      </c:pt>
                      <c:pt idx="49">
                        <c:v>Jun-12</c:v>
                      </c:pt>
                      <c:pt idx="50">
                        <c:v>May-12</c:v>
                      </c:pt>
                      <c:pt idx="51">
                        <c:v>Apr-12</c:v>
                      </c:pt>
                      <c:pt idx="52">
                        <c:v>Mar-12</c:v>
                      </c:pt>
                      <c:pt idx="53">
                        <c:v>Feb-12</c:v>
                      </c:pt>
                      <c:pt idx="54">
                        <c:v>Jan-12</c:v>
                      </c:pt>
                      <c:pt idx="55">
                        <c:v>Dec-11</c:v>
                      </c:pt>
                      <c:pt idx="56">
                        <c:v>Nov-11</c:v>
                      </c:pt>
                      <c:pt idx="57">
                        <c:v>Oct-11</c:v>
                      </c:pt>
                      <c:pt idx="58">
                        <c:v>Sep-11</c:v>
                      </c:pt>
                      <c:pt idx="59">
                        <c:v>Aug-11</c:v>
                      </c:pt>
                      <c:pt idx="60">
                        <c:v>Jul-11</c:v>
                      </c:pt>
                      <c:pt idx="61">
                        <c:v>Jun-11</c:v>
                      </c:pt>
                      <c:pt idx="62">
                        <c:v>May-11</c:v>
                      </c:pt>
                      <c:pt idx="63">
                        <c:v>Apr-11</c:v>
                      </c:pt>
                      <c:pt idx="64">
                        <c:v>Mar-11</c:v>
                      </c:pt>
                      <c:pt idx="65">
                        <c:v>Feb-11</c:v>
                      </c:pt>
                      <c:pt idx="66">
                        <c:v>Jan-11</c:v>
                      </c:pt>
                      <c:pt idx="67">
                        <c:v>Dec-10</c:v>
                      </c:pt>
                      <c:pt idx="68">
                        <c:v>Nov-10</c:v>
                      </c:pt>
                      <c:pt idx="69">
                        <c:v>Oct-10</c:v>
                      </c:pt>
                      <c:pt idx="70">
                        <c:v>Sep-10</c:v>
                      </c:pt>
                      <c:pt idx="71">
                        <c:v>Aug-10</c:v>
                      </c:pt>
                      <c:pt idx="72">
                        <c:v>Jul-10</c:v>
                      </c:pt>
                      <c:pt idx="73">
                        <c:v>Jun-10</c:v>
                      </c:pt>
                      <c:pt idx="74">
                        <c:v>May-10</c:v>
                      </c:pt>
                      <c:pt idx="75">
                        <c:v>Apr-10</c:v>
                      </c:pt>
                      <c:pt idx="76">
                        <c:v>Mar-10</c:v>
                      </c:pt>
                      <c:pt idx="77">
                        <c:v>Feb-10</c:v>
                      </c:pt>
                      <c:pt idx="78">
                        <c:v>Jan-10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Chart'!$J$2:$J$80</c15:sqref>
                        </c15:formulaRef>
                      </c:ext>
                    </c:extLst>
                    <c:numCache>
                      <c:formatCode>General</c:formatCode>
                      <c:ptCount val="79"/>
                      <c:pt idx="0">
                        <c:v>0</c:v>
                      </c:pt>
                      <c:pt idx="1">
                        <c:v>940.1</c:v>
                      </c:pt>
                      <c:pt idx="2">
                        <c:v>940.5</c:v>
                      </c:pt>
                      <c:pt idx="3">
                        <c:v>1051.95</c:v>
                      </c:pt>
                      <c:pt idx="4">
                        <c:v>968.35</c:v>
                      </c:pt>
                      <c:pt idx="5">
                        <c:v>826.75</c:v>
                      </c:pt>
                      <c:pt idx="6">
                        <c:v>1094.5</c:v>
                      </c:pt>
                      <c:pt idx="7">
                        <c:v>1099.55</c:v>
                      </c:pt>
                      <c:pt idx="8">
                        <c:v>1025.75</c:v>
                      </c:pt>
                      <c:pt idx="9">
                        <c:v>915.99</c:v>
                      </c:pt>
                      <c:pt idx="10">
                        <c:v>907.99</c:v>
                      </c:pt>
                      <c:pt idx="11">
                        <c:v>996.15</c:v>
                      </c:pt>
                      <c:pt idx="12">
                        <c:v>833.83</c:v>
                      </c:pt>
                      <c:pt idx="13">
                        <c:v>723.7</c:v>
                      </c:pt>
                      <c:pt idx="14">
                        <c:v>570.16999999999996</c:v>
                      </c:pt>
                      <c:pt idx="15">
                        <c:v>431.62</c:v>
                      </c:pt>
                      <c:pt idx="16">
                        <c:v>378.38</c:v>
                      </c:pt>
                      <c:pt idx="17">
                        <c:v>399.76</c:v>
                      </c:pt>
                      <c:pt idx="18">
                        <c:v>404.85</c:v>
                      </c:pt>
                      <c:pt idx="19">
                        <c:v>345.02</c:v>
                      </c:pt>
                      <c:pt idx="20">
                        <c:v>319.14999999999998</c:v>
                      </c:pt>
                      <c:pt idx="21">
                        <c:v>176.06</c:v>
                      </c:pt>
                      <c:pt idx="22">
                        <c:v>184.1</c:v>
                      </c:pt>
                      <c:pt idx="23">
                        <c:v>145.44</c:v>
                      </c:pt>
                      <c:pt idx="24">
                        <c:v>124.06</c:v>
                      </c:pt>
                      <c:pt idx="25">
                        <c:v>87.05</c:v>
                      </c:pt>
                      <c:pt idx="26">
                        <c:v>72.87</c:v>
                      </c:pt>
                      <c:pt idx="27">
                        <c:v>44.45</c:v>
                      </c:pt>
                      <c:pt idx="28">
                        <c:v>39.36</c:v>
                      </c:pt>
                      <c:pt idx="29">
                        <c:v>37.11</c:v>
                      </c:pt>
                      <c:pt idx="30">
                        <c:v>39.21</c:v>
                      </c:pt>
                      <c:pt idx="31">
                        <c:v>38.06</c:v>
                      </c:pt>
                      <c:pt idx="32">
                        <c:v>39.409999999999997</c:v>
                      </c:pt>
                      <c:pt idx="33">
                        <c:v>30.07</c:v>
                      </c:pt>
                      <c:pt idx="34">
                        <c:v>26.37</c:v>
                      </c:pt>
                      <c:pt idx="35">
                        <c:v>26.52</c:v>
                      </c:pt>
                      <c:pt idx="36">
                        <c:v>17.03</c:v>
                      </c:pt>
                      <c:pt idx="37">
                        <c:v>13.98</c:v>
                      </c:pt>
                      <c:pt idx="38">
                        <c:v>14.37</c:v>
                      </c:pt>
                      <c:pt idx="39">
                        <c:v>12.19</c:v>
                      </c:pt>
                      <c:pt idx="40">
                        <c:v>9.89</c:v>
                      </c:pt>
                      <c:pt idx="41">
                        <c:v>13.04</c:v>
                      </c:pt>
                      <c:pt idx="42">
                        <c:v>13.68</c:v>
                      </c:pt>
                      <c:pt idx="43">
                        <c:v>14.23</c:v>
                      </c:pt>
                      <c:pt idx="44">
                        <c:v>13.9</c:v>
                      </c:pt>
                      <c:pt idx="45">
                        <c:v>12.59</c:v>
                      </c:pt>
                      <c:pt idx="46">
                        <c:v>8.65</c:v>
                      </c:pt>
                      <c:pt idx="47">
                        <c:v>8.33</c:v>
                      </c:pt>
                      <c:pt idx="48">
                        <c:v>7.18</c:v>
                      </c:pt>
                      <c:pt idx="49">
                        <c:v>7.98</c:v>
                      </c:pt>
                      <c:pt idx="50">
                        <c:v>6.79</c:v>
                      </c:pt>
                      <c:pt idx="51">
                        <c:v>6.99</c:v>
                      </c:pt>
                      <c:pt idx="52">
                        <c:v>6.65</c:v>
                      </c:pt>
                      <c:pt idx="53">
                        <c:v>7</c:v>
                      </c:pt>
                      <c:pt idx="54">
                        <c:v>7.6</c:v>
                      </c:pt>
                      <c:pt idx="55">
                        <c:v>7.3</c:v>
                      </c:pt>
                      <c:pt idx="56">
                        <c:v>9.2899999999999991</c:v>
                      </c:pt>
                      <c:pt idx="57">
                        <c:v>9.31</c:v>
                      </c:pt>
                      <c:pt idx="58">
                        <c:v>9.18</c:v>
                      </c:pt>
                      <c:pt idx="59">
                        <c:v>9.99</c:v>
                      </c:pt>
                      <c:pt idx="60">
                        <c:v>12.34</c:v>
                      </c:pt>
                      <c:pt idx="61">
                        <c:v>12.22</c:v>
                      </c:pt>
                      <c:pt idx="62">
                        <c:v>12.51</c:v>
                      </c:pt>
                      <c:pt idx="63">
                        <c:v>13.86</c:v>
                      </c:pt>
                      <c:pt idx="64">
                        <c:v>14.38</c:v>
                      </c:pt>
                      <c:pt idx="65">
                        <c:v>15.33</c:v>
                      </c:pt>
                      <c:pt idx="66">
                        <c:v>13.73</c:v>
                      </c:pt>
                      <c:pt idx="67">
                        <c:v>16.63</c:v>
                      </c:pt>
                      <c:pt idx="68">
                        <c:v>18.03</c:v>
                      </c:pt>
                      <c:pt idx="69">
                        <c:v>20.98</c:v>
                      </c:pt>
                      <c:pt idx="70">
                        <c:v>18.63</c:v>
                      </c:pt>
                      <c:pt idx="71">
                        <c:v>18.989999999999998</c:v>
                      </c:pt>
                      <c:pt idx="72">
                        <c:v>12.8</c:v>
                      </c:pt>
                      <c:pt idx="73">
                        <c:v>7.98</c:v>
                      </c:pt>
                      <c:pt idx="74">
                        <c:v>10.98</c:v>
                      </c:pt>
                      <c:pt idx="75">
                        <c:v>9.68</c:v>
                      </c:pt>
                      <c:pt idx="76">
                        <c:v>9.8000000000000007</c:v>
                      </c:pt>
                      <c:pt idx="77">
                        <c:v>8.81</c:v>
                      </c:pt>
                      <c:pt idx="78">
                        <c:v>11.21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7DC0-4B5A-8157-8E4CD366925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Chart'!$K$1</c15:sqref>
                        </c15:formulaRef>
                      </c:ext>
                    </c:extLst>
                    <c:strCache>
                      <c:ptCount val="1"/>
                      <c:pt idx="0">
                        <c:v>MAHINDRA &amp; MAHINDRA FINANCIAL (M&amp;MFIN.BO)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Chart'!$A$2:$A$80</c15:sqref>
                        </c15:formulaRef>
                      </c:ext>
                    </c:extLst>
                    <c:strCache>
                      <c:ptCount val="79"/>
                      <c:pt idx="0">
                        <c:v>Date</c:v>
                      </c:pt>
                      <c:pt idx="1">
                        <c:v>Jun-16</c:v>
                      </c:pt>
                      <c:pt idx="2">
                        <c:v>May-16</c:v>
                      </c:pt>
                      <c:pt idx="3">
                        <c:v>Apr-16</c:v>
                      </c:pt>
                      <c:pt idx="4">
                        <c:v>Mar-16</c:v>
                      </c:pt>
                      <c:pt idx="5">
                        <c:v>Feb-16</c:v>
                      </c:pt>
                      <c:pt idx="6">
                        <c:v>Jan-16</c:v>
                      </c:pt>
                      <c:pt idx="7">
                        <c:v>Dec-15</c:v>
                      </c:pt>
                      <c:pt idx="8">
                        <c:v>Nov-15</c:v>
                      </c:pt>
                      <c:pt idx="9">
                        <c:v>Oct-15</c:v>
                      </c:pt>
                      <c:pt idx="10">
                        <c:v>Sep-15</c:v>
                      </c:pt>
                      <c:pt idx="11">
                        <c:v>Aug-15</c:v>
                      </c:pt>
                      <c:pt idx="12">
                        <c:v>Jul-15</c:v>
                      </c:pt>
                      <c:pt idx="13">
                        <c:v>Jun-15</c:v>
                      </c:pt>
                      <c:pt idx="14">
                        <c:v>May-15</c:v>
                      </c:pt>
                      <c:pt idx="15">
                        <c:v>Apr-15</c:v>
                      </c:pt>
                      <c:pt idx="16">
                        <c:v>Mar-15</c:v>
                      </c:pt>
                      <c:pt idx="17">
                        <c:v>Feb-15</c:v>
                      </c:pt>
                      <c:pt idx="18">
                        <c:v>Jan-15</c:v>
                      </c:pt>
                      <c:pt idx="19">
                        <c:v>Dec-14</c:v>
                      </c:pt>
                      <c:pt idx="20">
                        <c:v>Nov-14</c:v>
                      </c:pt>
                      <c:pt idx="21">
                        <c:v>Oct-14</c:v>
                      </c:pt>
                      <c:pt idx="22">
                        <c:v>Sep-14</c:v>
                      </c:pt>
                      <c:pt idx="23">
                        <c:v>Aug-14</c:v>
                      </c:pt>
                      <c:pt idx="24">
                        <c:v>Jul-14</c:v>
                      </c:pt>
                      <c:pt idx="25">
                        <c:v>Jun-14</c:v>
                      </c:pt>
                      <c:pt idx="26">
                        <c:v>May-14</c:v>
                      </c:pt>
                      <c:pt idx="27">
                        <c:v>Apr-14</c:v>
                      </c:pt>
                      <c:pt idx="28">
                        <c:v>Mar-14</c:v>
                      </c:pt>
                      <c:pt idx="29">
                        <c:v>Feb-14</c:v>
                      </c:pt>
                      <c:pt idx="30">
                        <c:v>Jan-14</c:v>
                      </c:pt>
                      <c:pt idx="31">
                        <c:v>Dec-13</c:v>
                      </c:pt>
                      <c:pt idx="32">
                        <c:v>Nov-13</c:v>
                      </c:pt>
                      <c:pt idx="33">
                        <c:v>Oct-13</c:v>
                      </c:pt>
                      <c:pt idx="34">
                        <c:v>Sep-13</c:v>
                      </c:pt>
                      <c:pt idx="35">
                        <c:v>Aug-13</c:v>
                      </c:pt>
                      <c:pt idx="36">
                        <c:v>Jul-13</c:v>
                      </c:pt>
                      <c:pt idx="37">
                        <c:v>Jun-13</c:v>
                      </c:pt>
                      <c:pt idx="38">
                        <c:v>May-13</c:v>
                      </c:pt>
                      <c:pt idx="39">
                        <c:v>Apr-13</c:v>
                      </c:pt>
                      <c:pt idx="40">
                        <c:v>Mar-13</c:v>
                      </c:pt>
                      <c:pt idx="41">
                        <c:v>Feb-13</c:v>
                      </c:pt>
                      <c:pt idx="42">
                        <c:v>Jan-13</c:v>
                      </c:pt>
                      <c:pt idx="43">
                        <c:v>Dec-12</c:v>
                      </c:pt>
                      <c:pt idx="44">
                        <c:v>Nov-12</c:v>
                      </c:pt>
                      <c:pt idx="45">
                        <c:v>Oct-12</c:v>
                      </c:pt>
                      <c:pt idx="46">
                        <c:v>Sep-12</c:v>
                      </c:pt>
                      <c:pt idx="47">
                        <c:v>Aug-12</c:v>
                      </c:pt>
                      <c:pt idx="48">
                        <c:v>Jul-12</c:v>
                      </c:pt>
                      <c:pt idx="49">
                        <c:v>Jun-12</c:v>
                      </c:pt>
                      <c:pt idx="50">
                        <c:v>May-12</c:v>
                      </c:pt>
                      <c:pt idx="51">
                        <c:v>Apr-12</c:v>
                      </c:pt>
                      <c:pt idx="52">
                        <c:v>Mar-12</c:v>
                      </c:pt>
                      <c:pt idx="53">
                        <c:v>Feb-12</c:v>
                      </c:pt>
                      <c:pt idx="54">
                        <c:v>Jan-12</c:v>
                      </c:pt>
                      <c:pt idx="55">
                        <c:v>Dec-11</c:v>
                      </c:pt>
                      <c:pt idx="56">
                        <c:v>Nov-11</c:v>
                      </c:pt>
                      <c:pt idx="57">
                        <c:v>Oct-11</c:v>
                      </c:pt>
                      <c:pt idx="58">
                        <c:v>Sep-11</c:v>
                      </c:pt>
                      <c:pt idx="59">
                        <c:v>Aug-11</c:v>
                      </c:pt>
                      <c:pt idx="60">
                        <c:v>Jul-11</c:v>
                      </c:pt>
                      <c:pt idx="61">
                        <c:v>Jun-11</c:v>
                      </c:pt>
                      <c:pt idx="62">
                        <c:v>May-11</c:v>
                      </c:pt>
                      <c:pt idx="63">
                        <c:v>Apr-11</c:v>
                      </c:pt>
                      <c:pt idx="64">
                        <c:v>Mar-11</c:v>
                      </c:pt>
                      <c:pt idx="65">
                        <c:v>Feb-11</c:v>
                      </c:pt>
                      <c:pt idx="66">
                        <c:v>Jan-11</c:v>
                      </c:pt>
                      <c:pt idx="67">
                        <c:v>Dec-10</c:v>
                      </c:pt>
                      <c:pt idx="68">
                        <c:v>Nov-10</c:v>
                      </c:pt>
                      <c:pt idx="69">
                        <c:v>Oct-10</c:v>
                      </c:pt>
                      <c:pt idx="70">
                        <c:v>Sep-10</c:v>
                      </c:pt>
                      <c:pt idx="71">
                        <c:v>Aug-10</c:v>
                      </c:pt>
                      <c:pt idx="72">
                        <c:v>Jul-10</c:v>
                      </c:pt>
                      <c:pt idx="73">
                        <c:v>Jun-10</c:v>
                      </c:pt>
                      <c:pt idx="74">
                        <c:v>May-10</c:v>
                      </c:pt>
                      <c:pt idx="75">
                        <c:v>Apr-10</c:v>
                      </c:pt>
                      <c:pt idx="76">
                        <c:v>Mar-10</c:v>
                      </c:pt>
                      <c:pt idx="77">
                        <c:v>Feb-10</c:v>
                      </c:pt>
                      <c:pt idx="78">
                        <c:v>Jan-10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Chart'!$K$2:$K$80</c15:sqref>
                        </c15:formulaRef>
                      </c:ext>
                    </c:extLst>
                    <c:numCache>
                      <c:formatCode>General</c:formatCode>
                      <c:ptCount val="79"/>
                      <c:pt idx="0">
                        <c:v>0</c:v>
                      </c:pt>
                      <c:pt idx="1">
                        <c:v>33.380001</c:v>
                      </c:pt>
                      <c:pt idx="2">
                        <c:v>32.832340000000002</c:v>
                      </c:pt>
                      <c:pt idx="3">
                        <c:v>39.139789999999998</c:v>
                      </c:pt>
                      <c:pt idx="4">
                        <c:v>43.588614999999997</c:v>
                      </c:pt>
                      <c:pt idx="5">
                        <c:v>42.370685999999999</c:v>
                      </c:pt>
                      <c:pt idx="6">
                        <c:v>39.625076</c:v>
                      </c:pt>
                      <c:pt idx="7">
                        <c:v>34.300548999999997</c:v>
                      </c:pt>
                      <c:pt idx="8">
                        <c:v>37.956721999999999</c:v>
                      </c:pt>
                      <c:pt idx="9">
                        <c:v>49.514674999999997</c:v>
                      </c:pt>
                      <c:pt idx="10">
                        <c:v>49.844906000000002</c:v>
                      </c:pt>
                      <c:pt idx="11">
                        <c:v>56.574398000000002</c:v>
                      </c:pt>
                      <c:pt idx="12">
                        <c:v>66.661452999999995</c:v>
                      </c:pt>
                      <c:pt idx="13">
                        <c:v>65.126677999999998</c:v>
                      </c:pt>
                      <c:pt idx="14">
                        <c:v>64.287070999999997</c:v>
                      </c:pt>
                      <c:pt idx="15">
                        <c:v>62.059348999999997</c:v>
                      </c:pt>
                      <c:pt idx="16">
                        <c:v>62.328220000000002</c:v>
                      </c:pt>
                      <c:pt idx="17">
                        <c:v>60.883003000000002</c:v>
                      </c:pt>
                      <c:pt idx="18">
                        <c:v>61.035881000000003</c:v>
                      </c:pt>
                      <c:pt idx="19">
                        <c:v>62.822620000000001</c:v>
                      </c:pt>
                      <c:pt idx="20">
                        <c:v>61.699741000000003</c:v>
                      </c:pt>
                      <c:pt idx="21">
                        <c:v>54.960388000000002</c:v>
                      </c:pt>
                      <c:pt idx="22">
                        <c:v>55.302585999999998</c:v>
                      </c:pt>
                      <c:pt idx="23">
                        <c:v>58.899979000000002</c:v>
                      </c:pt>
                      <c:pt idx="24">
                        <c:v>54.644882000000003</c:v>
                      </c:pt>
                      <c:pt idx="25">
                        <c:v>54.862366000000002</c:v>
                      </c:pt>
                      <c:pt idx="26">
                        <c:v>56.329552</c:v>
                      </c:pt>
                      <c:pt idx="27">
                        <c:v>54.015799999999999</c:v>
                      </c:pt>
                      <c:pt idx="28">
                        <c:v>55.765224000000003</c:v>
                      </c:pt>
                      <c:pt idx="29">
                        <c:v>54.189407000000003</c:v>
                      </c:pt>
                      <c:pt idx="30">
                        <c:v>49.825031000000003</c:v>
                      </c:pt>
                      <c:pt idx="31">
                        <c:v>50.012343999999999</c:v>
                      </c:pt>
                      <c:pt idx="32">
                        <c:v>49.640391999999999</c:v>
                      </c:pt>
                      <c:pt idx="33">
                        <c:v>42.976315</c:v>
                      </c:pt>
                      <c:pt idx="34">
                        <c:v>40.329323000000002</c:v>
                      </c:pt>
                      <c:pt idx="35">
                        <c:v>41.178265000000003</c:v>
                      </c:pt>
                      <c:pt idx="36">
                        <c:v>44.802101</c:v>
                      </c:pt>
                      <c:pt idx="37">
                        <c:v>44.486984</c:v>
                      </c:pt>
                      <c:pt idx="38">
                        <c:v>44.571444999999997</c:v>
                      </c:pt>
                      <c:pt idx="39">
                        <c:v>41.123013</c:v>
                      </c:pt>
                      <c:pt idx="40">
                        <c:v>38.578181999999998</c:v>
                      </c:pt>
                      <c:pt idx="41">
                        <c:v>37.715285999999999</c:v>
                      </c:pt>
                      <c:pt idx="42">
                        <c:v>36.256225999999998</c:v>
                      </c:pt>
                      <c:pt idx="43">
                        <c:v>35.806583000000003</c:v>
                      </c:pt>
                      <c:pt idx="44">
                        <c:v>35.330162000000001</c:v>
                      </c:pt>
                      <c:pt idx="45">
                        <c:v>34.755020000000002</c:v>
                      </c:pt>
                      <c:pt idx="46">
                        <c:v>34.344200000000001</c:v>
                      </c:pt>
                      <c:pt idx="47">
                        <c:v>36.612549000000001</c:v>
                      </c:pt>
                      <c:pt idx="48">
                        <c:v>32.552559000000002</c:v>
                      </c:pt>
                      <c:pt idx="49">
                        <c:v>31.199228000000002</c:v>
                      </c:pt>
                      <c:pt idx="50">
                        <c:v>34.372630999999998</c:v>
                      </c:pt>
                      <c:pt idx="51">
                        <c:v>37.055594999999997</c:v>
                      </c:pt>
                      <c:pt idx="52">
                        <c:v>35.890265999999997</c:v>
                      </c:pt>
                      <c:pt idx="53">
                        <c:v>34.127045000000003</c:v>
                      </c:pt>
                      <c:pt idx="54">
                        <c:v>30.280221999999998</c:v>
                      </c:pt>
                      <c:pt idx="55">
                        <c:v>28.923051999999998</c:v>
                      </c:pt>
                      <c:pt idx="56">
                        <c:v>28.968240999999999</c:v>
                      </c:pt>
                      <c:pt idx="57">
                        <c:v>27.355409999999999</c:v>
                      </c:pt>
                      <c:pt idx="58">
                        <c:v>23.583176000000002</c:v>
                      </c:pt>
                      <c:pt idx="59">
                        <c:v>23.16114</c:v>
                      </c:pt>
                      <c:pt idx="60">
                        <c:v>25.767326000000001</c:v>
                      </c:pt>
                      <c:pt idx="61">
                        <c:v>26.097563000000001</c:v>
                      </c:pt>
                      <c:pt idx="62">
                        <c:v>25.681591000000001</c:v>
                      </c:pt>
                      <c:pt idx="63">
                        <c:v>21.262011000000001</c:v>
                      </c:pt>
                      <c:pt idx="64">
                        <c:v>21.573248</c:v>
                      </c:pt>
                      <c:pt idx="65">
                        <c:v>21.208088</c:v>
                      </c:pt>
                      <c:pt idx="66">
                        <c:v>20.542562</c:v>
                      </c:pt>
                      <c:pt idx="67">
                        <c:v>22.450403000000001</c:v>
                      </c:pt>
                      <c:pt idx="68">
                        <c:v>22.742905</c:v>
                      </c:pt>
                      <c:pt idx="69">
                        <c:v>20.962793000000001</c:v>
                      </c:pt>
                      <c:pt idx="70">
                        <c:v>20.440273000000001</c:v>
                      </c:pt>
                      <c:pt idx="71">
                        <c:v>17.148700999999999</c:v>
                      </c:pt>
                      <c:pt idx="72">
                        <c:v>16.477242</c:v>
                      </c:pt>
                      <c:pt idx="73">
                        <c:v>15.814617</c:v>
                      </c:pt>
                      <c:pt idx="74">
                        <c:v>19.576495999999999</c:v>
                      </c:pt>
                      <c:pt idx="75">
                        <c:v>20.449112</c:v>
                      </c:pt>
                      <c:pt idx="76">
                        <c:v>19.188669000000001</c:v>
                      </c:pt>
                      <c:pt idx="77">
                        <c:v>16.839102</c:v>
                      </c:pt>
                      <c:pt idx="78">
                        <c:v>14.007671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7DC0-4B5A-8157-8E4CD3669252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Chart'!$L$1</c15:sqref>
                        </c15:formulaRef>
                      </c:ext>
                    </c:extLst>
                    <c:strCache>
                      <c:ptCount val="1"/>
                      <c:pt idx="0">
                        <c:v>Page Industries Ltd (PAGEIND.NS)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Chart'!$A$2:$A$80</c15:sqref>
                        </c15:formulaRef>
                      </c:ext>
                    </c:extLst>
                    <c:strCache>
                      <c:ptCount val="79"/>
                      <c:pt idx="0">
                        <c:v>Date</c:v>
                      </c:pt>
                      <c:pt idx="1">
                        <c:v>Jun-16</c:v>
                      </c:pt>
                      <c:pt idx="2">
                        <c:v>May-16</c:v>
                      </c:pt>
                      <c:pt idx="3">
                        <c:v>Apr-16</c:v>
                      </c:pt>
                      <c:pt idx="4">
                        <c:v>Mar-16</c:v>
                      </c:pt>
                      <c:pt idx="5">
                        <c:v>Feb-16</c:v>
                      </c:pt>
                      <c:pt idx="6">
                        <c:v>Jan-16</c:v>
                      </c:pt>
                      <c:pt idx="7">
                        <c:v>Dec-15</c:v>
                      </c:pt>
                      <c:pt idx="8">
                        <c:v>Nov-15</c:v>
                      </c:pt>
                      <c:pt idx="9">
                        <c:v>Oct-15</c:v>
                      </c:pt>
                      <c:pt idx="10">
                        <c:v>Sep-15</c:v>
                      </c:pt>
                      <c:pt idx="11">
                        <c:v>Aug-15</c:v>
                      </c:pt>
                      <c:pt idx="12">
                        <c:v>Jul-15</c:v>
                      </c:pt>
                      <c:pt idx="13">
                        <c:v>Jun-15</c:v>
                      </c:pt>
                      <c:pt idx="14">
                        <c:v>May-15</c:v>
                      </c:pt>
                      <c:pt idx="15">
                        <c:v>Apr-15</c:v>
                      </c:pt>
                      <c:pt idx="16">
                        <c:v>Mar-15</c:v>
                      </c:pt>
                      <c:pt idx="17">
                        <c:v>Feb-15</c:v>
                      </c:pt>
                      <c:pt idx="18">
                        <c:v>Jan-15</c:v>
                      </c:pt>
                      <c:pt idx="19">
                        <c:v>Dec-14</c:v>
                      </c:pt>
                      <c:pt idx="20">
                        <c:v>Nov-14</c:v>
                      </c:pt>
                      <c:pt idx="21">
                        <c:v>Oct-14</c:v>
                      </c:pt>
                      <c:pt idx="22">
                        <c:v>Sep-14</c:v>
                      </c:pt>
                      <c:pt idx="23">
                        <c:v>Aug-14</c:v>
                      </c:pt>
                      <c:pt idx="24">
                        <c:v>Jul-14</c:v>
                      </c:pt>
                      <c:pt idx="25">
                        <c:v>Jun-14</c:v>
                      </c:pt>
                      <c:pt idx="26">
                        <c:v>May-14</c:v>
                      </c:pt>
                      <c:pt idx="27">
                        <c:v>Apr-14</c:v>
                      </c:pt>
                      <c:pt idx="28">
                        <c:v>Mar-14</c:v>
                      </c:pt>
                      <c:pt idx="29">
                        <c:v>Feb-14</c:v>
                      </c:pt>
                      <c:pt idx="30">
                        <c:v>Jan-14</c:v>
                      </c:pt>
                      <c:pt idx="31">
                        <c:v>Dec-13</c:v>
                      </c:pt>
                      <c:pt idx="32">
                        <c:v>Nov-13</c:v>
                      </c:pt>
                      <c:pt idx="33">
                        <c:v>Oct-13</c:v>
                      </c:pt>
                      <c:pt idx="34">
                        <c:v>Sep-13</c:v>
                      </c:pt>
                      <c:pt idx="35">
                        <c:v>Aug-13</c:v>
                      </c:pt>
                      <c:pt idx="36">
                        <c:v>Jul-13</c:v>
                      </c:pt>
                      <c:pt idx="37">
                        <c:v>Jun-13</c:v>
                      </c:pt>
                      <c:pt idx="38">
                        <c:v>May-13</c:v>
                      </c:pt>
                      <c:pt idx="39">
                        <c:v>Apr-13</c:v>
                      </c:pt>
                      <c:pt idx="40">
                        <c:v>Mar-13</c:v>
                      </c:pt>
                      <c:pt idx="41">
                        <c:v>Feb-13</c:v>
                      </c:pt>
                      <c:pt idx="42">
                        <c:v>Jan-13</c:v>
                      </c:pt>
                      <c:pt idx="43">
                        <c:v>Dec-12</c:v>
                      </c:pt>
                      <c:pt idx="44">
                        <c:v>Nov-12</c:v>
                      </c:pt>
                      <c:pt idx="45">
                        <c:v>Oct-12</c:v>
                      </c:pt>
                      <c:pt idx="46">
                        <c:v>Sep-12</c:v>
                      </c:pt>
                      <c:pt idx="47">
                        <c:v>Aug-12</c:v>
                      </c:pt>
                      <c:pt idx="48">
                        <c:v>Jul-12</c:v>
                      </c:pt>
                      <c:pt idx="49">
                        <c:v>Jun-12</c:v>
                      </c:pt>
                      <c:pt idx="50">
                        <c:v>May-12</c:v>
                      </c:pt>
                      <c:pt idx="51">
                        <c:v>Apr-12</c:v>
                      </c:pt>
                      <c:pt idx="52">
                        <c:v>Mar-12</c:v>
                      </c:pt>
                      <c:pt idx="53">
                        <c:v>Feb-12</c:v>
                      </c:pt>
                      <c:pt idx="54">
                        <c:v>Jan-12</c:v>
                      </c:pt>
                      <c:pt idx="55">
                        <c:v>Dec-11</c:v>
                      </c:pt>
                      <c:pt idx="56">
                        <c:v>Nov-11</c:v>
                      </c:pt>
                      <c:pt idx="57">
                        <c:v>Oct-11</c:v>
                      </c:pt>
                      <c:pt idx="58">
                        <c:v>Sep-11</c:v>
                      </c:pt>
                      <c:pt idx="59">
                        <c:v>Aug-11</c:v>
                      </c:pt>
                      <c:pt idx="60">
                        <c:v>Jul-11</c:v>
                      </c:pt>
                      <c:pt idx="61">
                        <c:v>Jun-11</c:v>
                      </c:pt>
                      <c:pt idx="62">
                        <c:v>May-11</c:v>
                      </c:pt>
                      <c:pt idx="63">
                        <c:v>Apr-11</c:v>
                      </c:pt>
                      <c:pt idx="64">
                        <c:v>Mar-11</c:v>
                      </c:pt>
                      <c:pt idx="65">
                        <c:v>Feb-11</c:v>
                      </c:pt>
                      <c:pt idx="66">
                        <c:v>Jan-11</c:v>
                      </c:pt>
                      <c:pt idx="67">
                        <c:v>Dec-10</c:v>
                      </c:pt>
                      <c:pt idx="68">
                        <c:v>Nov-10</c:v>
                      </c:pt>
                      <c:pt idx="69">
                        <c:v>Oct-10</c:v>
                      </c:pt>
                      <c:pt idx="70">
                        <c:v>Sep-10</c:v>
                      </c:pt>
                      <c:pt idx="71">
                        <c:v>Aug-10</c:v>
                      </c:pt>
                      <c:pt idx="72">
                        <c:v>Jul-10</c:v>
                      </c:pt>
                      <c:pt idx="73">
                        <c:v>Jun-10</c:v>
                      </c:pt>
                      <c:pt idx="74">
                        <c:v>May-10</c:v>
                      </c:pt>
                      <c:pt idx="75">
                        <c:v>Apr-10</c:v>
                      </c:pt>
                      <c:pt idx="76">
                        <c:v>Mar-10</c:v>
                      </c:pt>
                      <c:pt idx="77">
                        <c:v>Feb-10</c:v>
                      </c:pt>
                      <c:pt idx="78">
                        <c:v>Jan-10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Chart'!$L$2:$L$80</c15:sqref>
                        </c15:formulaRef>
                      </c:ext>
                    </c:extLst>
                    <c:numCache>
                      <c:formatCode>General</c:formatCode>
                      <c:ptCount val="79"/>
                      <c:pt idx="0">
                        <c:v>0</c:v>
                      </c:pt>
                      <c:pt idx="1">
                        <c:v>13466.5</c:v>
                      </c:pt>
                      <c:pt idx="2">
                        <c:v>13770.36</c:v>
                      </c:pt>
                      <c:pt idx="3">
                        <c:v>12521.97</c:v>
                      </c:pt>
                      <c:pt idx="4">
                        <c:v>12076.37</c:v>
                      </c:pt>
                      <c:pt idx="5">
                        <c:v>9847.9</c:v>
                      </c:pt>
                      <c:pt idx="6">
                        <c:v>12039.15</c:v>
                      </c:pt>
                      <c:pt idx="7">
                        <c:v>13298.95</c:v>
                      </c:pt>
                      <c:pt idx="8">
                        <c:v>13159.09</c:v>
                      </c:pt>
                      <c:pt idx="9">
                        <c:v>13975.18</c:v>
                      </c:pt>
                      <c:pt idx="10">
                        <c:v>13179</c:v>
                      </c:pt>
                      <c:pt idx="11">
                        <c:v>14102.38</c:v>
                      </c:pt>
                      <c:pt idx="12">
                        <c:v>13583.78</c:v>
                      </c:pt>
                      <c:pt idx="13">
                        <c:v>14988.07</c:v>
                      </c:pt>
                      <c:pt idx="14">
                        <c:v>16048.52</c:v>
                      </c:pt>
                      <c:pt idx="15">
                        <c:v>13522.32</c:v>
                      </c:pt>
                      <c:pt idx="16">
                        <c:v>13598.58</c:v>
                      </c:pt>
                      <c:pt idx="17">
                        <c:v>11487.83</c:v>
                      </c:pt>
                      <c:pt idx="18">
                        <c:v>11663.38</c:v>
                      </c:pt>
                      <c:pt idx="19">
                        <c:v>11622.84</c:v>
                      </c:pt>
                      <c:pt idx="20">
                        <c:v>9411.39</c:v>
                      </c:pt>
                      <c:pt idx="21">
                        <c:v>8792.98</c:v>
                      </c:pt>
                      <c:pt idx="22">
                        <c:v>7847.28</c:v>
                      </c:pt>
                      <c:pt idx="23">
                        <c:v>7029.55</c:v>
                      </c:pt>
                      <c:pt idx="24">
                        <c:v>7914.62</c:v>
                      </c:pt>
                      <c:pt idx="25">
                        <c:v>7054.27</c:v>
                      </c:pt>
                      <c:pt idx="26">
                        <c:v>6350.99</c:v>
                      </c:pt>
                      <c:pt idx="27">
                        <c:v>5719.95</c:v>
                      </c:pt>
                      <c:pt idx="28">
                        <c:v>6375.79</c:v>
                      </c:pt>
                      <c:pt idx="29">
                        <c:v>5766.27</c:v>
                      </c:pt>
                      <c:pt idx="30">
                        <c:v>5582.19</c:v>
                      </c:pt>
                      <c:pt idx="31">
                        <c:v>5068.49</c:v>
                      </c:pt>
                      <c:pt idx="32">
                        <c:v>5142.91</c:v>
                      </c:pt>
                      <c:pt idx="33">
                        <c:v>4367.53</c:v>
                      </c:pt>
                      <c:pt idx="34">
                        <c:v>4292.0600000000004</c:v>
                      </c:pt>
                      <c:pt idx="35">
                        <c:v>3903.35</c:v>
                      </c:pt>
                      <c:pt idx="36">
                        <c:v>4274.04</c:v>
                      </c:pt>
                      <c:pt idx="37">
                        <c:v>3989.44</c:v>
                      </c:pt>
                      <c:pt idx="38">
                        <c:v>4113.18</c:v>
                      </c:pt>
                      <c:pt idx="39">
                        <c:v>3486.22</c:v>
                      </c:pt>
                      <c:pt idx="40">
                        <c:v>3232.65</c:v>
                      </c:pt>
                      <c:pt idx="41">
                        <c:v>3180.77</c:v>
                      </c:pt>
                      <c:pt idx="42">
                        <c:v>3280.55</c:v>
                      </c:pt>
                      <c:pt idx="43">
                        <c:v>3309.64</c:v>
                      </c:pt>
                      <c:pt idx="44">
                        <c:v>3239.33</c:v>
                      </c:pt>
                      <c:pt idx="45">
                        <c:v>3228.65</c:v>
                      </c:pt>
                      <c:pt idx="46">
                        <c:v>3062.05</c:v>
                      </c:pt>
                      <c:pt idx="47">
                        <c:v>2895.88</c:v>
                      </c:pt>
                      <c:pt idx="48">
                        <c:v>2839.44</c:v>
                      </c:pt>
                      <c:pt idx="49">
                        <c:v>2768.85</c:v>
                      </c:pt>
                      <c:pt idx="50">
                        <c:v>2956.51</c:v>
                      </c:pt>
                      <c:pt idx="51">
                        <c:v>2991.9</c:v>
                      </c:pt>
                      <c:pt idx="52">
                        <c:v>2580.59</c:v>
                      </c:pt>
                      <c:pt idx="53">
                        <c:v>2398.1</c:v>
                      </c:pt>
                      <c:pt idx="54">
                        <c:v>2348.23</c:v>
                      </c:pt>
                      <c:pt idx="55">
                        <c:v>2281.0100000000002</c:v>
                      </c:pt>
                      <c:pt idx="56">
                        <c:v>2436.0300000000002</c:v>
                      </c:pt>
                      <c:pt idx="57">
                        <c:v>2407.0300000000002</c:v>
                      </c:pt>
                      <c:pt idx="58">
                        <c:v>2402.86</c:v>
                      </c:pt>
                      <c:pt idx="59">
                        <c:v>2447.25</c:v>
                      </c:pt>
                      <c:pt idx="60">
                        <c:v>2138.58</c:v>
                      </c:pt>
                      <c:pt idx="61">
                        <c:v>1808.31</c:v>
                      </c:pt>
                      <c:pt idx="62">
                        <c:v>1589.18</c:v>
                      </c:pt>
                      <c:pt idx="63">
                        <c:v>1553.07</c:v>
                      </c:pt>
                      <c:pt idx="64">
                        <c:v>1536.5</c:v>
                      </c:pt>
                      <c:pt idx="65">
                        <c:v>1484.96</c:v>
                      </c:pt>
                      <c:pt idx="66">
                        <c:v>1404.05</c:v>
                      </c:pt>
                      <c:pt idx="67">
                        <c:v>1433.05</c:v>
                      </c:pt>
                      <c:pt idx="68">
                        <c:v>1366.63</c:v>
                      </c:pt>
                      <c:pt idx="69">
                        <c:v>1202.74</c:v>
                      </c:pt>
                      <c:pt idx="70">
                        <c:v>1151.49</c:v>
                      </c:pt>
                      <c:pt idx="71">
                        <c:v>1168.01</c:v>
                      </c:pt>
                      <c:pt idx="72">
                        <c:v>1048.05</c:v>
                      </c:pt>
                      <c:pt idx="73">
                        <c:v>876.19</c:v>
                      </c:pt>
                      <c:pt idx="74">
                        <c:v>755.56</c:v>
                      </c:pt>
                      <c:pt idx="75">
                        <c:v>761.53</c:v>
                      </c:pt>
                      <c:pt idx="76">
                        <c:v>746.53</c:v>
                      </c:pt>
                      <c:pt idx="77">
                        <c:v>750.1</c:v>
                      </c:pt>
                      <c:pt idx="78">
                        <c:v>760.82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7DC0-4B5A-8157-8E4CD366925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Chart'!$M$1</c15:sqref>
                        </c15:formulaRef>
                      </c:ext>
                    </c:extLst>
                    <c:strCache>
                      <c:ptCount val="1"/>
                      <c:pt idx="0">
                        <c:v>Relaxo Footwears Ltd (RELAXO.BO)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Chart'!$A$2:$A$80</c15:sqref>
                        </c15:formulaRef>
                      </c:ext>
                    </c:extLst>
                    <c:strCache>
                      <c:ptCount val="79"/>
                      <c:pt idx="0">
                        <c:v>Date</c:v>
                      </c:pt>
                      <c:pt idx="1">
                        <c:v>Jun-16</c:v>
                      </c:pt>
                      <c:pt idx="2">
                        <c:v>May-16</c:v>
                      </c:pt>
                      <c:pt idx="3">
                        <c:v>Apr-16</c:v>
                      </c:pt>
                      <c:pt idx="4">
                        <c:v>Mar-16</c:v>
                      </c:pt>
                      <c:pt idx="5">
                        <c:v>Feb-16</c:v>
                      </c:pt>
                      <c:pt idx="6">
                        <c:v>Jan-16</c:v>
                      </c:pt>
                      <c:pt idx="7">
                        <c:v>Dec-15</c:v>
                      </c:pt>
                      <c:pt idx="8">
                        <c:v>Nov-15</c:v>
                      </c:pt>
                      <c:pt idx="9">
                        <c:v>Oct-15</c:v>
                      </c:pt>
                      <c:pt idx="10">
                        <c:v>Sep-15</c:v>
                      </c:pt>
                      <c:pt idx="11">
                        <c:v>Aug-15</c:v>
                      </c:pt>
                      <c:pt idx="12">
                        <c:v>Jul-15</c:v>
                      </c:pt>
                      <c:pt idx="13">
                        <c:v>Jun-15</c:v>
                      </c:pt>
                      <c:pt idx="14">
                        <c:v>May-15</c:v>
                      </c:pt>
                      <c:pt idx="15">
                        <c:v>Apr-15</c:v>
                      </c:pt>
                      <c:pt idx="16">
                        <c:v>Mar-15</c:v>
                      </c:pt>
                      <c:pt idx="17">
                        <c:v>Feb-15</c:v>
                      </c:pt>
                      <c:pt idx="18">
                        <c:v>Jan-15</c:v>
                      </c:pt>
                      <c:pt idx="19">
                        <c:v>Dec-14</c:v>
                      </c:pt>
                      <c:pt idx="20">
                        <c:v>Nov-14</c:v>
                      </c:pt>
                      <c:pt idx="21">
                        <c:v>Oct-14</c:v>
                      </c:pt>
                      <c:pt idx="22">
                        <c:v>Sep-14</c:v>
                      </c:pt>
                      <c:pt idx="23">
                        <c:v>Aug-14</c:v>
                      </c:pt>
                      <c:pt idx="24">
                        <c:v>Jul-14</c:v>
                      </c:pt>
                      <c:pt idx="25">
                        <c:v>Jun-14</c:v>
                      </c:pt>
                      <c:pt idx="26">
                        <c:v>May-14</c:v>
                      </c:pt>
                      <c:pt idx="27">
                        <c:v>Apr-14</c:v>
                      </c:pt>
                      <c:pt idx="28">
                        <c:v>Mar-14</c:v>
                      </c:pt>
                      <c:pt idx="29">
                        <c:v>Feb-14</c:v>
                      </c:pt>
                      <c:pt idx="30">
                        <c:v>Jan-14</c:v>
                      </c:pt>
                      <c:pt idx="31">
                        <c:v>Dec-13</c:v>
                      </c:pt>
                      <c:pt idx="32">
                        <c:v>Nov-13</c:v>
                      </c:pt>
                      <c:pt idx="33">
                        <c:v>Oct-13</c:v>
                      </c:pt>
                      <c:pt idx="34">
                        <c:v>Sep-13</c:v>
                      </c:pt>
                      <c:pt idx="35">
                        <c:v>Aug-13</c:v>
                      </c:pt>
                      <c:pt idx="36">
                        <c:v>Jul-13</c:v>
                      </c:pt>
                      <c:pt idx="37">
                        <c:v>Jun-13</c:v>
                      </c:pt>
                      <c:pt idx="38">
                        <c:v>May-13</c:v>
                      </c:pt>
                      <c:pt idx="39">
                        <c:v>Apr-13</c:v>
                      </c:pt>
                      <c:pt idx="40">
                        <c:v>Mar-13</c:v>
                      </c:pt>
                      <c:pt idx="41">
                        <c:v>Feb-13</c:v>
                      </c:pt>
                      <c:pt idx="42">
                        <c:v>Jan-13</c:v>
                      </c:pt>
                      <c:pt idx="43">
                        <c:v>Dec-12</c:v>
                      </c:pt>
                      <c:pt idx="44">
                        <c:v>Nov-12</c:v>
                      </c:pt>
                      <c:pt idx="45">
                        <c:v>Oct-12</c:v>
                      </c:pt>
                      <c:pt idx="46">
                        <c:v>Sep-12</c:v>
                      </c:pt>
                      <c:pt idx="47">
                        <c:v>Aug-12</c:v>
                      </c:pt>
                      <c:pt idx="48">
                        <c:v>Jul-12</c:v>
                      </c:pt>
                      <c:pt idx="49">
                        <c:v>Jun-12</c:v>
                      </c:pt>
                      <c:pt idx="50">
                        <c:v>May-12</c:v>
                      </c:pt>
                      <c:pt idx="51">
                        <c:v>Apr-12</c:v>
                      </c:pt>
                      <c:pt idx="52">
                        <c:v>Mar-12</c:v>
                      </c:pt>
                      <c:pt idx="53">
                        <c:v>Feb-12</c:v>
                      </c:pt>
                      <c:pt idx="54">
                        <c:v>Jan-12</c:v>
                      </c:pt>
                      <c:pt idx="55">
                        <c:v>Dec-11</c:v>
                      </c:pt>
                      <c:pt idx="56">
                        <c:v>Nov-11</c:v>
                      </c:pt>
                      <c:pt idx="57">
                        <c:v>Oct-11</c:v>
                      </c:pt>
                      <c:pt idx="58">
                        <c:v>Sep-11</c:v>
                      </c:pt>
                      <c:pt idx="59">
                        <c:v>Aug-11</c:v>
                      </c:pt>
                      <c:pt idx="60">
                        <c:v>Jul-11</c:v>
                      </c:pt>
                      <c:pt idx="61">
                        <c:v>Jun-11</c:v>
                      </c:pt>
                      <c:pt idx="62">
                        <c:v>May-11</c:v>
                      </c:pt>
                      <c:pt idx="63">
                        <c:v>Apr-11</c:v>
                      </c:pt>
                      <c:pt idx="64">
                        <c:v>Mar-11</c:v>
                      </c:pt>
                      <c:pt idx="65">
                        <c:v>Feb-11</c:v>
                      </c:pt>
                      <c:pt idx="66">
                        <c:v>Jan-11</c:v>
                      </c:pt>
                      <c:pt idx="67">
                        <c:v>Dec-10</c:v>
                      </c:pt>
                      <c:pt idx="68">
                        <c:v>Nov-10</c:v>
                      </c:pt>
                      <c:pt idx="69">
                        <c:v>Oct-10</c:v>
                      </c:pt>
                      <c:pt idx="70">
                        <c:v>Sep-10</c:v>
                      </c:pt>
                      <c:pt idx="71">
                        <c:v>Aug-10</c:v>
                      </c:pt>
                      <c:pt idx="72">
                        <c:v>Jul-10</c:v>
                      </c:pt>
                      <c:pt idx="73">
                        <c:v>Jun-10</c:v>
                      </c:pt>
                      <c:pt idx="74">
                        <c:v>May-10</c:v>
                      </c:pt>
                      <c:pt idx="75">
                        <c:v>Apr-10</c:v>
                      </c:pt>
                      <c:pt idx="76">
                        <c:v>Mar-10</c:v>
                      </c:pt>
                      <c:pt idx="77">
                        <c:v>Feb-10</c:v>
                      </c:pt>
                      <c:pt idx="78">
                        <c:v>Jan-10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Chart'!$M$2:$M$80</c15:sqref>
                        </c15:formulaRef>
                      </c:ext>
                    </c:extLst>
                    <c:numCache>
                      <c:formatCode>General</c:formatCode>
                      <c:ptCount val="79"/>
                      <c:pt idx="0">
                        <c:v>0</c:v>
                      </c:pt>
                      <c:pt idx="1">
                        <c:v>478.3</c:v>
                      </c:pt>
                      <c:pt idx="2">
                        <c:v>446.7</c:v>
                      </c:pt>
                      <c:pt idx="3">
                        <c:v>486.4</c:v>
                      </c:pt>
                      <c:pt idx="4">
                        <c:v>364</c:v>
                      </c:pt>
                      <c:pt idx="5">
                        <c:v>387.55</c:v>
                      </c:pt>
                      <c:pt idx="6">
                        <c:v>467.25</c:v>
                      </c:pt>
                      <c:pt idx="7">
                        <c:v>508.5</c:v>
                      </c:pt>
                      <c:pt idx="8">
                        <c:v>507</c:v>
                      </c:pt>
                      <c:pt idx="9">
                        <c:v>523.95000000000005</c:v>
                      </c:pt>
                      <c:pt idx="10">
                        <c:v>528.85</c:v>
                      </c:pt>
                      <c:pt idx="11">
                        <c:v>518.71299999999997</c:v>
                      </c:pt>
                      <c:pt idx="12">
                        <c:v>561.72299999999996</c:v>
                      </c:pt>
                      <c:pt idx="13">
                        <c:v>237.352</c:v>
                      </c:pt>
                      <c:pt idx="14">
                        <c:v>424.851</c:v>
                      </c:pt>
                      <c:pt idx="15">
                        <c:v>364.15800000000002</c:v>
                      </c:pt>
                      <c:pt idx="16">
                        <c:v>322.697</c:v>
                      </c:pt>
                      <c:pt idx="17">
                        <c:v>353.54300000000001</c:v>
                      </c:pt>
                      <c:pt idx="18">
                        <c:v>329.14100000000002</c:v>
                      </c:pt>
                      <c:pt idx="19">
                        <c:v>281.68599999999998</c:v>
                      </c:pt>
                      <c:pt idx="20">
                        <c:v>245.869</c:v>
                      </c:pt>
                      <c:pt idx="21">
                        <c:v>258.60700000000003</c:v>
                      </c:pt>
                      <c:pt idx="22">
                        <c:v>239.55</c:v>
                      </c:pt>
                      <c:pt idx="23">
                        <c:v>215.434</c:v>
                      </c:pt>
                      <c:pt idx="24">
                        <c:v>194.37700000000001</c:v>
                      </c:pt>
                      <c:pt idx="25">
                        <c:v>189.642</c:v>
                      </c:pt>
                      <c:pt idx="26">
                        <c:v>183.43700000000001</c:v>
                      </c:pt>
                      <c:pt idx="27">
                        <c:v>151.01599999999999</c:v>
                      </c:pt>
                      <c:pt idx="28">
                        <c:v>146.87899999999999</c:v>
                      </c:pt>
                      <c:pt idx="29">
                        <c:v>125.72199999999999</c:v>
                      </c:pt>
                      <c:pt idx="30">
                        <c:v>115.081</c:v>
                      </c:pt>
                      <c:pt idx="31">
                        <c:v>113.137</c:v>
                      </c:pt>
                      <c:pt idx="32">
                        <c:v>88.167000000000002</c:v>
                      </c:pt>
                      <c:pt idx="33">
                        <c:v>85.072000000000003</c:v>
                      </c:pt>
                      <c:pt idx="34">
                        <c:v>84.912999999999997</c:v>
                      </c:pt>
                      <c:pt idx="35">
                        <c:v>70.260999999999996</c:v>
                      </c:pt>
                      <c:pt idx="36">
                        <c:v>75.808999999999997</c:v>
                      </c:pt>
                      <c:pt idx="37">
                        <c:v>77.093000000000004</c:v>
                      </c:pt>
                      <c:pt idx="38">
                        <c:v>63.573999999999998</c:v>
                      </c:pt>
                      <c:pt idx="39">
                        <c:v>57.478000000000002</c:v>
                      </c:pt>
                      <c:pt idx="40">
                        <c:v>56.847999999999999</c:v>
                      </c:pt>
                      <c:pt idx="41">
                        <c:v>61.616</c:v>
                      </c:pt>
                      <c:pt idx="42">
                        <c:v>79.128</c:v>
                      </c:pt>
                      <c:pt idx="43">
                        <c:v>77.893000000000001</c:v>
                      </c:pt>
                      <c:pt idx="44">
                        <c:v>78.061999999999998</c:v>
                      </c:pt>
                      <c:pt idx="45">
                        <c:v>79.462999999999994</c:v>
                      </c:pt>
                      <c:pt idx="46">
                        <c:v>70.323999999999998</c:v>
                      </c:pt>
                      <c:pt idx="47">
                        <c:v>59.036000000000001</c:v>
                      </c:pt>
                      <c:pt idx="48">
                        <c:v>52.067999999999998</c:v>
                      </c:pt>
                      <c:pt idx="49">
                        <c:v>48.695999999999998</c:v>
                      </c:pt>
                      <c:pt idx="50">
                        <c:v>40.991</c:v>
                      </c:pt>
                      <c:pt idx="51">
                        <c:v>30.745000000000001</c:v>
                      </c:pt>
                      <c:pt idx="52">
                        <c:v>28.763000000000002</c:v>
                      </c:pt>
                      <c:pt idx="53">
                        <c:v>30.588999999999999</c:v>
                      </c:pt>
                      <c:pt idx="54">
                        <c:v>26.228000000000002</c:v>
                      </c:pt>
                      <c:pt idx="55">
                        <c:v>22.657</c:v>
                      </c:pt>
                      <c:pt idx="56">
                        <c:v>28.716000000000001</c:v>
                      </c:pt>
                      <c:pt idx="57">
                        <c:v>41.396999999999998</c:v>
                      </c:pt>
                      <c:pt idx="58">
                        <c:v>41.600999999999999</c:v>
                      </c:pt>
                      <c:pt idx="59">
                        <c:v>29.8</c:v>
                      </c:pt>
                      <c:pt idx="60">
                        <c:v>27.178999999999998</c:v>
                      </c:pt>
                      <c:pt idx="61">
                        <c:v>27.556000000000001</c:v>
                      </c:pt>
                      <c:pt idx="62">
                        <c:v>22.065000000000001</c:v>
                      </c:pt>
                      <c:pt idx="63">
                        <c:v>25.885999999999999</c:v>
                      </c:pt>
                      <c:pt idx="64">
                        <c:v>25.655999999999999</c:v>
                      </c:pt>
                      <c:pt idx="65">
                        <c:v>25.872</c:v>
                      </c:pt>
                      <c:pt idx="66">
                        <c:v>28.052</c:v>
                      </c:pt>
                      <c:pt idx="67">
                        <c:v>34.707000000000001</c:v>
                      </c:pt>
                      <c:pt idx="68">
                        <c:v>32.683</c:v>
                      </c:pt>
                      <c:pt idx="69">
                        <c:v>39.731000000000002</c:v>
                      </c:pt>
                      <c:pt idx="70">
                        <c:v>39.881</c:v>
                      </c:pt>
                      <c:pt idx="71">
                        <c:v>36.225000000000001</c:v>
                      </c:pt>
                      <c:pt idx="72">
                        <c:v>35.527999999999999</c:v>
                      </c:pt>
                      <c:pt idx="73">
                        <c:v>32.412999999999997</c:v>
                      </c:pt>
                      <c:pt idx="74">
                        <c:v>27.068999999999999</c:v>
                      </c:pt>
                      <c:pt idx="75">
                        <c:v>28.201000000000001</c:v>
                      </c:pt>
                      <c:pt idx="76">
                        <c:v>19.856999999999999</c:v>
                      </c:pt>
                      <c:pt idx="77">
                        <c:v>16.888000000000002</c:v>
                      </c:pt>
                      <c:pt idx="78">
                        <c:v>15.867000000000001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7DC0-4B5A-8157-8E4CD366925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Chart'!$N$1</c15:sqref>
                        </c15:formulaRef>
                      </c:ext>
                    </c:extLst>
                    <c:strCache>
                      <c:ptCount val="1"/>
                      <c:pt idx="0">
                        <c:v>Shaily Engineering Plastics Ltd (SHAILY.BO)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Chart'!$A$2:$A$80</c15:sqref>
                        </c15:formulaRef>
                      </c:ext>
                    </c:extLst>
                    <c:strCache>
                      <c:ptCount val="79"/>
                      <c:pt idx="0">
                        <c:v>Date</c:v>
                      </c:pt>
                      <c:pt idx="1">
                        <c:v>Jun-16</c:v>
                      </c:pt>
                      <c:pt idx="2">
                        <c:v>May-16</c:v>
                      </c:pt>
                      <c:pt idx="3">
                        <c:v>Apr-16</c:v>
                      </c:pt>
                      <c:pt idx="4">
                        <c:v>Mar-16</c:v>
                      </c:pt>
                      <c:pt idx="5">
                        <c:v>Feb-16</c:v>
                      </c:pt>
                      <c:pt idx="6">
                        <c:v>Jan-16</c:v>
                      </c:pt>
                      <c:pt idx="7">
                        <c:v>Dec-15</c:v>
                      </c:pt>
                      <c:pt idx="8">
                        <c:v>Nov-15</c:v>
                      </c:pt>
                      <c:pt idx="9">
                        <c:v>Oct-15</c:v>
                      </c:pt>
                      <c:pt idx="10">
                        <c:v>Sep-15</c:v>
                      </c:pt>
                      <c:pt idx="11">
                        <c:v>Aug-15</c:v>
                      </c:pt>
                      <c:pt idx="12">
                        <c:v>Jul-15</c:v>
                      </c:pt>
                      <c:pt idx="13">
                        <c:v>Jun-15</c:v>
                      </c:pt>
                      <c:pt idx="14">
                        <c:v>May-15</c:v>
                      </c:pt>
                      <c:pt idx="15">
                        <c:v>Apr-15</c:v>
                      </c:pt>
                      <c:pt idx="16">
                        <c:v>Mar-15</c:v>
                      </c:pt>
                      <c:pt idx="17">
                        <c:v>Feb-15</c:v>
                      </c:pt>
                      <c:pt idx="18">
                        <c:v>Jan-15</c:v>
                      </c:pt>
                      <c:pt idx="19">
                        <c:v>Dec-14</c:v>
                      </c:pt>
                      <c:pt idx="20">
                        <c:v>Nov-14</c:v>
                      </c:pt>
                      <c:pt idx="21">
                        <c:v>Oct-14</c:v>
                      </c:pt>
                      <c:pt idx="22">
                        <c:v>Sep-14</c:v>
                      </c:pt>
                      <c:pt idx="23">
                        <c:v>Aug-14</c:v>
                      </c:pt>
                      <c:pt idx="24">
                        <c:v>Jul-14</c:v>
                      </c:pt>
                      <c:pt idx="25">
                        <c:v>Jun-14</c:v>
                      </c:pt>
                      <c:pt idx="26">
                        <c:v>May-14</c:v>
                      </c:pt>
                      <c:pt idx="27">
                        <c:v>Apr-14</c:v>
                      </c:pt>
                      <c:pt idx="28">
                        <c:v>Mar-14</c:v>
                      </c:pt>
                      <c:pt idx="29">
                        <c:v>Feb-14</c:v>
                      </c:pt>
                      <c:pt idx="30">
                        <c:v>Jan-14</c:v>
                      </c:pt>
                      <c:pt idx="31">
                        <c:v>Dec-13</c:v>
                      </c:pt>
                      <c:pt idx="32">
                        <c:v>Nov-13</c:v>
                      </c:pt>
                      <c:pt idx="33">
                        <c:v>Oct-13</c:v>
                      </c:pt>
                      <c:pt idx="34">
                        <c:v>Sep-13</c:v>
                      </c:pt>
                      <c:pt idx="35">
                        <c:v>Aug-13</c:v>
                      </c:pt>
                      <c:pt idx="36">
                        <c:v>Jul-13</c:v>
                      </c:pt>
                      <c:pt idx="37">
                        <c:v>Jun-13</c:v>
                      </c:pt>
                      <c:pt idx="38">
                        <c:v>May-13</c:v>
                      </c:pt>
                      <c:pt idx="39">
                        <c:v>Apr-13</c:v>
                      </c:pt>
                      <c:pt idx="40">
                        <c:v>Mar-13</c:v>
                      </c:pt>
                      <c:pt idx="41">
                        <c:v>Feb-13</c:v>
                      </c:pt>
                      <c:pt idx="42">
                        <c:v>Jan-13</c:v>
                      </c:pt>
                      <c:pt idx="43">
                        <c:v>Dec-12</c:v>
                      </c:pt>
                      <c:pt idx="44">
                        <c:v>Nov-12</c:v>
                      </c:pt>
                      <c:pt idx="45">
                        <c:v>Oct-12</c:v>
                      </c:pt>
                      <c:pt idx="46">
                        <c:v>Sep-12</c:v>
                      </c:pt>
                      <c:pt idx="47">
                        <c:v>Aug-12</c:v>
                      </c:pt>
                      <c:pt idx="48">
                        <c:v>Jul-12</c:v>
                      </c:pt>
                      <c:pt idx="49">
                        <c:v>Jun-12</c:v>
                      </c:pt>
                      <c:pt idx="50">
                        <c:v>May-12</c:v>
                      </c:pt>
                      <c:pt idx="51">
                        <c:v>Apr-12</c:v>
                      </c:pt>
                      <c:pt idx="52">
                        <c:v>Mar-12</c:v>
                      </c:pt>
                      <c:pt idx="53">
                        <c:v>Feb-12</c:v>
                      </c:pt>
                      <c:pt idx="54">
                        <c:v>Jan-12</c:v>
                      </c:pt>
                      <c:pt idx="55">
                        <c:v>Dec-11</c:v>
                      </c:pt>
                      <c:pt idx="56">
                        <c:v>Nov-11</c:v>
                      </c:pt>
                      <c:pt idx="57">
                        <c:v>Oct-11</c:v>
                      </c:pt>
                      <c:pt idx="58">
                        <c:v>Sep-11</c:v>
                      </c:pt>
                      <c:pt idx="59">
                        <c:v>Aug-11</c:v>
                      </c:pt>
                      <c:pt idx="60">
                        <c:v>Jul-11</c:v>
                      </c:pt>
                      <c:pt idx="61">
                        <c:v>Jun-11</c:v>
                      </c:pt>
                      <c:pt idx="62">
                        <c:v>May-11</c:v>
                      </c:pt>
                      <c:pt idx="63">
                        <c:v>Apr-11</c:v>
                      </c:pt>
                      <c:pt idx="64">
                        <c:v>Mar-11</c:v>
                      </c:pt>
                      <c:pt idx="65">
                        <c:v>Feb-11</c:v>
                      </c:pt>
                      <c:pt idx="66">
                        <c:v>Jan-11</c:v>
                      </c:pt>
                      <c:pt idx="67">
                        <c:v>Dec-10</c:v>
                      </c:pt>
                      <c:pt idx="68">
                        <c:v>Nov-10</c:v>
                      </c:pt>
                      <c:pt idx="69">
                        <c:v>Oct-10</c:v>
                      </c:pt>
                      <c:pt idx="70">
                        <c:v>Sep-10</c:v>
                      </c:pt>
                      <c:pt idx="71">
                        <c:v>Aug-10</c:v>
                      </c:pt>
                      <c:pt idx="72">
                        <c:v>Jul-10</c:v>
                      </c:pt>
                      <c:pt idx="73">
                        <c:v>Jun-10</c:v>
                      </c:pt>
                      <c:pt idx="74">
                        <c:v>May-10</c:v>
                      </c:pt>
                      <c:pt idx="75">
                        <c:v>Apr-10</c:v>
                      </c:pt>
                      <c:pt idx="76">
                        <c:v>Mar-10</c:v>
                      </c:pt>
                      <c:pt idx="77">
                        <c:v>Feb-10</c:v>
                      </c:pt>
                      <c:pt idx="78">
                        <c:v>Jan-10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Chart'!$N$2:$N$80</c15:sqref>
                        </c15:formulaRef>
                      </c:ext>
                    </c:extLst>
                    <c:numCache>
                      <c:formatCode>General</c:formatCode>
                      <c:ptCount val="79"/>
                      <c:pt idx="0">
                        <c:v>0</c:v>
                      </c:pt>
                      <c:pt idx="1">
                        <c:v>569.5</c:v>
                      </c:pt>
                      <c:pt idx="2">
                        <c:v>534.95000000000005</c:v>
                      </c:pt>
                      <c:pt idx="3">
                        <c:v>588.9</c:v>
                      </c:pt>
                      <c:pt idx="4">
                        <c:v>500</c:v>
                      </c:pt>
                      <c:pt idx="5">
                        <c:v>480.5</c:v>
                      </c:pt>
                      <c:pt idx="6">
                        <c:v>549.5</c:v>
                      </c:pt>
                      <c:pt idx="7">
                        <c:v>640</c:v>
                      </c:pt>
                      <c:pt idx="8">
                        <c:v>549.29999999999995</c:v>
                      </c:pt>
                      <c:pt idx="9">
                        <c:v>441.1</c:v>
                      </c:pt>
                      <c:pt idx="10">
                        <c:v>400.1</c:v>
                      </c:pt>
                      <c:pt idx="11">
                        <c:v>415.3</c:v>
                      </c:pt>
                      <c:pt idx="12">
                        <c:v>438.1</c:v>
                      </c:pt>
                      <c:pt idx="13">
                        <c:v>345.46</c:v>
                      </c:pt>
                      <c:pt idx="14">
                        <c:v>362.38</c:v>
                      </c:pt>
                      <c:pt idx="15">
                        <c:v>322.26</c:v>
                      </c:pt>
                      <c:pt idx="16">
                        <c:v>308.62</c:v>
                      </c:pt>
                      <c:pt idx="17">
                        <c:v>386.87</c:v>
                      </c:pt>
                      <c:pt idx="18">
                        <c:v>224.4</c:v>
                      </c:pt>
                      <c:pt idx="19">
                        <c:v>177.21</c:v>
                      </c:pt>
                      <c:pt idx="20">
                        <c:v>87.86</c:v>
                      </c:pt>
                      <c:pt idx="21">
                        <c:v>62.57</c:v>
                      </c:pt>
                      <c:pt idx="22">
                        <c:v>51.57</c:v>
                      </c:pt>
                      <c:pt idx="23">
                        <c:v>50.87</c:v>
                      </c:pt>
                      <c:pt idx="24">
                        <c:v>80.040000000000006</c:v>
                      </c:pt>
                      <c:pt idx="25">
                        <c:v>69.69</c:v>
                      </c:pt>
                      <c:pt idx="26">
                        <c:v>65.209999999999994</c:v>
                      </c:pt>
                      <c:pt idx="27">
                        <c:v>65.260000000000005</c:v>
                      </c:pt>
                      <c:pt idx="28">
                        <c:v>53.76</c:v>
                      </c:pt>
                      <c:pt idx="29">
                        <c:v>48.78</c:v>
                      </c:pt>
                      <c:pt idx="30">
                        <c:v>48.78</c:v>
                      </c:pt>
                      <c:pt idx="31">
                        <c:v>48.78</c:v>
                      </c:pt>
                      <c:pt idx="32">
                        <c:v>48.63</c:v>
                      </c:pt>
                      <c:pt idx="33">
                        <c:v>48.63</c:v>
                      </c:pt>
                      <c:pt idx="34">
                        <c:v>48.63</c:v>
                      </c:pt>
                      <c:pt idx="35">
                        <c:v>48.63</c:v>
                      </c:pt>
                      <c:pt idx="36">
                        <c:v>48.63</c:v>
                      </c:pt>
                      <c:pt idx="37">
                        <c:v>48.63</c:v>
                      </c:pt>
                      <c:pt idx="38">
                        <c:v>48.63</c:v>
                      </c:pt>
                      <c:pt idx="39">
                        <c:v>48.63</c:v>
                      </c:pt>
                      <c:pt idx="40">
                        <c:v>48.63</c:v>
                      </c:pt>
                      <c:pt idx="41">
                        <c:v>51.17</c:v>
                      </c:pt>
                      <c:pt idx="42">
                        <c:v>49.28</c:v>
                      </c:pt>
                      <c:pt idx="43">
                        <c:v>47.44</c:v>
                      </c:pt>
                      <c:pt idx="44">
                        <c:v>68.69</c:v>
                      </c:pt>
                      <c:pt idx="45">
                        <c:v>71.23</c:v>
                      </c:pt>
                      <c:pt idx="46">
                        <c:v>113.69</c:v>
                      </c:pt>
                      <c:pt idx="47">
                        <c:v>109.51</c:v>
                      </c:pt>
                      <c:pt idx="48">
                        <c:v>110.51</c:v>
                      </c:pt>
                      <c:pt idx="49">
                        <c:v>106.47</c:v>
                      </c:pt>
                      <c:pt idx="50">
                        <c:v>113.54</c:v>
                      </c:pt>
                      <c:pt idx="51">
                        <c:v>118.72</c:v>
                      </c:pt>
                      <c:pt idx="52">
                        <c:v>113.29</c:v>
                      </c:pt>
                      <c:pt idx="53">
                        <c:v>124.44</c:v>
                      </c:pt>
                      <c:pt idx="54">
                        <c:v>76.209999999999994</c:v>
                      </c:pt>
                      <c:pt idx="55">
                        <c:v>127.43</c:v>
                      </c:pt>
                      <c:pt idx="56">
                        <c:v>134.9</c:v>
                      </c:pt>
                      <c:pt idx="57">
                        <c:v>179.2</c:v>
                      </c:pt>
                      <c:pt idx="58">
                        <c:v>193.34</c:v>
                      </c:pt>
                      <c:pt idx="59">
                        <c:v>175.22</c:v>
                      </c:pt>
                      <c:pt idx="60">
                        <c:v>168.9</c:v>
                      </c:pt>
                      <c:pt idx="61">
                        <c:v>258.94</c:v>
                      </c:pt>
                      <c:pt idx="62">
                        <c:v>272.52999999999997</c:v>
                      </c:pt>
                      <c:pt idx="63">
                        <c:v>282.74</c:v>
                      </c:pt>
                      <c:pt idx="64">
                        <c:v>252.62</c:v>
                      </c:pt>
                      <c:pt idx="65">
                        <c:v>326.33999999999997</c:v>
                      </c:pt>
                      <c:pt idx="66">
                        <c:v>131.36000000000001</c:v>
                      </c:pt>
                      <c:pt idx="67">
                        <c:v>60.48</c:v>
                      </c:pt>
                      <c:pt idx="68">
                        <c:v>52.32</c:v>
                      </c:pt>
                      <c:pt idx="69">
                        <c:v>39.130000000000003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7DC0-4B5A-8157-8E4CD366925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Chart'!$O$1</c15:sqref>
                        </c15:formulaRef>
                      </c:ext>
                    </c:extLst>
                    <c:strCache>
                      <c:ptCount val="1"/>
                      <c:pt idx="0">
                        <c:v>SHEMAROO ENTERTAINMENT LIMITED (SHEMAROO.BO)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Chart'!$A$2:$A$80</c15:sqref>
                        </c15:formulaRef>
                      </c:ext>
                    </c:extLst>
                    <c:strCache>
                      <c:ptCount val="79"/>
                      <c:pt idx="0">
                        <c:v>Date</c:v>
                      </c:pt>
                      <c:pt idx="1">
                        <c:v>Jun-16</c:v>
                      </c:pt>
                      <c:pt idx="2">
                        <c:v>May-16</c:v>
                      </c:pt>
                      <c:pt idx="3">
                        <c:v>Apr-16</c:v>
                      </c:pt>
                      <c:pt idx="4">
                        <c:v>Mar-16</c:v>
                      </c:pt>
                      <c:pt idx="5">
                        <c:v>Feb-16</c:v>
                      </c:pt>
                      <c:pt idx="6">
                        <c:v>Jan-16</c:v>
                      </c:pt>
                      <c:pt idx="7">
                        <c:v>Dec-15</c:v>
                      </c:pt>
                      <c:pt idx="8">
                        <c:v>Nov-15</c:v>
                      </c:pt>
                      <c:pt idx="9">
                        <c:v>Oct-15</c:v>
                      </c:pt>
                      <c:pt idx="10">
                        <c:v>Sep-15</c:v>
                      </c:pt>
                      <c:pt idx="11">
                        <c:v>Aug-15</c:v>
                      </c:pt>
                      <c:pt idx="12">
                        <c:v>Jul-15</c:v>
                      </c:pt>
                      <c:pt idx="13">
                        <c:v>Jun-15</c:v>
                      </c:pt>
                      <c:pt idx="14">
                        <c:v>May-15</c:v>
                      </c:pt>
                      <c:pt idx="15">
                        <c:v>Apr-15</c:v>
                      </c:pt>
                      <c:pt idx="16">
                        <c:v>Mar-15</c:v>
                      </c:pt>
                      <c:pt idx="17">
                        <c:v>Feb-15</c:v>
                      </c:pt>
                      <c:pt idx="18">
                        <c:v>Jan-15</c:v>
                      </c:pt>
                      <c:pt idx="19">
                        <c:v>Dec-14</c:v>
                      </c:pt>
                      <c:pt idx="20">
                        <c:v>Nov-14</c:v>
                      </c:pt>
                      <c:pt idx="21">
                        <c:v>Oct-14</c:v>
                      </c:pt>
                      <c:pt idx="22">
                        <c:v>Sep-14</c:v>
                      </c:pt>
                      <c:pt idx="23">
                        <c:v>Aug-14</c:v>
                      </c:pt>
                      <c:pt idx="24">
                        <c:v>Jul-14</c:v>
                      </c:pt>
                      <c:pt idx="25">
                        <c:v>Jun-14</c:v>
                      </c:pt>
                      <c:pt idx="26">
                        <c:v>May-14</c:v>
                      </c:pt>
                      <c:pt idx="27">
                        <c:v>Apr-14</c:v>
                      </c:pt>
                      <c:pt idx="28">
                        <c:v>Mar-14</c:v>
                      </c:pt>
                      <c:pt idx="29">
                        <c:v>Feb-14</c:v>
                      </c:pt>
                      <c:pt idx="30">
                        <c:v>Jan-14</c:v>
                      </c:pt>
                      <c:pt idx="31">
                        <c:v>Dec-13</c:v>
                      </c:pt>
                      <c:pt idx="32">
                        <c:v>Nov-13</c:v>
                      </c:pt>
                      <c:pt idx="33">
                        <c:v>Oct-13</c:v>
                      </c:pt>
                      <c:pt idx="34">
                        <c:v>Sep-13</c:v>
                      </c:pt>
                      <c:pt idx="35">
                        <c:v>Aug-13</c:v>
                      </c:pt>
                      <c:pt idx="36">
                        <c:v>Jul-13</c:v>
                      </c:pt>
                      <c:pt idx="37">
                        <c:v>Jun-13</c:v>
                      </c:pt>
                      <c:pt idx="38">
                        <c:v>May-13</c:v>
                      </c:pt>
                      <c:pt idx="39">
                        <c:v>Apr-13</c:v>
                      </c:pt>
                      <c:pt idx="40">
                        <c:v>Mar-13</c:v>
                      </c:pt>
                      <c:pt idx="41">
                        <c:v>Feb-13</c:v>
                      </c:pt>
                      <c:pt idx="42">
                        <c:v>Jan-13</c:v>
                      </c:pt>
                      <c:pt idx="43">
                        <c:v>Dec-12</c:v>
                      </c:pt>
                      <c:pt idx="44">
                        <c:v>Nov-12</c:v>
                      </c:pt>
                      <c:pt idx="45">
                        <c:v>Oct-12</c:v>
                      </c:pt>
                      <c:pt idx="46">
                        <c:v>Sep-12</c:v>
                      </c:pt>
                      <c:pt idx="47">
                        <c:v>Aug-12</c:v>
                      </c:pt>
                      <c:pt idx="48">
                        <c:v>Jul-12</c:v>
                      </c:pt>
                      <c:pt idx="49">
                        <c:v>Jun-12</c:v>
                      </c:pt>
                      <c:pt idx="50">
                        <c:v>May-12</c:v>
                      </c:pt>
                      <c:pt idx="51">
                        <c:v>Apr-12</c:v>
                      </c:pt>
                      <c:pt idx="52">
                        <c:v>Mar-12</c:v>
                      </c:pt>
                      <c:pt idx="53">
                        <c:v>Feb-12</c:v>
                      </c:pt>
                      <c:pt idx="54">
                        <c:v>Jan-12</c:v>
                      </c:pt>
                      <c:pt idx="55">
                        <c:v>Dec-11</c:v>
                      </c:pt>
                      <c:pt idx="56">
                        <c:v>Nov-11</c:v>
                      </c:pt>
                      <c:pt idx="57">
                        <c:v>Oct-11</c:v>
                      </c:pt>
                      <c:pt idx="58">
                        <c:v>Sep-11</c:v>
                      </c:pt>
                      <c:pt idx="59">
                        <c:v>Aug-11</c:v>
                      </c:pt>
                      <c:pt idx="60">
                        <c:v>Jul-11</c:v>
                      </c:pt>
                      <c:pt idx="61">
                        <c:v>Jun-11</c:v>
                      </c:pt>
                      <c:pt idx="62">
                        <c:v>May-11</c:v>
                      </c:pt>
                      <c:pt idx="63">
                        <c:v>Apr-11</c:v>
                      </c:pt>
                      <c:pt idx="64">
                        <c:v>Mar-11</c:v>
                      </c:pt>
                      <c:pt idx="65">
                        <c:v>Feb-11</c:v>
                      </c:pt>
                      <c:pt idx="66">
                        <c:v>Jan-11</c:v>
                      </c:pt>
                      <c:pt idx="67">
                        <c:v>Dec-10</c:v>
                      </c:pt>
                      <c:pt idx="68">
                        <c:v>Nov-10</c:v>
                      </c:pt>
                      <c:pt idx="69">
                        <c:v>Oct-10</c:v>
                      </c:pt>
                      <c:pt idx="70">
                        <c:v>Sep-10</c:v>
                      </c:pt>
                      <c:pt idx="71">
                        <c:v>Aug-10</c:v>
                      </c:pt>
                      <c:pt idx="72">
                        <c:v>Jul-10</c:v>
                      </c:pt>
                      <c:pt idx="73">
                        <c:v>Jun-10</c:v>
                      </c:pt>
                      <c:pt idx="74">
                        <c:v>May-10</c:v>
                      </c:pt>
                      <c:pt idx="75">
                        <c:v>Apr-10</c:v>
                      </c:pt>
                      <c:pt idx="76">
                        <c:v>Mar-10</c:v>
                      </c:pt>
                      <c:pt idx="77">
                        <c:v>Feb-10</c:v>
                      </c:pt>
                      <c:pt idx="78">
                        <c:v>Jan-10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Chart'!$O$2:$O$80</c15:sqref>
                        </c15:formulaRef>
                      </c:ext>
                    </c:extLst>
                    <c:numCache>
                      <c:formatCode>General</c:formatCode>
                      <c:ptCount val="79"/>
                      <c:pt idx="0">
                        <c:v>0</c:v>
                      </c:pt>
                      <c:pt idx="1">
                        <c:v>310.89999999999998</c:v>
                      </c:pt>
                      <c:pt idx="2">
                        <c:v>315.89999999999998</c:v>
                      </c:pt>
                      <c:pt idx="3">
                        <c:v>322.10000000000002</c:v>
                      </c:pt>
                      <c:pt idx="4">
                        <c:v>297.10000000000002</c:v>
                      </c:pt>
                      <c:pt idx="5">
                        <c:v>224</c:v>
                      </c:pt>
                      <c:pt idx="6">
                        <c:v>322.39999999999998</c:v>
                      </c:pt>
                      <c:pt idx="7">
                        <c:v>298.7</c:v>
                      </c:pt>
                      <c:pt idx="8">
                        <c:v>280.7</c:v>
                      </c:pt>
                      <c:pt idx="9">
                        <c:v>273.39999999999998</c:v>
                      </c:pt>
                      <c:pt idx="10">
                        <c:v>295.7</c:v>
                      </c:pt>
                      <c:pt idx="11">
                        <c:v>277.29000000000002</c:v>
                      </c:pt>
                      <c:pt idx="12">
                        <c:v>281.37</c:v>
                      </c:pt>
                      <c:pt idx="13">
                        <c:v>245.54</c:v>
                      </c:pt>
                      <c:pt idx="14">
                        <c:v>240.96</c:v>
                      </c:pt>
                      <c:pt idx="15">
                        <c:v>184.73</c:v>
                      </c:pt>
                      <c:pt idx="16">
                        <c:v>182.54</c:v>
                      </c:pt>
                      <c:pt idx="17">
                        <c:v>202.44</c:v>
                      </c:pt>
                      <c:pt idx="18">
                        <c:v>233.79</c:v>
                      </c:pt>
                      <c:pt idx="19">
                        <c:v>162.03</c:v>
                      </c:pt>
                      <c:pt idx="20">
                        <c:v>199.41</c:v>
                      </c:pt>
                      <c:pt idx="21">
                        <c:v>163.28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7DC0-4B5A-8157-8E4CD366925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Chart'!$P$1</c15:sqref>
                        </c15:formulaRef>
                      </c:ext>
                    </c:extLst>
                    <c:strCache>
                      <c:ptCount val="1"/>
                      <c:pt idx="0">
                        <c:v>Stovec Industries Ltd (STOVACQ.BO)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Chart'!$A$2:$A$80</c15:sqref>
                        </c15:formulaRef>
                      </c:ext>
                    </c:extLst>
                    <c:strCache>
                      <c:ptCount val="79"/>
                      <c:pt idx="0">
                        <c:v>Date</c:v>
                      </c:pt>
                      <c:pt idx="1">
                        <c:v>Jun-16</c:v>
                      </c:pt>
                      <c:pt idx="2">
                        <c:v>May-16</c:v>
                      </c:pt>
                      <c:pt idx="3">
                        <c:v>Apr-16</c:v>
                      </c:pt>
                      <c:pt idx="4">
                        <c:v>Mar-16</c:v>
                      </c:pt>
                      <c:pt idx="5">
                        <c:v>Feb-16</c:v>
                      </c:pt>
                      <c:pt idx="6">
                        <c:v>Jan-16</c:v>
                      </c:pt>
                      <c:pt idx="7">
                        <c:v>Dec-15</c:v>
                      </c:pt>
                      <c:pt idx="8">
                        <c:v>Nov-15</c:v>
                      </c:pt>
                      <c:pt idx="9">
                        <c:v>Oct-15</c:v>
                      </c:pt>
                      <c:pt idx="10">
                        <c:v>Sep-15</c:v>
                      </c:pt>
                      <c:pt idx="11">
                        <c:v>Aug-15</c:v>
                      </c:pt>
                      <c:pt idx="12">
                        <c:v>Jul-15</c:v>
                      </c:pt>
                      <c:pt idx="13">
                        <c:v>Jun-15</c:v>
                      </c:pt>
                      <c:pt idx="14">
                        <c:v>May-15</c:v>
                      </c:pt>
                      <c:pt idx="15">
                        <c:v>Apr-15</c:v>
                      </c:pt>
                      <c:pt idx="16">
                        <c:v>Mar-15</c:v>
                      </c:pt>
                      <c:pt idx="17">
                        <c:v>Feb-15</c:v>
                      </c:pt>
                      <c:pt idx="18">
                        <c:v>Jan-15</c:v>
                      </c:pt>
                      <c:pt idx="19">
                        <c:v>Dec-14</c:v>
                      </c:pt>
                      <c:pt idx="20">
                        <c:v>Nov-14</c:v>
                      </c:pt>
                      <c:pt idx="21">
                        <c:v>Oct-14</c:v>
                      </c:pt>
                      <c:pt idx="22">
                        <c:v>Sep-14</c:v>
                      </c:pt>
                      <c:pt idx="23">
                        <c:v>Aug-14</c:v>
                      </c:pt>
                      <c:pt idx="24">
                        <c:v>Jul-14</c:v>
                      </c:pt>
                      <c:pt idx="25">
                        <c:v>Jun-14</c:v>
                      </c:pt>
                      <c:pt idx="26">
                        <c:v>May-14</c:v>
                      </c:pt>
                      <c:pt idx="27">
                        <c:v>Apr-14</c:v>
                      </c:pt>
                      <c:pt idx="28">
                        <c:v>Mar-14</c:v>
                      </c:pt>
                      <c:pt idx="29">
                        <c:v>Feb-14</c:v>
                      </c:pt>
                      <c:pt idx="30">
                        <c:v>Jan-14</c:v>
                      </c:pt>
                      <c:pt idx="31">
                        <c:v>Dec-13</c:v>
                      </c:pt>
                      <c:pt idx="32">
                        <c:v>Nov-13</c:v>
                      </c:pt>
                      <c:pt idx="33">
                        <c:v>Oct-13</c:v>
                      </c:pt>
                      <c:pt idx="34">
                        <c:v>Sep-13</c:v>
                      </c:pt>
                      <c:pt idx="35">
                        <c:v>Aug-13</c:v>
                      </c:pt>
                      <c:pt idx="36">
                        <c:v>Jul-13</c:v>
                      </c:pt>
                      <c:pt idx="37">
                        <c:v>Jun-13</c:v>
                      </c:pt>
                      <c:pt idx="38">
                        <c:v>May-13</c:v>
                      </c:pt>
                      <c:pt idx="39">
                        <c:v>Apr-13</c:v>
                      </c:pt>
                      <c:pt idx="40">
                        <c:v>Mar-13</c:v>
                      </c:pt>
                      <c:pt idx="41">
                        <c:v>Feb-13</c:v>
                      </c:pt>
                      <c:pt idx="42">
                        <c:v>Jan-13</c:v>
                      </c:pt>
                      <c:pt idx="43">
                        <c:v>Dec-12</c:v>
                      </c:pt>
                      <c:pt idx="44">
                        <c:v>Nov-12</c:v>
                      </c:pt>
                      <c:pt idx="45">
                        <c:v>Oct-12</c:v>
                      </c:pt>
                      <c:pt idx="46">
                        <c:v>Sep-12</c:v>
                      </c:pt>
                      <c:pt idx="47">
                        <c:v>Aug-12</c:v>
                      </c:pt>
                      <c:pt idx="48">
                        <c:v>Jul-12</c:v>
                      </c:pt>
                      <c:pt idx="49">
                        <c:v>Jun-12</c:v>
                      </c:pt>
                      <c:pt idx="50">
                        <c:v>May-12</c:v>
                      </c:pt>
                      <c:pt idx="51">
                        <c:v>Apr-12</c:v>
                      </c:pt>
                      <c:pt idx="52">
                        <c:v>Mar-12</c:v>
                      </c:pt>
                      <c:pt idx="53">
                        <c:v>Feb-12</c:v>
                      </c:pt>
                      <c:pt idx="54">
                        <c:v>Jan-12</c:v>
                      </c:pt>
                      <c:pt idx="55">
                        <c:v>Dec-11</c:v>
                      </c:pt>
                      <c:pt idx="56">
                        <c:v>Nov-11</c:v>
                      </c:pt>
                      <c:pt idx="57">
                        <c:v>Oct-11</c:v>
                      </c:pt>
                      <c:pt idx="58">
                        <c:v>Sep-11</c:v>
                      </c:pt>
                      <c:pt idx="59">
                        <c:v>Aug-11</c:v>
                      </c:pt>
                      <c:pt idx="60">
                        <c:v>Jul-11</c:v>
                      </c:pt>
                      <c:pt idx="61">
                        <c:v>Jun-11</c:v>
                      </c:pt>
                      <c:pt idx="62">
                        <c:v>May-11</c:v>
                      </c:pt>
                      <c:pt idx="63">
                        <c:v>Apr-11</c:v>
                      </c:pt>
                      <c:pt idx="64">
                        <c:v>Mar-11</c:v>
                      </c:pt>
                      <c:pt idx="65">
                        <c:v>Feb-11</c:v>
                      </c:pt>
                      <c:pt idx="66">
                        <c:v>Jan-11</c:v>
                      </c:pt>
                      <c:pt idx="67">
                        <c:v>Dec-10</c:v>
                      </c:pt>
                      <c:pt idx="68">
                        <c:v>Nov-10</c:v>
                      </c:pt>
                      <c:pt idx="69">
                        <c:v>Oct-10</c:v>
                      </c:pt>
                      <c:pt idx="70">
                        <c:v>Sep-10</c:v>
                      </c:pt>
                      <c:pt idx="71">
                        <c:v>Aug-10</c:v>
                      </c:pt>
                      <c:pt idx="72">
                        <c:v>Jul-10</c:v>
                      </c:pt>
                      <c:pt idx="73">
                        <c:v>Jun-10</c:v>
                      </c:pt>
                      <c:pt idx="74">
                        <c:v>May-10</c:v>
                      </c:pt>
                      <c:pt idx="75">
                        <c:v>Apr-10</c:v>
                      </c:pt>
                      <c:pt idx="76">
                        <c:v>Mar-10</c:v>
                      </c:pt>
                      <c:pt idx="77">
                        <c:v>Feb-10</c:v>
                      </c:pt>
                      <c:pt idx="78">
                        <c:v>Jan-10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Chart'!$P$2:$P$80</c15:sqref>
                        </c15:formulaRef>
                      </c:ext>
                    </c:extLst>
                    <c:numCache>
                      <c:formatCode>General</c:formatCode>
                      <c:ptCount val="79"/>
                      <c:pt idx="0">
                        <c:v>0</c:v>
                      </c:pt>
                      <c:pt idx="1">
                        <c:v>2220.4</c:v>
                      </c:pt>
                      <c:pt idx="2">
                        <c:v>2275.5</c:v>
                      </c:pt>
                      <c:pt idx="3">
                        <c:v>2243.8200000000002</c:v>
                      </c:pt>
                      <c:pt idx="4">
                        <c:v>2074.87</c:v>
                      </c:pt>
                      <c:pt idx="5">
                        <c:v>1900.97</c:v>
                      </c:pt>
                      <c:pt idx="6">
                        <c:v>2083.2600000000002</c:v>
                      </c:pt>
                      <c:pt idx="7">
                        <c:v>2527.88</c:v>
                      </c:pt>
                      <c:pt idx="8">
                        <c:v>2047.7</c:v>
                      </c:pt>
                      <c:pt idx="9">
                        <c:v>1689.29</c:v>
                      </c:pt>
                      <c:pt idx="10">
                        <c:v>1597.65</c:v>
                      </c:pt>
                      <c:pt idx="11">
                        <c:v>1604.07</c:v>
                      </c:pt>
                      <c:pt idx="12">
                        <c:v>1267.6400000000001</c:v>
                      </c:pt>
                      <c:pt idx="13">
                        <c:v>1252.08</c:v>
                      </c:pt>
                      <c:pt idx="14">
                        <c:v>1111.54</c:v>
                      </c:pt>
                      <c:pt idx="15">
                        <c:v>878.36</c:v>
                      </c:pt>
                      <c:pt idx="16">
                        <c:v>741.15</c:v>
                      </c:pt>
                      <c:pt idx="17">
                        <c:v>861.19</c:v>
                      </c:pt>
                      <c:pt idx="18">
                        <c:v>830.33</c:v>
                      </c:pt>
                      <c:pt idx="19">
                        <c:v>806.76</c:v>
                      </c:pt>
                      <c:pt idx="20">
                        <c:v>832.61</c:v>
                      </c:pt>
                      <c:pt idx="21">
                        <c:v>961.01</c:v>
                      </c:pt>
                      <c:pt idx="22">
                        <c:v>995.47</c:v>
                      </c:pt>
                      <c:pt idx="23">
                        <c:v>996.05</c:v>
                      </c:pt>
                      <c:pt idx="24">
                        <c:v>675.54</c:v>
                      </c:pt>
                      <c:pt idx="25">
                        <c:v>618.29</c:v>
                      </c:pt>
                      <c:pt idx="26">
                        <c:v>486</c:v>
                      </c:pt>
                      <c:pt idx="27">
                        <c:v>476.28</c:v>
                      </c:pt>
                      <c:pt idx="28">
                        <c:v>431.57</c:v>
                      </c:pt>
                      <c:pt idx="29">
                        <c:v>462.37</c:v>
                      </c:pt>
                      <c:pt idx="30">
                        <c:v>378.24</c:v>
                      </c:pt>
                      <c:pt idx="31">
                        <c:v>379.14</c:v>
                      </c:pt>
                      <c:pt idx="32">
                        <c:v>367.82</c:v>
                      </c:pt>
                      <c:pt idx="33">
                        <c:v>349.19</c:v>
                      </c:pt>
                      <c:pt idx="34">
                        <c:v>283.88</c:v>
                      </c:pt>
                      <c:pt idx="35">
                        <c:v>284.82</c:v>
                      </c:pt>
                      <c:pt idx="36">
                        <c:v>258.51</c:v>
                      </c:pt>
                      <c:pt idx="37">
                        <c:v>282.94</c:v>
                      </c:pt>
                      <c:pt idx="38">
                        <c:v>309.63</c:v>
                      </c:pt>
                      <c:pt idx="39">
                        <c:v>293.19</c:v>
                      </c:pt>
                      <c:pt idx="40">
                        <c:v>301.13</c:v>
                      </c:pt>
                      <c:pt idx="41">
                        <c:v>332.46</c:v>
                      </c:pt>
                      <c:pt idx="42">
                        <c:v>330.63</c:v>
                      </c:pt>
                      <c:pt idx="43">
                        <c:v>350.36</c:v>
                      </c:pt>
                      <c:pt idx="44">
                        <c:v>355.25</c:v>
                      </c:pt>
                      <c:pt idx="45">
                        <c:v>342.51</c:v>
                      </c:pt>
                      <c:pt idx="46">
                        <c:v>350.32</c:v>
                      </c:pt>
                      <c:pt idx="47">
                        <c:v>268.44</c:v>
                      </c:pt>
                      <c:pt idx="48">
                        <c:v>210.07</c:v>
                      </c:pt>
                      <c:pt idx="49">
                        <c:v>229.85</c:v>
                      </c:pt>
                      <c:pt idx="50">
                        <c:v>235.55</c:v>
                      </c:pt>
                      <c:pt idx="51">
                        <c:v>253.91</c:v>
                      </c:pt>
                      <c:pt idx="52">
                        <c:v>243.42</c:v>
                      </c:pt>
                      <c:pt idx="53">
                        <c:v>264.27999999999997</c:v>
                      </c:pt>
                      <c:pt idx="54">
                        <c:v>255.85</c:v>
                      </c:pt>
                      <c:pt idx="55">
                        <c:v>231.91</c:v>
                      </c:pt>
                      <c:pt idx="56">
                        <c:v>265.66000000000003</c:v>
                      </c:pt>
                      <c:pt idx="57">
                        <c:v>263.92</c:v>
                      </c:pt>
                      <c:pt idx="58">
                        <c:v>250.59</c:v>
                      </c:pt>
                      <c:pt idx="59">
                        <c:v>250.28</c:v>
                      </c:pt>
                      <c:pt idx="60">
                        <c:v>291.25</c:v>
                      </c:pt>
                      <c:pt idx="61">
                        <c:v>280.87</c:v>
                      </c:pt>
                      <c:pt idx="62">
                        <c:v>284.43</c:v>
                      </c:pt>
                      <c:pt idx="63">
                        <c:v>345.84</c:v>
                      </c:pt>
                      <c:pt idx="64">
                        <c:v>269.74</c:v>
                      </c:pt>
                      <c:pt idx="65">
                        <c:v>274.08</c:v>
                      </c:pt>
                      <c:pt idx="66">
                        <c:v>260.45</c:v>
                      </c:pt>
                      <c:pt idx="67">
                        <c:v>290.19</c:v>
                      </c:pt>
                      <c:pt idx="68">
                        <c:v>271.44</c:v>
                      </c:pt>
                      <c:pt idx="69">
                        <c:v>295.31</c:v>
                      </c:pt>
                      <c:pt idx="70">
                        <c:v>329.99</c:v>
                      </c:pt>
                      <c:pt idx="71">
                        <c:v>297.35000000000002</c:v>
                      </c:pt>
                      <c:pt idx="72">
                        <c:v>327.35000000000002</c:v>
                      </c:pt>
                      <c:pt idx="73">
                        <c:v>327.26</c:v>
                      </c:pt>
                      <c:pt idx="74">
                        <c:v>321.23</c:v>
                      </c:pt>
                      <c:pt idx="75">
                        <c:v>303.43</c:v>
                      </c:pt>
                      <c:pt idx="76">
                        <c:v>262.36</c:v>
                      </c:pt>
                      <c:pt idx="77">
                        <c:v>220.36</c:v>
                      </c:pt>
                      <c:pt idx="78">
                        <c:v>252.27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7DC0-4B5A-8157-8E4CD3669252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Chart'!$Q$1</c15:sqref>
                        </c15:formulaRef>
                      </c:ext>
                    </c:extLst>
                    <c:strCache>
                      <c:ptCount val="1"/>
                      <c:pt idx="0">
                        <c:v>WATERBASE LTD. (WATERBASE.BO)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Chart'!$A$2:$A$80</c15:sqref>
                        </c15:formulaRef>
                      </c:ext>
                    </c:extLst>
                    <c:strCache>
                      <c:ptCount val="79"/>
                      <c:pt idx="0">
                        <c:v>Date</c:v>
                      </c:pt>
                      <c:pt idx="1">
                        <c:v>Jun-16</c:v>
                      </c:pt>
                      <c:pt idx="2">
                        <c:v>May-16</c:v>
                      </c:pt>
                      <c:pt idx="3">
                        <c:v>Apr-16</c:v>
                      </c:pt>
                      <c:pt idx="4">
                        <c:v>Mar-16</c:v>
                      </c:pt>
                      <c:pt idx="5">
                        <c:v>Feb-16</c:v>
                      </c:pt>
                      <c:pt idx="6">
                        <c:v>Jan-16</c:v>
                      </c:pt>
                      <c:pt idx="7">
                        <c:v>Dec-15</c:v>
                      </c:pt>
                      <c:pt idx="8">
                        <c:v>Nov-15</c:v>
                      </c:pt>
                      <c:pt idx="9">
                        <c:v>Oct-15</c:v>
                      </c:pt>
                      <c:pt idx="10">
                        <c:v>Sep-15</c:v>
                      </c:pt>
                      <c:pt idx="11">
                        <c:v>Aug-15</c:v>
                      </c:pt>
                      <c:pt idx="12">
                        <c:v>Jul-15</c:v>
                      </c:pt>
                      <c:pt idx="13">
                        <c:v>Jun-15</c:v>
                      </c:pt>
                      <c:pt idx="14">
                        <c:v>May-15</c:v>
                      </c:pt>
                      <c:pt idx="15">
                        <c:v>Apr-15</c:v>
                      </c:pt>
                      <c:pt idx="16">
                        <c:v>Mar-15</c:v>
                      </c:pt>
                      <c:pt idx="17">
                        <c:v>Feb-15</c:v>
                      </c:pt>
                      <c:pt idx="18">
                        <c:v>Jan-15</c:v>
                      </c:pt>
                      <c:pt idx="19">
                        <c:v>Dec-14</c:v>
                      </c:pt>
                      <c:pt idx="20">
                        <c:v>Nov-14</c:v>
                      </c:pt>
                      <c:pt idx="21">
                        <c:v>Oct-14</c:v>
                      </c:pt>
                      <c:pt idx="22">
                        <c:v>Sep-14</c:v>
                      </c:pt>
                      <c:pt idx="23">
                        <c:v>Aug-14</c:v>
                      </c:pt>
                      <c:pt idx="24">
                        <c:v>Jul-14</c:v>
                      </c:pt>
                      <c:pt idx="25">
                        <c:v>Jun-14</c:v>
                      </c:pt>
                      <c:pt idx="26">
                        <c:v>May-14</c:v>
                      </c:pt>
                      <c:pt idx="27">
                        <c:v>Apr-14</c:v>
                      </c:pt>
                      <c:pt idx="28">
                        <c:v>Mar-14</c:v>
                      </c:pt>
                      <c:pt idx="29">
                        <c:v>Feb-14</c:v>
                      </c:pt>
                      <c:pt idx="30">
                        <c:v>Jan-14</c:v>
                      </c:pt>
                      <c:pt idx="31">
                        <c:v>Dec-13</c:v>
                      </c:pt>
                      <c:pt idx="32">
                        <c:v>Nov-13</c:v>
                      </c:pt>
                      <c:pt idx="33">
                        <c:v>Oct-13</c:v>
                      </c:pt>
                      <c:pt idx="34">
                        <c:v>Sep-13</c:v>
                      </c:pt>
                      <c:pt idx="35">
                        <c:v>Aug-13</c:v>
                      </c:pt>
                      <c:pt idx="36">
                        <c:v>Jul-13</c:v>
                      </c:pt>
                      <c:pt idx="37">
                        <c:v>Jun-13</c:v>
                      </c:pt>
                      <c:pt idx="38">
                        <c:v>May-13</c:v>
                      </c:pt>
                      <c:pt idx="39">
                        <c:v>Apr-13</c:v>
                      </c:pt>
                      <c:pt idx="40">
                        <c:v>Mar-13</c:v>
                      </c:pt>
                      <c:pt idx="41">
                        <c:v>Feb-13</c:v>
                      </c:pt>
                      <c:pt idx="42">
                        <c:v>Jan-13</c:v>
                      </c:pt>
                      <c:pt idx="43">
                        <c:v>Dec-12</c:v>
                      </c:pt>
                      <c:pt idx="44">
                        <c:v>Nov-12</c:v>
                      </c:pt>
                      <c:pt idx="45">
                        <c:v>Oct-12</c:v>
                      </c:pt>
                      <c:pt idx="46">
                        <c:v>Sep-12</c:v>
                      </c:pt>
                      <c:pt idx="47">
                        <c:v>Aug-12</c:v>
                      </c:pt>
                      <c:pt idx="48">
                        <c:v>Jul-12</c:v>
                      </c:pt>
                      <c:pt idx="49">
                        <c:v>Jun-12</c:v>
                      </c:pt>
                      <c:pt idx="50">
                        <c:v>May-12</c:v>
                      </c:pt>
                      <c:pt idx="51">
                        <c:v>Apr-12</c:v>
                      </c:pt>
                      <c:pt idx="52">
                        <c:v>Mar-12</c:v>
                      </c:pt>
                      <c:pt idx="53">
                        <c:v>Feb-12</c:v>
                      </c:pt>
                      <c:pt idx="54">
                        <c:v>Jan-12</c:v>
                      </c:pt>
                      <c:pt idx="55">
                        <c:v>Dec-11</c:v>
                      </c:pt>
                      <c:pt idx="56">
                        <c:v>Nov-11</c:v>
                      </c:pt>
                      <c:pt idx="57">
                        <c:v>Oct-11</c:v>
                      </c:pt>
                      <c:pt idx="58">
                        <c:v>Sep-11</c:v>
                      </c:pt>
                      <c:pt idx="59">
                        <c:v>Aug-11</c:v>
                      </c:pt>
                      <c:pt idx="60">
                        <c:v>Jul-11</c:v>
                      </c:pt>
                      <c:pt idx="61">
                        <c:v>Jun-11</c:v>
                      </c:pt>
                      <c:pt idx="62">
                        <c:v>May-11</c:v>
                      </c:pt>
                      <c:pt idx="63">
                        <c:v>Apr-11</c:v>
                      </c:pt>
                      <c:pt idx="64">
                        <c:v>Mar-11</c:v>
                      </c:pt>
                      <c:pt idx="65">
                        <c:v>Feb-11</c:v>
                      </c:pt>
                      <c:pt idx="66">
                        <c:v>Jan-11</c:v>
                      </c:pt>
                      <c:pt idx="67">
                        <c:v>Dec-10</c:v>
                      </c:pt>
                      <c:pt idx="68">
                        <c:v>Nov-10</c:v>
                      </c:pt>
                      <c:pt idx="69">
                        <c:v>Oct-10</c:v>
                      </c:pt>
                      <c:pt idx="70">
                        <c:v>Sep-10</c:v>
                      </c:pt>
                      <c:pt idx="71">
                        <c:v>Aug-10</c:v>
                      </c:pt>
                      <c:pt idx="72">
                        <c:v>Jul-10</c:v>
                      </c:pt>
                      <c:pt idx="73">
                        <c:v>Jun-10</c:v>
                      </c:pt>
                      <c:pt idx="74">
                        <c:v>May-10</c:v>
                      </c:pt>
                      <c:pt idx="75">
                        <c:v>Apr-10</c:v>
                      </c:pt>
                      <c:pt idx="76">
                        <c:v>Mar-10</c:v>
                      </c:pt>
                      <c:pt idx="77">
                        <c:v>Feb-10</c:v>
                      </c:pt>
                      <c:pt idx="78">
                        <c:v>Jan-10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Chart'!$Q$2:$Q$80</c15:sqref>
                        </c15:formulaRef>
                      </c:ext>
                    </c:extLst>
                    <c:numCache>
                      <c:formatCode>General</c:formatCode>
                      <c:ptCount val="79"/>
                      <c:pt idx="0">
                        <c:v>0</c:v>
                      </c:pt>
                      <c:pt idx="1">
                        <c:v>92.75</c:v>
                      </c:pt>
                      <c:pt idx="2">
                        <c:v>93.45</c:v>
                      </c:pt>
                      <c:pt idx="3">
                        <c:v>90.2</c:v>
                      </c:pt>
                      <c:pt idx="4">
                        <c:v>98.85</c:v>
                      </c:pt>
                      <c:pt idx="5">
                        <c:v>64.099999999999994</c:v>
                      </c:pt>
                      <c:pt idx="6">
                        <c:v>78.849999999999994</c:v>
                      </c:pt>
                      <c:pt idx="7">
                        <c:v>99.2</c:v>
                      </c:pt>
                      <c:pt idx="8">
                        <c:v>118.4</c:v>
                      </c:pt>
                      <c:pt idx="9">
                        <c:v>123.9</c:v>
                      </c:pt>
                      <c:pt idx="10">
                        <c:v>131.30000000000001</c:v>
                      </c:pt>
                      <c:pt idx="11">
                        <c:v>98.444029999999998</c:v>
                      </c:pt>
                      <c:pt idx="12">
                        <c:v>106.60621999999999</c:v>
                      </c:pt>
                      <c:pt idx="13">
                        <c:v>55.244120000000002</c:v>
                      </c:pt>
                      <c:pt idx="14">
                        <c:v>53.701270000000001</c:v>
                      </c:pt>
                      <c:pt idx="15">
                        <c:v>49.570399999999999</c:v>
                      </c:pt>
                      <c:pt idx="16">
                        <c:v>49.12247</c:v>
                      </c:pt>
                      <c:pt idx="17">
                        <c:v>50.366709999999998</c:v>
                      </c:pt>
                      <c:pt idx="18">
                        <c:v>62.809080000000002</c:v>
                      </c:pt>
                      <c:pt idx="19">
                        <c:v>50.764870000000002</c:v>
                      </c:pt>
                      <c:pt idx="20">
                        <c:v>55.64228</c:v>
                      </c:pt>
                      <c:pt idx="21">
                        <c:v>65.397090000000006</c:v>
                      </c:pt>
                      <c:pt idx="22">
                        <c:v>77.939009999999996</c:v>
                      </c:pt>
                      <c:pt idx="23">
                        <c:v>53.950119999999998</c:v>
                      </c:pt>
                      <c:pt idx="24">
                        <c:v>35.323090000000001</c:v>
                      </c:pt>
                      <c:pt idx="25">
                        <c:v>25.467749999999999</c:v>
                      </c:pt>
                      <c:pt idx="26">
                        <c:v>20.100989999999999</c:v>
                      </c:pt>
                      <c:pt idx="27">
                        <c:v>18.7349</c:v>
                      </c:pt>
                      <c:pt idx="28">
                        <c:v>17.563970000000001</c:v>
                      </c:pt>
                      <c:pt idx="29">
                        <c:v>18.647079999999999</c:v>
                      </c:pt>
                      <c:pt idx="30">
                        <c:v>11.787369999999999</c:v>
                      </c:pt>
                      <c:pt idx="31">
                        <c:v>8.8893199999999997</c:v>
                      </c:pt>
                      <c:pt idx="32">
                        <c:v>9.7577599999999993</c:v>
                      </c:pt>
                      <c:pt idx="33">
                        <c:v>8.8307699999999993</c:v>
                      </c:pt>
                      <c:pt idx="34">
                        <c:v>10.148070000000001</c:v>
                      </c:pt>
                      <c:pt idx="35">
                        <c:v>9.29331</c:v>
                      </c:pt>
                      <c:pt idx="36">
                        <c:v>9.7565600000000003</c:v>
                      </c:pt>
                      <c:pt idx="37">
                        <c:v>7.1566999999999998</c:v>
                      </c:pt>
                      <c:pt idx="38">
                        <c:v>7.4308699999999996</c:v>
                      </c:pt>
                      <c:pt idx="39">
                        <c:v>7.3268800000000001</c:v>
                      </c:pt>
                      <c:pt idx="40">
                        <c:v>6.4382000000000001</c:v>
                      </c:pt>
                      <c:pt idx="41">
                        <c:v>7.1661599999999996</c:v>
                      </c:pt>
                      <c:pt idx="42">
                        <c:v>9.6431100000000001</c:v>
                      </c:pt>
                      <c:pt idx="43">
                        <c:v>11.307</c:v>
                      </c:pt>
                      <c:pt idx="44">
                        <c:v>9.8227499999999992</c:v>
                      </c:pt>
                      <c:pt idx="45">
                        <c:v>11.278700000000001</c:v>
                      </c:pt>
                      <c:pt idx="46">
                        <c:v>13.235620000000001</c:v>
                      </c:pt>
                      <c:pt idx="47">
                        <c:v>12.299659999999999</c:v>
                      </c:pt>
                      <c:pt idx="48">
                        <c:v>14.09596</c:v>
                      </c:pt>
                      <c:pt idx="49">
                        <c:v>12.356450000000001</c:v>
                      </c:pt>
                      <c:pt idx="50">
                        <c:v>11.836460000000001</c:v>
                      </c:pt>
                      <c:pt idx="51">
                        <c:v>12.21457</c:v>
                      </c:pt>
                      <c:pt idx="52">
                        <c:v>10.29541</c:v>
                      </c:pt>
                      <c:pt idx="53">
                        <c:v>13.604369999999999</c:v>
                      </c:pt>
                      <c:pt idx="54">
                        <c:v>13.70838</c:v>
                      </c:pt>
                      <c:pt idx="55">
                        <c:v>14.9846</c:v>
                      </c:pt>
                      <c:pt idx="56">
                        <c:v>13.42473</c:v>
                      </c:pt>
                      <c:pt idx="57">
                        <c:v>19.361840000000001</c:v>
                      </c:pt>
                      <c:pt idx="58">
                        <c:v>11.023440000000001</c:v>
                      </c:pt>
                      <c:pt idx="59">
                        <c:v>8.0831900000000001</c:v>
                      </c:pt>
                      <c:pt idx="60">
                        <c:v>8.3195399999999999</c:v>
                      </c:pt>
                      <c:pt idx="61">
                        <c:v>5.0673599999999999</c:v>
                      </c:pt>
                      <c:pt idx="62">
                        <c:v>5.6724199999999998</c:v>
                      </c:pt>
                      <c:pt idx="63">
                        <c:v>5.5400700000000001</c:v>
                      </c:pt>
                      <c:pt idx="64">
                        <c:v>4.0652299999999997</c:v>
                      </c:pt>
                      <c:pt idx="65">
                        <c:v>4.1314200000000003</c:v>
                      </c:pt>
                      <c:pt idx="66">
                        <c:v>3.99905</c:v>
                      </c:pt>
                      <c:pt idx="67">
                        <c:v>4.1503199999999998</c:v>
                      </c:pt>
                      <c:pt idx="68">
                        <c:v>4.0179600000000004</c:v>
                      </c:pt>
                      <c:pt idx="69">
                        <c:v>4.5852000000000004</c:v>
                      </c:pt>
                      <c:pt idx="70">
                        <c:v>4.3110400000000002</c:v>
                      </c:pt>
                      <c:pt idx="71">
                        <c:v>3.9895999999999998</c:v>
                      </c:pt>
                      <c:pt idx="72">
                        <c:v>4.15977</c:v>
                      </c:pt>
                      <c:pt idx="73">
                        <c:v>4.0368700000000004</c:v>
                      </c:pt>
                      <c:pt idx="74">
                        <c:v>4.2164900000000003</c:v>
                      </c:pt>
                      <c:pt idx="75">
                        <c:v>4.44339</c:v>
                      </c:pt>
                      <c:pt idx="76">
                        <c:v>4.2070400000000001</c:v>
                      </c:pt>
                      <c:pt idx="77">
                        <c:v>4.3488600000000002</c:v>
                      </c:pt>
                      <c:pt idx="78">
                        <c:v>4.44339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7DC0-4B5A-8157-8E4CD366925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Chart'!$R$1</c15:sqref>
                        </c15:formulaRef>
                      </c:ext>
                    </c:extLst>
                    <c:strCache>
                      <c:ptCount val="1"/>
                      <c:pt idx="0">
                        <c:v>BSE Mid Cap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Chart'!$A$2:$A$80</c15:sqref>
                        </c15:formulaRef>
                      </c:ext>
                    </c:extLst>
                    <c:strCache>
                      <c:ptCount val="79"/>
                      <c:pt idx="0">
                        <c:v>Date</c:v>
                      </c:pt>
                      <c:pt idx="1">
                        <c:v>Jun-16</c:v>
                      </c:pt>
                      <c:pt idx="2">
                        <c:v>May-16</c:v>
                      </c:pt>
                      <c:pt idx="3">
                        <c:v>Apr-16</c:v>
                      </c:pt>
                      <c:pt idx="4">
                        <c:v>Mar-16</c:v>
                      </c:pt>
                      <c:pt idx="5">
                        <c:v>Feb-16</c:v>
                      </c:pt>
                      <c:pt idx="6">
                        <c:v>Jan-16</c:v>
                      </c:pt>
                      <c:pt idx="7">
                        <c:v>Dec-15</c:v>
                      </c:pt>
                      <c:pt idx="8">
                        <c:v>Nov-15</c:v>
                      </c:pt>
                      <c:pt idx="9">
                        <c:v>Oct-15</c:v>
                      </c:pt>
                      <c:pt idx="10">
                        <c:v>Sep-15</c:v>
                      </c:pt>
                      <c:pt idx="11">
                        <c:v>Aug-15</c:v>
                      </c:pt>
                      <c:pt idx="12">
                        <c:v>Jul-15</c:v>
                      </c:pt>
                      <c:pt idx="13">
                        <c:v>Jun-15</c:v>
                      </c:pt>
                      <c:pt idx="14">
                        <c:v>May-15</c:v>
                      </c:pt>
                      <c:pt idx="15">
                        <c:v>Apr-15</c:v>
                      </c:pt>
                      <c:pt idx="16">
                        <c:v>Mar-15</c:v>
                      </c:pt>
                      <c:pt idx="17">
                        <c:v>Feb-15</c:v>
                      </c:pt>
                      <c:pt idx="18">
                        <c:v>Jan-15</c:v>
                      </c:pt>
                      <c:pt idx="19">
                        <c:v>Dec-14</c:v>
                      </c:pt>
                      <c:pt idx="20">
                        <c:v>Nov-14</c:v>
                      </c:pt>
                      <c:pt idx="21">
                        <c:v>Oct-14</c:v>
                      </c:pt>
                      <c:pt idx="22">
                        <c:v>Sep-14</c:v>
                      </c:pt>
                      <c:pt idx="23">
                        <c:v>Aug-14</c:v>
                      </c:pt>
                      <c:pt idx="24">
                        <c:v>Jul-14</c:v>
                      </c:pt>
                      <c:pt idx="25">
                        <c:v>Jun-14</c:v>
                      </c:pt>
                      <c:pt idx="26">
                        <c:v>May-14</c:v>
                      </c:pt>
                      <c:pt idx="27">
                        <c:v>Apr-14</c:v>
                      </c:pt>
                      <c:pt idx="28">
                        <c:v>Mar-14</c:v>
                      </c:pt>
                      <c:pt idx="29">
                        <c:v>Feb-14</c:v>
                      </c:pt>
                      <c:pt idx="30">
                        <c:v>Jan-14</c:v>
                      </c:pt>
                      <c:pt idx="31">
                        <c:v>Dec-13</c:v>
                      </c:pt>
                      <c:pt idx="32">
                        <c:v>Nov-13</c:v>
                      </c:pt>
                      <c:pt idx="33">
                        <c:v>Oct-13</c:v>
                      </c:pt>
                      <c:pt idx="34">
                        <c:v>Sep-13</c:v>
                      </c:pt>
                      <c:pt idx="35">
                        <c:v>Aug-13</c:v>
                      </c:pt>
                      <c:pt idx="36">
                        <c:v>Jul-13</c:v>
                      </c:pt>
                      <c:pt idx="37">
                        <c:v>Jun-13</c:v>
                      </c:pt>
                      <c:pt idx="38">
                        <c:v>May-13</c:v>
                      </c:pt>
                      <c:pt idx="39">
                        <c:v>Apr-13</c:v>
                      </c:pt>
                      <c:pt idx="40">
                        <c:v>Mar-13</c:v>
                      </c:pt>
                      <c:pt idx="41">
                        <c:v>Feb-13</c:v>
                      </c:pt>
                      <c:pt idx="42">
                        <c:v>Jan-13</c:v>
                      </c:pt>
                      <c:pt idx="43">
                        <c:v>Dec-12</c:v>
                      </c:pt>
                      <c:pt idx="44">
                        <c:v>Nov-12</c:v>
                      </c:pt>
                      <c:pt idx="45">
                        <c:v>Oct-12</c:v>
                      </c:pt>
                      <c:pt idx="46">
                        <c:v>Sep-12</c:v>
                      </c:pt>
                      <c:pt idx="47">
                        <c:v>Aug-12</c:v>
                      </c:pt>
                      <c:pt idx="48">
                        <c:v>Jul-12</c:v>
                      </c:pt>
                      <c:pt idx="49">
                        <c:v>Jun-12</c:v>
                      </c:pt>
                      <c:pt idx="50">
                        <c:v>May-12</c:v>
                      </c:pt>
                      <c:pt idx="51">
                        <c:v>Apr-12</c:v>
                      </c:pt>
                      <c:pt idx="52">
                        <c:v>Mar-12</c:v>
                      </c:pt>
                      <c:pt idx="53">
                        <c:v>Feb-12</c:v>
                      </c:pt>
                      <c:pt idx="54">
                        <c:v>Jan-12</c:v>
                      </c:pt>
                      <c:pt idx="55">
                        <c:v>Dec-11</c:v>
                      </c:pt>
                      <c:pt idx="56">
                        <c:v>Nov-11</c:v>
                      </c:pt>
                      <c:pt idx="57">
                        <c:v>Oct-11</c:v>
                      </c:pt>
                      <c:pt idx="58">
                        <c:v>Sep-11</c:v>
                      </c:pt>
                      <c:pt idx="59">
                        <c:v>Aug-11</c:v>
                      </c:pt>
                      <c:pt idx="60">
                        <c:v>Jul-11</c:v>
                      </c:pt>
                      <c:pt idx="61">
                        <c:v>Jun-11</c:v>
                      </c:pt>
                      <c:pt idx="62">
                        <c:v>May-11</c:v>
                      </c:pt>
                      <c:pt idx="63">
                        <c:v>Apr-11</c:v>
                      </c:pt>
                      <c:pt idx="64">
                        <c:v>Mar-11</c:v>
                      </c:pt>
                      <c:pt idx="65">
                        <c:v>Feb-11</c:v>
                      </c:pt>
                      <c:pt idx="66">
                        <c:v>Jan-11</c:v>
                      </c:pt>
                      <c:pt idx="67">
                        <c:v>Dec-10</c:v>
                      </c:pt>
                      <c:pt idx="68">
                        <c:v>Nov-10</c:v>
                      </c:pt>
                      <c:pt idx="69">
                        <c:v>Oct-10</c:v>
                      </c:pt>
                      <c:pt idx="70">
                        <c:v>Sep-10</c:v>
                      </c:pt>
                      <c:pt idx="71">
                        <c:v>Aug-10</c:v>
                      </c:pt>
                      <c:pt idx="72">
                        <c:v>Jul-10</c:v>
                      </c:pt>
                      <c:pt idx="73">
                        <c:v>Jun-10</c:v>
                      </c:pt>
                      <c:pt idx="74">
                        <c:v>May-10</c:v>
                      </c:pt>
                      <c:pt idx="75">
                        <c:v>Apr-10</c:v>
                      </c:pt>
                      <c:pt idx="76">
                        <c:v>Mar-10</c:v>
                      </c:pt>
                      <c:pt idx="77">
                        <c:v>Feb-10</c:v>
                      </c:pt>
                      <c:pt idx="78">
                        <c:v>Jan-10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Chart'!$R$2:$R$80</c15:sqref>
                        </c15:formulaRef>
                      </c:ext>
                    </c:extLst>
                    <c:numCache>
                      <c:formatCode>0.0</c:formatCode>
                      <c:ptCount val="79"/>
                      <c:pt idx="0" formatCode="General">
                        <c:v>0</c:v>
                      </c:pt>
                      <c:pt idx="1">
                        <c:v>11404.049805000001</c:v>
                      </c:pt>
                      <c:pt idx="2">
                        <c:v>11366.040039</c:v>
                      </c:pt>
                      <c:pt idx="3">
                        <c:v>11042.919921999999</c:v>
                      </c:pt>
                      <c:pt idx="4">
                        <c:v>10618.950194999999</c:v>
                      </c:pt>
                      <c:pt idx="5">
                        <c:v>9575.0996090000008</c:v>
                      </c:pt>
                      <c:pt idx="6">
                        <c:v>10417.259765999999</c:v>
                      </c:pt>
                      <c:pt idx="7">
                        <c:v>11143.080078000001</c:v>
                      </c:pt>
                      <c:pt idx="8">
                        <c:v>10989.759765999999</c:v>
                      </c:pt>
                      <c:pt idx="9">
                        <c:v>10974.599609000001</c:v>
                      </c:pt>
                      <c:pt idx="10">
                        <c:v>10799.200194999999</c:v>
                      </c:pt>
                      <c:pt idx="11">
                        <c:v>10734.419921999999</c:v>
                      </c:pt>
                      <c:pt idx="12">
                        <c:v>11273.019531</c:v>
                      </c:pt>
                      <c:pt idx="13">
                        <c:v>10679.990234000001</c:v>
                      </c:pt>
                      <c:pt idx="14">
                        <c:v>10716.089844</c:v>
                      </c:pt>
                      <c:pt idx="15">
                        <c:v>10416.290039</c:v>
                      </c:pt>
                      <c:pt idx="16">
                        <c:v>10592.219727</c:v>
                      </c:pt>
                      <c:pt idx="17">
                        <c:v>10811.459961</c:v>
                      </c:pt>
                      <c:pt idx="18">
                        <c:v>10738.589844</c:v>
                      </c:pt>
                      <c:pt idx="19">
                        <c:v>1452.4399410000001</c:v>
                      </c:pt>
                      <c:pt idx="20">
                        <c:v>10270.610352</c:v>
                      </c:pt>
                      <c:pt idx="21">
                        <c:v>9834.5996090000008</c:v>
                      </c:pt>
                      <c:pt idx="22">
                        <c:v>9530.3496090000008</c:v>
                      </c:pt>
                      <c:pt idx="23">
                        <c:v>9298.9003909999992</c:v>
                      </c:pt>
                      <c:pt idx="24">
                        <c:v>9188.1904300000006</c:v>
                      </c:pt>
                      <c:pt idx="25">
                        <c:v>9378.9501949999994</c:v>
                      </c:pt>
                      <c:pt idx="26">
                        <c:v>8467.2197269999997</c:v>
                      </c:pt>
                      <c:pt idx="27">
                        <c:v>7323.4599609999996</c:v>
                      </c:pt>
                      <c:pt idx="28">
                        <c:v>7082.8598629999997</c:v>
                      </c:pt>
                      <c:pt idx="29">
                        <c:v>6500.419922</c:v>
                      </c:pt>
                      <c:pt idx="30">
                        <c:v>6308.0498049999997</c:v>
                      </c:pt>
                      <c:pt idx="31">
                        <c:v>6705.5600590000004</c:v>
                      </c:pt>
                      <c:pt idx="32">
                        <c:v>6325.580078</c:v>
                      </c:pt>
                      <c:pt idx="33">
                        <c:v>6107.3500979999999</c:v>
                      </c:pt>
                      <c:pt idx="34">
                        <c:v>5605.9799800000001</c:v>
                      </c:pt>
                      <c:pt idx="35">
                        <c:v>5300.3999020000001</c:v>
                      </c:pt>
                      <c:pt idx="36">
                        <c:v>5543.1298829999996</c:v>
                      </c:pt>
                      <c:pt idx="37">
                        <c:v>5964.5</c:v>
                      </c:pt>
                      <c:pt idx="38">
                        <c:v>6389.4702150000003</c:v>
                      </c:pt>
                      <c:pt idx="39">
                        <c:v>6344.0400390000004</c:v>
                      </c:pt>
                      <c:pt idx="40">
                        <c:v>6142.0600590000004</c:v>
                      </c:pt>
                      <c:pt idx="41">
                        <c:v>6302.7797849999997</c:v>
                      </c:pt>
                      <c:pt idx="42">
                        <c:v>6970.8798829999996</c:v>
                      </c:pt>
                      <c:pt idx="43">
                        <c:v>7112.8901370000003</c:v>
                      </c:pt>
                      <c:pt idx="44">
                        <c:v>6901.9902339999999</c:v>
                      </c:pt>
                      <c:pt idx="45">
                        <c:v>6565.9902339999999</c:v>
                      </c:pt>
                      <c:pt idx="46">
                        <c:v>6607.2900390000004</c:v>
                      </c:pt>
                      <c:pt idx="47">
                        <c:v>5998.8398440000001</c:v>
                      </c:pt>
                      <c:pt idx="48">
                        <c:v>6012.2797849999997</c:v>
                      </c:pt>
                      <c:pt idx="49">
                        <c:v>6153.7202150000003</c:v>
                      </c:pt>
                      <c:pt idx="50">
                        <c:v>5907.9501950000003</c:v>
                      </c:pt>
                      <c:pt idx="51">
                        <c:v>6315.8500979999999</c:v>
                      </c:pt>
                      <c:pt idx="52">
                        <c:v>6346.3798829999996</c:v>
                      </c:pt>
                      <c:pt idx="53">
                        <c:v>6386.8198240000002</c:v>
                      </c:pt>
                      <c:pt idx="54">
                        <c:v>5871.7001950000003</c:v>
                      </c:pt>
                      <c:pt idx="55">
                        <c:v>5135.0498049999997</c:v>
                      </c:pt>
                      <c:pt idx="56">
                        <c:v>5627.6899409999996</c:v>
                      </c:pt>
                      <c:pt idx="57">
                        <c:v>6297.9902339999999</c:v>
                      </c:pt>
                      <c:pt idx="58">
                        <c:v>6129.5898440000001</c:v>
                      </c:pt>
                      <c:pt idx="59">
                        <c:v>6273.6000979999999</c:v>
                      </c:pt>
                      <c:pt idx="60">
                        <c:v>6915.3100590000004</c:v>
                      </c:pt>
                      <c:pt idx="61">
                        <c:v>6854.0498049999997</c:v>
                      </c:pt>
                      <c:pt idx="62">
                        <c:v>6787.7402339999999</c:v>
                      </c:pt>
                      <c:pt idx="63">
                        <c:v>7094.2597660000001</c:v>
                      </c:pt>
                      <c:pt idx="64">
                        <c:v>6873.3999020000001</c:v>
                      </c:pt>
                      <c:pt idx="65">
                        <c:v>6373.2299800000001</c:v>
                      </c:pt>
                      <c:pt idx="66">
                        <c:v>6868.3500979999999</c:v>
                      </c:pt>
                      <c:pt idx="67">
                        <c:v>7802.7099609999996</c:v>
                      </c:pt>
                      <c:pt idx="68">
                        <c:v>7764.0200199999999</c:v>
                      </c:pt>
                      <c:pt idx="69">
                        <c:v>8302.5595699999994</c:v>
                      </c:pt>
                      <c:pt idx="70">
                        <c:v>8084.1401370000003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7DC0-4B5A-8157-8E4CD3669252}"/>
                  </c:ext>
                </c:extLst>
              </c15:ser>
            </c15:filteredLineSeries>
          </c:ext>
        </c:extLst>
      </c:lineChart>
      <c:catAx>
        <c:axId val="25917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71128"/>
        <c:crosses val="autoZero"/>
        <c:auto val="1"/>
        <c:lblAlgn val="ctr"/>
        <c:lblOffset val="100"/>
        <c:noMultiLvlLbl val="0"/>
      </c:catAx>
      <c:valAx>
        <c:axId val="25917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7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'Trend Chart_1'!$C$1</c:f>
              <c:strCache>
                <c:ptCount val="1"/>
                <c:pt idx="0">
                  <c:v>ALEMBIC PHARMACEUTICALS LTD. (APLLTD.BO)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'Trend Chart_1'!$A$2:$A$79</c:f>
              <c:numCache>
                <c:formatCode>[$-409]mmm\-yy;@</c:formatCode>
                <c:ptCount val="78"/>
                <c:pt idx="0">
                  <c:v>42522</c:v>
                </c:pt>
                <c:pt idx="1">
                  <c:v>42492</c:v>
                </c:pt>
                <c:pt idx="2">
                  <c:v>42461</c:v>
                </c:pt>
                <c:pt idx="3">
                  <c:v>42430</c:v>
                </c:pt>
                <c:pt idx="4">
                  <c:v>42401</c:v>
                </c:pt>
                <c:pt idx="5">
                  <c:v>42370</c:v>
                </c:pt>
                <c:pt idx="6">
                  <c:v>42339</c:v>
                </c:pt>
                <c:pt idx="7">
                  <c:v>42310</c:v>
                </c:pt>
                <c:pt idx="8">
                  <c:v>42278</c:v>
                </c:pt>
                <c:pt idx="9">
                  <c:v>42248</c:v>
                </c:pt>
                <c:pt idx="10">
                  <c:v>42219</c:v>
                </c:pt>
                <c:pt idx="11">
                  <c:v>42186</c:v>
                </c:pt>
                <c:pt idx="12">
                  <c:v>42156</c:v>
                </c:pt>
                <c:pt idx="13">
                  <c:v>42125</c:v>
                </c:pt>
                <c:pt idx="14">
                  <c:v>42095</c:v>
                </c:pt>
                <c:pt idx="15">
                  <c:v>42065</c:v>
                </c:pt>
                <c:pt idx="16">
                  <c:v>42037</c:v>
                </c:pt>
                <c:pt idx="17">
                  <c:v>42005</c:v>
                </c:pt>
                <c:pt idx="18">
                  <c:v>41974</c:v>
                </c:pt>
                <c:pt idx="19">
                  <c:v>41946</c:v>
                </c:pt>
                <c:pt idx="20">
                  <c:v>41913</c:v>
                </c:pt>
                <c:pt idx="21">
                  <c:v>41883</c:v>
                </c:pt>
                <c:pt idx="22">
                  <c:v>41852</c:v>
                </c:pt>
                <c:pt idx="23">
                  <c:v>41821</c:v>
                </c:pt>
                <c:pt idx="24">
                  <c:v>41792</c:v>
                </c:pt>
                <c:pt idx="25">
                  <c:v>41760</c:v>
                </c:pt>
                <c:pt idx="26">
                  <c:v>41730</c:v>
                </c:pt>
                <c:pt idx="27">
                  <c:v>41701</c:v>
                </c:pt>
                <c:pt idx="28">
                  <c:v>41673</c:v>
                </c:pt>
                <c:pt idx="29">
                  <c:v>41640</c:v>
                </c:pt>
                <c:pt idx="30">
                  <c:v>41610</c:v>
                </c:pt>
                <c:pt idx="31">
                  <c:v>41579</c:v>
                </c:pt>
                <c:pt idx="32">
                  <c:v>41548</c:v>
                </c:pt>
                <c:pt idx="33">
                  <c:v>41519</c:v>
                </c:pt>
                <c:pt idx="34">
                  <c:v>41487</c:v>
                </c:pt>
                <c:pt idx="35">
                  <c:v>41456</c:v>
                </c:pt>
                <c:pt idx="36">
                  <c:v>41428</c:v>
                </c:pt>
                <c:pt idx="37">
                  <c:v>41395</c:v>
                </c:pt>
                <c:pt idx="38">
                  <c:v>41365</c:v>
                </c:pt>
                <c:pt idx="39">
                  <c:v>41334</c:v>
                </c:pt>
                <c:pt idx="40">
                  <c:v>41306</c:v>
                </c:pt>
                <c:pt idx="41">
                  <c:v>41275</c:v>
                </c:pt>
                <c:pt idx="42">
                  <c:v>41246</c:v>
                </c:pt>
                <c:pt idx="43">
                  <c:v>41214</c:v>
                </c:pt>
                <c:pt idx="44">
                  <c:v>41183</c:v>
                </c:pt>
                <c:pt idx="45">
                  <c:v>41155</c:v>
                </c:pt>
                <c:pt idx="46">
                  <c:v>41122</c:v>
                </c:pt>
                <c:pt idx="47">
                  <c:v>41092</c:v>
                </c:pt>
                <c:pt idx="48">
                  <c:v>41061</c:v>
                </c:pt>
                <c:pt idx="49">
                  <c:v>41030</c:v>
                </c:pt>
                <c:pt idx="50">
                  <c:v>41001</c:v>
                </c:pt>
                <c:pt idx="51">
                  <c:v>40969</c:v>
                </c:pt>
                <c:pt idx="52">
                  <c:v>40940</c:v>
                </c:pt>
                <c:pt idx="53">
                  <c:v>40910</c:v>
                </c:pt>
                <c:pt idx="54">
                  <c:v>40878</c:v>
                </c:pt>
                <c:pt idx="55">
                  <c:v>40848</c:v>
                </c:pt>
                <c:pt idx="56">
                  <c:v>40819</c:v>
                </c:pt>
                <c:pt idx="57">
                  <c:v>40788</c:v>
                </c:pt>
                <c:pt idx="58">
                  <c:v>40756</c:v>
                </c:pt>
                <c:pt idx="59">
                  <c:v>40725</c:v>
                </c:pt>
                <c:pt idx="60">
                  <c:v>40695</c:v>
                </c:pt>
                <c:pt idx="61">
                  <c:v>40665</c:v>
                </c:pt>
                <c:pt idx="62">
                  <c:v>40634</c:v>
                </c:pt>
                <c:pt idx="63">
                  <c:v>40603</c:v>
                </c:pt>
                <c:pt idx="64">
                  <c:v>40575</c:v>
                </c:pt>
                <c:pt idx="65">
                  <c:v>40546</c:v>
                </c:pt>
                <c:pt idx="66">
                  <c:v>40513</c:v>
                </c:pt>
                <c:pt idx="67">
                  <c:v>40483</c:v>
                </c:pt>
                <c:pt idx="68">
                  <c:v>40452</c:v>
                </c:pt>
                <c:pt idx="69">
                  <c:v>40422</c:v>
                </c:pt>
                <c:pt idx="70">
                  <c:v>40392</c:v>
                </c:pt>
                <c:pt idx="71">
                  <c:v>40360</c:v>
                </c:pt>
                <c:pt idx="72">
                  <c:v>40330</c:v>
                </c:pt>
                <c:pt idx="73">
                  <c:v>40301</c:v>
                </c:pt>
                <c:pt idx="74">
                  <c:v>40269</c:v>
                </c:pt>
                <c:pt idx="75">
                  <c:v>40239</c:v>
                </c:pt>
                <c:pt idx="76">
                  <c:v>40210</c:v>
                </c:pt>
                <c:pt idx="77">
                  <c:v>40179</c:v>
                </c:pt>
              </c:numCache>
            </c:numRef>
          </c:cat>
          <c:val>
            <c:numRef>
              <c:f>'Trend Chart_1'!$C$2:$C$79</c:f>
              <c:numCache>
                <c:formatCode>General</c:formatCode>
                <c:ptCount val="78"/>
                <c:pt idx="0">
                  <c:v>533.29999999999995</c:v>
                </c:pt>
                <c:pt idx="1">
                  <c:v>531.07000000000005</c:v>
                </c:pt>
                <c:pt idx="2">
                  <c:v>598.41</c:v>
                </c:pt>
                <c:pt idx="3">
                  <c:v>596.13</c:v>
                </c:pt>
                <c:pt idx="4">
                  <c:v>613.54999999999995</c:v>
                </c:pt>
                <c:pt idx="5">
                  <c:v>613.15</c:v>
                </c:pt>
                <c:pt idx="6">
                  <c:v>688.88</c:v>
                </c:pt>
                <c:pt idx="7">
                  <c:v>686.65</c:v>
                </c:pt>
                <c:pt idx="8">
                  <c:v>673.35</c:v>
                </c:pt>
                <c:pt idx="9">
                  <c:v>679.45</c:v>
                </c:pt>
                <c:pt idx="10">
                  <c:v>708.49</c:v>
                </c:pt>
                <c:pt idx="11">
                  <c:v>705.66</c:v>
                </c:pt>
                <c:pt idx="12">
                  <c:v>654.73</c:v>
                </c:pt>
                <c:pt idx="13">
                  <c:v>544.76</c:v>
                </c:pt>
                <c:pt idx="14">
                  <c:v>468.39</c:v>
                </c:pt>
                <c:pt idx="15">
                  <c:v>447.84</c:v>
                </c:pt>
                <c:pt idx="16">
                  <c:v>404.16</c:v>
                </c:pt>
                <c:pt idx="17">
                  <c:v>465.47</c:v>
                </c:pt>
                <c:pt idx="18">
                  <c:v>439.19</c:v>
                </c:pt>
                <c:pt idx="19">
                  <c:v>415.58</c:v>
                </c:pt>
                <c:pt idx="20">
                  <c:v>402.19</c:v>
                </c:pt>
                <c:pt idx="21">
                  <c:v>408.21</c:v>
                </c:pt>
                <c:pt idx="22">
                  <c:v>365.88</c:v>
                </c:pt>
                <c:pt idx="23">
                  <c:v>342.31</c:v>
                </c:pt>
                <c:pt idx="24">
                  <c:v>260.94</c:v>
                </c:pt>
                <c:pt idx="25">
                  <c:v>240.87</c:v>
                </c:pt>
                <c:pt idx="26">
                  <c:v>291.27999999999997</c:v>
                </c:pt>
                <c:pt idx="27">
                  <c:v>277.87</c:v>
                </c:pt>
                <c:pt idx="28">
                  <c:v>262.01</c:v>
                </c:pt>
                <c:pt idx="29">
                  <c:v>217.52</c:v>
                </c:pt>
                <c:pt idx="30">
                  <c:v>206.16</c:v>
                </c:pt>
                <c:pt idx="31">
                  <c:v>200.53</c:v>
                </c:pt>
                <c:pt idx="32">
                  <c:v>194.02</c:v>
                </c:pt>
                <c:pt idx="33">
                  <c:v>136.41</c:v>
                </c:pt>
                <c:pt idx="34">
                  <c:v>131.47</c:v>
                </c:pt>
                <c:pt idx="35">
                  <c:v>151.19999999999999</c:v>
                </c:pt>
                <c:pt idx="36">
                  <c:v>127.61</c:v>
                </c:pt>
                <c:pt idx="37">
                  <c:v>130.97999999999999</c:v>
                </c:pt>
                <c:pt idx="38">
                  <c:v>109.9</c:v>
                </c:pt>
                <c:pt idx="39">
                  <c:v>100.27</c:v>
                </c:pt>
                <c:pt idx="40">
                  <c:v>80.150000000000006</c:v>
                </c:pt>
                <c:pt idx="41">
                  <c:v>75.09</c:v>
                </c:pt>
                <c:pt idx="42">
                  <c:v>69.61</c:v>
                </c:pt>
                <c:pt idx="43">
                  <c:v>61.33</c:v>
                </c:pt>
                <c:pt idx="44">
                  <c:v>65.13</c:v>
                </c:pt>
                <c:pt idx="45">
                  <c:v>68.84</c:v>
                </c:pt>
                <c:pt idx="46">
                  <c:v>67.06</c:v>
                </c:pt>
                <c:pt idx="47">
                  <c:v>57.72</c:v>
                </c:pt>
                <c:pt idx="48">
                  <c:v>52.29</c:v>
                </c:pt>
                <c:pt idx="49">
                  <c:v>46.56</c:v>
                </c:pt>
                <c:pt idx="50">
                  <c:v>51.02</c:v>
                </c:pt>
                <c:pt idx="51">
                  <c:v>45.52</c:v>
                </c:pt>
                <c:pt idx="52">
                  <c:v>42.32</c:v>
                </c:pt>
                <c:pt idx="53">
                  <c:v>35.97</c:v>
                </c:pt>
                <c:pt idx="54">
                  <c:v>33.340000000000003</c:v>
                </c:pt>
                <c:pt idx="55">
                  <c:v>38.840000000000003</c:v>
                </c:pt>
                <c:pt idx="56">
                  <c:v>42.09</c:v>
                </c:pt>
                <c:pt idx="57">
                  <c:v>39.53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EA-43BD-95F8-0AB009B21DEE}"/>
            </c:ext>
          </c:extLst>
        </c:ser>
        <c:ser>
          <c:idx val="8"/>
          <c:order val="8"/>
          <c:tx>
            <c:strRef>
              <c:f>'Trend Chart_1'!$J$1</c:f>
              <c:strCache>
                <c:ptCount val="1"/>
                <c:pt idx="0">
                  <c:v>INDO COUNT INDUSTRIES LTD. (ICIL.BO)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'Trend Chart_1'!$A$2:$A$79</c:f>
              <c:numCache>
                <c:formatCode>[$-409]mmm\-yy;@</c:formatCode>
                <c:ptCount val="78"/>
                <c:pt idx="0">
                  <c:v>42522</c:v>
                </c:pt>
                <c:pt idx="1">
                  <c:v>42492</c:v>
                </c:pt>
                <c:pt idx="2">
                  <c:v>42461</c:v>
                </c:pt>
                <c:pt idx="3">
                  <c:v>42430</c:v>
                </c:pt>
                <c:pt idx="4">
                  <c:v>42401</c:v>
                </c:pt>
                <c:pt idx="5">
                  <c:v>42370</c:v>
                </c:pt>
                <c:pt idx="6">
                  <c:v>42339</c:v>
                </c:pt>
                <c:pt idx="7">
                  <c:v>42310</c:v>
                </c:pt>
                <c:pt idx="8">
                  <c:v>42278</c:v>
                </c:pt>
                <c:pt idx="9">
                  <c:v>42248</c:v>
                </c:pt>
                <c:pt idx="10">
                  <c:v>42219</c:v>
                </c:pt>
                <c:pt idx="11">
                  <c:v>42186</c:v>
                </c:pt>
                <c:pt idx="12">
                  <c:v>42156</c:v>
                </c:pt>
                <c:pt idx="13">
                  <c:v>42125</c:v>
                </c:pt>
                <c:pt idx="14">
                  <c:v>42095</c:v>
                </c:pt>
                <c:pt idx="15">
                  <c:v>42065</c:v>
                </c:pt>
                <c:pt idx="16">
                  <c:v>42037</c:v>
                </c:pt>
                <c:pt idx="17">
                  <c:v>42005</c:v>
                </c:pt>
                <c:pt idx="18">
                  <c:v>41974</c:v>
                </c:pt>
                <c:pt idx="19">
                  <c:v>41946</c:v>
                </c:pt>
                <c:pt idx="20">
                  <c:v>41913</c:v>
                </c:pt>
                <c:pt idx="21">
                  <c:v>41883</c:v>
                </c:pt>
                <c:pt idx="22">
                  <c:v>41852</c:v>
                </c:pt>
                <c:pt idx="23">
                  <c:v>41821</c:v>
                </c:pt>
                <c:pt idx="24">
                  <c:v>41792</c:v>
                </c:pt>
                <c:pt idx="25">
                  <c:v>41760</c:v>
                </c:pt>
                <c:pt idx="26">
                  <c:v>41730</c:v>
                </c:pt>
                <c:pt idx="27">
                  <c:v>41701</c:v>
                </c:pt>
                <c:pt idx="28">
                  <c:v>41673</c:v>
                </c:pt>
                <c:pt idx="29">
                  <c:v>41640</c:v>
                </c:pt>
                <c:pt idx="30">
                  <c:v>41610</c:v>
                </c:pt>
                <c:pt idx="31">
                  <c:v>41579</c:v>
                </c:pt>
                <c:pt idx="32">
                  <c:v>41548</c:v>
                </c:pt>
                <c:pt idx="33">
                  <c:v>41519</c:v>
                </c:pt>
                <c:pt idx="34">
                  <c:v>41487</c:v>
                </c:pt>
                <c:pt idx="35">
                  <c:v>41456</c:v>
                </c:pt>
                <c:pt idx="36">
                  <c:v>41428</c:v>
                </c:pt>
                <c:pt idx="37">
                  <c:v>41395</c:v>
                </c:pt>
                <c:pt idx="38">
                  <c:v>41365</c:v>
                </c:pt>
                <c:pt idx="39">
                  <c:v>41334</c:v>
                </c:pt>
                <c:pt idx="40">
                  <c:v>41306</c:v>
                </c:pt>
                <c:pt idx="41">
                  <c:v>41275</c:v>
                </c:pt>
                <c:pt idx="42">
                  <c:v>41246</c:v>
                </c:pt>
                <c:pt idx="43">
                  <c:v>41214</c:v>
                </c:pt>
                <c:pt idx="44">
                  <c:v>41183</c:v>
                </c:pt>
                <c:pt idx="45">
                  <c:v>41155</c:v>
                </c:pt>
                <c:pt idx="46">
                  <c:v>41122</c:v>
                </c:pt>
                <c:pt idx="47">
                  <c:v>41092</c:v>
                </c:pt>
                <c:pt idx="48">
                  <c:v>41061</c:v>
                </c:pt>
                <c:pt idx="49">
                  <c:v>41030</c:v>
                </c:pt>
                <c:pt idx="50">
                  <c:v>41001</c:v>
                </c:pt>
                <c:pt idx="51">
                  <c:v>40969</c:v>
                </c:pt>
                <c:pt idx="52">
                  <c:v>40940</c:v>
                </c:pt>
                <c:pt idx="53">
                  <c:v>40910</c:v>
                </c:pt>
                <c:pt idx="54">
                  <c:v>40878</c:v>
                </c:pt>
                <c:pt idx="55">
                  <c:v>40848</c:v>
                </c:pt>
                <c:pt idx="56">
                  <c:v>40819</c:v>
                </c:pt>
                <c:pt idx="57">
                  <c:v>40788</c:v>
                </c:pt>
                <c:pt idx="58">
                  <c:v>40756</c:v>
                </c:pt>
                <c:pt idx="59">
                  <c:v>40725</c:v>
                </c:pt>
                <c:pt idx="60">
                  <c:v>40695</c:v>
                </c:pt>
                <c:pt idx="61">
                  <c:v>40665</c:v>
                </c:pt>
                <c:pt idx="62">
                  <c:v>40634</c:v>
                </c:pt>
                <c:pt idx="63">
                  <c:v>40603</c:v>
                </c:pt>
                <c:pt idx="64">
                  <c:v>40575</c:v>
                </c:pt>
                <c:pt idx="65">
                  <c:v>40546</c:v>
                </c:pt>
                <c:pt idx="66">
                  <c:v>40513</c:v>
                </c:pt>
                <c:pt idx="67">
                  <c:v>40483</c:v>
                </c:pt>
                <c:pt idx="68">
                  <c:v>40452</c:v>
                </c:pt>
                <c:pt idx="69">
                  <c:v>40422</c:v>
                </c:pt>
                <c:pt idx="70">
                  <c:v>40392</c:v>
                </c:pt>
                <c:pt idx="71">
                  <c:v>40360</c:v>
                </c:pt>
                <c:pt idx="72">
                  <c:v>40330</c:v>
                </c:pt>
                <c:pt idx="73">
                  <c:v>40301</c:v>
                </c:pt>
                <c:pt idx="74">
                  <c:v>40269</c:v>
                </c:pt>
                <c:pt idx="75">
                  <c:v>40239</c:v>
                </c:pt>
                <c:pt idx="76">
                  <c:v>40210</c:v>
                </c:pt>
                <c:pt idx="77">
                  <c:v>40179</c:v>
                </c:pt>
              </c:numCache>
            </c:numRef>
          </c:cat>
          <c:val>
            <c:numRef>
              <c:f>'Trend Chart_1'!$J$2:$J$79</c:f>
              <c:numCache>
                <c:formatCode>General</c:formatCode>
                <c:ptCount val="78"/>
                <c:pt idx="0">
                  <c:v>940.1</c:v>
                </c:pt>
                <c:pt idx="1">
                  <c:v>940.5</c:v>
                </c:pt>
                <c:pt idx="2">
                  <c:v>1051.95</c:v>
                </c:pt>
                <c:pt idx="3">
                  <c:v>968.35</c:v>
                </c:pt>
                <c:pt idx="4">
                  <c:v>826.75</c:v>
                </c:pt>
                <c:pt idx="5">
                  <c:v>1094.5</c:v>
                </c:pt>
                <c:pt idx="6">
                  <c:v>1099.55</c:v>
                </c:pt>
                <c:pt idx="7">
                  <c:v>1025.75</c:v>
                </c:pt>
                <c:pt idx="8">
                  <c:v>915.99</c:v>
                </c:pt>
                <c:pt idx="9">
                  <c:v>907.99</c:v>
                </c:pt>
                <c:pt idx="10">
                  <c:v>996.15</c:v>
                </c:pt>
                <c:pt idx="11">
                  <c:v>833.83</c:v>
                </c:pt>
                <c:pt idx="12">
                  <c:v>723.7</c:v>
                </c:pt>
                <c:pt idx="13">
                  <c:v>570.16999999999996</c:v>
                </c:pt>
                <c:pt idx="14">
                  <c:v>431.62</c:v>
                </c:pt>
                <c:pt idx="15">
                  <c:v>378.38</c:v>
                </c:pt>
                <c:pt idx="16">
                  <c:v>399.76</c:v>
                </c:pt>
                <c:pt idx="17">
                  <c:v>404.85</c:v>
                </c:pt>
                <c:pt idx="18">
                  <c:v>345.02</c:v>
                </c:pt>
                <c:pt idx="19">
                  <c:v>319.14999999999998</c:v>
                </c:pt>
                <c:pt idx="20">
                  <c:v>176.06</c:v>
                </c:pt>
                <c:pt idx="21">
                  <c:v>184.1</c:v>
                </c:pt>
                <c:pt idx="22">
                  <c:v>145.44</c:v>
                </c:pt>
                <c:pt idx="23">
                  <c:v>124.06</c:v>
                </c:pt>
                <c:pt idx="24">
                  <c:v>87.05</c:v>
                </c:pt>
                <c:pt idx="25">
                  <c:v>72.87</c:v>
                </c:pt>
                <c:pt idx="26">
                  <c:v>44.45</c:v>
                </c:pt>
                <c:pt idx="27">
                  <c:v>39.36</c:v>
                </c:pt>
                <c:pt idx="28">
                  <c:v>37.11</c:v>
                </c:pt>
                <c:pt idx="29">
                  <c:v>39.21</c:v>
                </c:pt>
                <c:pt idx="30">
                  <c:v>38.06</c:v>
                </c:pt>
                <c:pt idx="31">
                  <c:v>39.409999999999997</c:v>
                </c:pt>
                <c:pt idx="32">
                  <c:v>30.07</c:v>
                </c:pt>
                <c:pt idx="33">
                  <c:v>26.37</c:v>
                </c:pt>
                <c:pt idx="34">
                  <c:v>26.52</c:v>
                </c:pt>
                <c:pt idx="35">
                  <c:v>17.03</c:v>
                </c:pt>
                <c:pt idx="36">
                  <c:v>13.98</c:v>
                </c:pt>
                <c:pt idx="37">
                  <c:v>14.37</c:v>
                </c:pt>
                <c:pt idx="38">
                  <c:v>12.19</c:v>
                </c:pt>
                <c:pt idx="39">
                  <c:v>9.89</c:v>
                </c:pt>
                <c:pt idx="40">
                  <c:v>13.04</c:v>
                </c:pt>
                <c:pt idx="41">
                  <c:v>13.68</c:v>
                </c:pt>
                <c:pt idx="42">
                  <c:v>14.23</c:v>
                </c:pt>
                <c:pt idx="43">
                  <c:v>13.9</c:v>
                </c:pt>
                <c:pt idx="44">
                  <c:v>12.59</c:v>
                </c:pt>
                <c:pt idx="45">
                  <c:v>8.65</c:v>
                </c:pt>
                <c:pt idx="46">
                  <c:v>8.33</c:v>
                </c:pt>
                <c:pt idx="47">
                  <c:v>7.18</c:v>
                </c:pt>
                <c:pt idx="48">
                  <c:v>7.98</c:v>
                </c:pt>
                <c:pt idx="49">
                  <c:v>6.79</c:v>
                </c:pt>
                <c:pt idx="50">
                  <c:v>6.99</c:v>
                </c:pt>
                <c:pt idx="51">
                  <c:v>6.65</c:v>
                </c:pt>
                <c:pt idx="52">
                  <c:v>7</c:v>
                </c:pt>
                <c:pt idx="53">
                  <c:v>7.6</c:v>
                </c:pt>
                <c:pt idx="54">
                  <c:v>7.3</c:v>
                </c:pt>
                <c:pt idx="55">
                  <c:v>9.2899999999999991</c:v>
                </c:pt>
                <c:pt idx="56">
                  <c:v>9.31</c:v>
                </c:pt>
                <c:pt idx="57">
                  <c:v>9.18</c:v>
                </c:pt>
                <c:pt idx="58">
                  <c:v>9.99</c:v>
                </c:pt>
                <c:pt idx="59">
                  <c:v>12.34</c:v>
                </c:pt>
                <c:pt idx="60">
                  <c:v>12.22</c:v>
                </c:pt>
                <c:pt idx="61">
                  <c:v>12.51</c:v>
                </c:pt>
                <c:pt idx="62">
                  <c:v>13.86</c:v>
                </c:pt>
                <c:pt idx="63">
                  <c:v>14.38</c:v>
                </c:pt>
                <c:pt idx="64">
                  <c:v>15.33</c:v>
                </c:pt>
                <c:pt idx="65">
                  <c:v>13.73</c:v>
                </c:pt>
                <c:pt idx="66">
                  <c:v>16.63</c:v>
                </c:pt>
                <c:pt idx="67">
                  <c:v>18.03</c:v>
                </c:pt>
                <c:pt idx="68">
                  <c:v>20.98</c:v>
                </c:pt>
                <c:pt idx="69">
                  <c:v>18.63</c:v>
                </c:pt>
                <c:pt idx="70">
                  <c:v>18.989999999999998</c:v>
                </c:pt>
                <c:pt idx="71">
                  <c:v>12.8</c:v>
                </c:pt>
                <c:pt idx="72">
                  <c:v>7.98</c:v>
                </c:pt>
                <c:pt idx="73">
                  <c:v>10.98</c:v>
                </c:pt>
                <c:pt idx="74">
                  <c:v>9.68</c:v>
                </c:pt>
                <c:pt idx="75">
                  <c:v>9.8000000000000007</c:v>
                </c:pt>
                <c:pt idx="76">
                  <c:v>8.81</c:v>
                </c:pt>
                <c:pt idx="77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0EA-43BD-95F8-0AB009B21DEE}"/>
            </c:ext>
          </c:extLst>
        </c:ser>
        <c:ser>
          <c:idx val="11"/>
          <c:order val="11"/>
          <c:tx>
            <c:strRef>
              <c:f>'Trend Chart_1'!$M$1</c:f>
              <c:strCache>
                <c:ptCount val="1"/>
                <c:pt idx="0">
                  <c:v>Relaxo Footwears Ltd (RELAXO.BO)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'Trend Chart_1'!$A$2:$A$79</c:f>
              <c:numCache>
                <c:formatCode>[$-409]mmm\-yy;@</c:formatCode>
                <c:ptCount val="78"/>
                <c:pt idx="0">
                  <c:v>42522</c:v>
                </c:pt>
                <c:pt idx="1">
                  <c:v>42492</c:v>
                </c:pt>
                <c:pt idx="2">
                  <c:v>42461</c:v>
                </c:pt>
                <c:pt idx="3">
                  <c:v>42430</c:v>
                </c:pt>
                <c:pt idx="4">
                  <c:v>42401</c:v>
                </c:pt>
                <c:pt idx="5">
                  <c:v>42370</c:v>
                </c:pt>
                <c:pt idx="6">
                  <c:v>42339</c:v>
                </c:pt>
                <c:pt idx="7">
                  <c:v>42310</c:v>
                </c:pt>
                <c:pt idx="8">
                  <c:v>42278</c:v>
                </c:pt>
                <c:pt idx="9">
                  <c:v>42248</c:v>
                </c:pt>
                <c:pt idx="10">
                  <c:v>42219</c:v>
                </c:pt>
                <c:pt idx="11">
                  <c:v>42186</c:v>
                </c:pt>
                <c:pt idx="12">
                  <c:v>42156</c:v>
                </c:pt>
                <c:pt idx="13">
                  <c:v>42125</c:v>
                </c:pt>
                <c:pt idx="14">
                  <c:v>42095</c:v>
                </c:pt>
                <c:pt idx="15">
                  <c:v>42065</c:v>
                </c:pt>
                <c:pt idx="16">
                  <c:v>42037</c:v>
                </c:pt>
                <c:pt idx="17">
                  <c:v>42005</c:v>
                </c:pt>
                <c:pt idx="18">
                  <c:v>41974</c:v>
                </c:pt>
                <c:pt idx="19">
                  <c:v>41946</c:v>
                </c:pt>
                <c:pt idx="20">
                  <c:v>41913</c:v>
                </c:pt>
                <c:pt idx="21">
                  <c:v>41883</c:v>
                </c:pt>
                <c:pt idx="22">
                  <c:v>41852</c:v>
                </c:pt>
                <c:pt idx="23">
                  <c:v>41821</c:v>
                </c:pt>
                <c:pt idx="24">
                  <c:v>41792</c:v>
                </c:pt>
                <c:pt idx="25">
                  <c:v>41760</c:v>
                </c:pt>
                <c:pt idx="26">
                  <c:v>41730</c:v>
                </c:pt>
                <c:pt idx="27">
                  <c:v>41701</c:v>
                </c:pt>
                <c:pt idx="28">
                  <c:v>41673</c:v>
                </c:pt>
                <c:pt idx="29">
                  <c:v>41640</c:v>
                </c:pt>
                <c:pt idx="30">
                  <c:v>41610</c:v>
                </c:pt>
                <c:pt idx="31">
                  <c:v>41579</c:v>
                </c:pt>
                <c:pt idx="32">
                  <c:v>41548</c:v>
                </c:pt>
                <c:pt idx="33">
                  <c:v>41519</c:v>
                </c:pt>
                <c:pt idx="34">
                  <c:v>41487</c:v>
                </c:pt>
                <c:pt idx="35">
                  <c:v>41456</c:v>
                </c:pt>
                <c:pt idx="36">
                  <c:v>41428</c:v>
                </c:pt>
                <c:pt idx="37">
                  <c:v>41395</c:v>
                </c:pt>
                <c:pt idx="38">
                  <c:v>41365</c:v>
                </c:pt>
                <c:pt idx="39">
                  <c:v>41334</c:v>
                </c:pt>
                <c:pt idx="40">
                  <c:v>41306</c:v>
                </c:pt>
                <c:pt idx="41">
                  <c:v>41275</c:v>
                </c:pt>
                <c:pt idx="42">
                  <c:v>41246</c:v>
                </c:pt>
                <c:pt idx="43">
                  <c:v>41214</c:v>
                </c:pt>
                <c:pt idx="44">
                  <c:v>41183</c:v>
                </c:pt>
                <c:pt idx="45">
                  <c:v>41155</c:v>
                </c:pt>
                <c:pt idx="46">
                  <c:v>41122</c:v>
                </c:pt>
                <c:pt idx="47">
                  <c:v>41092</c:v>
                </c:pt>
                <c:pt idx="48">
                  <c:v>41061</c:v>
                </c:pt>
                <c:pt idx="49">
                  <c:v>41030</c:v>
                </c:pt>
                <c:pt idx="50">
                  <c:v>41001</c:v>
                </c:pt>
                <c:pt idx="51">
                  <c:v>40969</c:v>
                </c:pt>
                <c:pt idx="52">
                  <c:v>40940</c:v>
                </c:pt>
                <c:pt idx="53">
                  <c:v>40910</c:v>
                </c:pt>
                <c:pt idx="54">
                  <c:v>40878</c:v>
                </c:pt>
                <c:pt idx="55">
                  <c:v>40848</c:v>
                </c:pt>
                <c:pt idx="56">
                  <c:v>40819</c:v>
                </c:pt>
                <c:pt idx="57">
                  <c:v>40788</c:v>
                </c:pt>
                <c:pt idx="58">
                  <c:v>40756</c:v>
                </c:pt>
                <c:pt idx="59">
                  <c:v>40725</c:v>
                </c:pt>
                <c:pt idx="60">
                  <c:v>40695</c:v>
                </c:pt>
                <c:pt idx="61">
                  <c:v>40665</c:v>
                </c:pt>
                <c:pt idx="62">
                  <c:v>40634</c:v>
                </c:pt>
                <c:pt idx="63">
                  <c:v>40603</c:v>
                </c:pt>
                <c:pt idx="64">
                  <c:v>40575</c:v>
                </c:pt>
                <c:pt idx="65">
                  <c:v>40546</c:v>
                </c:pt>
                <c:pt idx="66">
                  <c:v>40513</c:v>
                </c:pt>
                <c:pt idx="67">
                  <c:v>40483</c:v>
                </c:pt>
                <c:pt idx="68">
                  <c:v>40452</c:v>
                </c:pt>
                <c:pt idx="69">
                  <c:v>40422</c:v>
                </c:pt>
                <c:pt idx="70">
                  <c:v>40392</c:v>
                </c:pt>
                <c:pt idx="71">
                  <c:v>40360</c:v>
                </c:pt>
                <c:pt idx="72">
                  <c:v>40330</c:v>
                </c:pt>
                <c:pt idx="73">
                  <c:v>40301</c:v>
                </c:pt>
                <c:pt idx="74">
                  <c:v>40269</c:v>
                </c:pt>
                <c:pt idx="75">
                  <c:v>40239</c:v>
                </c:pt>
                <c:pt idx="76">
                  <c:v>40210</c:v>
                </c:pt>
                <c:pt idx="77">
                  <c:v>40179</c:v>
                </c:pt>
              </c:numCache>
            </c:numRef>
          </c:cat>
          <c:val>
            <c:numRef>
              <c:f>'Trend Chart_1'!$M$2:$M$79</c:f>
              <c:numCache>
                <c:formatCode>General</c:formatCode>
                <c:ptCount val="78"/>
                <c:pt idx="0">
                  <c:v>478.3</c:v>
                </c:pt>
                <c:pt idx="1">
                  <c:v>446.7</c:v>
                </c:pt>
                <c:pt idx="2">
                  <c:v>486.4</c:v>
                </c:pt>
                <c:pt idx="3">
                  <c:v>364</c:v>
                </c:pt>
                <c:pt idx="4">
                  <c:v>387.55</c:v>
                </c:pt>
                <c:pt idx="5">
                  <c:v>467.25</c:v>
                </c:pt>
                <c:pt idx="6">
                  <c:v>508.5</c:v>
                </c:pt>
                <c:pt idx="7">
                  <c:v>507</c:v>
                </c:pt>
                <c:pt idx="8">
                  <c:v>523.95000000000005</c:v>
                </c:pt>
                <c:pt idx="9">
                  <c:v>528.85</c:v>
                </c:pt>
                <c:pt idx="10">
                  <c:v>518.71299999999997</c:v>
                </c:pt>
                <c:pt idx="11">
                  <c:v>561.72299999999996</c:v>
                </c:pt>
                <c:pt idx="12">
                  <c:v>237.352</c:v>
                </c:pt>
                <c:pt idx="13">
                  <c:v>424.851</c:v>
                </c:pt>
                <c:pt idx="14">
                  <c:v>364.15800000000002</c:v>
                </c:pt>
                <c:pt idx="15">
                  <c:v>322.697</c:v>
                </c:pt>
                <c:pt idx="16">
                  <c:v>353.54300000000001</c:v>
                </c:pt>
                <c:pt idx="17">
                  <c:v>329.14100000000002</c:v>
                </c:pt>
                <c:pt idx="18">
                  <c:v>281.68599999999998</c:v>
                </c:pt>
                <c:pt idx="19">
                  <c:v>245.869</c:v>
                </c:pt>
                <c:pt idx="20">
                  <c:v>258.60700000000003</c:v>
                </c:pt>
                <c:pt idx="21">
                  <c:v>239.55</c:v>
                </c:pt>
                <c:pt idx="22">
                  <c:v>215.434</c:v>
                </c:pt>
                <c:pt idx="23">
                  <c:v>194.37700000000001</c:v>
                </c:pt>
                <c:pt idx="24">
                  <c:v>189.642</c:v>
                </c:pt>
                <c:pt idx="25">
                  <c:v>183.43700000000001</c:v>
                </c:pt>
                <c:pt idx="26">
                  <c:v>151.01599999999999</c:v>
                </c:pt>
                <c:pt idx="27">
                  <c:v>146.87899999999999</c:v>
                </c:pt>
                <c:pt idx="28">
                  <c:v>125.72199999999999</c:v>
                </c:pt>
                <c:pt idx="29">
                  <c:v>115.081</c:v>
                </c:pt>
                <c:pt idx="30">
                  <c:v>113.137</c:v>
                </c:pt>
                <c:pt idx="31">
                  <c:v>88.167000000000002</c:v>
                </c:pt>
                <c:pt idx="32">
                  <c:v>85.072000000000003</c:v>
                </c:pt>
                <c:pt idx="33">
                  <c:v>84.912999999999997</c:v>
                </c:pt>
                <c:pt idx="34">
                  <c:v>70.260999999999996</c:v>
                </c:pt>
                <c:pt idx="35">
                  <c:v>75.808999999999997</c:v>
                </c:pt>
                <c:pt idx="36">
                  <c:v>77.093000000000004</c:v>
                </c:pt>
                <c:pt idx="37">
                  <c:v>63.573999999999998</c:v>
                </c:pt>
                <c:pt idx="38">
                  <c:v>57.478000000000002</c:v>
                </c:pt>
                <c:pt idx="39">
                  <c:v>56.847999999999999</c:v>
                </c:pt>
                <c:pt idx="40">
                  <c:v>61.616</c:v>
                </c:pt>
                <c:pt idx="41">
                  <c:v>79.128</c:v>
                </c:pt>
                <c:pt idx="42">
                  <c:v>77.893000000000001</c:v>
                </c:pt>
                <c:pt idx="43">
                  <c:v>78.061999999999998</c:v>
                </c:pt>
                <c:pt idx="44">
                  <c:v>79.462999999999994</c:v>
                </c:pt>
                <c:pt idx="45">
                  <c:v>70.323999999999998</c:v>
                </c:pt>
                <c:pt idx="46">
                  <c:v>59.036000000000001</c:v>
                </c:pt>
                <c:pt idx="47">
                  <c:v>52.067999999999998</c:v>
                </c:pt>
                <c:pt idx="48">
                  <c:v>48.695999999999998</c:v>
                </c:pt>
                <c:pt idx="49">
                  <c:v>40.991</c:v>
                </c:pt>
                <c:pt idx="50">
                  <c:v>30.745000000000001</c:v>
                </c:pt>
                <c:pt idx="51">
                  <c:v>28.763000000000002</c:v>
                </c:pt>
                <c:pt idx="52">
                  <c:v>30.588999999999999</c:v>
                </c:pt>
                <c:pt idx="53">
                  <c:v>26.228000000000002</c:v>
                </c:pt>
                <c:pt idx="54">
                  <c:v>22.657</c:v>
                </c:pt>
                <c:pt idx="55">
                  <c:v>28.716000000000001</c:v>
                </c:pt>
                <c:pt idx="56">
                  <c:v>41.396999999999998</c:v>
                </c:pt>
                <c:pt idx="57">
                  <c:v>41.600999999999999</c:v>
                </c:pt>
                <c:pt idx="58">
                  <c:v>29.8</c:v>
                </c:pt>
                <c:pt idx="59">
                  <c:v>27.178999999999998</c:v>
                </c:pt>
                <c:pt idx="60">
                  <c:v>27.556000000000001</c:v>
                </c:pt>
                <c:pt idx="61">
                  <c:v>22.065000000000001</c:v>
                </c:pt>
                <c:pt idx="62">
                  <c:v>25.885999999999999</c:v>
                </c:pt>
                <c:pt idx="63">
                  <c:v>25.655999999999999</c:v>
                </c:pt>
                <c:pt idx="64">
                  <c:v>25.872</c:v>
                </c:pt>
                <c:pt idx="65">
                  <c:v>28.052</c:v>
                </c:pt>
                <c:pt idx="66">
                  <c:v>34.707000000000001</c:v>
                </c:pt>
                <c:pt idx="67">
                  <c:v>32.683</c:v>
                </c:pt>
                <c:pt idx="68">
                  <c:v>39.731000000000002</c:v>
                </c:pt>
                <c:pt idx="69">
                  <c:v>39.881</c:v>
                </c:pt>
                <c:pt idx="70">
                  <c:v>36.225000000000001</c:v>
                </c:pt>
                <c:pt idx="71">
                  <c:v>35.527999999999999</c:v>
                </c:pt>
                <c:pt idx="72">
                  <c:v>32.412999999999997</c:v>
                </c:pt>
                <c:pt idx="73">
                  <c:v>27.068999999999999</c:v>
                </c:pt>
                <c:pt idx="74">
                  <c:v>28.201000000000001</c:v>
                </c:pt>
                <c:pt idx="75">
                  <c:v>19.856999999999999</c:v>
                </c:pt>
                <c:pt idx="76">
                  <c:v>16.888000000000002</c:v>
                </c:pt>
                <c:pt idx="77">
                  <c:v>15.867000000000001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0EA-43BD-95F8-0AB009B21DEE}"/>
            </c:ext>
          </c:extLst>
        </c:ser>
        <c:ser>
          <c:idx val="12"/>
          <c:order val="12"/>
          <c:tx>
            <c:strRef>
              <c:f>'Trend Chart_1'!$N$1</c:f>
              <c:strCache>
                <c:ptCount val="1"/>
                <c:pt idx="0">
                  <c:v>Shaily Engineering Plastics Ltd (SHAILY.BO)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'Trend Chart_1'!$A$2:$A$79</c:f>
              <c:numCache>
                <c:formatCode>[$-409]mmm\-yy;@</c:formatCode>
                <c:ptCount val="78"/>
                <c:pt idx="0">
                  <c:v>42522</c:v>
                </c:pt>
                <c:pt idx="1">
                  <c:v>42492</c:v>
                </c:pt>
                <c:pt idx="2">
                  <c:v>42461</c:v>
                </c:pt>
                <c:pt idx="3">
                  <c:v>42430</c:v>
                </c:pt>
                <c:pt idx="4">
                  <c:v>42401</c:v>
                </c:pt>
                <c:pt idx="5">
                  <c:v>42370</c:v>
                </c:pt>
                <c:pt idx="6">
                  <c:v>42339</c:v>
                </c:pt>
                <c:pt idx="7">
                  <c:v>42310</c:v>
                </c:pt>
                <c:pt idx="8">
                  <c:v>42278</c:v>
                </c:pt>
                <c:pt idx="9">
                  <c:v>42248</c:v>
                </c:pt>
                <c:pt idx="10">
                  <c:v>42219</c:v>
                </c:pt>
                <c:pt idx="11">
                  <c:v>42186</c:v>
                </c:pt>
                <c:pt idx="12">
                  <c:v>42156</c:v>
                </c:pt>
                <c:pt idx="13">
                  <c:v>42125</c:v>
                </c:pt>
                <c:pt idx="14">
                  <c:v>42095</c:v>
                </c:pt>
                <c:pt idx="15">
                  <c:v>42065</c:v>
                </c:pt>
                <c:pt idx="16">
                  <c:v>42037</c:v>
                </c:pt>
                <c:pt idx="17">
                  <c:v>42005</c:v>
                </c:pt>
                <c:pt idx="18">
                  <c:v>41974</c:v>
                </c:pt>
                <c:pt idx="19">
                  <c:v>41946</c:v>
                </c:pt>
                <c:pt idx="20">
                  <c:v>41913</c:v>
                </c:pt>
                <c:pt idx="21">
                  <c:v>41883</c:v>
                </c:pt>
                <c:pt idx="22">
                  <c:v>41852</c:v>
                </c:pt>
                <c:pt idx="23">
                  <c:v>41821</c:v>
                </c:pt>
                <c:pt idx="24">
                  <c:v>41792</c:v>
                </c:pt>
                <c:pt idx="25">
                  <c:v>41760</c:v>
                </c:pt>
                <c:pt idx="26">
                  <c:v>41730</c:v>
                </c:pt>
                <c:pt idx="27">
                  <c:v>41701</c:v>
                </c:pt>
                <c:pt idx="28">
                  <c:v>41673</c:v>
                </c:pt>
                <c:pt idx="29">
                  <c:v>41640</c:v>
                </c:pt>
                <c:pt idx="30">
                  <c:v>41610</c:v>
                </c:pt>
                <c:pt idx="31">
                  <c:v>41579</c:v>
                </c:pt>
                <c:pt idx="32">
                  <c:v>41548</c:v>
                </c:pt>
                <c:pt idx="33">
                  <c:v>41519</c:v>
                </c:pt>
                <c:pt idx="34">
                  <c:v>41487</c:v>
                </c:pt>
                <c:pt idx="35">
                  <c:v>41456</c:v>
                </c:pt>
                <c:pt idx="36">
                  <c:v>41428</c:v>
                </c:pt>
                <c:pt idx="37">
                  <c:v>41395</c:v>
                </c:pt>
                <c:pt idx="38">
                  <c:v>41365</c:v>
                </c:pt>
                <c:pt idx="39">
                  <c:v>41334</c:v>
                </c:pt>
                <c:pt idx="40">
                  <c:v>41306</c:v>
                </c:pt>
                <c:pt idx="41">
                  <c:v>41275</c:v>
                </c:pt>
                <c:pt idx="42">
                  <c:v>41246</c:v>
                </c:pt>
                <c:pt idx="43">
                  <c:v>41214</c:v>
                </c:pt>
                <c:pt idx="44">
                  <c:v>41183</c:v>
                </c:pt>
                <c:pt idx="45">
                  <c:v>41155</c:v>
                </c:pt>
                <c:pt idx="46">
                  <c:v>41122</c:v>
                </c:pt>
                <c:pt idx="47">
                  <c:v>41092</c:v>
                </c:pt>
                <c:pt idx="48">
                  <c:v>41061</c:v>
                </c:pt>
                <c:pt idx="49">
                  <c:v>41030</c:v>
                </c:pt>
                <c:pt idx="50">
                  <c:v>41001</c:v>
                </c:pt>
                <c:pt idx="51">
                  <c:v>40969</c:v>
                </c:pt>
                <c:pt idx="52">
                  <c:v>40940</c:v>
                </c:pt>
                <c:pt idx="53">
                  <c:v>40910</c:v>
                </c:pt>
                <c:pt idx="54">
                  <c:v>40878</c:v>
                </c:pt>
                <c:pt idx="55">
                  <c:v>40848</c:v>
                </c:pt>
                <c:pt idx="56">
                  <c:v>40819</c:v>
                </c:pt>
                <c:pt idx="57">
                  <c:v>40788</c:v>
                </c:pt>
                <c:pt idx="58">
                  <c:v>40756</c:v>
                </c:pt>
                <c:pt idx="59">
                  <c:v>40725</c:v>
                </c:pt>
                <c:pt idx="60">
                  <c:v>40695</c:v>
                </c:pt>
                <c:pt idx="61">
                  <c:v>40665</c:v>
                </c:pt>
                <c:pt idx="62">
                  <c:v>40634</c:v>
                </c:pt>
                <c:pt idx="63">
                  <c:v>40603</c:v>
                </c:pt>
                <c:pt idx="64">
                  <c:v>40575</c:v>
                </c:pt>
                <c:pt idx="65">
                  <c:v>40546</c:v>
                </c:pt>
                <c:pt idx="66">
                  <c:v>40513</c:v>
                </c:pt>
                <c:pt idx="67">
                  <c:v>40483</c:v>
                </c:pt>
                <c:pt idx="68">
                  <c:v>40452</c:v>
                </c:pt>
                <c:pt idx="69">
                  <c:v>40422</c:v>
                </c:pt>
                <c:pt idx="70">
                  <c:v>40392</c:v>
                </c:pt>
                <c:pt idx="71">
                  <c:v>40360</c:v>
                </c:pt>
                <c:pt idx="72">
                  <c:v>40330</c:v>
                </c:pt>
                <c:pt idx="73">
                  <c:v>40301</c:v>
                </c:pt>
                <c:pt idx="74">
                  <c:v>40269</c:v>
                </c:pt>
                <c:pt idx="75">
                  <c:v>40239</c:v>
                </c:pt>
                <c:pt idx="76">
                  <c:v>40210</c:v>
                </c:pt>
                <c:pt idx="77">
                  <c:v>40179</c:v>
                </c:pt>
              </c:numCache>
            </c:numRef>
          </c:cat>
          <c:val>
            <c:numRef>
              <c:f>'Trend Chart_1'!$N$2:$N$79</c:f>
              <c:numCache>
                <c:formatCode>General</c:formatCode>
                <c:ptCount val="78"/>
                <c:pt idx="0">
                  <c:v>569.5</c:v>
                </c:pt>
                <c:pt idx="1">
                  <c:v>534.95000000000005</c:v>
                </c:pt>
                <c:pt idx="2">
                  <c:v>588.9</c:v>
                </c:pt>
                <c:pt idx="3">
                  <c:v>500</c:v>
                </c:pt>
                <c:pt idx="4">
                  <c:v>480.5</c:v>
                </c:pt>
                <c:pt idx="5">
                  <c:v>549.5</c:v>
                </c:pt>
                <c:pt idx="6">
                  <c:v>640</c:v>
                </c:pt>
                <c:pt idx="7">
                  <c:v>549.29999999999995</c:v>
                </c:pt>
                <c:pt idx="8">
                  <c:v>441.1</c:v>
                </c:pt>
                <c:pt idx="9">
                  <c:v>400.1</c:v>
                </c:pt>
                <c:pt idx="10">
                  <c:v>415.3</c:v>
                </c:pt>
                <c:pt idx="11">
                  <c:v>438.1</c:v>
                </c:pt>
                <c:pt idx="12">
                  <c:v>345.46</c:v>
                </c:pt>
                <c:pt idx="13">
                  <c:v>362.38</c:v>
                </c:pt>
                <c:pt idx="14">
                  <c:v>322.26</c:v>
                </c:pt>
                <c:pt idx="15">
                  <c:v>308.62</c:v>
                </c:pt>
                <c:pt idx="16">
                  <c:v>386.87</c:v>
                </c:pt>
                <c:pt idx="17">
                  <c:v>224.4</c:v>
                </c:pt>
                <c:pt idx="18">
                  <c:v>177.21</c:v>
                </c:pt>
                <c:pt idx="19">
                  <c:v>87.86</c:v>
                </c:pt>
                <c:pt idx="20">
                  <c:v>62.57</c:v>
                </c:pt>
                <c:pt idx="21">
                  <c:v>51.57</c:v>
                </c:pt>
                <c:pt idx="22">
                  <c:v>50.87</c:v>
                </c:pt>
                <c:pt idx="23">
                  <c:v>80.040000000000006</c:v>
                </c:pt>
                <c:pt idx="24">
                  <c:v>69.69</c:v>
                </c:pt>
                <c:pt idx="25">
                  <c:v>65.209999999999994</c:v>
                </c:pt>
                <c:pt idx="26">
                  <c:v>65.260000000000005</c:v>
                </c:pt>
                <c:pt idx="27">
                  <c:v>53.76</c:v>
                </c:pt>
                <c:pt idx="28">
                  <c:v>48.78</c:v>
                </c:pt>
                <c:pt idx="29">
                  <c:v>48.78</c:v>
                </c:pt>
                <c:pt idx="30">
                  <c:v>48.78</c:v>
                </c:pt>
                <c:pt idx="31">
                  <c:v>48.63</c:v>
                </c:pt>
                <c:pt idx="32">
                  <c:v>48.63</c:v>
                </c:pt>
                <c:pt idx="33">
                  <c:v>48.63</c:v>
                </c:pt>
                <c:pt idx="34">
                  <c:v>48.63</c:v>
                </c:pt>
                <c:pt idx="35">
                  <c:v>48.63</c:v>
                </c:pt>
                <c:pt idx="36">
                  <c:v>48.63</c:v>
                </c:pt>
                <c:pt idx="37">
                  <c:v>48.63</c:v>
                </c:pt>
                <c:pt idx="38">
                  <c:v>48.63</c:v>
                </c:pt>
                <c:pt idx="39">
                  <c:v>48.63</c:v>
                </c:pt>
                <c:pt idx="40">
                  <c:v>51.17</c:v>
                </c:pt>
                <c:pt idx="41">
                  <c:v>49.28</c:v>
                </c:pt>
                <c:pt idx="42">
                  <c:v>47.44</c:v>
                </c:pt>
                <c:pt idx="43">
                  <c:v>68.69</c:v>
                </c:pt>
                <c:pt idx="44">
                  <c:v>71.23</c:v>
                </c:pt>
                <c:pt idx="45">
                  <c:v>113.69</c:v>
                </c:pt>
                <c:pt idx="46">
                  <c:v>109.51</c:v>
                </c:pt>
                <c:pt idx="47">
                  <c:v>110.51</c:v>
                </c:pt>
                <c:pt idx="48">
                  <c:v>106.47</c:v>
                </c:pt>
                <c:pt idx="49">
                  <c:v>113.54</c:v>
                </c:pt>
                <c:pt idx="50">
                  <c:v>118.72</c:v>
                </c:pt>
                <c:pt idx="51">
                  <c:v>113.29</c:v>
                </c:pt>
                <c:pt idx="52">
                  <c:v>124.44</c:v>
                </c:pt>
                <c:pt idx="53">
                  <c:v>76.209999999999994</c:v>
                </c:pt>
                <c:pt idx="54">
                  <c:v>127.43</c:v>
                </c:pt>
                <c:pt idx="55">
                  <c:v>134.9</c:v>
                </c:pt>
                <c:pt idx="56">
                  <c:v>179.2</c:v>
                </c:pt>
                <c:pt idx="57">
                  <c:v>193.34</c:v>
                </c:pt>
                <c:pt idx="58">
                  <c:v>175.22</c:v>
                </c:pt>
                <c:pt idx="59">
                  <c:v>168.9</c:v>
                </c:pt>
                <c:pt idx="60">
                  <c:v>258.94</c:v>
                </c:pt>
                <c:pt idx="61">
                  <c:v>272.52999999999997</c:v>
                </c:pt>
                <c:pt idx="62">
                  <c:v>282.74</c:v>
                </c:pt>
                <c:pt idx="63">
                  <c:v>252.62</c:v>
                </c:pt>
                <c:pt idx="64">
                  <c:v>326.33999999999997</c:v>
                </c:pt>
                <c:pt idx="65">
                  <c:v>131.36000000000001</c:v>
                </c:pt>
                <c:pt idx="66">
                  <c:v>60.48</c:v>
                </c:pt>
                <c:pt idx="67">
                  <c:v>52.32</c:v>
                </c:pt>
                <c:pt idx="68">
                  <c:v>39.130000000000003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0EA-43BD-95F8-0AB009B2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964296"/>
        <c:axId val="4969646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'Trend Chart_1'!$B$1</c15:sqref>
                        </c15:formulaRef>
                      </c:ext>
                    </c:extLst>
                    <c:strCache>
                      <c:ptCount val="1"/>
                      <c:pt idx="0">
                        <c:v>Acrysil Ltd (ACRYSIL.BO)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'Trend Chart_1'!$A$2:$A$79</c15:sqref>
                        </c15:formulaRef>
                      </c:ext>
                    </c:extLst>
                    <c:numCache>
                      <c:formatCode>[$-409]mmm\-yy;@</c:formatCode>
                      <c:ptCount val="78"/>
                      <c:pt idx="0">
                        <c:v>42522</c:v>
                      </c:pt>
                      <c:pt idx="1">
                        <c:v>42492</c:v>
                      </c:pt>
                      <c:pt idx="2">
                        <c:v>42461</c:v>
                      </c:pt>
                      <c:pt idx="3">
                        <c:v>42430</c:v>
                      </c:pt>
                      <c:pt idx="4">
                        <c:v>42401</c:v>
                      </c:pt>
                      <c:pt idx="5">
                        <c:v>42370</c:v>
                      </c:pt>
                      <c:pt idx="6">
                        <c:v>42339</c:v>
                      </c:pt>
                      <c:pt idx="7">
                        <c:v>42310</c:v>
                      </c:pt>
                      <c:pt idx="8">
                        <c:v>42278</c:v>
                      </c:pt>
                      <c:pt idx="9">
                        <c:v>42248</c:v>
                      </c:pt>
                      <c:pt idx="10">
                        <c:v>42219</c:v>
                      </c:pt>
                      <c:pt idx="11">
                        <c:v>42186</c:v>
                      </c:pt>
                      <c:pt idx="12">
                        <c:v>42156</c:v>
                      </c:pt>
                      <c:pt idx="13">
                        <c:v>42125</c:v>
                      </c:pt>
                      <c:pt idx="14">
                        <c:v>42095</c:v>
                      </c:pt>
                      <c:pt idx="15">
                        <c:v>42065</c:v>
                      </c:pt>
                      <c:pt idx="16">
                        <c:v>42037</c:v>
                      </c:pt>
                      <c:pt idx="17">
                        <c:v>42005</c:v>
                      </c:pt>
                      <c:pt idx="18">
                        <c:v>41974</c:v>
                      </c:pt>
                      <c:pt idx="19">
                        <c:v>41946</c:v>
                      </c:pt>
                      <c:pt idx="20">
                        <c:v>41913</c:v>
                      </c:pt>
                      <c:pt idx="21">
                        <c:v>41883</c:v>
                      </c:pt>
                      <c:pt idx="22">
                        <c:v>41852</c:v>
                      </c:pt>
                      <c:pt idx="23">
                        <c:v>41821</c:v>
                      </c:pt>
                      <c:pt idx="24">
                        <c:v>41792</c:v>
                      </c:pt>
                      <c:pt idx="25">
                        <c:v>41760</c:v>
                      </c:pt>
                      <c:pt idx="26">
                        <c:v>41730</c:v>
                      </c:pt>
                      <c:pt idx="27">
                        <c:v>41701</c:v>
                      </c:pt>
                      <c:pt idx="28">
                        <c:v>41673</c:v>
                      </c:pt>
                      <c:pt idx="29">
                        <c:v>41640</c:v>
                      </c:pt>
                      <c:pt idx="30">
                        <c:v>41610</c:v>
                      </c:pt>
                      <c:pt idx="31">
                        <c:v>41579</c:v>
                      </c:pt>
                      <c:pt idx="32">
                        <c:v>41548</c:v>
                      </c:pt>
                      <c:pt idx="33">
                        <c:v>41519</c:v>
                      </c:pt>
                      <c:pt idx="34">
                        <c:v>41487</c:v>
                      </c:pt>
                      <c:pt idx="35">
                        <c:v>41456</c:v>
                      </c:pt>
                      <c:pt idx="36">
                        <c:v>41428</c:v>
                      </c:pt>
                      <c:pt idx="37">
                        <c:v>41395</c:v>
                      </c:pt>
                      <c:pt idx="38">
                        <c:v>41365</c:v>
                      </c:pt>
                      <c:pt idx="39">
                        <c:v>41334</c:v>
                      </c:pt>
                      <c:pt idx="40">
                        <c:v>41306</c:v>
                      </c:pt>
                      <c:pt idx="41">
                        <c:v>41275</c:v>
                      </c:pt>
                      <c:pt idx="42">
                        <c:v>41246</c:v>
                      </c:pt>
                      <c:pt idx="43">
                        <c:v>41214</c:v>
                      </c:pt>
                      <c:pt idx="44">
                        <c:v>41183</c:v>
                      </c:pt>
                      <c:pt idx="45">
                        <c:v>41155</c:v>
                      </c:pt>
                      <c:pt idx="46">
                        <c:v>41122</c:v>
                      </c:pt>
                      <c:pt idx="47">
                        <c:v>41092</c:v>
                      </c:pt>
                      <c:pt idx="48">
                        <c:v>41061</c:v>
                      </c:pt>
                      <c:pt idx="49">
                        <c:v>41030</c:v>
                      </c:pt>
                      <c:pt idx="50">
                        <c:v>41001</c:v>
                      </c:pt>
                      <c:pt idx="51">
                        <c:v>40969</c:v>
                      </c:pt>
                      <c:pt idx="52">
                        <c:v>40940</c:v>
                      </c:pt>
                      <c:pt idx="53">
                        <c:v>40910</c:v>
                      </c:pt>
                      <c:pt idx="54">
                        <c:v>40878</c:v>
                      </c:pt>
                      <c:pt idx="55">
                        <c:v>40848</c:v>
                      </c:pt>
                      <c:pt idx="56">
                        <c:v>40819</c:v>
                      </c:pt>
                      <c:pt idx="57">
                        <c:v>40788</c:v>
                      </c:pt>
                      <c:pt idx="58">
                        <c:v>40756</c:v>
                      </c:pt>
                      <c:pt idx="59">
                        <c:v>40725</c:v>
                      </c:pt>
                      <c:pt idx="60">
                        <c:v>40695</c:v>
                      </c:pt>
                      <c:pt idx="61">
                        <c:v>40665</c:v>
                      </c:pt>
                      <c:pt idx="62">
                        <c:v>40634</c:v>
                      </c:pt>
                      <c:pt idx="63">
                        <c:v>40603</c:v>
                      </c:pt>
                      <c:pt idx="64">
                        <c:v>40575</c:v>
                      </c:pt>
                      <c:pt idx="65">
                        <c:v>40546</c:v>
                      </c:pt>
                      <c:pt idx="66">
                        <c:v>40513</c:v>
                      </c:pt>
                      <c:pt idx="67">
                        <c:v>40483</c:v>
                      </c:pt>
                      <c:pt idx="68">
                        <c:v>40452</c:v>
                      </c:pt>
                      <c:pt idx="69">
                        <c:v>40422</c:v>
                      </c:pt>
                      <c:pt idx="70">
                        <c:v>40392</c:v>
                      </c:pt>
                      <c:pt idx="71">
                        <c:v>40360</c:v>
                      </c:pt>
                      <c:pt idx="72">
                        <c:v>40330</c:v>
                      </c:pt>
                      <c:pt idx="73">
                        <c:v>40301</c:v>
                      </c:pt>
                      <c:pt idx="74">
                        <c:v>40269</c:v>
                      </c:pt>
                      <c:pt idx="75">
                        <c:v>40239</c:v>
                      </c:pt>
                      <c:pt idx="76">
                        <c:v>40210</c:v>
                      </c:pt>
                      <c:pt idx="77">
                        <c:v>40179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'Trend Chart_1'!$B$2:$B$79</c15:sqref>
                        </c15:formulaRef>
                      </c:ext>
                    </c:extLst>
                    <c:numCache>
                      <c:formatCode>General</c:formatCode>
                      <c:ptCount val="78"/>
                      <c:pt idx="0">
                        <c:v>542.90002000000004</c:v>
                      </c:pt>
                      <c:pt idx="1">
                        <c:v>569.29998999999998</c:v>
                      </c:pt>
                      <c:pt idx="2">
                        <c:v>567.09997999999996</c:v>
                      </c:pt>
                      <c:pt idx="3">
                        <c:v>484</c:v>
                      </c:pt>
                      <c:pt idx="4">
                        <c:v>525</c:v>
                      </c:pt>
                      <c:pt idx="5">
                        <c:v>591.25</c:v>
                      </c:pt>
                      <c:pt idx="6">
                        <c:v>659</c:v>
                      </c:pt>
                      <c:pt idx="7">
                        <c:v>640</c:v>
                      </c:pt>
                      <c:pt idx="8">
                        <c:v>689.75</c:v>
                      </c:pt>
                      <c:pt idx="9">
                        <c:v>672.5</c:v>
                      </c:pt>
                      <c:pt idx="10">
                        <c:v>675.06237999999996</c:v>
                      </c:pt>
                      <c:pt idx="11">
                        <c:v>682.27031999999997</c:v>
                      </c:pt>
                      <c:pt idx="12">
                        <c:v>535.37714000000005</c:v>
                      </c:pt>
                      <c:pt idx="13">
                        <c:v>535.87427000000002</c:v>
                      </c:pt>
                      <c:pt idx="14">
                        <c:v>537.86266999999998</c:v>
                      </c:pt>
                      <c:pt idx="15">
                        <c:v>542.33654999999999</c:v>
                      </c:pt>
                      <c:pt idx="16">
                        <c:v>590.55529999999999</c:v>
                      </c:pt>
                      <c:pt idx="17">
                        <c:v>562.96624999999995</c:v>
                      </c:pt>
                      <c:pt idx="18">
                        <c:v>594.03497000000004</c:v>
                      </c:pt>
                      <c:pt idx="19">
                        <c:v>608.45092999999997</c:v>
                      </c:pt>
                      <c:pt idx="20">
                        <c:v>605.66718000000003</c:v>
                      </c:pt>
                      <c:pt idx="21">
                        <c:v>622.96618999999998</c:v>
                      </c:pt>
                      <c:pt idx="22">
                        <c:v>563.03290000000004</c:v>
                      </c:pt>
                      <c:pt idx="23">
                        <c:v>359.59613000000002</c:v>
                      </c:pt>
                      <c:pt idx="24">
                        <c:v>391.31207000000001</c:v>
                      </c:pt>
                      <c:pt idx="25">
                        <c:v>249.08417</c:v>
                      </c:pt>
                      <c:pt idx="26">
                        <c:v>236.19028</c:v>
                      </c:pt>
                      <c:pt idx="27">
                        <c:v>181.65063000000001</c:v>
                      </c:pt>
                      <c:pt idx="28">
                        <c:v>172.56066999999999</c:v>
                      </c:pt>
                      <c:pt idx="29">
                        <c:v>168.06512000000001</c:v>
                      </c:pt>
                      <c:pt idx="30">
                        <c:v>202.54760999999999</c:v>
                      </c:pt>
                      <c:pt idx="31">
                        <c:v>131.40894</c:v>
                      </c:pt>
                      <c:pt idx="32">
                        <c:v>128.44481999999999</c:v>
                      </c:pt>
                      <c:pt idx="33">
                        <c:v>116.09435999999999</c:v>
                      </c:pt>
                      <c:pt idx="34">
                        <c:v>100.92731999999999</c:v>
                      </c:pt>
                      <c:pt idx="35">
                        <c:v>99.004900000000006</c:v>
                      </c:pt>
                      <c:pt idx="36">
                        <c:v>90.353980000000007</c:v>
                      </c:pt>
                      <c:pt idx="37">
                        <c:v>98.235919999999993</c:v>
                      </c:pt>
                      <c:pt idx="38">
                        <c:v>79.300039999999996</c:v>
                      </c:pt>
                      <c:pt idx="39">
                        <c:v>83.577430000000007</c:v>
                      </c:pt>
                      <c:pt idx="40">
                        <c:v>86.509129999999999</c:v>
                      </c:pt>
                      <c:pt idx="41">
                        <c:v>103.66678</c:v>
                      </c:pt>
                      <c:pt idx="42">
                        <c:v>109.09763</c:v>
                      </c:pt>
                      <c:pt idx="43">
                        <c:v>106.69459999999999</c:v>
                      </c:pt>
                      <c:pt idx="44">
                        <c:v>88.816040000000001</c:v>
                      </c:pt>
                      <c:pt idx="45">
                        <c:v>86.028530000000003</c:v>
                      </c:pt>
                      <c:pt idx="46">
                        <c:v>77.569850000000002</c:v>
                      </c:pt>
                      <c:pt idx="47">
                        <c:v>63.854900000000001</c:v>
                      </c:pt>
                      <c:pt idx="48">
                        <c:v>59.11139</c:v>
                      </c:pt>
                      <c:pt idx="49">
                        <c:v>56.435589999999998</c:v>
                      </c:pt>
                      <c:pt idx="50">
                        <c:v>67.625339999999994</c:v>
                      </c:pt>
                      <c:pt idx="51">
                        <c:v>56.040239999999997</c:v>
                      </c:pt>
                      <c:pt idx="52">
                        <c:v>62.66901</c:v>
                      </c:pt>
                      <c:pt idx="53">
                        <c:v>63.125120000000003</c:v>
                      </c:pt>
                      <c:pt idx="54">
                        <c:v>57.16536</c:v>
                      </c:pt>
                      <c:pt idx="55">
                        <c:v>60.814219999999999</c:v>
                      </c:pt>
                      <c:pt idx="56">
                        <c:v>78.450299999999999</c:v>
                      </c:pt>
                      <c:pt idx="57">
                        <c:v>75.896100000000004</c:v>
                      </c:pt>
                      <c:pt idx="58">
                        <c:v>71.031000000000006</c:v>
                      </c:pt>
                      <c:pt idx="59">
                        <c:v>85.467349999999996</c:v>
                      </c:pt>
                      <c:pt idx="60">
                        <c:v>72.36103</c:v>
                      </c:pt>
                      <c:pt idx="61">
                        <c:v>69.745570000000001</c:v>
                      </c:pt>
                      <c:pt idx="62">
                        <c:v>65.531809999999993</c:v>
                      </c:pt>
                      <c:pt idx="63">
                        <c:v>62.712859999999999</c:v>
                      </c:pt>
                      <c:pt idx="64">
                        <c:v>63.933410000000002</c:v>
                      </c:pt>
                      <c:pt idx="65">
                        <c:v>76.40043</c:v>
                      </c:pt>
                      <c:pt idx="66">
                        <c:v>76.022670000000005</c:v>
                      </c:pt>
                      <c:pt idx="67">
                        <c:v>75.557730000000006</c:v>
                      </c:pt>
                      <c:pt idx="68">
                        <c:v>75.586759999999998</c:v>
                      </c:pt>
                      <c:pt idx="69">
                        <c:v>80.788650000000004</c:v>
                      </c:pt>
                      <c:pt idx="70">
                        <c:v>76.313249999999996</c:v>
                      </c:pt>
                      <c:pt idx="71">
                        <c:v>77.359430000000003</c:v>
                      </c:pt>
                      <c:pt idx="72">
                        <c:v>71.686779999999999</c:v>
                      </c:pt>
                      <c:pt idx="73">
                        <c:v>66.180959999999999</c:v>
                      </c:pt>
                      <c:pt idx="74">
                        <c:v>70.073989999999995</c:v>
                      </c:pt>
                      <c:pt idx="75">
                        <c:v>64.595950000000002</c:v>
                      </c:pt>
                      <c:pt idx="76">
                        <c:v>64.123289999999997</c:v>
                      </c:pt>
                      <c:pt idx="77">
                        <c:v>71.214110000000005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0EA-43BD-95F8-0AB009B21DE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Chart_1'!$D$1</c15:sqref>
                        </c15:formulaRef>
                      </c:ext>
                    </c:extLst>
                    <c:strCache>
                      <c:ptCount val="1"/>
                      <c:pt idx="0">
                        <c:v>Astec Lifesciences Ltd (ASTEC.BO)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Chart_1'!$A$2:$A$79</c15:sqref>
                        </c15:formulaRef>
                      </c:ext>
                    </c:extLst>
                    <c:numCache>
                      <c:formatCode>[$-409]mmm\-yy;@</c:formatCode>
                      <c:ptCount val="78"/>
                      <c:pt idx="0">
                        <c:v>42522</c:v>
                      </c:pt>
                      <c:pt idx="1">
                        <c:v>42492</c:v>
                      </c:pt>
                      <c:pt idx="2">
                        <c:v>42461</c:v>
                      </c:pt>
                      <c:pt idx="3">
                        <c:v>42430</c:v>
                      </c:pt>
                      <c:pt idx="4">
                        <c:v>42401</c:v>
                      </c:pt>
                      <c:pt idx="5">
                        <c:v>42370</c:v>
                      </c:pt>
                      <c:pt idx="6">
                        <c:v>42339</c:v>
                      </c:pt>
                      <c:pt idx="7">
                        <c:v>42310</c:v>
                      </c:pt>
                      <c:pt idx="8">
                        <c:v>42278</c:v>
                      </c:pt>
                      <c:pt idx="9">
                        <c:v>42248</c:v>
                      </c:pt>
                      <c:pt idx="10">
                        <c:v>42219</c:v>
                      </c:pt>
                      <c:pt idx="11">
                        <c:v>42186</c:v>
                      </c:pt>
                      <c:pt idx="12">
                        <c:v>42156</c:v>
                      </c:pt>
                      <c:pt idx="13">
                        <c:v>42125</c:v>
                      </c:pt>
                      <c:pt idx="14">
                        <c:v>42095</c:v>
                      </c:pt>
                      <c:pt idx="15">
                        <c:v>42065</c:v>
                      </c:pt>
                      <c:pt idx="16">
                        <c:v>42037</c:v>
                      </c:pt>
                      <c:pt idx="17">
                        <c:v>42005</c:v>
                      </c:pt>
                      <c:pt idx="18">
                        <c:v>41974</c:v>
                      </c:pt>
                      <c:pt idx="19">
                        <c:v>41946</c:v>
                      </c:pt>
                      <c:pt idx="20">
                        <c:v>41913</c:v>
                      </c:pt>
                      <c:pt idx="21">
                        <c:v>41883</c:v>
                      </c:pt>
                      <c:pt idx="22">
                        <c:v>41852</c:v>
                      </c:pt>
                      <c:pt idx="23">
                        <c:v>41821</c:v>
                      </c:pt>
                      <c:pt idx="24">
                        <c:v>41792</c:v>
                      </c:pt>
                      <c:pt idx="25">
                        <c:v>41760</c:v>
                      </c:pt>
                      <c:pt idx="26">
                        <c:v>41730</c:v>
                      </c:pt>
                      <c:pt idx="27">
                        <c:v>41701</c:v>
                      </c:pt>
                      <c:pt idx="28">
                        <c:v>41673</c:v>
                      </c:pt>
                      <c:pt idx="29">
                        <c:v>41640</c:v>
                      </c:pt>
                      <c:pt idx="30">
                        <c:v>41610</c:v>
                      </c:pt>
                      <c:pt idx="31">
                        <c:v>41579</c:v>
                      </c:pt>
                      <c:pt idx="32">
                        <c:v>41548</c:v>
                      </c:pt>
                      <c:pt idx="33">
                        <c:v>41519</c:v>
                      </c:pt>
                      <c:pt idx="34">
                        <c:v>41487</c:v>
                      </c:pt>
                      <c:pt idx="35">
                        <c:v>41456</c:v>
                      </c:pt>
                      <c:pt idx="36">
                        <c:v>41428</c:v>
                      </c:pt>
                      <c:pt idx="37">
                        <c:v>41395</c:v>
                      </c:pt>
                      <c:pt idx="38">
                        <c:v>41365</c:v>
                      </c:pt>
                      <c:pt idx="39">
                        <c:v>41334</c:v>
                      </c:pt>
                      <c:pt idx="40">
                        <c:v>41306</c:v>
                      </c:pt>
                      <c:pt idx="41">
                        <c:v>41275</c:v>
                      </c:pt>
                      <c:pt idx="42">
                        <c:v>41246</c:v>
                      </c:pt>
                      <c:pt idx="43">
                        <c:v>41214</c:v>
                      </c:pt>
                      <c:pt idx="44">
                        <c:v>41183</c:v>
                      </c:pt>
                      <c:pt idx="45">
                        <c:v>41155</c:v>
                      </c:pt>
                      <c:pt idx="46">
                        <c:v>41122</c:v>
                      </c:pt>
                      <c:pt idx="47">
                        <c:v>41092</c:v>
                      </c:pt>
                      <c:pt idx="48">
                        <c:v>41061</c:v>
                      </c:pt>
                      <c:pt idx="49">
                        <c:v>41030</c:v>
                      </c:pt>
                      <c:pt idx="50">
                        <c:v>41001</c:v>
                      </c:pt>
                      <c:pt idx="51">
                        <c:v>40969</c:v>
                      </c:pt>
                      <c:pt idx="52">
                        <c:v>40940</c:v>
                      </c:pt>
                      <c:pt idx="53">
                        <c:v>40910</c:v>
                      </c:pt>
                      <c:pt idx="54">
                        <c:v>40878</c:v>
                      </c:pt>
                      <c:pt idx="55">
                        <c:v>40848</c:v>
                      </c:pt>
                      <c:pt idx="56">
                        <c:v>40819</c:v>
                      </c:pt>
                      <c:pt idx="57">
                        <c:v>40788</c:v>
                      </c:pt>
                      <c:pt idx="58">
                        <c:v>40756</c:v>
                      </c:pt>
                      <c:pt idx="59">
                        <c:v>40725</c:v>
                      </c:pt>
                      <c:pt idx="60">
                        <c:v>40695</c:v>
                      </c:pt>
                      <c:pt idx="61">
                        <c:v>40665</c:v>
                      </c:pt>
                      <c:pt idx="62">
                        <c:v>40634</c:v>
                      </c:pt>
                      <c:pt idx="63">
                        <c:v>40603</c:v>
                      </c:pt>
                      <c:pt idx="64">
                        <c:v>40575</c:v>
                      </c:pt>
                      <c:pt idx="65">
                        <c:v>40546</c:v>
                      </c:pt>
                      <c:pt idx="66">
                        <c:v>40513</c:v>
                      </c:pt>
                      <c:pt idx="67">
                        <c:v>40483</c:v>
                      </c:pt>
                      <c:pt idx="68">
                        <c:v>40452</c:v>
                      </c:pt>
                      <c:pt idx="69">
                        <c:v>40422</c:v>
                      </c:pt>
                      <c:pt idx="70">
                        <c:v>40392</c:v>
                      </c:pt>
                      <c:pt idx="71">
                        <c:v>40360</c:v>
                      </c:pt>
                      <c:pt idx="72">
                        <c:v>40330</c:v>
                      </c:pt>
                      <c:pt idx="73">
                        <c:v>40301</c:v>
                      </c:pt>
                      <c:pt idx="74">
                        <c:v>40269</c:v>
                      </c:pt>
                      <c:pt idx="75">
                        <c:v>40239</c:v>
                      </c:pt>
                      <c:pt idx="76">
                        <c:v>40210</c:v>
                      </c:pt>
                      <c:pt idx="77">
                        <c:v>40179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Chart_1'!$D$2:$D$79</c15:sqref>
                        </c15:formulaRef>
                      </c:ext>
                    </c:extLst>
                    <c:numCache>
                      <c:formatCode>General</c:formatCode>
                      <c:ptCount val="78"/>
                      <c:pt idx="0">
                        <c:v>347.35</c:v>
                      </c:pt>
                      <c:pt idx="1">
                        <c:v>240.8</c:v>
                      </c:pt>
                      <c:pt idx="2">
                        <c:v>223.5</c:v>
                      </c:pt>
                      <c:pt idx="3">
                        <c:v>195</c:v>
                      </c:pt>
                      <c:pt idx="4">
                        <c:v>178.1</c:v>
                      </c:pt>
                      <c:pt idx="5">
                        <c:v>202.7</c:v>
                      </c:pt>
                      <c:pt idx="6">
                        <c:v>245</c:v>
                      </c:pt>
                      <c:pt idx="7">
                        <c:v>245</c:v>
                      </c:pt>
                      <c:pt idx="8">
                        <c:v>245.7</c:v>
                      </c:pt>
                      <c:pt idx="9">
                        <c:v>239.3</c:v>
                      </c:pt>
                      <c:pt idx="10">
                        <c:v>245.59</c:v>
                      </c:pt>
                      <c:pt idx="11">
                        <c:v>265.08999999999997</c:v>
                      </c:pt>
                      <c:pt idx="12">
                        <c:v>177.76</c:v>
                      </c:pt>
                      <c:pt idx="13">
                        <c:v>166.61</c:v>
                      </c:pt>
                      <c:pt idx="14">
                        <c:v>139.76</c:v>
                      </c:pt>
                      <c:pt idx="15">
                        <c:v>146.32</c:v>
                      </c:pt>
                      <c:pt idx="16">
                        <c:v>113.6</c:v>
                      </c:pt>
                      <c:pt idx="17">
                        <c:v>127.02</c:v>
                      </c:pt>
                      <c:pt idx="18">
                        <c:v>100.52</c:v>
                      </c:pt>
                      <c:pt idx="19">
                        <c:v>112</c:v>
                      </c:pt>
                      <c:pt idx="20">
                        <c:v>99.17</c:v>
                      </c:pt>
                      <c:pt idx="21">
                        <c:v>72.27</c:v>
                      </c:pt>
                      <c:pt idx="22">
                        <c:v>62.93</c:v>
                      </c:pt>
                      <c:pt idx="23">
                        <c:v>61.65</c:v>
                      </c:pt>
                      <c:pt idx="24">
                        <c:v>47.42</c:v>
                      </c:pt>
                      <c:pt idx="25">
                        <c:v>45.55</c:v>
                      </c:pt>
                      <c:pt idx="26">
                        <c:v>40.299999999999997</c:v>
                      </c:pt>
                      <c:pt idx="27">
                        <c:v>36.08</c:v>
                      </c:pt>
                      <c:pt idx="28">
                        <c:v>32.25</c:v>
                      </c:pt>
                      <c:pt idx="29">
                        <c:v>30.58</c:v>
                      </c:pt>
                      <c:pt idx="30">
                        <c:v>30.92</c:v>
                      </c:pt>
                      <c:pt idx="31">
                        <c:v>28.96</c:v>
                      </c:pt>
                      <c:pt idx="32">
                        <c:v>25.62</c:v>
                      </c:pt>
                      <c:pt idx="33">
                        <c:v>20.66</c:v>
                      </c:pt>
                      <c:pt idx="34">
                        <c:v>18.600000000000001</c:v>
                      </c:pt>
                      <c:pt idx="35">
                        <c:v>15.72</c:v>
                      </c:pt>
                      <c:pt idx="36">
                        <c:v>18.89</c:v>
                      </c:pt>
                      <c:pt idx="37">
                        <c:v>19.78</c:v>
                      </c:pt>
                      <c:pt idx="38">
                        <c:v>16.53</c:v>
                      </c:pt>
                      <c:pt idx="39">
                        <c:v>15.96</c:v>
                      </c:pt>
                      <c:pt idx="40">
                        <c:v>20.73</c:v>
                      </c:pt>
                      <c:pt idx="41">
                        <c:v>25.54</c:v>
                      </c:pt>
                      <c:pt idx="42">
                        <c:v>27.81</c:v>
                      </c:pt>
                      <c:pt idx="43">
                        <c:v>30.36</c:v>
                      </c:pt>
                      <c:pt idx="44">
                        <c:v>32.06</c:v>
                      </c:pt>
                      <c:pt idx="45">
                        <c:v>32.86</c:v>
                      </c:pt>
                      <c:pt idx="46">
                        <c:v>26.86</c:v>
                      </c:pt>
                      <c:pt idx="47">
                        <c:v>22.44</c:v>
                      </c:pt>
                      <c:pt idx="48">
                        <c:v>22.44</c:v>
                      </c:pt>
                      <c:pt idx="49">
                        <c:v>23.27</c:v>
                      </c:pt>
                      <c:pt idx="50">
                        <c:v>27.18</c:v>
                      </c:pt>
                      <c:pt idx="51">
                        <c:v>27.37</c:v>
                      </c:pt>
                      <c:pt idx="52">
                        <c:v>30.72</c:v>
                      </c:pt>
                      <c:pt idx="53">
                        <c:v>27.93</c:v>
                      </c:pt>
                      <c:pt idx="54">
                        <c:v>21.13</c:v>
                      </c:pt>
                      <c:pt idx="55">
                        <c:v>28.39</c:v>
                      </c:pt>
                      <c:pt idx="56">
                        <c:v>32.44</c:v>
                      </c:pt>
                      <c:pt idx="57">
                        <c:v>32.58</c:v>
                      </c:pt>
                      <c:pt idx="58">
                        <c:v>31.23</c:v>
                      </c:pt>
                      <c:pt idx="59">
                        <c:v>34.619999999999997</c:v>
                      </c:pt>
                      <c:pt idx="60">
                        <c:v>37.61</c:v>
                      </c:pt>
                      <c:pt idx="61">
                        <c:v>44.96</c:v>
                      </c:pt>
                      <c:pt idx="62">
                        <c:v>49</c:v>
                      </c:pt>
                      <c:pt idx="63">
                        <c:v>42.25</c:v>
                      </c:pt>
                      <c:pt idx="64">
                        <c:v>44.73</c:v>
                      </c:pt>
                      <c:pt idx="65">
                        <c:v>50.05</c:v>
                      </c:pt>
                      <c:pt idx="66">
                        <c:v>56.57</c:v>
                      </c:pt>
                      <c:pt idx="67">
                        <c:v>57.45</c:v>
                      </c:pt>
                      <c:pt idx="68">
                        <c:v>75.36</c:v>
                      </c:pt>
                      <c:pt idx="69">
                        <c:v>73.34</c:v>
                      </c:pt>
                      <c:pt idx="70">
                        <c:v>68.42</c:v>
                      </c:pt>
                      <c:pt idx="71">
                        <c:v>62.89</c:v>
                      </c:pt>
                      <c:pt idx="72">
                        <c:v>66.650000000000006</c:v>
                      </c:pt>
                      <c:pt idx="73">
                        <c:v>56.64</c:v>
                      </c:pt>
                      <c:pt idx="74">
                        <c:v>54.33</c:v>
                      </c:pt>
                      <c:pt idx="75">
                        <c:v>44.4</c:v>
                      </c:pt>
                      <c:pt idx="76">
                        <c:v>41.5</c:v>
                      </c:pt>
                      <c:pt idx="77">
                        <c:v>62.07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0EA-43BD-95F8-0AB009B21DE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Chart_1'!$E$1</c15:sqref>
                        </c15:formulaRef>
                      </c:ext>
                    </c:extLst>
                    <c:strCache>
                      <c:ptCount val="1"/>
                      <c:pt idx="0">
                        <c:v>CASTEX TECHNOLOGIES LIMITED (CASTEXTECH.BO)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Chart_1'!$A$2:$A$79</c15:sqref>
                        </c15:formulaRef>
                      </c:ext>
                    </c:extLst>
                    <c:numCache>
                      <c:formatCode>[$-409]mmm\-yy;@</c:formatCode>
                      <c:ptCount val="78"/>
                      <c:pt idx="0">
                        <c:v>42522</c:v>
                      </c:pt>
                      <c:pt idx="1">
                        <c:v>42492</c:v>
                      </c:pt>
                      <c:pt idx="2">
                        <c:v>42461</c:v>
                      </c:pt>
                      <c:pt idx="3">
                        <c:v>42430</c:v>
                      </c:pt>
                      <c:pt idx="4">
                        <c:v>42401</c:v>
                      </c:pt>
                      <c:pt idx="5">
                        <c:v>42370</c:v>
                      </c:pt>
                      <c:pt idx="6">
                        <c:v>42339</c:v>
                      </c:pt>
                      <c:pt idx="7">
                        <c:v>42310</c:v>
                      </c:pt>
                      <c:pt idx="8">
                        <c:v>42278</c:v>
                      </c:pt>
                      <c:pt idx="9">
                        <c:v>42248</c:v>
                      </c:pt>
                      <c:pt idx="10">
                        <c:v>42219</c:v>
                      </c:pt>
                      <c:pt idx="11">
                        <c:v>42186</c:v>
                      </c:pt>
                      <c:pt idx="12">
                        <c:v>42156</c:v>
                      </c:pt>
                      <c:pt idx="13">
                        <c:v>42125</c:v>
                      </c:pt>
                      <c:pt idx="14">
                        <c:v>42095</c:v>
                      </c:pt>
                      <c:pt idx="15">
                        <c:v>42065</c:v>
                      </c:pt>
                      <c:pt idx="16">
                        <c:v>42037</c:v>
                      </c:pt>
                      <c:pt idx="17">
                        <c:v>42005</c:v>
                      </c:pt>
                      <c:pt idx="18">
                        <c:v>41974</c:v>
                      </c:pt>
                      <c:pt idx="19">
                        <c:v>41946</c:v>
                      </c:pt>
                      <c:pt idx="20">
                        <c:v>41913</c:v>
                      </c:pt>
                      <c:pt idx="21">
                        <c:v>41883</c:v>
                      </c:pt>
                      <c:pt idx="22">
                        <c:v>41852</c:v>
                      </c:pt>
                      <c:pt idx="23">
                        <c:v>41821</c:v>
                      </c:pt>
                      <c:pt idx="24">
                        <c:v>41792</c:v>
                      </c:pt>
                      <c:pt idx="25">
                        <c:v>41760</c:v>
                      </c:pt>
                      <c:pt idx="26">
                        <c:v>41730</c:v>
                      </c:pt>
                      <c:pt idx="27">
                        <c:v>41701</c:v>
                      </c:pt>
                      <c:pt idx="28">
                        <c:v>41673</c:v>
                      </c:pt>
                      <c:pt idx="29">
                        <c:v>41640</c:v>
                      </c:pt>
                      <c:pt idx="30">
                        <c:v>41610</c:v>
                      </c:pt>
                      <c:pt idx="31">
                        <c:v>41579</c:v>
                      </c:pt>
                      <c:pt idx="32">
                        <c:v>41548</c:v>
                      </c:pt>
                      <c:pt idx="33">
                        <c:v>41519</c:v>
                      </c:pt>
                      <c:pt idx="34">
                        <c:v>41487</c:v>
                      </c:pt>
                      <c:pt idx="35">
                        <c:v>41456</c:v>
                      </c:pt>
                      <c:pt idx="36">
                        <c:v>41428</c:v>
                      </c:pt>
                      <c:pt idx="37">
                        <c:v>41395</c:v>
                      </c:pt>
                      <c:pt idx="38">
                        <c:v>41365</c:v>
                      </c:pt>
                      <c:pt idx="39">
                        <c:v>41334</c:v>
                      </c:pt>
                      <c:pt idx="40">
                        <c:v>41306</c:v>
                      </c:pt>
                      <c:pt idx="41">
                        <c:v>41275</c:v>
                      </c:pt>
                      <c:pt idx="42">
                        <c:v>41246</c:v>
                      </c:pt>
                      <c:pt idx="43">
                        <c:v>41214</c:v>
                      </c:pt>
                      <c:pt idx="44">
                        <c:v>41183</c:v>
                      </c:pt>
                      <c:pt idx="45">
                        <c:v>41155</c:v>
                      </c:pt>
                      <c:pt idx="46">
                        <c:v>41122</c:v>
                      </c:pt>
                      <c:pt idx="47">
                        <c:v>41092</c:v>
                      </c:pt>
                      <c:pt idx="48">
                        <c:v>41061</c:v>
                      </c:pt>
                      <c:pt idx="49">
                        <c:v>41030</c:v>
                      </c:pt>
                      <c:pt idx="50">
                        <c:v>41001</c:v>
                      </c:pt>
                      <c:pt idx="51">
                        <c:v>40969</c:v>
                      </c:pt>
                      <c:pt idx="52">
                        <c:v>40940</c:v>
                      </c:pt>
                      <c:pt idx="53">
                        <c:v>40910</c:v>
                      </c:pt>
                      <c:pt idx="54">
                        <c:v>40878</c:v>
                      </c:pt>
                      <c:pt idx="55">
                        <c:v>40848</c:v>
                      </c:pt>
                      <c:pt idx="56">
                        <c:v>40819</c:v>
                      </c:pt>
                      <c:pt idx="57">
                        <c:v>40788</c:v>
                      </c:pt>
                      <c:pt idx="58">
                        <c:v>40756</c:v>
                      </c:pt>
                      <c:pt idx="59">
                        <c:v>40725</c:v>
                      </c:pt>
                      <c:pt idx="60">
                        <c:v>40695</c:v>
                      </c:pt>
                      <c:pt idx="61">
                        <c:v>40665</c:v>
                      </c:pt>
                      <c:pt idx="62">
                        <c:v>40634</c:v>
                      </c:pt>
                      <c:pt idx="63">
                        <c:v>40603</c:v>
                      </c:pt>
                      <c:pt idx="64">
                        <c:v>40575</c:v>
                      </c:pt>
                      <c:pt idx="65">
                        <c:v>40546</c:v>
                      </c:pt>
                      <c:pt idx="66">
                        <c:v>40513</c:v>
                      </c:pt>
                      <c:pt idx="67">
                        <c:v>40483</c:v>
                      </c:pt>
                      <c:pt idx="68">
                        <c:v>40452</c:v>
                      </c:pt>
                      <c:pt idx="69">
                        <c:v>40422</c:v>
                      </c:pt>
                      <c:pt idx="70">
                        <c:v>40392</c:v>
                      </c:pt>
                      <c:pt idx="71">
                        <c:v>40360</c:v>
                      </c:pt>
                      <c:pt idx="72">
                        <c:v>40330</c:v>
                      </c:pt>
                      <c:pt idx="73">
                        <c:v>40301</c:v>
                      </c:pt>
                      <c:pt idx="74">
                        <c:v>40269</c:v>
                      </c:pt>
                      <c:pt idx="75">
                        <c:v>40239</c:v>
                      </c:pt>
                      <c:pt idx="76">
                        <c:v>40210</c:v>
                      </c:pt>
                      <c:pt idx="77">
                        <c:v>40179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Chart_1'!$E$2:$E$79</c15:sqref>
                        </c15:formulaRef>
                      </c:ext>
                    </c:extLst>
                    <c:numCache>
                      <c:formatCode>General</c:formatCode>
                      <c:ptCount val="78"/>
                      <c:pt idx="0">
                        <c:v>6.32</c:v>
                      </c:pt>
                      <c:pt idx="1">
                        <c:v>5.91</c:v>
                      </c:pt>
                      <c:pt idx="2">
                        <c:v>7.19</c:v>
                      </c:pt>
                      <c:pt idx="3">
                        <c:v>5.3</c:v>
                      </c:pt>
                      <c:pt idx="4">
                        <c:v>8.5500000000000007</c:v>
                      </c:pt>
                      <c:pt idx="5">
                        <c:v>11.11</c:v>
                      </c:pt>
                      <c:pt idx="6">
                        <c:v>13.55</c:v>
                      </c:pt>
                      <c:pt idx="7">
                        <c:v>18.899999999999999</c:v>
                      </c:pt>
                      <c:pt idx="8">
                        <c:v>23.65</c:v>
                      </c:pt>
                      <c:pt idx="9">
                        <c:v>22.05</c:v>
                      </c:pt>
                      <c:pt idx="10">
                        <c:v>60.5</c:v>
                      </c:pt>
                      <c:pt idx="11">
                        <c:v>176.7</c:v>
                      </c:pt>
                      <c:pt idx="12">
                        <c:v>236.35</c:v>
                      </c:pt>
                      <c:pt idx="13">
                        <c:v>180.65</c:v>
                      </c:pt>
                      <c:pt idx="14">
                        <c:v>105.25</c:v>
                      </c:pt>
                      <c:pt idx="15">
                        <c:v>55.1</c:v>
                      </c:pt>
                      <c:pt idx="16">
                        <c:v>61.45</c:v>
                      </c:pt>
                      <c:pt idx="17">
                        <c:v>66.849999999999994</c:v>
                      </c:pt>
                      <c:pt idx="18">
                        <c:v>76.95</c:v>
                      </c:pt>
                      <c:pt idx="19">
                        <c:v>87.171000000000006</c:v>
                      </c:pt>
                      <c:pt idx="20">
                        <c:v>93.162000000000006</c:v>
                      </c:pt>
                      <c:pt idx="21">
                        <c:v>92.763000000000005</c:v>
                      </c:pt>
                      <c:pt idx="22">
                        <c:v>100.45099999999999</c:v>
                      </c:pt>
                      <c:pt idx="23">
                        <c:v>91.215000000000003</c:v>
                      </c:pt>
                      <c:pt idx="24">
                        <c:v>98.554000000000002</c:v>
                      </c:pt>
                      <c:pt idx="25">
                        <c:v>74.789000000000001</c:v>
                      </c:pt>
                      <c:pt idx="26">
                        <c:v>76.835999999999999</c:v>
                      </c:pt>
                      <c:pt idx="27">
                        <c:v>84.174999999999997</c:v>
                      </c:pt>
                      <c:pt idx="28">
                        <c:v>63.927</c:v>
                      </c:pt>
                      <c:pt idx="29">
                        <c:v>56.148000000000003</c:v>
                      </c:pt>
                      <c:pt idx="30">
                        <c:v>64.424999999999997</c:v>
                      </c:pt>
                      <c:pt idx="31">
                        <c:v>67.218000000000004</c:v>
                      </c:pt>
                      <c:pt idx="32">
                        <c:v>64.025999999999996</c:v>
                      </c:pt>
                      <c:pt idx="33">
                        <c:v>60.036999999999999</c:v>
                      </c:pt>
                      <c:pt idx="34">
                        <c:v>72.103999999999999</c:v>
                      </c:pt>
                      <c:pt idx="35">
                        <c:v>51.311</c:v>
                      </c:pt>
                      <c:pt idx="36">
                        <c:v>66.769000000000005</c:v>
                      </c:pt>
                      <c:pt idx="37">
                        <c:v>94.045000000000002</c:v>
                      </c:pt>
                      <c:pt idx="38">
                        <c:v>90.405000000000001</c:v>
                      </c:pt>
                      <c:pt idx="39">
                        <c:v>70.308999999999997</c:v>
                      </c:pt>
                      <c:pt idx="40">
                        <c:v>94.394000000000005</c:v>
                      </c:pt>
                      <c:pt idx="41">
                        <c:v>99.081000000000003</c:v>
                      </c:pt>
                      <c:pt idx="42">
                        <c:v>105.364</c:v>
                      </c:pt>
                      <c:pt idx="43">
                        <c:v>102.982</c:v>
                      </c:pt>
                      <c:pt idx="44">
                        <c:v>96.007000000000005</c:v>
                      </c:pt>
                      <c:pt idx="45">
                        <c:v>96.405000000000001</c:v>
                      </c:pt>
                      <c:pt idx="46">
                        <c:v>97.501000000000005</c:v>
                      </c:pt>
                      <c:pt idx="47">
                        <c:v>91.224000000000004</c:v>
                      </c:pt>
                      <c:pt idx="48">
                        <c:v>103.48</c:v>
                      </c:pt>
                      <c:pt idx="49">
                        <c:v>101.437</c:v>
                      </c:pt>
                      <c:pt idx="50">
                        <c:v>104.925</c:v>
                      </c:pt>
                      <c:pt idx="51">
                        <c:v>106.619</c:v>
                      </c:pt>
                      <c:pt idx="52">
                        <c:v>99.096000000000004</c:v>
                      </c:pt>
                      <c:pt idx="53">
                        <c:v>98.896000000000001</c:v>
                      </c:pt>
                      <c:pt idx="54">
                        <c:v>95.21</c:v>
                      </c:pt>
                      <c:pt idx="55">
                        <c:v>96.087999999999994</c:v>
                      </c:pt>
                      <c:pt idx="56">
                        <c:v>71.905000000000001</c:v>
                      </c:pt>
                      <c:pt idx="57">
                        <c:v>68.233999999999995</c:v>
                      </c:pt>
                      <c:pt idx="58">
                        <c:v>56.030999999999999</c:v>
                      </c:pt>
                      <c:pt idx="59">
                        <c:v>57.37</c:v>
                      </c:pt>
                      <c:pt idx="60">
                        <c:v>42.389000000000003</c:v>
                      </c:pt>
                      <c:pt idx="61">
                        <c:v>42.884999999999998</c:v>
                      </c:pt>
                      <c:pt idx="62">
                        <c:v>45.39</c:v>
                      </c:pt>
                      <c:pt idx="63">
                        <c:v>40.380000000000003</c:v>
                      </c:pt>
                      <c:pt idx="64">
                        <c:v>35.097000000000001</c:v>
                      </c:pt>
                      <c:pt idx="65">
                        <c:v>38.445</c:v>
                      </c:pt>
                      <c:pt idx="66">
                        <c:v>33.807000000000002</c:v>
                      </c:pt>
                      <c:pt idx="67">
                        <c:v>29.911000000000001</c:v>
                      </c:pt>
                      <c:pt idx="68">
                        <c:v>31.015000000000001</c:v>
                      </c:pt>
                      <c:pt idx="69">
                        <c:v>31.113</c:v>
                      </c:pt>
                      <c:pt idx="70">
                        <c:v>30.966000000000001</c:v>
                      </c:pt>
                      <c:pt idx="71">
                        <c:v>31.382999999999999</c:v>
                      </c:pt>
                      <c:pt idx="72">
                        <c:v>31.652000000000001</c:v>
                      </c:pt>
                      <c:pt idx="73">
                        <c:v>32.607999999999997</c:v>
                      </c:pt>
                      <c:pt idx="74">
                        <c:v>34.496000000000002</c:v>
                      </c:pt>
                      <c:pt idx="75">
                        <c:v>34.226999999999997</c:v>
                      </c:pt>
                      <c:pt idx="76">
                        <c:v>32.118000000000002</c:v>
                      </c:pt>
                      <c:pt idx="77">
                        <c:v>26.405000000000001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0EA-43BD-95F8-0AB009B21DE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Chart_1'!$F$1</c15:sqref>
                        </c15:formulaRef>
                      </c:ext>
                    </c:extLst>
                    <c:strCache>
                      <c:ptCount val="1"/>
                      <c:pt idx="0">
                        <c:v>DIC India Ltd (DICIND.NS)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Chart_1'!$A$2:$A$79</c15:sqref>
                        </c15:formulaRef>
                      </c:ext>
                    </c:extLst>
                    <c:numCache>
                      <c:formatCode>[$-409]mmm\-yy;@</c:formatCode>
                      <c:ptCount val="78"/>
                      <c:pt idx="0">
                        <c:v>42522</c:v>
                      </c:pt>
                      <c:pt idx="1">
                        <c:v>42492</c:v>
                      </c:pt>
                      <c:pt idx="2">
                        <c:v>42461</c:v>
                      </c:pt>
                      <c:pt idx="3">
                        <c:v>42430</c:v>
                      </c:pt>
                      <c:pt idx="4">
                        <c:v>42401</c:v>
                      </c:pt>
                      <c:pt idx="5">
                        <c:v>42370</c:v>
                      </c:pt>
                      <c:pt idx="6">
                        <c:v>42339</c:v>
                      </c:pt>
                      <c:pt idx="7">
                        <c:v>42310</c:v>
                      </c:pt>
                      <c:pt idx="8">
                        <c:v>42278</c:v>
                      </c:pt>
                      <c:pt idx="9">
                        <c:v>42248</c:v>
                      </c:pt>
                      <c:pt idx="10">
                        <c:v>42219</c:v>
                      </c:pt>
                      <c:pt idx="11">
                        <c:v>42186</c:v>
                      </c:pt>
                      <c:pt idx="12">
                        <c:v>42156</c:v>
                      </c:pt>
                      <c:pt idx="13">
                        <c:v>42125</c:v>
                      </c:pt>
                      <c:pt idx="14">
                        <c:v>42095</c:v>
                      </c:pt>
                      <c:pt idx="15">
                        <c:v>42065</c:v>
                      </c:pt>
                      <c:pt idx="16">
                        <c:v>42037</c:v>
                      </c:pt>
                      <c:pt idx="17">
                        <c:v>42005</c:v>
                      </c:pt>
                      <c:pt idx="18">
                        <c:v>41974</c:v>
                      </c:pt>
                      <c:pt idx="19">
                        <c:v>41946</c:v>
                      </c:pt>
                      <c:pt idx="20">
                        <c:v>41913</c:v>
                      </c:pt>
                      <c:pt idx="21">
                        <c:v>41883</c:v>
                      </c:pt>
                      <c:pt idx="22">
                        <c:v>41852</c:v>
                      </c:pt>
                      <c:pt idx="23">
                        <c:v>41821</c:v>
                      </c:pt>
                      <c:pt idx="24">
                        <c:v>41792</c:v>
                      </c:pt>
                      <c:pt idx="25">
                        <c:v>41760</c:v>
                      </c:pt>
                      <c:pt idx="26">
                        <c:v>41730</c:v>
                      </c:pt>
                      <c:pt idx="27">
                        <c:v>41701</c:v>
                      </c:pt>
                      <c:pt idx="28">
                        <c:v>41673</c:v>
                      </c:pt>
                      <c:pt idx="29">
                        <c:v>41640</c:v>
                      </c:pt>
                      <c:pt idx="30">
                        <c:v>41610</c:v>
                      </c:pt>
                      <c:pt idx="31">
                        <c:v>41579</c:v>
                      </c:pt>
                      <c:pt idx="32">
                        <c:v>41548</c:v>
                      </c:pt>
                      <c:pt idx="33">
                        <c:v>41519</c:v>
                      </c:pt>
                      <c:pt idx="34">
                        <c:v>41487</c:v>
                      </c:pt>
                      <c:pt idx="35">
                        <c:v>41456</c:v>
                      </c:pt>
                      <c:pt idx="36">
                        <c:v>41428</c:v>
                      </c:pt>
                      <c:pt idx="37">
                        <c:v>41395</c:v>
                      </c:pt>
                      <c:pt idx="38">
                        <c:v>41365</c:v>
                      </c:pt>
                      <c:pt idx="39">
                        <c:v>41334</c:v>
                      </c:pt>
                      <c:pt idx="40">
                        <c:v>41306</c:v>
                      </c:pt>
                      <c:pt idx="41">
                        <c:v>41275</c:v>
                      </c:pt>
                      <c:pt idx="42">
                        <c:v>41246</c:v>
                      </c:pt>
                      <c:pt idx="43">
                        <c:v>41214</c:v>
                      </c:pt>
                      <c:pt idx="44">
                        <c:v>41183</c:v>
                      </c:pt>
                      <c:pt idx="45">
                        <c:v>41155</c:v>
                      </c:pt>
                      <c:pt idx="46">
                        <c:v>41122</c:v>
                      </c:pt>
                      <c:pt idx="47">
                        <c:v>41092</c:v>
                      </c:pt>
                      <c:pt idx="48">
                        <c:v>41061</c:v>
                      </c:pt>
                      <c:pt idx="49">
                        <c:v>41030</c:v>
                      </c:pt>
                      <c:pt idx="50">
                        <c:v>41001</c:v>
                      </c:pt>
                      <c:pt idx="51">
                        <c:v>40969</c:v>
                      </c:pt>
                      <c:pt idx="52">
                        <c:v>40940</c:v>
                      </c:pt>
                      <c:pt idx="53">
                        <c:v>40910</c:v>
                      </c:pt>
                      <c:pt idx="54">
                        <c:v>40878</c:v>
                      </c:pt>
                      <c:pt idx="55">
                        <c:v>40848</c:v>
                      </c:pt>
                      <c:pt idx="56">
                        <c:v>40819</c:v>
                      </c:pt>
                      <c:pt idx="57">
                        <c:v>40788</c:v>
                      </c:pt>
                      <c:pt idx="58">
                        <c:v>40756</c:v>
                      </c:pt>
                      <c:pt idx="59">
                        <c:v>40725</c:v>
                      </c:pt>
                      <c:pt idx="60">
                        <c:v>40695</c:v>
                      </c:pt>
                      <c:pt idx="61">
                        <c:v>40665</c:v>
                      </c:pt>
                      <c:pt idx="62">
                        <c:v>40634</c:v>
                      </c:pt>
                      <c:pt idx="63">
                        <c:v>40603</c:v>
                      </c:pt>
                      <c:pt idx="64">
                        <c:v>40575</c:v>
                      </c:pt>
                      <c:pt idx="65">
                        <c:v>40546</c:v>
                      </c:pt>
                      <c:pt idx="66">
                        <c:v>40513</c:v>
                      </c:pt>
                      <c:pt idx="67">
                        <c:v>40483</c:v>
                      </c:pt>
                      <c:pt idx="68">
                        <c:v>40452</c:v>
                      </c:pt>
                      <c:pt idx="69">
                        <c:v>40422</c:v>
                      </c:pt>
                      <c:pt idx="70">
                        <c:v>40392</c:v>
                      </c:pt>
                      <c:pt idx="71">
                        <c:v>40360</c:v>
                      </c:pt>
                      <c:pt idx="72">
                        <c:v>40330</c:v>
                      </c:pt>
                      <c:pt idx="73">
                        <c:v>40301</c:v>
                      </c:pt>
                      <c:pt idx="74">
                        <c:v>40269</c:v>
                      </c:pt>
                      <c:pt idx="75">
                        <c:v>40239</c:v>
                      </c:pt>
                      <c:pt idx="76">
                        <c:v>40210</c:v>
                      </c:pt>
                      <c:pt idx="77">
                        <c:v>40179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Chart_1'!$F$2:$F$79</c15:sqref>
                        </c15:formulaRef>
                      </c:ext>
                    </c:extLst>
                    <c:numCache>
                      <c:formatCode>General</c:formatCode>
                      <c:ptCount val="78"/>
                      <c:pt idx="0">
                        <c:v>603</c:v>
                      </c:pt>
                      <c:pt idx="1">
                        <c:v>553.35</c:v>
                      </c:pt>
                      <c:pt idx="2">
                        <c:v>581.79999999999995</c:v>
                      </c:pt>
                      <c:pt idx="3">
                        <c:v>546.95000000000005</c:v>
                      </c:pt>
                      <c:pt idx="4">
                        <c:v>507.71</c:v>
                      </c:pt>
                      <c:pt idx="5">
                        <c:v>671.48</c:v>
                      </c:pt>
                      <c:pt idx="6">
                        <c:v>676.91</c:v>
                      </c:pt>
                      <c:pt idx="7">
                        <c:v>635.75</c:v>
                      </c:pt>
                      <c:pt idx="8">
                        <c:v>627.79999999999995</c:v>
                      </c:pt>
                      <c:pt idx="9">
                        <c:v>630.96</c:v>
                      </c:pt>
                      <c:pt idx="10">
                        <c:v>572.86</c:v>
                      </c:pt>
                      <c:pt idx="11">
                        <c:v>564.62</c:v>
                      </c:pt>
                      <c:pt idx="12">
                        <c:v>466.2</c:v>
                      </c:pt>
                      <c:pt idx="13">
                        <c:v>453.81</c:v>
                      </c:pt>
                      <c:pt idx="14">
                        <c:v>403.51</c:v>
                      </c:pt>
                      <c:pt idx="15">
                        <c:v>335.2</c:v>
                      </c:pt>
                      <c:pt idx="16">
                        <c:v>331.2</c:v>
                      </c:pt>
                      <c:pt idx="17">
                        <c:v>376.51</c:v>
                      </c:pt>
                      <c:pt idx="18">
                        <c:v>367.73</c:v>
                      </c:pt>
                      <c:pt idx="19">
                        <c:v>383.47</c:v>
                      </c:pt>
                      <c:pt idx="20">
                        <c:v>410.77</c:v>
                      </c:pt>
                      <c:pt idx="21">
                        <c:v>579.13</c:v>
                      </c:pt>
                      <c:pt idx="22">
                        <c:v>459.98</c:v>
                      </c:pt>
                      <c:pt idx="23">
                        <c:v>456.97</c:v>
                      </c:pt>
                      <c:pt idx="24">
                        <c:v>437.03</c:v>
                      </c:pt>
                      <c:pt idx="25">
                        <c:v>441.32</c:v>
                      </c:pt>
                      <c:pt idx="26">
                        <c:v>393.11</c:v>
                      </c:pt>
                      <c:pt idx="27">
                        <c:v>365.53</c:v>
                      </c:pt>
                      <c:pt idx="28">
                        <c:v>348.77</c:v>
                      </c:pt>
                      <c:pt idx="29">
                        <c:v>359.11</c:v>
                      </c:pt>
                      <c:pt idx="30">
                        <c:v>354.6</c:v>
                      </c:pt>
                      <c:pt idx="31">
                        <c:v>345.64</c:v>
                      </c:pt>
                      <c:pt idx="32">
                        <c:v>196.02</c:v>
                      </c:pt>
                      <c:pt idx="33">
                        <c:v>226.49</c:v>
                      </c:pt>
                      <c:pt idx="34">
                        <c:v>195.28</c:v>
                      </c:pt>
                      <c:pt idx="35">
                        <c:v>157.85</c:v>
                      </c:pt>
                      <c:pt idx="36">
                        <c:v>163.58000000000001</c:v>
                      </c:pt>
                      <c:pt idx="37">
                        <c:v>178.67</c:v>
                      </c:pt>
                      <c:pt idx="38">
                        <c:v>184.89</c:v>
                      </c:pt>
                      <c:pt idx="39">
                        <c:v>180.04</c:v>
                      </c:pt>
                      <c:pt idx="40">
                        <c:v>191.03</c:v>
                      </c:pt>
                      <c:pt idx="41">
                        <c:v>225.62</c:v>
                      </c:pt>
                      <c:pt idx="42">
                        <c:v>231.67</c:v>
                      </c:pt>
                      <c:pt idx="43">
                        <c:v>229.94</c:v>
                      </c:pt>
                      <c:pt idx="44">
                        <c:v>233.73</c:v>
                      </c:pt>
                      <c:pt idx="45">
                        <c:v>239.68</c:v>
                      </c:pt>
                      <c:pt idx="46">
                        <c:v>221.21</c:v>
                      </c:pt>
                      <c:pt idx="47">
                        <c:v>231.38</c:v>
                      </c:pt>
                      <c:pt idx="48">
                        <c:v>245.39</c:v>
                      </c:pt>
                      <c:pt idx="49">
                        <c:v>241.07</c:v>
                      </c:pt>
                      <c:pt idx="50">
                        <c:v>264.42</c:v>
                      </c:pt>
                      <c:pt idx="51">
                        <c:v>261.35000000000002</c:v>
                      </c:pt>
                      <c:pt idx="52">
                        <c:v>259.36</c:v>
                      </c:pt>
                      <c:pt idx="53">
                        <c:v>204.48</c:v>
                      </c:pt>
                      <c:pt idx="54">
                        <c:v>182.04</c:v>
                      </c:pt>
                      <c:pt idx="55">
                        <c:v>189.83</c:v>
                      </c:pt>
                      <c:pt idx="56">
                        <c:v>209.53</c:v>
                      </c:pt>
                      <c:pt idx="57">
                        <c:v>213.54</c:v>
                      </c:pt>
                      <c:pt idx="58">
                        <c:v>212.79</c:v>
                      </c:pt>
                      <c:pt idx="59">
                        <c:v>241.13</c:v>
                      </c:pt>
                      <c:pt idx="60">
                        <c:v>238.58</c:v>
                      </c:pt>
                      <c:pt idx="61">
                        <c:v>246.28</c:v>
                      </c:pt>
                      <c:pt idx="62">
                        <c:v>244.2</c:v>
                      </c:pt>
                      <c:pt idx="63">
                        <c:v>217.66</c:v>
                      </c:pt>
                      <c:pt idx="64">
                        <c:v>216.26</c:v>
                      </c:pt>
                      <c:pt idx="65">
                        <c:v>218.36</c:v>
                      </c:pt>
                      <c:pt idx="66">
                        <c:v>242.88</c:v>
                      </c:pt>
                      <c:pt idx="67">
                        <c:v>243.44</c:v>
                      </c:pt>
                      <c:pt idx="68">
                        <c:v>259.68</c:v>
                      </c:pt>
                      <c:pt idx="69">
                        <c:v>287.7</c:v>
                      </c:pt>
                      <c:pt idx="70">
                        <c:v>276.25</c:v>
                      </c:pt>
                      <c:pt idx="71">
                        <c:v>268.76</c:v>
                      </c:pt>
                      <c:pt idx="72">
                        <c:v>272.70999999999998</c:v>
                      </c:pt>
                      <c:pt idx="73">
                        <c:v>269.92</c:v>
                      </c:pt>
                      <c:pt idx="74">
                        <c:v>276.70999999999998</c:v>
                      </c:pt>
                      <c:pt idx="75">
                        <c:v>202.38</c:v>
                      </c:pt>
                      <c:pt idx="76">
                        <c:v>185.36</c:v>
                      </c:pt>
                      <c:pt idx="77">
                        <c:v>173.43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0EA-43BD-95F8-0AB009B21DE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Chart_1'!$G$1</c15:sqref>
                        </c15:formulaRef>
                      </c:ext>
                    </c:extLst>
                    <c:strCache>
                      <c:ptCount val="1"/>
                      <c:pt idx="0">
                        <c:v>EVEREADY INDUSTRIES INDIA LTD. (EVEREADY.BO)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Chart_1'!$A$2:$A$79</c15:sqref>
                        </c15:formulaRef>
                      </c:ext>
                    </c:extLst>
                    <c:numCache>
                      <c:formatCode>[$-409]mmm\-yy;@</c:formatCode>
                      <c:ptCount val="78"/>
                      <c:pt idx="0">
                        <c:v>42522</c:v>
                      </c:pt>
                      <c:pt idx="1">
                        <c:v>42492</c:v>
                      </c:pt>
                      <c:pt idx="2">
                        <c:v>42461</c:v>
                      </c:pt>
                      <c:pt idx="3">
                        <c:v>42430</c:v>
                      </c:pt>
                      <c:pt idx="4">
                        <c:v>42401</c:v>
                      </c:pt>
                      <c:pt idx="5">
                        <c:v>42370</c:v>
                      </c:pt>
                      <c:pt idx="6">
                        <c:v>42339</c:v>
                      </c:pt>
                      <c:pt idx="7">
                        <c:v>42310</c:v>
                      </c:pt>
                      <c:pt idx="8">
                        <c:v>42278</c:v>
                      </c:pt>
                      <c:pt idx="9">
                        <c:v>42248</c:v>
                      </c:pt>
                      <c:pt idx="10">
                        <c:v>42219</c:v>
                      </c:pt>
                      <c:pt idx="11">
                        <c:v>42186</c:v>
                      </c:pt>
                      <c:pt idx="12">
                        <c:v>42156</c:v>
                      </c:pt>
                      <c:pt idx="13">
                        <c:v>42125</c:v>
                      </c:pt>
                      <c:pt idx="14">
                        <c:v>42095</c:v>
                      </c:pt>
                      <c:pt idx="15">
                        <c:v>42065</c:v>
                      </c:pt>
                      <c:pt idx="16">
                        <c:v>42037</c:v>
                      </c:pt>
                      <c:pt idx="17">
                        <c:v>42005</c:v>
                      </c:pt>
                      <c:pt idx="18">
                        <c:v>41974</c:v>
                      </c:pt>
                      <c:pt idx="19">
                        <c:v>41946</c:v>
                      </c:pt>
                      <c:pt idx="20">
                        <c:v>41913</c:v>
                      </c:pt>
                      <c:pt idx="21">
                        <c:v>41883</c:v>
                      </c:pt>
                      <c:pt idx="22">
                        <c:v>41852</c:v>
                      </c:pt>
                      <c:pt idx="23">
                        <c:v>41821</c:v>
                      </c:pt>
                      <c:pt idx="24">
                        <c:v>41792</c:v>
                      </c:pt>
                      <c:pt idx="25">
                        <c:v>41760</c:v>
                      </c:pt>
                      <c:pt idx="26">
                        <c:v>41730</c:v>
                      </c:pt>
                      <c:pt idx="27">
                        <c:v>41701</c:v>
                      </c:pt>
                      <c:pt idx="28">
                        <c:v>41673</c:v>
                      </c:pt>
                      <c:pt idx="29">
                        <c:v>41640</c:v>
                      </c:pt>
                      <c:pt idx="30">
                        <c:v>41610</c:v>
                      </c:pt>
                      <c:pt idx="31">
                        <c:v>41579</c:v>
                      </c:pt>
                      <c:pt idx="32">
                        <c:v>41548</c:v>
                      </c:pt>
                      <c:pt idx="33">
                        <c:v>41519</c:v>
                      </c:pt>
                      <c:pt idx="34">
                        <c:v>41487</c:v>
                      </c:pt>
                      <c:pt idx="35">
                        <c:v>41456</c:v>
                      </c:pt>
                      <c:pt idx="36">
                        <c:v>41428</c:v>
                      </c:pt>
                      <c:pt idx="37">
                        <c:v>41395</c:v>
                      </c:pt>
                      <c:pt idx="38">
                        <c:v>41365</c:v>
                      </c:pt>
                      <c:pt idx="39">
                        <c:v>41334</c:v>
                      </c:pt>
                      <c:pt idx="40">
                        <c:v>41306</c:v>
                      </c:pt>
                      <c:pt idx="41">
                        <c:v>41275</c:v>
                      </c:pt>
                      <c:pt idx="42">
                        <c:v>41246</c:v>
                      </c:pt>
                      <c:pt idx="43">
                        <c:v>41214</c:v>
                      </c:pt>
                      <c:pt idx="44">
                        <c:v>41183</c:v>
                      </c:pt>
                      <c:pt idx="45">
                        <c:v>41155</c:v>
                      </c:pt>
                      <c:pt idx="46">
                        <c:v>41122</c:v>
                      </c:pt>
                      <c:pt idx="47">
                        <c:v>41092</c:v>
                      </c:pt>
                      <c:pt idx="48">
                        <c:v>41061</c:v>
                      </c:pt>
                      <c:pt idx="49">
                        <c:v>41030</c:v>
                      </c:pt>
                      <c:pt idx="50">
                        <c:v>41001</c:v>
                      </c:pt>
                      <c:pt idx="51">
                        <c:v>40969</c:v>
                      </c:pt>
                      <c:pt idx="52">
                        <c:v>40940</c:v>
                      </c:pt>
                      <c:pt idx="53">
                        <c:v>40910</c:v>
                      </c:pt>
                      <c:pt idx="54">
                        <c:v>40878</c:v>
                      </c:pt>
                      <c:pt idx="55">
                        <c:v>40848</c:v>
                      </c:pt>
                      <c:pt idx="56">
                        <c:v>40819</c:v>
                      </c:pt>
                      <c:pt idx="57">
                        <c:v>40788</c:v>
                      </c:pt>
                      <c:pt idx="58">
                        <c:v>40756</c:v>
                      </c:pt>
                      <c:pt idx="59">
                        <c:v>40725</c:v>
                      </c:pt>
                      <c:pt idx="60">
                        <c:v>40695</c:v>
                      </c:pt>
                      <c:pt idx="61">
                        <c:v>40665</c:v>
                      </c:pt>
                      <c:pt idx="62">
                        <c:v>40634</c:v>
                      </c:pt>
                      <c:pt idx="63">
                        <c:v>40603</c:v>
                      </c:pt>
                      <c:pt idx="64">
                        <c:v>40575</c:v>
                      </c:pt>
                      <c:pt idx="65">
                        <c:v>40546</c:v>
                      </c:pt>
                      <c:pt idx="66">
                        <c:v>40513</c:v>
                      </c:pt>
                      <c:pt idx="67">
                        <c:v>40483</c:v>
                      </c:pt>
                      <c:pt idx="68">
                        <c:v>40452</c:v>
                      </c:pt>
                      <c:pt idx="69">
                        <c:v>40422</c:v>
                      </c:pt>
                      <c:pt idx="70">
                        <c:v>40392</c:v>
                      </c:pt>
                      <c:pt idx="71">
                        <c:v>40360</c:v>
                      </c:pt>
                      <c:pt idx="72">
                        <c:v>40330</c:v>
                      </c:pt>
                      <c:pt idx="73">
                        <c:v>40301</c:v>
                      </c:pt>
                      <c:pt idx="74">
                        <c:v>40269</c:v>
                      </c:pt>
                      <c:pt idx="75">
                        <c:v>40239</c:v>
                      </c:pt>
                      <c:pt idx="76">
                        <c:v>40210</c:v>
                      </c:pt>
                      <c:pt idx="77">
                        <c:v>40179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Chart_1'!$G$2:$G$79</c15:sqref>
                        </c15:formulaRef>
                      </c:ext>
                    </c:extLst>
                    <c:numCache>
                      <c:formatCode>General</c:formatCode>
                      <c:ptCount val="78"/>
                      <c:pt idx="0">
                        <c:v>260.95</c:v>
                      </c:pt>
                      <c:pt idx="1">
                        <c:v>234.55</c:v>
                      </c:pt>
                      <c:pt idx="2">
                        <c:v>251.39</c:v>
                      </c:pt>
                      <c:pt idx="3">
                        <c:v>230.52</c:v>
                      </c:pt>
                      <c:pt idx="4">
                        <c:v>220.85</c:v>
                      </c:pt>
                      <c:pt idx="5">
                        <c:v>249.44</c:v>
                      </c:pt>
                      <c:pt idx="6">
                        <c:v>300.25</c:v>
                      </c:pt>
                      <c:pt idx="7">
                        <c:v>284.51</c:v>
                      </c:pt>
                      <c:pt idx="8">
                        <c:v>274.95</c:v>
                      </c:pt>
                      <c:pt idx="9">
                        <c:v>287.64999999999998</c:v>
                      </c:pt>
                      <c:pt idx="10">
                        <c:v>286.14999999999998</c:v>
                      </c:pt>
                      <c:pt idx="11">
                        <c:v>328.78</c:v>
                      </c:pt>
                      <c:pt idx="12">
                        <c:v>324.70999999999998</c:v>
                      </c:pt>
                      <c:pt idx="13">
                        <c:v>309.31</c:v>
                      </c:pt>
                      <c:pt idx="14">
                        <c:v>273.75</c:v>
                      </c:pt>
                      <c:pt idx="15">
                        <c:v>258.66000000000003</c:v>
                      </c:pt>
                      <c:pt idx="16">
                        <c:v>207.2</c:v>
                      </c:pt>
                      <c:pt idx="17">
                        <c:v>204.97</c:v>
                      </c:pt>
                      <c:pt idx="18">
                        <c:v>178.55</c:v>
                      </c:pt>
                      <c:pt idx="19">
                        <c:v>183.31</c:v>
                      </c:pt>
                      <c:pt idx="20">
                        <c:v>130.97</c:v>
                      </c:pt>
                      <c:pt idx="21">
                        <c:v>102.66</c:v>
                      </c:pt>
                      <c:pt idx="22">
                        <c:v>97.44</c:v>
                      </c:pt>
                      <c:pt idx="23">
                        <c:v>86.81</c:v>
                      </c:pt>
                      <c:pt idx="24">
                        <c:v>66.599999999999994</c:v>
                      </c:pt>
                      <c:pt idx="25">
                        <c:v>65.41</c:v>
                      </c:pt>
                      <c:pt idx="26">
                        <c:v>52.14</c:v>
                      </c:pt>
                      <c:pt idx="27">
                        <c:v>45.09</c:v>
                      </c:pt>
                      <c:pt idx="28">
                        <c:v>42.37</c:v>
                      </c:pt>
                      <c:pt idx="29">
                        <c:v>34.43</c:v>
                      </c:pt>
                      <c:pt idx="30">
                        <c:v>34.090000000000003</c:v>
                      </c:pt>
                      <c:pt idx="31">
                        <c:v>28.07</c:v>
                      </c:pt>
                      <c:pt idx="32">
                        <c:v>22.45</c:v>
                      </c:pt>
                      <c:pt idx="33">
                        <c:v>18.45</c:v>
                      </c:pt>
                      <c:pt idx="34">
                        <c:v>15.39</c:v>
                      </c:pt>
                      <c:pt idx="35">
                        <c:v>16.28</c:v>
                      </c:pt>
                      <c:pt idx="36">
                        <c:v>15.49</c:v>
                      </c:pt>
                      <c:pt idx="37">
                        <c:v>17.27</c:v>
                      </c:pt>
                      <c:pt idx="38">
                        <c:v>17.27</c:v>
                      </c:pt>
                      <c:pt idx="39">
                        <c:v>16.48</c:v>
                      </c:pt>
                      <c:pt idx="40">
                        <c:v>18.3</c:v>
                      </c:pt>
                      <c:pt idx="41">
                        <c:v>21.01</c:v>
                      </c:pt>
                      <c:pt idx="42">
                        <c:v>22.89</c:v>
                      </c:pt>
                      <c:pt idx="43">
                        <c:v>24.02</c:v>
                      </c:pt>
                      <c:pt idx="44">
                        <c:v>20.87</c:v>
                      </c:pt>
                      <c:pt idx="45">
                        <c:v>18.649999999999999</c:v>
                      </c:pt>
                      <c:pt idx="46">
                        <c:v>17.61</c:v>
                      </c:pt>
                      <c:pt idx="47">
                        <c:v>17.22</c:v>
                      </c:pt>
                      <c:pt idx="48">
                        <c:v>20.13</c:v>
                      </c:pt>
                      <c:pt idx="49">
                        <c:v>17.71</c:v>
                      </c:pt>
                      <c:pt idx="50">
                        <c:v>21.71</c:v>
                      </c:pt>
                      <c:pt idx="51">
                        <c:v>22.25</c:v>
                      </c:pt>
                      <c:pt idx="52">
                        <c:v>27.62</c:v>
                      </c:pt>
                      <c:pt idx="53">
                        <c:v>27.08</c:v>
                      </c:pt>
                      <c:pt idx="54">
                        <c:v>22.54</c:v>
                      </c:pt>
                      <c:pt idx="55">
                        <c:v>27.18</c:v>
                      </c:pt>
                      <c:pt idx="56">
                        <c:v>34.33</c:v>
                      </c:pt>
                      <c:pt idx="57">
                        <c:v>35.369999999999997</c:v>
                      </c:pt>
                      <c:pt idx="58">
                        <c:v>38.869999999999997</c:v>
                      </c:pt>
                      <c:pt idx="59">
                        <c:v>43.79</c:v>
                      </c:pt>
                      <c:pt idx="60">
                        <c:v>37.46</c:v>
                      </c:pt>
                      <c:pt idx="61">
                        <c:v>42.58</c:v>
                      </c:pt>
                      <c:pt idx="62">
                        <c:v>47.59</c:v>
                      </c:pt>
                      <c:pt idx="63">
                        <c:v>48.47</c:v>
                      </c:pt>
                      <c:pt idx="64">
                        <c:v>47.69</c:v>
                      </c:pt>
                      <c:pt idx="65">
                        <c:v>46.57</c:v>
                      </c:pt>
                      <c:pt idx="66">
                        <c:v>52.95</c:v>
                      </c:pt>
                      <c:pt idx="67">
                        <c:v>53.78</c:v>
                      </c:pt>
                      <c:pt idx="68">
                        <c:v>66.489999999999995</c:v>
                      </c:pt>
                      <c:pt idx="69">
                        <c:v>67.180000000000007</c:v>
                      </c:pt>
                      <c:pt idx="70">
                        <c:v>70.48</c:v>
                      </c:pt>
                      <c:pt idx="71">
                        <c:v>70.290000000000006</c:v>
                      </c:pt>
                      <c:pt idx="72">
                        <c:v>62.59</c:v>
                      </c:pt>
                      <c:pt idx="73">
                        <c:v>54.17</c:v>
                      </c:pt>
                      <c:pt idx="74">
                        <c:v>62.98</c:v>
                      </c:pt>
                      <c:pt idx="75">
                        <c:v>57.41</c:v>
                      </c:pt>
                      <c:pt idx="76">
                        <c:v>55.38</c:v>
                      </c:pt>
                      <c:pt idx="77">
                        <c:v>56.15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0EA-43BD-95F8-0AB009B21DE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Chart_1'!$H$1</c15:sqref>
                        </c15:formulaRef>
                      </c:ext>
                    </c:extLst>
                    <c:strCache>
                      <c:ptCount val="1"/>
                      <c:pt idx="0">
                        <c:v>FUTURE CONSUMER ENTERPRISE LIM (FCEL.BO)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Chart_1'!$A$2:$A$79</c15:sqref>
                        </c15:formulaRef>
                      </c:ext>
                    </c:extLst>
                    <c:numCache>
                      <c:formatCode>[$-409]mmm\-yy;@</c:formatCode>
                      <c:ptCount val="78"/>
                      <c:pt idx="0">
                        <c:v>42522</c:v>
                      </c:pt>
                      <c:pt idx="1">
                        <c:v>42492</c:v>
                      </c:pt>
                      <c:pt idx="2">
                        <c:v>42461</c:v>
                      </c:pt>
                      <c:pt idx="3">
                        <c:v>42430</c:v>
                      </c:pt>
                      <c:pt idx="4">
                        <c:v>42401</c:v>
                      </c:pt>
                      <c:pt idx="5">
                        <c:v>42370</c:v>
                      </c:pt>
                      <c:pt idx="6">
                        <c:v>42339</c:v>
                      </c:pt>
                      <c:pt idx="7">
                        <c:v>42310</c:v>
                      </c:pt>
                      <c:pt idx="8">
                        <c:v>42278</c:v>
                      </c:pt>
                      <c:pt idx="9">
                        <c:v>42248</c:v>
                      </c:pt>
                      <c:pt idx="10">
                        <c:v>42219</c:v>
                      </c:pt>
                      <c:pt idx="11">
                        <c:v>42186</c:v>
                      </c:pt>
                      <c:pt idx="12">
                        <c:v>42156</c:v>
                      </c:pt>
                      <c:pt idx="13">
                        <c:v>42125</c:v>
                      </c:pt>
                      <c:pt idx="14">
                        <c:v>42095</c:v>
                      </c:pt>
                      <c:pt idx="15">
                        <c:v>42065</c:v>
                      </c:pt>
                      <c:pt idx="16">
                        <c:v>42037</c:v>
                      </c:pt>
                      <c:pt idx="17">
                        <c:v>42005</c:v>
                      </c:pt>
                      <c:pt idx="18">
                        <c:v>41974</c:v>
                      </c:pt>
                      <c:pt idx="19">
                        <c:v>41946</c:v>
                      </c:pt>
                      <c:pt idx="20">
                        <c:v>41913</c:v>
                      </c:pt>
                      <c:pt idx="21">
                        <c:v>41883</c:v>
                      </c:pt>
                      <c:pt idx="22">
                        <c:v>41852</c:v>
                      </c:pt>
                      <c:pt idx="23">
                        <c:v>41821</c:v>
                      </c:pt>
                      <c:pt idx="24">
                        <c:v>41792</c:v>
                      </c:pt>
                      <c:pt idx="25">
                        <c:v>41760</c:v>
                      </c:pt>
                      <c:pt idx="26">
                        <c:v>41730</c:v>
                      </c:pt>
                      <c:pt idx="27">
                        <c:v>41701</c:v>
                      </c:pt>
                      <c:pt idx="28">
                        <c:v>41673</c:v>
                      </c:pt>
                      <c:pt idx="29">
                        <c:v>41640</c:v>
                      </c:pt>
                      <c:pt idx="30">
                        <c:v>41610</c:v>
                      </c:pt>
                      <c:pt idx="31">
                        <c:v>41579</c:v>
                      </c:pt>
                      <c:pt idx="32">
                        <c:v>41548</c:v>
                      </c:pt>
                      <c:pt idx="33">
                        <c:v>41519</c:v>
                      </c:pt>
                      <c:pt idx="34">
                        <c:v>41487</c:v>
                      </c:pt>
                      <c:pt idx="35">
                        <c:v>41456</c:v>
                      </c:pt>
                      <c:pt idx="36">
                        <c:v>41428</c:v>
                      </c:pt>
                      <c:pt idx="37">
                        <c:v>41395</c:v>
                      </c:pt>
                      <c:pt idx="38">
                        <c:v>41365</c:v>
                      </c:pt>
                      <c:pt idx="39">
                        <c:v>41334</c:v>
                      </c:pt>
                      <c:pt idx="40">
                        <c:v>41306</c:v>
                      </c:pt>
                      <c:pt idx="41">
                        <c:v>41275</c:v>
                      </c:pt>
                      <c:pt idx="42">
                        <c:v>41246</c:v>
                      </c:pt>
                      <c:pt idx="43">
                        <c:v>41214</c:v>
                      </c:pt>
                      <c:pt idx="44">
                        <c:v>41183</c:v>
                      </c:pt>
                      <c:pt idx="45">
                        <c:v>41155</c:v>
                      </c:pt>
                      <c:pt idx="46">
                        <c:v>41122</c:v>
                      </c:pt>
                      <c:pt idx="47">
                        <c:v>41092</c:v>
                      </c:pt>
                      <c:pt idx="48">
                        <c:v>41061</c:v>
                      </c:pt>
                      <c:pt idx="49">
                        <c:v>41030</c:v>
                      </c:pt>
                      <c:pt idx="50">
                        <c:v>41001</c:v>
                      </c:pt>
                      <c:pt idx="51">
                        <c:v>40969</c:v>
                      </c:pt>
                      <c:pt idx="52">
                        <c:v>40940</c:v>
                      </c:pt>
                      <c:pt idx="53">
                        <c:v>40910</c:v>
                      </c:pt>
                      <c:pt idx="54">
                        <c:v>40878</c:v>
                      </c:pt>
                      <c:pt idx="55">
                        <c:v>40848</c:v>
                      </c:pt>
                      <c:pt idx="56">
                        <c:v>40819</c:v>
                      </c:pt>
                      <c:pt idx="57">
                        <c:v>40788</c:v>
                      </c:pt>
                      <c:pt idx="58">
                        <c:v>40756</c:v>
                      </c:pt>
                      <c:pt idx="59">
                        <c:v>40725</c:v>
                      </c:pt>
                      <c:pt idx="60">
                        <c:v>40695</c:v>
                      </c:pt>
                      <c:pt idx="61">
                        <c:v>40665</c:v>
                      </c:pt>
                      <c:pt idx="62">
                        <c:v>40634</c:v>
                      </c:pt>
                      <c:pt idx="63">
                        <c:v>40603</c:v>
                      </c:pt>
                      <c:pt idx="64">
                        <c:v>40575</c:v>
                      </c:pt>
                      <c:pt idx="65">
                        <c:v>40546</c:v>
                      </c:pt>
                      <c:pt idx="66">
                        <c:v>40513</c:v>
                      </c:pt>
                      <c:pt idx="67">
                        <c:v>40483</c:v>
                      </c:pt>
                      <c:pt idx="68">
                        <c:v>40452</c:v>
                      </c:pt>
                      <c:pt idx="69">
                        <c:v>40422</c:v>
                      </c:pt>
                      <c:pt idx="70">
                        <c:v>40392</c:v>
                      </c:pt>
                      <c:pt idx="71">
                        <c:v>40360</c:v>
                      </c:pt>
                      <c:pt idx="72">
                        <c:v>40330</c:v>
                      </c:pt>
                      <c:pt idx="73">
                        <c:v>40301</c:v>
                      </c:pt>
                      <c:pt idx="74">
                        <c:v>40269</c:v>
                      </c:pt>
                      <c:pt idx="75">
                        <c:v>40239</c:v>
                      </c:pt>
                      <c:pt idx="76">
                        <c:v>40210</c:v>
                      </c:pt>
                      <c:pt idx="77">
                        <c:v>40179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Chart_1'!$H$2:$H$79</c15:sqref>
                        </c15:formulaRef>
                      </c:ext>
                    </c:extLst>
                    <c:numCache>
                      <c:formatCode>General</c:formatCode>
                      <c:ptCount val="78"/>
                      <c:pt idx="0">
                        <c:v>22.05</c:v>
                      </c:pt>
                      <c:pt idx="1">
                        <c:v>20.9</c:v>
                      </c:pt>
                      <c:pt idx="2">
                        <c:v>22.2</c:v>
                      </c:pt>
                      <c:pt idx="3">
                        <c:v>20.55</c:v>
                      </c:pt>
                      <c:pt idx="4">
                        <c:v>19.55</c:v>
                      </c:pt>
                      <c:pt idx="5">
                        <c:v>21.35</c:v>
                      </c:pt>
                      <c:pt idx="6">
                        <c:v>26.05</c:v>
                      </c:pt>
                      <c:pt idx="7">
                        <c:v>22.45</c:v>
                      </c:pt>
                      <c:pt idx="8">
                        <c:v>18.55</c:v>
                      </c:pt>
                      <c:pt idx="9">
                        <c:v>15.2</c:v>
                      </c:pt>
                      <c:pt idx="10">
                        <c:v>16</c:v>
                      </c:pt>
                      <c:pt idx="11">
                        <c:v>16.739999999999998</c:v>
                      </c:pt>
                      <c:pt idx="12">
                        <c:v>13.67</c:v>
                      </c:pt>
                      <c:pt idx="13">
                        <c:v>12.28</c:v>
                      </c:pt>
                      <c:pt idx="14">
                        <c:v>11.33</c:v>
                      </c:pt>
                      <c:pt idx="15">
                        <c:v>12.11</c:v>
                      </c:pt>
                      <c:pt idx="16">
                        <c:v>14.08</c:v>
                      </c:pt>
                      <c:pt idx="17">
                        <c:v>13.25</c:v>
                      </c:pt>
                      <c:pt idx="18">
                        <c:v>12.07</c:v>
                      </c:pt>
                      <c:pt idx="19">
                        <c:v>10.59</c:v>
                      </c:pt>
                      <c:pt idx="20">
                        <c:v>10.93</c:v>
                      </c:pt>
                      <c:pt idx="21">
                        <c:v>11.82</c:v>
                      </c:pt>
                      <c:pt idx="22">
                        <c:v>9.52</c:v>
                      </c:pt>
                      <c:pt idx="23">
                        <c:v>10.029999999999999</c:v>
                      </c:pt>
                      <c:pt idx="24">
                        <c:v>8.9499999999999993</c:v>
                      </c:pt>
                      <c:pt idx="25">
                        <c:v>8.0299999999999994</c:v>
                      </c:pt>
                      <c:pt idx="26">
                        <c:v>6.91</c:v>
                      </c:pt>
                      <c:pt idx="27">
                        <c:v>4.7</c:v>
                      </c:pt>
                      <c:pt idx="28">
                        <c:v>5.05</c:v>
                      </c:pt>
                      <c:pt idx="29">
                        <c:v>5.25</c:v>
                      </c:pt>
                      <c:pt idx="30">
                        <c:v>5.05</c:v>
                      </c:pt>
                      <c:pt idx="31">
                        <c:v>4.9800000000000004</c:v>
                      </c:pt>
                      <c:pt idx="32">
                        <c:v>5.65</c:v>
                      </c:pt>
                      <c:pt idx="33">
                        <c:v>5.9</c:v>
                      </c:pt>
                      <c:pt idx="34">
                        <c:v>6.06</c:v>
                      </c:pt>
                      <c:pt idx="35">
                        <c:v>6.7</c:v>
                      </c:pt>
                      <c:pt idx="36">
                        <c:v>9.25</c:v>
                      </c:pt>
                      <c:pt idx="37">
                        <c:v>9.08</c:v>
                      </c:pt>
                      <c:pt idx="38">
                        <c:v>9.5399999999999991</c:v>
                      </c:pt>
                      <c:pt idx="39">
                        <c:v>10.07</c:v>
                      </c:pt>
                      <c:pt idx="40">
                        <c:v>9.1199999999999992</c:v>
                      </c:pt>
                      <c:pt idx="41">
                        <c:v>9.6999999999999993</c:v>
                      </c:pt>
                      <c:pt idx="42">
                        <c:v>9.9</c:v>
                      </c:pt>
                      <c:pt idx="43">
                        <c:v>10</c:v>
                      </c:pt>
                      <c:pt idx="44">
                        <c:v>9.1999999999999993</c:v>
                      </c:pt>
                      <c:pt idx="45">
                        <c:v>9.26</c:v>
                      </c:pt>
                      <c:pt idx="46">
                        <c:v>7.98</c:v>
                      </c:pt>
                      <c:pt idx="47">
                        <c:v>8</c:v>
                      </c:pt>
                      <c:pt idx="48">
                        <c:v>8.31</c:v>
                      </c:pt>
                      <c:pt idx="49">
                        <c:v>8.06</c:v>
                      </c:pt>
                      <c:pt idx="50">
                        <c:v>8.5</c:v>
                      </c:pt>
                      <c:pt idx="51">
                        <c:v>8.5</c:v>
                      </c:pt>
                      <c:pt idx="52">
                        <c:v>8.69</c:v>
                      </c:pt>
                      <c:pt idx="53">
                        <c:v>8.89</c:v>
                      </c:pt>
                      <c:pt idx="54">
                        <c:v>9.0500000000000007</c:v>
                      </c:pt>
                      <c:pt idx="55">
                        <c:v>9.3000000000000007</c:v>
                      </c:pt>
                      <c:pt idx="56">
                        <c:v>8.85</c:v>
                      </c:pt>
                      <c:pt idx="57">
                        <c:v>9.25</c:v>
                      </c:pt>
                      <c:pt idx="58">
                        <c:v>8.8000000000000007</c:v>
                      </c:pt>
                      <c:pt idx="59">
                        <c:v>9.7100000000000009</c:v>
                      </c:pt>
                      <c:pt idx="60">
                        <c:v>8.8800000000000008</c:v>
                      </c:pt>
                      <c:pt idx="61">
                        <c:v>8.15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0EA-43BD-95F8-0AB009B21DE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Chart_1'!$I$1</c15:sqref>
                        </c15:formulaRef>
                      </c:ext>
                    </c:extLst>
                    <c:strCache>
                      <c:ptCount val="1"/>
                      <c:pt idx="0">
                        <c:v>Heritage Foods Ltd (HERITGFOOD.BO)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Chart_1'!$A$2:$A$79</c15:sqref>
                        </c15:formulaRef>
                      </c:ext>
                    </c:extLst>
                    <c:numCache>
                      <c:formatCode>[$-409]mmm\-yy;@</c:formatCode>
                      <c:ptCount val="78"/>
                      <c:pt idx="0">
                        <c:v>42522</c:v>
                      </c:pt>
                      <c:pt idx="1">
                        <c:v>42492</c:v>
                      </c:pt>
                      <c:pt idx="2">
                        <c:v>42461</c:v>
                      </c:pt>
                      <c:pt idx="3">
                        <c:v>42430</c:v>
                      </c:pt>
                      <c:pt idx="4">
                        <c:v>42401</c:v>
                      </c:pt>
                      <c:pt idx="5">
                        <c:v>42370</c:v>
                      </c:pt>
                      <c:pt idx="6">
                        <c:v>42339</c:v>
                      </c:pt>
                      <c:pt idx="7">
                        <c:v>42310</c:v>
                      </c:pt>
                      <c:pt idx="8">
                        <c:v>42278</c:v>
                      </c:pt>
                      <c:pt idx="9">
                        <c:v>42248</c:v>
                      </c:pt>
                      <c:pt idx="10">
                        <c:v>42219</c:v>
                      </c:pt>
                      <c:pt idx="11">
                        <c:v>42186</c:v>
                      </c:pt>
                      <c:pt idx="12">
                        <c:v>42156</c:v>
                      </c:pt>
                      <c:pt idx="13">
                        <c:v>42125</c:v>
                      </c:pt>
                      <c:pt idx="14">
                        <c:v>42095</c:v>
                      </c:pt>
                      <c:pt idx="15">
                        <c:v>42065</c:v>
                      </c:pt>
                      <c:pt idx="16">
                        <c:v>42037</c:v>
                      </c:pt>
                      <c:pt idx="17">
                        <c:v>42005</c:v>
                      </c:pt>
                      <c:pt idx="18">
                        <c:v>41974</c:v>
                      </c:pt>
                      <c:pt idx="19">
                        <c:v>41946</c:v>
                      </c:pt>
                      <c:pt idx="20">
                        <c:v>41913</c:v>
                      </c:pt>
                      <c:pt idx="21">
                        <c:v>41883</c:v>
                      </c:pt>
                      <c:pt idx="22">
                        <c:v>41852</c:v>
                      </c:pt>
                      <c:pt idx="23">
                        <c:v>41821</c:v>
                      </c:pt>
                      <c:pt idx="24">
                        <c:v>41792</c:v>
                      </c:pt>
                      <c:pt idx="25">
                        <c:v>41760</c:v>
                      </c:pt>
                      <c:pt idx="26">
                        <c:v>41730</c:v>
                      </c:pt>
                      <c:pt idx="27">
                        <c:v>41701</c:v>
                      </c:pt>
                      <c:pt idx="28">
                        <c:v>41673</c:v>
                      </c:pt>
                      <c:pt idx="29">
                        <c:v>41640</c:v>
                      </c:pt>
                      <c:pt idx="30">
                        <c:v>41610</c:v>
                      </c:pt>
                      <c:pt idx="31">
                        <c:v>41579</c:v>
                      </c:pt>
                      <c:pt idx="32">
                        <c:v>41548</c:v>
                      </c:pt>
                      <c:pt idx="33">
                        <c:v>41519</c:v>
                      </c:pt>
                      <c:pt idx="34">
                        <c:v>41487</c:v>
                      </c:pt>
                      <c:pt idx="35">
                        <c:v>41456</c:v>
                      </c:pt>
                      <c:pt idx="36">
                        <c:v>41428</c:v>
                      </c:pt>
                      <c:pt idx="37">
                        <c:v>41395</c:v>
                      </c:pt>
                      <c:pt idx="38">
                        <c:v>41365</c:v>
                      </c:pt>
                      <c:pt idx="39">
                        <c:v>41334</c:v>
                      </c:pt>
                      <c:pt idx="40">
                        <c:v>41306</c:v>
                      </c:pt>
                      <c:pt idx="41">
                        <c:v>41275</c:v>
                      </c:pt>
                      <c:pt idx="42">
                        <c:v>41246</c:v>
                      </c:pt>
                      <c:pt idx="43">
                        <c:v>41214</c:v>
                      </c:pt>
                      <c:pt idx="44">
                        <c:v>41183</c:v>
                      </c:pt>
                      <c:pt idx="45">
                        <c:v>41155</c:v>
                      </c:pt>
                      <c:pt idx="46">
                        <c:v>41122</c:v>
                      </c:pt>
                      <c:pt idx="47">
                        <c:v>41092</c:v>
                      </c:pt>
                      <c:pt idx="48">
                        <c:v>41061</c:v>
                      </c:pt>
                      <c:pt idx="49">
                        <c:v>41030</c:v>
                      </c:pt>
                      <c:pt idx="50">
                        <c:v>41001</c:v>
                      </c:pt>
                      <c:pt idx="51">
                        <c:v>40969</c:v>
                      </c:pt>
                      <c:pt idx="52">
                        <c:v>40940</c:v>
                      </c:pt>
                      <c:pt idx="53">
                        <c:v>40910</c:v>
                      </c:pt>
                      <c:pt idx="54">
                        <c:v>40878</c:v>
                      </c:pt>
                      <c:pt idx="55">
                        <c:v>40848</c:v>
                      </c:pt>
                      <c:pt idx="56">
                        <c:v>40819</c:v>
                      </c:pt>
                      <c:pt idx="57">
                        <c:v>40788</c:v>
                      </c:pt>
                      <c:pt idx="58">
                        <c:v>40756</c:v>
                      </c:pt>
                      <c:pt idx="59">
                        <c:v>40725</c:v>
                      </c:pt>
                      <c:pt idx="60">
                        <c:v>40695</c:v>
                      </c:pt>
                      <c:pt idx="61">
                        <c:v>40665</c:v>
                      </c:pt>
                      <c:pt idx="62">
                        <c:v>40634</c:v>
                      </c:pt>
                      <c:pt idx="63">
                        <c:v>40603</c:v>
                      </c:pt>
                      <c:pt idx="64">
                        <c:v>40575</c:v>
                      </c:pt>
                      <c:pt idx="65">
                        <c:v>40546</c:v>
                      </c:pt>
                      <c:pt idx="66">
                        <c:v>40513</c:v>
                      </c:pt>
                      <c:pt idx="67">
                        <c:v>40483</c:v>
                      </c:pt>
                      <c:pt idx="68">
                        <c:v>40452</c:v>
                      </c:pt>
                      <c:pt idx="69">
                        <c:v>40422</c:v>
                      </c:pt>
                      <c:pt idx="70">
                        <c:v>40392</c:v>
                      </c:pt>
                      <c:pt idx="71">
                        <c:v>40360</c:v>
                      </c:pt>
                      <c:pt idx="72">
                        <c:v>40330</c:v>
                      </c:pt>
                      <c:pt idx="73">
                        <c:v>40301</c:v>
                      </c:pt>
                      <c:pt idx="74">
                        <c:v>40269</c:v>
                      </c:pt>
                      <c:pt idx="75">
                        <c:v>40239</c:v>
                      </c:pt>
                      <c:pt idx="76">
                        <c:v>40210</c:v>
                      </c:pt>
                      <c:pt idx="77">
                        <c:v>40179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Chart_1'!$I$2:$I$79</c15:sqref>
                        </c15:formulaRef>
                      </c:ext>
                    </c:extLst>
                    <c:numCache>
                      <c:formatCode>General</c:formatCode>
                      <c:ptCount val="78"/>
                      <c:pt idx="0">
                        <c:v>532.15</c:v>
                      </c:pt>
                      <c:pt idx="1">
                        <c:v>509.726</c:v>
                      </c:pt>
                      <c:pt idx="2">
                        <c:v>505.15199999999999</c:v>
                      </c:pt>
                      <c:pt idx="3">
                        <c:v>508.13499999999999</c:v>
                      </c:pt>
                      <c:pt idx="4">
                        <c:v>522.25599999999997</c:v>
                      </c:pt>
                      <c:pt idx="5">
                        <c:v>488.745</c:v>
                      </c:pt>
                      <c:pt idx="6">
                        <c:v>567.54999999999995</c:v>
                      </c:pt>
                      <c:pt idx="7">
                        <c:v>513.10699999999997</c:v>
                      </c:pt>
                      <c:pt idx="8">
                        <c:v>480.79</c:v>
                      </c:pt>
                      <c:pt idx="9">
                        <c:v>387.416</c:v>
                      </c:pt>
                      <c:pt idx="10">
                        <c:v>389.99799999999999</c:v>
                      </c:pt>
                      <c:pt idx="11">
                        <c:v>438.20499999999998</c:v>
                      </c:pt>
                      <c:pt idx="12">
                        <c:v>369.197</c:v>
                      </c:pt>
                      <c:pt idx="13">
                        <c:v>359.14100000000002</c:v>
                      </c:pt>
                      <c:pt idx="14">
                        <c:v>307.87799999999999</c:v>
                      </c:pt>
                      <c:pt idx="15">
                        <c:v>324.73500000000001</c:v>
                      </c:pt>
                      <c:pt idx="16">
                        <c:v>337.45299999999997</c:v>
                      </c:pt>
                      <c:pt idx="17">
                        <c:v>386.005</c:v>
                      </c:pt>
                      <c:pt idx="18">
                        <c:v>370.28100000000001</c:v>
                      </c:pt>
                      <c:pt idx="19">
                        <c:v>381.71699999999998</c:v>
                      </c:pt>
                      <c:pt idx="20">
                        <c:v>336.17099999999999</c:v>
                      </c:pt>
                      <c:pt idx="21">
                        <c:v>340.55799999999999</c:v>
                      </c:pt>
                      <c:pt idx="22">
                        <c:v>310.28100000000001</c:v>
                      </c:pt>
                      <c:pt idx="23">
                        <c:v>282.13600000000002</c:v>
                      </c:pt>
                      <c:pt idx="24">
                        <c:v>294.98700000000002</c:v>
                      </c:pt>
                      <c:pt idx="25">
                        <c:v>291.90800000000002</c:v>
                      </c:pt>
                      <c:pt idx="26">
                        <c:v>282.47800000000001</c:v>
                      </c:pt>
                      <c:pt idx="27">
                        <c:v>195.55</c:v>
                      </c:pt>
                      <c:pt idx="28">
                        <c:v>199.94800000000001</c:v>
                      </c:pt>
                      <c:pt idx="29">
                        <c:v>204.73699999999999</c:v>
                      </c:pt>
                      <c:pt idx="30">
                        <c:v>199.31299999999999</c:v>
                      </c:pt>
                      <c:pt idx="31">
                        <c:v>176.005</c:v>
                      </c:pt>
                      <c:pt idx="32">
                        <c:v>172.096</c:v>
                      </c:pt>
                      <c:pt idx="33">
                        <c:v>200.339</c:v>
                      </c:pt>
                      <c:pt idx="34">
                        <c:v>202.58699999999999</c:v>
                      </c:pt>
                      <c:pt idx="35">
                        <c:v>209.13399999999999</c:v>
                      </c:pt>
                      <c:pt idx="36">
                        <c:v>210.52699999999999</c:v>
                      </c:pt>
                      <c:pt idx="37">
                        <c:v>234.625</c:v>
                      </c:pt>
                      <c:pt idx="38">
                        <c:v>210.126</c:v>
                      </c:pt>
                      <c:pt idx="39">
                        <c:v>194.95099999999999</c:v>
                      </c:pt>
                      <c:pt idx="40">
                        <c:v>198.01</c:v>
                      </c:pt>
                      <c:pt idx="41">
                        <c:v>228.57900000000001</c:v>
                      </c:pt>
                      <c:pt idx="42">
                        <c:v>238.84</c:v>
                      </c:pt>
                      <c:pt idx="43">
                        <c:v>233.99799999999999</c:v>
                      </c:pt>
                      <c:pt idx="44">
                        <c:v>185.14599999999999</c:v>
                      </c:pt>
                      <c:pt idx="45">
                        <c:v>146.70099999999999</c:v>
                      </c:pt>
                      <c:pt idx="46">
                        <c:v>121.111</c:v>
                      </c:pt>
                      <c:pt idx="47">
                        <c:v>81.334000000000003</c:v>
                      </c:pt>
                      <c:pt idx="48">
                        <c:v>69.697999999999993</c:v>
                      </c:pt>
                      <c:pt idx="49">
                        <c:v>66.516000000000005</c:v>
                      </c:pt>
                      <c:pt idx="50">
                        <c:v>71.977999999999994</c:v>
                      </c:pt>
                      <c:pt idx="51">
                        <c:v>66.492000000000004</c:v>
                      </c:pt>
                      <c:pt idx="52">
                        <c:v>80.67</c:v>
                      </c:pt>
                      <c:pt idx="53">
                        <c:v>78.341999999999999</c:v>
                      </c:pt>
                      <c:pt idx="54">
                        <c:v>73.593000000000004</c:v>
                      </c:pt>
                      <c:pt idx="55">
                        <c:v>74.091999999999999</c:v>
                      </c:pt>
                      <c:pt idx="56">
                        <c:v>84.278999999999996</c:v>
                      </c:pt>
                      <c:pt idx="57">
                        <c:v>82.070999999999998</c:v>
                      </c:pt>
                      <c:pt idx="58">
                        <c:v>80.307000000000002</c:v>
                      </c:pt>
                      <c:pt idx="59">
                        <c:v>103.718</c:v>
                      </c:pt>
                      <c:pt idx="60">
                        <c:v>87.736000000000004</c:v>
                      </c:pt>
                      <c:pt idx="61">
                        <c:v>92.001000000000005</c:v>
                      </c:pt>
                      <c:pt idx="62">
                        <c:v>109.81</c:v>
                      </c:pt>
                      <c:pt idx="63">
                        <c:v>85.040999999999997</c:v>
                      </c:pt>
                      <c:pt idx="64">
                        <c:v>76.3</c:v>
                      </c:pt>
                      <c:pt idx="65">
                        <c:v>91.391000000000005</c:v>
                      </c:pt>
                      <c:pt idx="66">
                        <c:v>108.521</c:v>
                      </c:pt>
                      <c:pt idx="67">
                        <c:v>84.361000000000004</c:v>
                      </c:pt>
                      <c:pt idx="68">
                        <c:v>100.648</c:v>
                      </c:pt>
                      <c:pt idx="69">
                        <c:v>113.911</c:v>
                      </c:pt>
                      <c:pt idx="70">
                        <c:v>84.408000000000001</c:v>
                      </c:pt>
                      <c:pt idx="71">
                        <c:v>84.408000000000001</c:v>
                      </c:pt>
                      <c:pt idx="72">
                        <c:v>79.31</c:v>
                      </c:pt>
                      <c:pt idx="73">
                        <c:v>74.049000000000007</c:v>
                      </c:pt>
                      <c:pt idx="74">
                        <c:v>98.885000000000005</c:v>
                      </c:pt>
                      <c:pt idx="75">
                        <c:v>93.531999999999996</c:v>
                      </c:pt>
                      <c:pt idx="76">
                        <c:v>91.212000000000003</c:v>
                      </c:pt>
                      <c:pt idx="77">
                        <c:v>87.834000000000003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0EA-43BD-95F8-0AB009B21DEE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Chart_1'!$K$1</c15:sqref>
                        </c15:formulaRef>
                      </c:ext>
                    </c:extLst>
                    <c:strCache>
                      <c:ptCount val="1"/>
                      <c:pt idx="0">
                        <c:v>MAHINDRA &amp; MAHINDRA FINANCIAL (M&amp;MFIN.BO)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Chart_1'!$A$2:$A$79</c15:sqref>
                        </c15:formulaRef>
                      </c:ext>
                    </c:extLst>
                    <c:numCache>
                      <c:formatCode>[$-409]mmm\-yy;@</c:formatCode>
                      <c:ptCount val="78"/>
                      <c:pt idx="0">
                        <c:v>42522</c:v>
                      </c:pt>
                      <c:pt idx="1">
                        <c:v>42492</c:v>
                      </c:pt>
                      <c:pt idx="2">
                        <c:v>42461</c:v>
                      </c:pt>
                      <c:pt idx="3">
                        <c:v>42430</c:v>
                      </c:pt>
                      <c:pt idx="4">
                        <c:v>42401</c:v>
                      </c:pt>
                      <c:pt idx="5">
                        <c:v>42370</c:v>
                      </c:pt>
                      <c:pt idx="6">
                        <c:v>42339</c:v>
                      </c:pt>
                      <c:pt idx="7">
                        <c:v>42310</c:v>
                      </c:pt>
                      <c:pt idx="8">
                        <c:v>42278</c:v>
                      </c:pt>
                      <c:pt idx="9">
                        <c:v>42248</c:v>
                      </c:pt>
                      <c:pt idx="10">
                        <c:v>42219</c:v>
                      </c:pt>
                      <c:pt idx="11">
                        <c:v>42186</c:v>
                      </c:pt>
                      <c:pt idx="12">
                        <c:v>42156</c:v>
                      </c:pt>
                      <c:pt idx="13">
                        <c:v>42125</c:v>
                      </c:pt>
                      <c:pt idx="14">
                        <c:v>42095</c:v>
                      </c:pt>
                      <c:pt idx="15">
                        <c:v>42065</c:v>
                      </c:pt>
                      <c:pt idx="16">
                        <c:v>42037</c:v>
                      </c:pt>
                      <c:pt idx="17">
                        <c:v>42005</c:v>
                      </c:pt>
                      <c:pt idx="18">
                        <c:v>41974</c:v>
                      </c:pt>
                      <c:pt idx="19">
                        <c:v>41946</c:v>
                      </c:pt>
                      <c:pt idx="20">
                        <c:v>41913</c:v>
                      </c:pt>
                      <c:pt idx="21">
                        <c:v>41883</c:v>
                      </c:pt>
                      <c:pt idx="22">
                        <c:v>41852</c:v>
                      </c:pt>
                      <c:pt idx="23">
                        <c:v>41821</c:v>
                      </c:pt>
                      <c:pt idx="24">
                        <c:v>41792</c:v>
                      </c:pt>
                      <c:pt idx="25">
                        <c:v>41760</c:v>
                      </c:pt>
                      <c:pt idx="26">
                        <c:v>41730</c:v>
                      </c:pt>
                      <c:pt idx="27">
                        <c:v>41701</c:v>
                      </c:pt>
                      <c:pt idx="28">
                        <c:v>41673</c:v>
                      </c:pt>
                      <c:pt idx="29">
                        <c:v>41640</c:v>
                      </c:pt>
                      <c:pt idx="30">
                        <c:v>41610</c:v>
                      </c:pt>
                      <c:pt idx="31">
                        <c:v>41579</c:v>
                      </c:pt>
                      <c:pt idx="32">
                        <c:v>41548</c:v>
                      </c:pt>
                      <c:pt idx="33">
                        <c:v>41519</c:v>
                      </c:pt>
                      <c:pt idx="34">
                        <c:v>41487</c:v>
                      </c:pt>
                      <c:pt idx="35">
                        <c:v>41456</c:v>
                      </c:pt>
                      <c:pt idx="36">
                        <c:v>41428</c:v>
                      </c:pt>
                      <c:pt idx="37">
                        <c:v>41395</c:v>
                      </c:pt>
                      <c:pt idx="38">
                        <c:v>41365</c:v>
                      </c:pt>
                      <c:pt idx="39">
                        <c:v>41334</c:v>
                      </c:pt>
                      <c:pt idx="40">
                        <c:v>41306</c:v>
                      </c:pt>
                      <c:pt idx="41">
                        <c:v>41275</c:v>
                      </c:pt>
                      <c:pt idx="42">
                        <c:v>41246</c:v>
                      </c:pt>
                      <c:pt idx="43">
                        <c:v>41214</c:v>
                      </c:pt>
                      <c:pt idx="44">
                        <c:v>41183</c:v>
                      </c:pt>
                      <c:pt idx="45">
                        <c:v>41155</c:v>
                      </c:pt>
                      <c:pt idx="46">
                        <c:v>41122</c:v>
                      </c:pt>
                      <c:pt idx="47">
                        <c:v>41092</c:v>
                      </c:pt>
                      <c:pt idx="48">
                        <c:v>41061</c:v>
                      </c:pt>
                      <c:pt idx="49">
                        <c:v>41030</c:v>
                      </c:pt>
                      <c:pt idx="50">
                        <c:v>41001</c:v>
                      </c:pt>
                      <c:pt idx="51">
                        <c:v>40969</c:v>
                      </c:pt>
                      <c:pt idx="52">
                        <c:v>40940</c:v>
                      </c:pt>
                      <c:pt idx="53">
                        <c:v>40910</c:v>
                      </c:pt>
                      <c:pt idx="54">
                        <c:v>40878</c:v>
                      </c:pt>
                      <c:pt idx="55">
                        <c:v>40848</c:v>
                      </c:pt>
                      <c:pt idx="56">
                        <c:v>40819</c:v>
                      </c:pt>
                      <c:pt idx="57">
                        <c:v>40788</c:v>
                      </c:pt>
                      <c:pt idx="58">
                        <c:v>40756</c:v>
                      </c:pt>
                      <c:pt idx="59">
                        <c:v>40725</c:v>
                      </c:pt>
                      <c:pt idx="60">
                        <c:v>40695</c:v>
                      </c:pt>
                      <c:pt idx="61">
                        <c:v>40665</c:v>
                      </c:pt>
                      <c:pt idx="62">
                        <c:v>40634</c:v>
                      </c:pt>
                      <c:pt idx="63">
                        <c:v>40603</c:v>
                      </c:pt>
                      <c:pt idx="64">
                        <c:v>40575</c:v>
                      </c:pt>
                      <c:pt idx="65">
                        <c:v>40546</c:v>
                      </c:pt>
                      <c:pt idx="66">
                        <c:v>40513</c:v>
                      </c:pt>
                      <c:pt idx="67">
                        <c:v>40483</c:v>
                      </c:pt>
                      <c:pt idx="68">
                        <c:v>40452</c:v>
                      </c:pt>
                      <c:pt idx="69">
                        <c:v>40422</c:v>
                      </c:pt>
                      <c:pt idx="70">
                        <c:v>40392</c:v>
                      </c:pt>
                      <c:pt idx="71">
                        <c:v>40360</c:v>
                      </c:pt>
                      <c:pt idx="72">
                        <c:v>40330</c:v>
                      </c:pt>
                      <c:pt idx="73">
                        <c:v>40301</c:v>
                      </c:pt>
                      <c:pt idx="74">
                        <c:v>40269</c:v>
                      </c:pt>
                      <c:pt idx="75">
                        <c:v>40239</c:v>
                      </c:pt>
                      <c:pt idx="76">
                        <c:v>40210</c:v>
                      </c:pt>
                      <c:pt idx="77">
                        <c:v>40179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Chart_1'!$K$2:$K$79</c15:sqref>
                        </c15:formulaRef>
                      </c:ext>
                    </c:extLst>
                    <c:numCache>
                      <c:formatCode>General</c:formatCode>
                      <c:ptCount val="78"/>
                      <c:pt idx="0">
                        <c:v>33.380001</c:v>
                      </c:pt>
                      <c:pt idx="1">
                        <c:v>32.832340000000002</c:v>
                      </c:pt>
                      <c:pt idx="2">
                        <c:v>39.139789999999998</c:v>
                      </c:pt>
                      <c:pt idx="3">
                        <c:v>43.588614999999997</c:v>
                      </c:pt>
                      <c:pt idx="4">
                        <c:v>42.370685999999999</c:v>
                      </c:pt>
                      <c:pt idx="5">
                        <c:v>39.625076</c:v>
                      </c:pt>
                      <c:pt idx="6">
                        <c:v>34.300548999999997</c:v>
                      </c:pt>
                      <c:pt idx="7">
                        <c:v>37.956721999999999</c:v>
                      </c:pt>
                      <c:pt idx="8">
                        <c:v>49.514674999999997</c:v>
                      </c:pt>
                      <c:pt idx="9">
                        <c:v>49.844906000000002</c:v>
                      </c:pt>
                      <c:pt idx="10">
                        <c:v>56.574398000000002</c:v>
                      </c:pt>
                      <c:pt idx="11">
                        <c:v>66.661452999999995</c:v>
                      </c:pt>
                      <c:pt idx="12">
                        <c:v>65.126677999999998</c:v>
                      </c:pt>
                      <c:pt idx="13">
                        <c:v>64.287070999999997</c:v>
                      </c:pt>
                      <c:pt idx="14">
                        <c:v>62.059348999999997</c:v>
                      </c:pt>
                      <c:pt idx="15">
                        <c:v>62.328220000000002</c:v>
                      </c:pt>
                      <c:pt idx="16">
                        <c:v>60.883003000000002</c:v>
                      </c:pt>
                      <c:pt idx="17">
                        <c:v>61.035881000000003</c:v>
                      </c:pt>
                      <c:pt idx="18">
                        <c:v>62.822620000000001</c:v>
                      </c:pt>
                      <c:pt idx="19">
                        <c:v>61.699741000000003</c:v>
                      </c:pt>
                      <c:pt idx="20">
                        <c:v>54.960388000000002</c:v>
                      </c:pt>
                      <c:pt idx="21">
                        <c:v>55.302585999999998</c:v>
                      </c:pt>
                      <c:pt idx="22">
                        <c:v>58.899979000000002</c:v>
                      </c:pt>
                      <c:pt idx="23">
                        <c:v>54.644882000000003</c:v>
                      </c:pt>
                      <c:pt idx="24">
                        <c:v>54.862366000000002</c:v>
                      </c:pt>
                      <c:pt idx="25">
                        <c:v>56.329552</c:v>
                      </c:pt>
                      <c:pt idx="26">
                        <c:v>54.015799999999999</c:v>
                      </c:pt>
                      <c:pt idx="27">
                        <c:v>55.765224000000003</c:v>
                      </c:pt>
                      <c:pt idx="28">
                        <c:v>54.189407000000003</c:v>
                      </c:pt>
                      <c:pt idx="29">
                        <c:v>49.825031000000003</c:v>
                      </c:pt>
                      <c:pt idx="30">
                        <c:v>50.012343999999999</c:v>
                      </c:pt>
                      <c:pt idx="31">
                        <c:v>49.640391999999999</c:v>
                      </c:pt>
                      <c:pt idx="32">
                        <c:v>42.976315</c:v>
                      </c:pt>
                      <c:pt idx="33">
                        <c:v>40.329323000000002</c:v>
                      </c:pt>
                      <c:pt idx="34">
                        <c:v>41.178265000000003</c:v>
                      </c:pt>
                      <c:pt idx="35">
                        <c:v>44.802101</c:v>
                      </c:pt>
                      <c:pt idx="36">
                        <c:v>44.486984</c:v>
                      </c:pt>
                      <c:pt idx="37">
                        <c:v>44.571444999999997</c:v>
                      </c:pt>
                      <c:pt idx="38">
                        <c:v>41.123013</c:v>
                      </c:pt>
                      <c:pt idx="39">
                        <c:v>38.578181999999998</c:v>
                      </c:pt>
                      <c:pt idx="40">
                        <c:v>37.715285999999999</c:v>
                      </c:pt>
                      <c:pt idx="41">
                        <c:v>36.256225999999998</c:v>
                      </c:pt>
                      <c:pt idx="42">
                        <c:v>35.806583000000003</c:v>
                      </c:pt>
                      <c:pt idx="43">
                        <c:v>35.330162000000001</c:v>
                      </c:pt>
                      <c:pt idx="44">
                        <c:v>34.755020000000002</c:v>
                      </c:pt>
                      <c:pt idx="45">
                        <c:v>34.344200000000001</c:v>
                      </c:pt>
                      <c:pt idx="46">
                        <c:v>36.612549000000001</c:v>
                      </c:pt>
                      <c:pt idx="47">
                        <c:v>32.552559000000002</c:v>
                      </c:pt>
                      <c:pt idx="48">
                        <c:v>31.199228000000002</c:v>
                      </c:pt>
                      <c:pt idx="49">
                        <c:v>34.372630999999998</c:v>
                      </c:pt>
                      <c:pt idx="50">
                        <c:v>37.055594999999997</c:v>
                      </c:pt>
                      <c:pt idx="51">
                        <c:v>35.890265999999997</c:v>
                      </c:pt>
                      <c:pt idx="52">
                        <c:v>34.127045000000003</c:v>
                      </c:pt>
                      <c:pt idx="53">
                        <c:v>30.280221999999998</c:v>
                      </c:pt>
                      <c:pt idx="54">
                        <c:v>28.923051999999998</c:v>
                      </c:pt>
                      <c:pt idx="55">
                        <c:v>28.968240999999999</c:v>
                      </c:pt>
                      <c:pt idx="56">
                        <c:v>27.355409999999999</c:v>
                      </c:pt>
                      <c:pt idx="57">
                        <c:v>23.583176000000002</c:v>
                      </c:pt>
                      <c:pt idx="58">
                        <c:v>23.16114</c:v>
                      </c:pt>
                      <c:pt idx="59">
                        <c:v>25.767326000000001</c:v>
                      </c:pt>
                      <c:pt idx="60">
                        <c:v>26.097563000000001</c:v>
                      </c:pt>
                      <c:pt idx="61">
                        <c:v>25.681591000000001</c:v>
                      </c:pt>
                      <c:pt idx="62">
                        <c:v>21.262011000000001</c:v>
                      </c:pt>
                      <c:pt idx="63">
                        <c:v>21.573248</c:v>
                      </c:pt>
                      <c:pt idx="64">
                        <c:v>21.208088</c:v>
                      </c:pt>
                      <c:pt idx="65">
                        <c:v>20.542562</c:v>
                      </c:pt>
                      <c:pt idx="66">
                        <c:v>22.450403000000001</c:v>
                      </c:pt>
                      <c:pt idx="67">
                        <c:v>22.742905</c:v>
                      </c:pt>
                      <c:pt idx="68">
                        <c:v>20.962793000000001</c:v>
                      </c:pt>
                      <c:pt idx="69">
                        <c:v>20.440273000000001</c:v>
                      </c:pt>
                      <c:pt idx="70">
                        <c:v>17.148700999999999</c:v>
                      </c:pt>
                      <c:pt idx="71">
                        <c:v>16.477242</c:v>
                      </c:pt>
                      <c:pt idx="72">
                        <c:v>15.814617</c:v>
                      </c:pt>
                      <c:pt idx="73">
                        <c:v>19.576495999999999</c:v>
                      </c:pt>
                      <c:pt idx="74">
                        <c:v>20.449112</c:v>
                      </c:pt>
                      <c:pt idx="75">
                        <c:v>19.188669000000001</c:v>
                      </c:pt>
                      <c:pt idx="76">
                        <c:v>16.839102</c:v>
                      </c:pt>
                      <c:pt idx="77">
                        <c:v>14.007671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60EA-43BD-95F8-0AB009B21DE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Chart_1'!$L$1</c15:sqref>
                        </c15:formulaRef>
                      </c:ext>
                    </c:extLst>
                    <c:strCache>
                      <c:ptCount val="1"/>
                      <c:pt idx="0">
                        <c:v>Page Industries Ltd (PAGEIND.NS)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Chart_1'!$A$2:$A$79</c15:sqref>
                        </c15:formulaRef>
                      </c:ext>
                    </c:extLst>
                    <c:numCache>
                      <c:formatCode>[$-409]mmm\-yy;@</c:formatCode>
                      <c:ptCount val="78"/>
                      <c:pt idx="0">
                        <c:v>42522</c:v>
                      </c:pt>
                      <c:pt idx="1">
                        <c:v>42492</c:v>
                      </c:pt>
                      <c:pt idx="2">
                        <c:v>42461</c:v>
                      </c:pt>
                      <c:pt idx="3">
                        <c:v>42430</c:v>
                      </c:pt>
                      <c:pt idx="4">
                        <c:v>42401</c:v>
                      </c:pt>
                      <c:pt idx="5">
                        <c:v>42370</c:v>
                      </c:pt>
                      <c:pt idx="6">
                        <c:v>42339</c:v>
                      </c:pt>
                      <c:pt idx="7">
                        <c:v>42310</c:v>
                      </c:pt>
                      <c:pt idx="8">
                        <c:v>42278</c:v>
                      </c:pt>
                      <c:pt idx="9">
                        <c:v>42248</c:v>
                      </c:pt>
                      <c:pt idx="10">
                        <c:v>42219</c:v>
                      </c:pt>
                      <c:pt idx="11">
                        <c:v>42186</c:v>
                      </c:pt>
                      <c:pt idx="12">
                        <c:v>42156</c:v>
                      </c:pt>
                      <c:pt idx="13">
                        <c:v>42125</c:v>
                      </c:pt>
                      <c:pt idx="14">
                        <c:v>42095</c:v>
                      </c:pt>
                      <c:pt idx="15">
                        <c:v>42065</c:v>
                      </c:pt>
                      <c:pt idx="16">
                        <c:v>42037</c:v>
                      </c:pt>
                      <c:pt idx="17">
                        <c:v>42005</c:v>
                      </c:pt>
                      <c:pt idx="18">
                        <c:v>41974</c:v>
                      </c:pt>
                      <c:pt idx="19">
                        <c:v>41946</c:v>
                      </c:pt>
                      <c:pt idx="20">
                        <c:v>41913</c:v>
                      </c:pt>
                      <c:pt idx="21">
                        <c:v>41883</c:v>
                      </c:pt>
                      <c:pt idx="22">
                        <c:v>41852</c:v>
                      </c:pt>
                      <c:pt idx="23">
                        <c:v>41821</c:v>
                      </c:pt>
                      <c:pt idx="24">
                        <c:v>41792</c:v>
                      </c:pt>
                      <c:pt idx="25">
                        <c:v>41760</c:v>
                      </c:pt>
                      <c:pt idx="26">
                        <c:v>41730</c:v>
                      </c:pt>
                      <c:pt idx="27">
                        <c:v>41701</c:v>
                      </c:pt>
                      <c:pt idx="28">
                        <c:v>41673</c:v>
                      </c:pt>
                      <c:pt idx="29">
                        <c:v>41640</c:v>
                      </c:pt>
                      <c:pt idx="30">
                        <c:v>41610</c:v>
                      </c:pt>
                      <c:pt idx="31">
                        <c:v>41579</c:v>
                      </c:pt>
                      <c:pt idx="32">
                        <c:v>41548</c:v>
                      </c:pt>
                      <c:pt idx="33">
                        <c:v>41519</c:v>
                      </c:pt>
                      <c:pt idx="34">
                        <c:v>41487</c:v>
                      </c:pt>
                      <c:pt idx="35">
                        <c:v>41456</c:v>
                      </c:pt>
                      <c:pt idx="36">
                        <c:v>41428</c:v>
                      </c:pt>
                      <c:pt idx="37">
                        <c:v>41395</c:v>
                      </c:pt>
                      <c:pt idx="38">
                        <c:v>41365</c:v>
                      </c:pt>
                      <c:pt idx="39">
                        <c:v>41334</c:v>
                      </c:pt>
                      <c:pt idx="40">
                        <c:v>41306</c:v>
                      </c:pt>
                      <c:pt idx="41">
                        <c:v>41275</c:v>
                      </c:pt>
                      <c:pt idx="42">
                        <c:v>41246</c:v>
                      </c:pt>
                      <c:pt idx="43">
                        <c:v>41214</c:v>
                      </c:pt>
                      <c:pt idx="44">
                        <c:v>41183</c:v>
                      </c:pt>
                      <c:pt idx="45">
                        <c:v>41155</c:v>
                      </c:pt>
                      <c:pt idx="46">
                        <c:v>41122</c:v>
                      </c:pt>
                      <c:pt idx="47">
                        <c:v>41092</c:v>
                      </c:pt>
                      <c:pt idx="48">
                        <c:v>41061</c:v>
                      </c:pt>
                      <c:pt idx="49">
                        <c:v>41030</c:v>
                      </c:pt>
                      <c:pt idx="50">
                        <c:v>41001</c:v>
                      </c:pt>
                      <c:pt idx="51">
                        <c:v>40969</c:v>
                      </c:pt>
                      <c:pt idx="52">
                        <c:v>40940</c:v>
                      </c:pt>
                      <c:pt idx="53">
                        <c:v>40910</c:v>
                      </c:pt>
                      <c:pt idx="54">
                        <c:v>40878</c:v>
                      </c:pt>
                      <c:pt idx="55">
                        <c:v>40848</c:v>
                      </c:pt>
                      <c:pt idx="56">
                        <c:v>40819</c:v>
                      </c:pt>
                      <c:pt idx="57">
                        <c:v>40788</c:v>
                      </c:pt>
                      <c:pt idx="58">
                        <c:v>40756</c:v>
                      </c:pt>
                      <c:pt idx="59">
                        <c:v>40725</c:v>
                      </c:pt>
                      <c:pt idx="60">
                        <c:v>40695</c:v>
                      </c:pt>
                      <c:pt idx="61">
                        <c:v>40665</c:v>
                      </c:pt>
                      <c:pt idx="62">
                        <c:v>40634</c:v>
                      </c:pt>
                      <c:pt idx="63">
                        <c:v>40603</c:v>
                      </c:pt>
                      <c:pt idx="64">
                        <c:v>40575</c:v>
                      </c:pt>
                      <c:pt idx="65">
                        <c:v>40546</c:v>
                      </c:pt>
                      <c:pt idx="66">
                        <c:v>40513</c:v>
                      </c:pt>
                      <c:pt idx="67">
                        <c:v>40483</c:v>
                      </c:pt>
                      <c:pt idx="68">
                        <c:v>40452</c:v>
                      </c:pt>
                      <c:pt idx="69">
                        <c:v>40422</c:v>
                      </c:pt>
                      <c:pt idx="70">
                        <c:v>40392</c:v>
                      </c:pt>
                      <c:pt idx="71">
                        <c:v>40360</c:v>
                      </c:pt>
                      <c:pt idx="72">
                        <c:v>40330</c:v>
                      </c:pt>
                      <c:pt idx="73">
                        <c:v>40301</c:v>
                      </c:pt>
                      <c:pt idx="74">
                        <c:v>40269</c:v>
                      </c:pt>
                      <c:pt idx="75">
                        <c:v>40239</c:v>
                      </c:pt>
                      <c:pt idx="76">
                        <c:v>40210</c:v>
                      </c:pt>
                      <c:pt idx="77">
                        <c:v>40179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Chart_1'!$L$2:$L$79</c15:sqref>
                        </c15:formulaRef>
                      </c:ext>
                    </c:extLst>
                    <c:numCache>
                      <c:formatCode>General</c:formatCode>
                      <c:ptCount val="78"/>
                      <c:pt idx="0">
                        <c:v>13466.5</c:v>
                      </c:pt>
                      <c:pt idx="1">
                        <c:v>13770.36</c:v>
                      </c:pt>
                      <c:pt idx="2">
                        <c:v>12521.97</c:v>
                      </c:pt>
                      <c:pt idx="3">
                        <c:v>12076.37</c:v>
                      </c:pt>
                      <c:pt idx="4">
                        <c:v>9847.9</c:v>
                      </c:pt>
                      <c:pt idx="5">
                        <c:v>12039.15</c:v>
                      </c:pt>
                      <c:pt idx="6">
                        <c:v>13298.95</c:v>
                      </c:pt>
                      <c:pt idx="7">
                        <c:v>13159.09</c:v>
                      </c:pt>
                      <c:pt idx="8">
                        <c:v>13975.18</c:v>
                      </c:pt>
                      <c:pt idx="9">
                        <c:v>13179</c:v>
                      </c:pt>
                      <c:pt idx="10">
                        <c:v>14102.38</c:v>
                      </c:pt>
                      <c:pt idx="11">
                        <c:v>13583.78</c:v>
                      </c:pt>
                      <c:pt idx="12">
                        <c:v>14988.07</c:v>
                      </c:pt>
                      <c:pt idx="13">
                        <c:v>16048.52</c:v>
                      </c:pt>
                      <c:pt idx="14">
                        <c:v>13522.32</c:v>
                      </c:pt>
                      <c:pt idx="15">
                        <c:v>13598.58</c:v>
                      </c:pt>
                      <c:pt idx="16">
                        <c:v>11487.83</c:v>
                      </c:pt>
                      <c:pt idx="17">
                        <c:v>11663.38</c:v>
                      </c:pt>
                      <c:pt idx="18">
                        <c:v>11622.84</c:v>
                      </c:pt>
                      <c:pt idx="19">
                        <c:v>9411.39</c:v>
                      </c:pt>
                      <c:pt idx="20">
                        <c:v>8792.98</c:v>
                      </c:pt>
                      <c:pt idx="21">
                        <c:v>7847.28</c:v>
                      </c:pt>
                      <c:pt idx="22">
                        <c:v>7029.55</c:v>
                      </c:pt>
                      <c:pt idx="23">
                        <c:v>7914.62</c:v>
                      </c:pt>
                      <c:pt idx="24">
                        <c:v>7054.27</c:v>
                      </c:pt>
                      <c:pt idx="25">
                        <c:v>6350.99</c:v>
                      </c:pt>
                      <c:pt idx="26">
                        <c:v>5719.95</c:v>
                      </c:pt>
                      <c:pt idx="27">
                        <c:v>6375.79</c:v>
                      </c:pt>
                      <c:pt idx="28">
                        <c:v>5766.27</c:v>
                      </c:pt>
                      <c:pt idx="29">
                        <c:v>5582.19</c:v>
                      </c:pt>
                      <c:pt idx="30">
                        <c:v>5068.49</c:v>
                      </c:pt>
                      <c:pt idx="31">
                        <c:v>5142.91</c:v>
                      </c:pt>
                      <c:pt idx="32">
                        <c:v>4367.53</c:v>
                      </c:pt>
                      <c:pt idx="33">
                        <c:v>4292.0600000000004</c:v>
                      </c:pt>
                      <c:pt idx="34">
                        <c:v>3903.35</c:v>
                      </c:pt>
                      <c:pt idx="35">
                        <c:v>4274.04</c:v>
                      </c:pt>
                      <c:pt idx="36">
                        <c:v>3989.44</c:v>
                      </c:pt>
                      <c:pt idx="37">
                        <c:v>4113.18</c:v>
                      </c:pt>
                      <c:pt idx="38">
                        <c:v>3486.22</c:v>
                      </c:pt>
                      <c:pt idx="39">
                        <c:v>3232.65</c:v>
                      </c:pt>
                      <c:pt idx="40">
                        <c:v>3180.77</c:v>
                      </c:pt>
                      <c:pt idx="41">
                        <c:v>3280.55</c:v>
                      </c:pt>
                      <c:pt idx="42">
                        <c:v>3309.64</c:v>
                      </c:pt>
                      <c:pt idx="43">
                        <c:v>3239.33</c:v>
                      </c:pt>
                      <c:pt idx="44">
                        <c:v>3228.65</c:v>
                      </c:pt>
                      <c:pt idx="45">
                        <c:v>3062.05</c:v>
                      </c:pt>
                      <c:pt idx="46">
                        <c:v>2895.88</c:v>
                      </c:pt>
                      <c:pt idx="47">
                        <c:v>2839.44</c:v>
                      </c:pt>
                      <c:pt idx="48">
                        <c:v>2768.85</c:v>
                      </c:pt>
                      <c:pt idx="49">
                        <c:v>2956.51</c:v>
                      </c:pt>
                      <c:pt idx="50">
                        <c:v>2991.9</c:v>
                      </c:pt>
                      <c:pt idx="51">
                        <c:v>2580.59</c:v>
                      </c:pt>
                      <c:pt idx="52">
                        <c:v>2398.1</c:v>
                      </c:pt>
                      <c:pt idx="53">
                        <c:v>2348.23</c:v>
                      </c:pt>
                      <c:pt idx="54">
                        <c:v>2281.0100000000002</c:v>
                      </c:pt>
                      <c:pt idx="55">
                        <c:v>2436.0300000000002</c:v>
                      </c:pt>
                      <c:pt idx="56">
                        <c:v>2407.0300000000002</c:v>
                      </c:pt>
                      <c:pt idx="57">
                        <c:v>2402.86</c:v>
                      </c:pt>
                      <c:pt idx="58">
                        <c:v>2447.25</c:v>
                      </c:pt>
                      <c:pt idx="59">
                        <c:v>2138.58</c:v>
                      </c:pt>
                      <c:pt idx="60">
                        <c:v>1808.31</c:v>
                      </c:pt>
                      <c:pt idx="61">
                        <c:v>1589.18</c:v>
                      </c:pt>
                      <c:pt idx="62">
                        <c:v>1553.07</c:v>
                      </c:pt>
                      <c:pt idx="63">
                        <c:v>1536.5</c:v>
                      </c:pt>
                      <c:pt idx="64">
                        <c:v>1484.96</c:v>
                      </c:pt>
                      <c:pt idx="65">
                        <c:v>1404.05</c:v>
                      </c:pt>
                      <c:pt idx="66">
                        <c:v>1433.05</c:v>
                      </c:pt>
                      <c:pt idx="67">
                        <c:v>1366.63</c:v>
                      </c:pt>
                      <c:pt idx="68">
                        <c:v>1202.74</c:v>
                      </c:pt>
                      <c:pt idx="69">
                        <c:v>1151.49</c:v>
                      </c:pt>
                      <c:pt idx="70">
                        <c:v>1168.01</c:v>
                      </c:pt>
                      <c:pt idx="71">
                        <c:v>1048.05</c:v>
                      </c:pt>
                      <c:pt idx="72">
                        <c:v>876.19</c:v>
                      </c:pt>
                      <c:pt idx="73">
                        <c:v>755.56</c:v>
                      </c:pt>
                      <c:pt idx="74">
                        <c:v>761.53</c:v>
                      </c:pt>
                      <c:pt idx="75">
                        <c:v>746.53</c:v>
                      </c:pt>
                      <c:pt idx="76">
                        <c:v>750.1</c:v>
                      </c:pt>
                      <c:pt idx="77">
                        <c:v>760.82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60EA-43BD-95F8-0AB009B21DE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Chart_1'!$O$1</c15:sqref>
                        </c15:formulaRef>
                      </c:ext>
                    </c:extLst>
                    <c:strCache>
                      <c:ptCount val="1"/>
                      <c:pt idx="0">
                        <c:v>SHEMAROO ENTERTAINMENT LIMITED (SHEMAROO.BO)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Chart_1'!$A$2:$A$79</c15:sqref>
                        </c15:formulaRef>
                      </c:ext>
                    </c:extLst>
                    <c:numCache>
                      <c:formatCode>[$-409]mmm\-yy;@</c:formatCode>
                      <c:ptCount val="78"/>
                      <c:pt idx="0">
                        <c:v>42522</c:v>
                      </c:pt>
                      <c:pt idx="1">
                        <c:v>42492</c:v>
                      </c:pt>
                      <c:pt idx="2">
                        <c:v>42461</c:v>
                      </c:pt>
                      <c:pt idx="3">
                        <c:v>42430</c:v>
                      </c:pt>
                      <c:pt idx="4">
                        <c:v>42401</c:v>
                      </c:pt>
                      <c:pt idx="5">
                        <c:v>42370</c:v>
                      </c:pt>
                      <c:pt idx="6">
                        <c:v>42339</c:v>
                      </c:pt>
                      <c:pt idx="7">
                        <c:v>42310</c:v>
                      </c:pt>
                      <c:pt idx="8">
                        <c:v>42278</c:v>
                      </c:pt>
                      <c:pt idx="9">
                        <c:v>42248</c:v>
                      </c:pt>
                      <c:pt idx="10">
                        <c:v>42219</c:v>
                      </c:pt>
                      <c:pt idx="11">
                        <c:v>42186</c:v>
                      </c:pt>
                      <c:pt idx="12">
                        <c:v>42156</c:v>
                      </c:pt>
                      <c:pt idx="13">
                        <c:v>42125</c:v>
                      </c:pt>
                      <c:pt idx="14">
                        <c:v>42095</c:v>
                      </c:pt>
                      <c:pt idx="15">
                        <c:v>42065</c:v>
                      </c:pt>
                      <c:pt idx="16">
                        <c:v>42037</c:v>
                      </c:pt>
                      <c:pt idx="17">
                        <c:v>42005</c:v>
                      </c:pt>
                      <c:pt idx="18">
                        <c:v>41974</c:v>
                      </c:pt>
                      <c:pt idx="19">
                        <c:v>41946</c:v>
                      </c:pt>
                      <c:pt idx="20">
                        <c:v>41913</c:v>
                      </c:pt>
                      <c:pt idx="21">
                        <c:v>41883</c:v>
                      </c:pt>
                      <c:pt idx="22">
                        <c:v>41852</c:v>
                      </c:pt>
                      <c:pt idx="23">
                        <c:v>41821</c:v>
                      </c:pt>
                      <c:pt idx="24">
                        <c:v>41792</c:v>
                      </c:pt>
                      <c:pt idx="25">
                        <c:v>41760</c:v>
                      </c:pt>
                      <c:pt idx="26">
                        <c:v>41730</c:v>
                      </c:pt>
                      <c:pt idx="27">
                        <c:v>41701</c:v>
                      </c:pt>
                      <c:pt idx="28">
                        <c:v>41673</c:v>
                      </c:pt>
                      <c:pt idx="29">
                        <c:v>41640</c:v>
                      </c:pt>
                      <c:pt idx="30">
                        <c:v>41610</c:v>
                      </c:pt>
                      <c:pt idx="31">
                        <c:v>41579</c:v>
                      </c:pt>
                      <c:pt idx="32">
                        <c:v>41548</c:v>
                      </c:pt>
                      <c:pt idx="33">
                        <c:v>41519</c:v>
                      </c:pt>
                      <c:pt idx="34">
                        <c:v>41487</c:v>
                      </c:pt>
                      <c:pt idx="35">
                        <c:v>41456</c:v>
                      </c:pt>
                      <c:pt idx="36">
                        <c:v>41428</c:v>
                      </c:pt>
                      <c:pt idx="37">
                        <c:v>41395</c:v>
                      </c:pt>
                      <c:pt idx="38">
                        <c:v>41365</c:v>
                      </c:pt>
                      <c:pt idx="39">
                        <c:v>41334</c:v>
                      </c:pt>
                      <c:pt idx="40">
                        <c:v>41306</c:v>
                      </c:pt>
                      <c:pt idx="41">
                        <c:v>41275</c:v>
                      </c:pt>
                      <c:pt idx="42">
                        <c:v>41246</c:v>
                      </c:pt>
                      <c:pt idx="43">
                        <c:v>41214</c:v>
                      </c:pt>
                      <c:pt idx="44">
                        <c:v>41183</c:v>
                      </c:pt>
                      <c:pt idx="45">
                        <c:v>41155</c:v>
                      </c:pt>
                      <c:pt idx="46">
                        <c:v>41122</c:v>
                      </c:pt>
                      <c:pt idx="47">
                        <c:v>41092</c:v>
                      </c:pt>
                      <c:pt idx="48">
                        <c:v>41061</c:v>
                      </c:pt>
                      <c:pt idx="49">
                        <c:v>41030</c:v>
                      </c:pt>
                      <c:pt idx="50">
                        <c:v>41001</c:v>
                      </c:pt>
                      <c:pt idx="51">
                        <c:v>40969</c:v>
                      </c:pt>
                      <c:pt idx="52">
                        <c:v>40940</c:v>
                      </c:pt>
                      <c:pt idx="53">
                        <c:v>40910</c:v>
                      </c:pt>
                      <c:pt idx="54">
                        <c:v>40878</c:v>
                      </c:pt>
                      <c:pt idx="55">
                        <c:v>40848</c:v>
                      </c:pt>
                      <c:pt idx="56">
                        <c:v>40819</c:v>
                      </c:pt>
                      <c:pt idx="57">
                        <c:v>40788</c:v>
                      </c:pt>
                      <c:pt idx="58">
                        <c:v>40756</c:v>
                      </c:pt>
                      <c:pt idx="59">
                        <c:v>40725</c:v>
                      </c:pt>
                      <c:pt idx="60">
                        <c:v>40695</c:v>
                      </c:pt>
                      <c:pt idx="61">
                        <c:v>40665</c:v>
                      </c:pt>
                      <c:pt idx="62">
                        <c:v>40634</c:v>
                      </c:pt>
                      <c:pt idx="63">
                        <c:v>40603</c:v>
                      </c:pt>
                      <c:pt idx="64">
                        <c:v>40575</c:v>
                      </c:pt>
                      <c:pt idx="65">
                        <c:v>40546</c:v>
                      </c:pt>
                      <c:pt idx="66">
                        <c:v>40513</c:v>
                      </c:pt>
                      <c:pt idx="67">
                        <c:v>40483</c:v>
                      </c:pt>
                      <c:pt idx="68">
                        <c:v>40452</c:v>
                      </c:pt>
                      <c:pt idx="69">
                        <c:v>40422</c:v>
                      </c:pt>
                      <c:pt idx="70">
                        <c:v>40392</c:v>
                      </c:pt>
                      <c:pt idx="71">
                        <c:v>40360</c:v>
                      </c:pt>
                      <c:pt idx="72">
                        <c:v>40330</c:v>
                      </c:pt>
                      <c:pt idx="73">
                        <c:v>40301</c:v>
                      </c:pt>
                      <c:pt idx="74">
                        <c:v>40269</c:v>
                      </c:pt>
                      <c:pt idx="75">
                        <c:v>40239</c:v>
                      </c:pt>
                      <c:pt idx="76">
                        <c:v>40210</c:v>
                      </c:pt>
                      <c:pt idx="77">
                        <c:v>40179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Chart_1'!$O$2:$O$79</c15:sqref>
                        </c15:formulaRef>
                      </c:ext>
                    </c:extLst>
                    <c:numCache>
                      <c:formatCode>General</c:formatCode>
                      <c:ptCount val="78"/>
                      <c:pt idx="0">
                        <c:v>310.89999999999998</c:v>
                      </c:pt>
                      <c:pt idx="1">
                        <c:v>315.89999999999998</c:v>
                      </c:pt>
                      <c:pt idx="2">
                        <c:v>322.10000000000002</c:v>
                      </c:pt>
                      <c:pt idx="3">
                        <c:v>297.10000000000002</c:v>
                      </c:pt>
                      <c:pt idx="4">
                        <c:v>224</c:v>
                      </c:pt>
                      <c:pt idx="5">
                        <c:v>322.39999999999998</c:v>
                      </c:pt>
                      <c:pt idx="6">
                        <c:v>298.7</c:v>
                      </c:pt>
                      <c:pt idx="7">
                        <c:v>280.7</c:v>
                      </c:pt>
                      <c:pt idx="8">
                        <c:v>273.39999999999998</c:v>
                      </c:pt>
                      <c:pt idx="9">
                        <c:v>295.7</c:v>
                      </c:pt>
                      <c:pt idx="10">
                        <c:v>277.29000000000002</c:v>
                      </c:pt>
                      <c:pt idx="11">
                        <c:v>281.37</c:v>
                      </c:pt>
                      <c:pt idx="12">
                        <c:v>245.54</c:v>
                      </c:pt>
                      <c:pt idx="13">
                        <c:v>240.96</c:v>
                      </c:pt>
                      <c:pt idx="14">
                        <c:v>184.73</c:v>
                      </c:pt>
                      <c:pt idx="15">
                        <c:v>182.54</c:v>
                      </c:pt>
                      <c:pt idx="16">
                        <c:v>202.44</c:v>
                      </c:pt>
                      <c:pt idx="17">
                        <c:v>233.79</c:v>
                      </c:pt>
                      <c:pt idx="18">
                        <c:v>162.03</c:v>
                      </c:pt>
                      <c:pt idx="19">
                        <c:v>199.41</c:v>
                      </c:pt>
                      <c:pt idx="20">
                        <c:v>163.28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60EA-43BD-95F8-0AB009B21DE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Chart_1'!$P$1</c15:sqref>
                        </c15:formulaRef>
                      </c:ext>
                    </c:extLst>
                    <c:strCache>
                      <c:ptCount val="1"/>
                      <c:pt idx="0">
                        <c:v>Stovec Industries Ltd (STOVACQ.BO)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Chart_1'!$A$2:$A$79</c15:sqref>
                        </c15:formulaRef>
                      </c:ext>
                    </c:extLst>
                    <c:numCache>
                      <c:formatCode>[$-409]mmm\-yy;@</c:formatCode>
                      <c:ptCount val="78"/>
                      <c:pt idx="0">
                        <c:v>42522</c:v>
                      </c:pt>
                      <c:pt idx="1">
                        <c:v>42492</c:v>
                      </c:pt>
                      <c:pt idx="2">
                        <c:v>42461</c:v>
                      </c:pt>
                      <c:pt idx="3">
                        <c:v>42430</c:v>
                      </c:pt>
                      <c:pt idx="4">
                        <c:v>42401</c:v>
                      </c:pt>
                      <c:pt idx="5">
                        <c:v>42370</c:v>
                      </c:pt>
                      <c:pt idx="6">
                        <c:v>42339</c:v>
                      </c:pt>
                      <c:pt idx="7">
                        <c:v>42310</c:v>
                      </c:pt>
                      <c:pt idx="8">
                        <c:v>42278</c:v>
                      </c:pt>
                      <c:pt idx="9">
                        <c:v>42248</c:v>
                      </c:pt>
                      <c:pt idx="10">
                        <c:v>42219</c:v>
                      </c:pt>
                      <c:pt idx="11">
                        <c:v>42186</c:v>
                      </c:pt>
                      <c:pt idx="12">
                        <c:v>42156</c:v>
                      </c:pt>
                      <c:pt idx="13">
                        <c:v>42125</c:v>
                      </c:pt>
                      <c:pt idx="14">
                        <c:v>42095</c:v>
                      </c:pt>
                      <c:pt idx="15">
                        <c:v>42065</c:v>
                      </c:pt>
                      <c:pt idx="16">
                        <c:v>42037</c:v>
                      </c:pt>
                      <c:pt idx="17">
                        <c:v>42005</c:v>
                      </c:pt>
                      <c:pt idx="18">
                        <c:v>41974</c:v>
                      </c:pt>
                      <c:pt idx="19">
                        <c:v>41946</c:v>
                      </c:pt>
                      <c:pt idx="20">
                        <c:v>41913</c:v>
                      </c:pt>
                      <c:pt idx="21">
                        <c:v>41883</c:v>
                      </c:pt>
                      <c:pt idx="22">
                        <c:v>41852</c:v>
                      </c:pt>
                      <c:pt idx="23">
                        <c:v>41821</c:v>
                      </c:pt>
                      <c:pt idx="24">
                        <c:v>41792</c:v>
                      </c:pt>
                      <c:pt idx="25">
                        <c:v>41760</c:v>
                      </c:pt>
                      <c:pt idx="26">
                        <c:v>41730</c:v>
                      </c:pt>
                      <c:pt idx="27">
                        <c:v>41701</c:v>
                      </c:pt>
                      <c:pt idx="28">
                        <c:v>41673</c:v>
                      </c:pt>
                      <c:pt idx="29">
                        <c:v>41640</c:v>
                      </c:pt>
                      <c:pt idx="30">
                        <c:v>41610</c:v>
                      </c:pt>
                      <c:pt idx="31">
                        <c:v>41579</c:v>
                      </c:pt>
                      <c:pt idx="32">
                        <c:v>41548</c:v>
                      </c:pt>
                      <c:pt idx="33">
                        <c:v>41519</c:v>
                      </c:pt>
                      <c:pt idx="34">
                        <c:v>41487</c:v>
                      </c:pt>
                      <c:pt idx="35">
                        <c:v>41456</c:v>
                      </c:pt>
                      <c:pt idx="36">
                        <c:v>41428</c:v>
                      </c:pt>
                      <c:pt idx="37">
                        <c:v>41395</c:v>
                      </c:pt>
                      <c:pt idx="38">
                        <c:v>41365</c:v>
                      </c:pt>
                      <c:pt idx="39">
                        <c:v>41334</c:v>
                      </c:pt>
                      <c:pt idx="40">
                        <c:v>41306</c:v>
                      </c:pt>
                      <c:pt idx="41">
                        <c:v>41275</c:v>
                      </c:pt>
                      <c:pt idx="42">
                        <c:v>41246</c:v>
                      </c:pt>
                      <c:pt idx="43">
                        <c:v>41214</c:v>
                      </c:pt>
                      <c:pt idx="44">
                        <c:v>41183</c:v>
                      </c:pt>
                      <c:pt idx="45">
                        <c:v>41155</c:v>
                      </c:pt>
                      <c:pt idx="46">
                        <c:v>41122</c:v>
                      </c:pt>
                      <c:pt idx="47">
                        <c:v>41092</c:v>
                      </c:pt>
                      <c:pt idx="48">
                        <c:v>41061</c:v>
                      </c:pt>
                      <c:pt idx="49">
                        <c:v>41030</c:v>
                      </c:pt>
                      <c:pt idx="50">
                        <c:v>41001</c:v>
                      </c:pt>
                      <c:pt idx="51">
                        <c:v>40969</c:v>
                      </c:pt>
                      <c:pt idx="52">
                        <c:v>40940</c:v>
                      </c:pt>
                      <c:pt idx="53">
                        <c:v>40910</c:v>
                      </c:pt>
                      <c:pt idx="54">
                        <c:v>40878</c:v>
                      </c:pt>
                      <c:pt idx="55">
                        <c:v>40848</c:v>
                      </c:pt>
                      <c:pt idx="56">
                        <c:v>40819</c:v>
                      </c:pt>
                      <c:pt idx="57">
                        <c:v>40788</c:v>
                      </c:pt>
                      <c:pt idx="58">
                        <c:v>40756</c:v>
                      </c:pt>
                      <c:pt idx="59">
                        <c:v>40725</c:v>
                      </c:pt>
                      <c:pt idx="60">
                        <c:v>40695</c:v>
                      </c:pt>
                      <c:pt idx="61">
                        <c:v>40665</c:v>
                      </c:pt>
                      <c:pt idx="62">
                        <c:v>40634</c:v>
                      </c:pt>
                      <c:pt idx="63">
                        <c:v>40603</c:v>
                      </c:pt>
                      <c:pt idx="64">
                        <c:v>40575</c:v>
                      </c:pt>
                      <c:pt idx="65">
                        <c:v>40546</c:v>
                      </c:pt>
                      <c:pt idx="66">
                        <c:v>40513</c:v>
                      </c:pt>
                      <c:pt idx="67">
                        <c:v>40483</c:v>
                      </c:pt>
                      <c:pt idx="68">
                        <c:v>40452</c:v>
                      </c:pt>
                      <c:pt idx="69">
                        <c:v>40422</c:v>
                      </c:pt>
                      <c:pt idx="70">
                        <c:v>40392</c:v>
                      </c:pt>
                      <c:pt idx="71">
                        <c:v>40360</c:v>
                      </c:pt>
                      <c:pt idx="72">
                        <c:v>40330</c:v>
                      </c:pt>
                      <c:pt idx="73">
                        <c:v>40301</c:v>
                      </c:pt>
                      <c:pt idx="74">
                        <c:v>40269</c:v>
                      </c:pt>
                      <c:pt idx="75">
                        <c:v>40239</c:v>
                      </c:pt>
                      <c:pt idx="76">
                        <c:v>40210</c:v>
                      </c:pt>
                      <c:pt idx="77">
                        <c:v>40179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Chart_1'!$P$2:$P$79</c15:sqref>
                        </c15:formulaRef>
                      </c:ext>
                    </c:extLst>
                    <c:numCache>
                      <c:formatCode>General</c:formatCode>
                      <c:ptCount val="78"/>
                      <c:pt idx="0">
                        <c:v>2220.4</c:v>
                      </c:pt>
                      <c:pt idx="1">
                        <c:v>2275.5</c:v>
                      </c:pt>
                      <c:pt idx="2">
                        <c:v>2243.8200000000002</c:v>
                      </c:pt>
                      <c:pt idx="3">
                        <c:v>2074.87</c:v>
                      </c:pt>
                      <c:pt idx="4">
                        <c:v>1900.97</c:v>
                      </c:pt>
                      <c:pt idx="5">
                        <c:v>2083.2600000000002</c:v>
                      </c:pt>
                      <c:pt idx="6">
                        <c:v>2527.88</c:v>
                      </c:pt>
                      <c:pt idx="7">
                        <c:v>2047.7</c:v>
                      </c:pt>
                      <c:pt idx="8">
                        <c:v>1689.29</c:v>
                      </c:pt>
                      <c:pt idx="9">
                        <c:v>1597.65</c:v>
                      </c:pt>
                      <c:pt idx="10">
                        <c:v>1604.07</c:v>
                      </c:pt>
                      <c:pt idx="11">
                        <c:v>1267.6400000000001</c:v>
                      </c:pt>
                      <c:pt idx="12">
                        <c:v>1252.08</c:v>
                      </c:pt>
                      <c:pt idx="13">
                        <c:v>1111.54</c:v>
                      </c:pt>
                      <c:pt idx="14">
                        <c:v>878.36</c:v>
                      </c:pt>
                      <c:pt idx="15">
                        <c:v>741.15</c:v>
                      </c:pt>
                      <c:pt idx="16">
                        <c:v>861.19</c:v>
                      </c:pt>
                      <c:pt idx="17">
                        <c:v>830.33</c:v>
                      </c:pt>
                      <c:pt idx="18">
                        <c:v>806.76</c:v>
                      </c:pt>
                      <c:pt idx="19">
                        <c:v>832.61</c:v>
                      </c:pt>
                      <c:pt idx="20">
                        <c:v>961.01</c:v>
                      </c:pt>
                      <c:pt idx="21">
                        <c:v>995.47</c:v>
                      </c:pt>
                      <c:pt idx="22">
                        <c:v>996.05</c:v>
                      </c:pt>
                      <c:pt idx="23">
                        <c:v>675.54</c:v>
                      </c:pt>
                      <c:pt idx="24">
                        <c:v>618.29</c:v>
                      </c:pt>
                      <c:pt idx="25">
                        <c:v>486</c:v>
                      </c:pt>
                      <c:pt idx="26">
                        <c:v>476.28</c:v>
                      </c:pt>
                      <c:pt idx="27">
                        <c:v>431.57</c:v>
                      </c:pt>
                      <c:pt idx="28">
                        <c:v>462.37</c:v>
                      </c:pt>
                      <c:pt idx="29">
                        <c:v>378.24</c:v>
                      </c:pt>
                      <c:pt idx="30">
                        <c:v>379.14</c:v>
                      </c:pt>
                      <c:pt idx="31">
                        <c:v>367.82</c:v>
                      </c:pt>
                      <c:pt idx="32">
                        <c:v>349.19</c:v>
                      </c:pt>
                      <c:pt idx="33">
                        <c:v>283.88</c:v>
                      </c:pt>
                      <c:pt idx="34">
                        <c:v>284.82</c:v>
                      </c:pt>
                      <c:pt idx="35">
                        <c:v>258.51</c:v>
                      </c:pt>
                      <c:pt idx="36">
                        <c:v>282.94</c:v>
                      </c:pt>
                      <c:pt idx="37">
                        <c:v>309.63</c:v>
                      </c:pt>
                      <c:pt idx="38">
                        <c:v>293.19</c:v>
                      </c:pt>
                      <c:pt idx="39">
                        <c:v>301.13</c:v>
                      </c:pt>
                      <c:pt idx="40">
                        <c:v>332.46</c:v>
                      </c:pt>
                      <c:pt idx="41">
                        <c:v>330.63</c:v>
                      </c:pt>
                      <c:pt idx="42">
                        <c:v>350.36</c:v>
                      </c:pt>
                      <c:pt idx="43">
                        <c:v>355.25</c:v>
                      </c:pt>
                      <c:pt idx="44">
                        <c:v>342.51</c:v>
                      </c:pt>
                      <c:pt idx="45">
                        <c:v>350.32</c:v>
                      </c:pt>
                      <c:pt idx="46">
                        <c:v>268.44</c:v>
                      </c:pt>
                      <c:pt idx="47">
                        <c:v>210.07</c:v>
                      </c:pt>
                      <c:pt idx="48">
                        <c:v>229.85</c:v>
                      </c:pt>
                      <c:pt idx="49">
                        <c:v>235.55</c:v>
                      </c:pt>
                      <c:pt idx="50">
                        <c:v>253.91</c:v>
                      </c:pt>
                      <c:pt idx="51">
                        <c:v>243.42</c:v>
                      </c:pt>
                      <c:pt idx="52">
                        <c:v>264.27999999999997</c:v>
                      </c:pt>
                      <c:pt idx="53">
                        <c:v>255.85</c:v>
                      </c:pt>
                      <c:pt idx="54">
                        <c:v>231.91</c:v>
                      </c:pt>
                      <c:pt idx="55">
                        <c:v>265.66000000000003</c:v>
                      </c:pt>
                      <c:pt idx="56">
                        <c:v>263.92</c:v>
                      </c:pt>
                      <c:pt idx="57">
                        <c:v>250.59</c:v>
                      </c:pt>
                      <c:pt idx="58">
                        <c:v>250.28</c:v>
                      </c:pt>
                      <c:pt idx="59">
                        <c:v>291.25</c:v>
                      </c:pt>
                      <c:pt idx="60">
                        <c:v>280.87</c:v>
                      </c:pt>
                      <c:pt idx="61">
                        <c:v>284.43</c:v>
                      </c:pt>
                      <c:pt idx="62">
                        <c:v>345.84</c:v>
                      </c:pt>
                      <c:pt idx="63">
                        <c:v>269.74</c:v>
                      </c:pt>
                      <c:pt idx="64">
                        <c:v>274.08</c:v>
                      </c:pt>
                      <c:pt idx="65">
                        <c:v>260.45</c:v>
                      </c:pt>
                      <c:pt idx="66">
                        <c:v>290.19</c:v>
                      </c:pt>
                      <c:pt idx="67">
                        <c:v>271.44</c:v>
                      </c:pt>
                      <c:pt idx="68">
                        <c:v>295.31</c:v>
                      </c:pt>
                      <c:pt idx="69">
                        <c:v>329.99</c:v>
                      </c:pt>
                      <c:pt idx="70">
                        <c:v>297.35000000000002</c:v>
                      </c:pt>
                      <c:pt idx="71">
                        <c:v>327.35000000000002</c:v>
                      </c:pt>
                      <c:pt idx="72">
                        <c:v>327.26</c:v>
                      </c:pt>
                      <c:pt idx="73">
                        <c:v>321.23</c:v>
                      </c:pt>
                      <c:pt idx="74">
                        <c:v>303.43</c:v>
                      </c:pt>
                      <c:pt idx="75">
                        <c:v>262.36</c:v>
                      </c:pt>
                      <c:pt idx="76">
                        <c:v>220.36</c:v>
                      </c:pt>
                      <c:pt idx="77">
                        <c:v>252.27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60EA-43BD-95F8-0AB009B21DE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Chart_1'!$Q$1</c15:sqref>
                        </c15:formulaRef>
                      </c:ext>
                    </c:extLst>
                    <c:strCache>
                      <c:ptCount val="1"/>
                      <c:pt idx="0">
                        <c:v>WATERBASE LTD. (WATERBASE.BO)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Chart_1'!$A$2:$A$79</c15:sqref>
                        </c15:formulaRef>
                      </c:ext>
                    </c:extLst>
                    <c:numCache>
                      <c:formatCode>[$-409]mmm\-yy;@</c:formatCode>
                      <c:ptCount val="78"/>
                      <c:pt idx="0">
                        <c:v>42522</c:v>
                      </c:pt>
                      <c:pt idx="1">
                        <c:v>42492</c:v>
                      </c:pt>
                      <c:pt idx="2">
                        <c:v>42461</c:v>
                      </c:pt>
                      <c:pt idx="3">
                        <c:v>42430</c:v>
                      </c:pt>
                      <c:pt idx="4">
                        <c:v>42401</c:v>
                      </c:pt>
                      <c:pt idx="5">
                        <c:v>42370</c:v>
                      </c:pt>
                      <c:pt idx="6">
                        <c:v>42339</c:v>
                      </c:pt>
                      <c:pt idx="7">
                        <c:v>42310</c:v>
                      </c:pt>
                      <c:pt idx="8">
                        <c:v>42278</c:v>
                      </c:pt>
                      <c:pt idx="9">
                        <c:v>42248</c:v>
                      </c:pt>
                      <c:pt idx="10">
                        <c:v>42219</c:v>
                      </c:pt>
                      <c:pt idx="11">
                        <c:v>42186</c:v>
                      </c:pt>
                      <c:pt idx="12">
                        <c:v>42156</c:v>
                      </c:pt>
                      <c:pt idx="13">
                        <c:v>42125</c:v>
                      </c:pt>
                      <c:pt idx="14">
                        <c:v>42095</c:v>
                      </c:pt>
                      <c:pt idx="15">
                        <c:v>42065</c:v>
                      </c:pt>
                      <c:pt idx="16">
                        <c:v>42037</c:v>
                      </c:pt>
                      <c:pt idx="17">
                        <c:v>42005</c:v>
                      </c:pt>
                      <c:pt idx="18">
                        <c:v>41974</c:v>
                      </c:pt>
                      <c:pt idx="19">
                        <c:v>41946</c:v>
                      </c:pt>
                      <c:pt idx="20">
                        <c:v>41913</c:v>
                      </c:pt>
                      <c:pt idx="21">
                        <c:v>41883</c:v>
                      </c:pt>
                      <c:pt idx="22">
                        <c:v>41852</c:v>
                      </c:pt>
                      <c:pt idx="23">
                        <c:v>41821</c:v>
                      </c:pt>
                      <c:pt idx="24">
                        <c:v>41792</c:v>
                      </c:pt>
                      <c:pt idx="25">
                        <c:v>41760</c:v>
                      </c:pt>
                      <c:pt idx="26">
                        <c:v>41730</c:v>
                      </c:pt>
                      <c:pt idx="27">
                        <c:v>41701</c:v>
                      </c:pt>
                      <c:pt idx="28">
                        <c:v>41673</c:v>
                      </c:pt>
                      <c:pt idx="29">
                        <c:v>41640</c:v>
                      </c:pt>
                      <c:pt idx="30">
                        <c:v>41610</c:v>
                      </c:pt>
                      <c:pt idx="31">
                        <c:v>41579</c:v>
                      </c:pt>
                      <c:pt idx="32">
                        <c:v>41548</c:v>
                      </c:pt>
                      <c:pt idx="33">
                        <c:v>41519</c:v>
                      </c:pt>
                      <c:pt idx="34">
                        <c:v>41487</c:v>
                      </c:pt>
                      <c:pt idx="35">
                        <c:v>41456</c:v>
                      </c:pt>
                      <c:pt idx="36">
                        <c:v>41428</c:v>
                      </c:pt>
                      <c:pt idx="37">
                        <c:v>41395</c:v>
                      </c:pt>
                      <c:pt idx="38">
                        <c:v>41365</c:v>
                      </c:pt>
                      <c:pt idx="39">
                        <c:v>41334</c:v>
                      </c:pt>
                      <c:pt idx="40">
                        <c:v>41306</c:v>
                      </c:pt>
                      <c:pt idx="41">
                        <c:v>41275</c:v>
                      </c:pt>
                      <c:pt idx="42">
                        <c:v>41246</c:v>
                      </c:pt>
                      <c:pt idx="43">
                        <c:v>41214</c:v>
                      </c:pt>
                      <c:pt idx="44">
                        <c:v>41183</c:v>
                      </c:pt>
                      <c:pt idx="45">
                        <c:v>41155</c:v>
                      </c:pt>
                      <c:pt idx="46">
                        <c:v>41122</c:v>
                      </c:pt>
                      <c:pt idx="47">
                        <c:v>41092</c:v>
                      </c:pt>
                      <c:pt idx="48">
                        <c:v>41061</c:v>
                      </c:pt>
                      <c:pt idx="49">
                        <c:v>41030</c:v>
                      </c:pt>
                      <c:pt idx="50">
                        <c:v>41001</c:v>
                      </c:pt>
                      <c:pt idx="51">
                        <c:v>40969</c:v>
                      </c:pt>
                      <c:pt idx="52">
                        <c:v>40940</c:v>
                      </c:pt>
                      <c:pt idx="53">
                        <c:v>40910</c:v>
                      </c:pt>
                      <c:pt idx="54">
                        <c:v>40878</c:v>
                      </c:pt>
                      <c:pt idx="55">
                        <c:v>40848</c:v>
                      </c:pt>
                      <c:pt idx="56">
                        <c:v>40819</c:v>
                      </c:pt>
                      <c:pt idx="57">
                        <c:v>40788</c:v>
                      </c:pt>
                      <c:pt idx="58">
                        <c:v>40756</c:v>
                      </c:pt>
                      <c:pt idx="59">
                        <c:v>40725</c:v>
                      </c:pt>
                      <c:pt idx="60">
                        <c:v>40695</c:v>
                      </c:pt>
                      <c:pt idx="61">
                        <c:v>40665</c:v>
                      </c:pt>
                      <c:pt idx="62">
                        <c:v>40634</c:v>
                      </c:pt>
                      <c:pt idx="63">
                        <c:v>40603</c:v>
                      </c:pt>
                      <c:pt idx="64">
                        <c:v>40575</c:v>
                      </c:pt>
                      <c:pt idx="65">
                        <c:v>40546</c:v>
                      </c:pt>
                      <c:pt idx="66">
                        <c:v>40513</c:v>
                      </c:pt>
                      <c:pt idx="67">
                        <c:v>40483</c:v>
                      </c:pt>
                      <c:pt idx="68">
                        <c:v>40452</c:v>
                      </c:pt>
                      <c:pt idx="69">
                        <c:v>40422</c:v>
                      </c:pt>
                      <c:pt idx="70">
                        <c:v>40392</c:v>
                      </c:pt>
                      <c:pt idx="71">
                        <c:v>40360</c:v>
                      </c:pt>
                      <c:pt idx="72">
                        <c:v>40330</c:v>
                      </c:pt>
                      <c:pt idx="73">
                        <c:v>40301</c:v>
                      </c:pt>
                      <c:pt idx="74">
                        <c:v>40269</c:v>
                      </c:pt>
                      <c:pt idx="75">
                        <c:v>40239</c:v>
                      </c:pt>
                      <c:pt idx="76">
                        <c:v>40210</c:v>
                      </c:pt>
                      <c:pt idx="77">
                        <c:v>40179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Chart_1'!$Q$2:$Q$79</c15:sqref>
                        </c15:formulaRef>
                      </c:ext>
                    </c:extLst>
                    <c:numCache>
                      <c:formatCode>General</c:formatCode>
                      <c:ptCount val="78"/>
                      <c:pt idx="0">
                        <c:v>92.75</c:v>
                      </c:pt>
                      <c:pt idx="1">
                        <c:v>93.45</c:v>
                      </c:pt>
                      <c:pt idx="2">
                        <c:v>90.2</c:v>
                      </c:pt>
                      <c:pt idx="3">
                        <c:v>98.85</c:v>
                      </c:pt>
                      <c:pt idx="4">
                        <c:v>64.099999999999994</c:v>
                      </c:pt>
                      <c:pt idx="5">
                        <c:v>78.849999999999994</c:v>
                      </c:pt>
                      <c:pt idx="6">
                        <c:v>99.2</c:v>
                      </c:pt>
                      <c:pt idx="7">
                        <c:v>118.4</c:v>
                      </c:pt>
                      <c:pt idx="8">
                        <c:v>123.9</c:v>
                      </c:pt>
                      <c:pt idx="9">
                        <c:v>131.30000000000001</c:v>
                      </c:pt>
                      <c:pt idx="10">
                        <c:v>98.444029999999998</c:v>
                      </c:pt>
                      <c:pt idx="11">
                        <c:v>106.60621999999999</c:v>
                      </c:pt>
                      <c:pt idx="12">
                        <c:v>55.244120000000002</c:v>
                      </c:pt>
                      <c:pt idx="13">
                        <c:v>53.701270000000001</c:v>
                      </c:pt>
                      <c:pt idx="14">
                        <c:v>49.570399999999999</c:v>
                      </c:pt>
                      <c:pt idx="15">
                        <c:v>49.12247</c:v>
                      </c:pt>
                      <c:pt idx="16">
                        <c:v>50.366709999999998</c:v>
                      </c:pt>
                      <c:pt idx="17">
                        <c:v>62.809080000000002</c:v>
                      </c:pt>
                      <c:pt idx="18">
                        <c:v>50.764870000000002</c:v>
                      </c:pt>
                      <c:pt idx="19">
                        <c:v>55.64228</c:v>
                      </c:pt>
                      <c:pt idx="20">
                        <c:v>65.397090000000006</c:v>
                      </c:pt>
                      <c:pt idx="21">
                        <c:v>77.939009999999996</c:v>
                      </c:pt>
                      <c:pt idx="22">
                        <c:v>53.950119999999998</c:v>
                      </c:pt>
                      <c:pt idx="23">
                        <c:v>35.323090000000001</c:v>
                      </c:pt>
                      <c:pt idx="24">
                        <c:v>25.467749999999999</c:v>
                      </c:pt>
                      <c:pt idx="25">
                        <c:v>20.100989999999999</c:v>
                      </c:pt>
                      <c:pt idx="26">
                        <c:v>18.7349</c:v>
                      </c:pt>
                      <c:pt idx="27">
                        <c:v>17.563970000000001</c:v>
                      </c:pt>
                      <c:pt idx="28">
                        <c:v>18.647079999999999</c:v>
                      </c:pt>
                      <c:pt idx="29">
                        <c:v>11.787369999999999</c:v>
                      </c:pt>
                      <c:pt idx="30">
                        <c:v>8.8893199999999997</c:v>
                      </c:pt>
                      <c:pt idx="31">
                        <c:v>9.7577599999999993</c:v>
                      </c:pt>
                      <c:pt idx="32">
                        <c:v>8.8307699999999993</c:v>
                      </c:pt>
                      <c:pt idx="33">
                        <c:v>10.148070000000001</c:v>
                      </c:pt>
                      <c:pt idx="34">
                        <c:v>9.29331</c:v>
                      </c:pt>
                      <c:pt idx="35">
                        <c:v>9.7565600000000003</c:v>
                      </c:pt>
                      <c:pt idx="36">
                        <c:v>7.1566999999999998</c:v>
                      </c:pt>
                      <c:pt idx="37">
                        <c:v>7.4308699999999996</c:v>
                      </c:pt>
                      <c:pt idx="38">
                        <c:v>7.3268800000000001</c:v>
                      </c:pt>
                      <c:pt idx="39">
                        <c:v>6.4382000000000001</c:v>
                      </c:pt>
                      <c:pt idx="40">
                        <c:v>7.1661599999999996</c:v>
                      </c:pt>
                      <c:pt idx="41">
                        <c:v>9.6431100000000001</c:v>
                      </c:pt>
                      <c:pt idx="42">
                        <c:v>11.307</c:v>
                      </c:pt>
                      <c:pt idx="43">
                        <c:v>9.8227499999999992</c:v>
                      </c:pt>
                      <c:pt idx="44">
                        <c:v>11.278700000000001</c:v>
                      </c:pt>
                      <c:pt idx="45">
                        <c:v>13.235620000000001</c:v>
                      </c:pt>
                      <c:pt idx="46">
                        <c:v>12.299659999999999</c:v>
                      </c:pt>
                      <c:pt idx="47">
                        <c:v>14.09596</c:v>
                      </c:pt>
                      <c:pt idx="48">
                        <c:v>12.356450000000001</c:v>
                      </c:pt>
                      <c:pt idx="49">
                        <c:v>11.836460000000001</c:v>
                      </c:pt>
                      <c:pt idx="50">
                        <c:v>12.21457</c:v>
                      </c:pt>
                      <c:pt idx="51">
                        <c:v>10.29541</c:v>
                      </c:pt>
                      <c:pt idx="52">
                        <c:v>13.604369999999999</c:v>
                      </c:pt>
                      <c:pt idx="53">
                        <c:v>13.70838</c:v>
                      </c:pt>
                      <c:pt idx="54">
                        <c:v>14.9846</c:v>
                      </c:pt>
                      <c:pt idx="55">
                        <c:v>13.42473</c:v>
                      </c:pt>
                      <c:pt idx="56">
                        <c:v>19.361840000000001</c:v>
                      </c:pt>
                      <c:pt idx="57">
                        <c:v>11.023440000000001</c:v>
                      </c:pt>
                      <c:pt idx="58">
                        <c:v>8.0831900000000001</c:v>
                      </c:pt>
                      <c:pt idx="59">
                        <c:v>8.3195399999999999</c:v>
                      </c:pt>
                      <c:pt idx="60">
                        <c:v>5.0673599999999999</c:v>
                      </c:pt>
                      <c:pt idx="61">
                        <c:v>5.6724199999999998</c:v>
                      </c:pt>
                      <c:pt idx="62">
                        <c:v>5.5400700000000001</c:v>
                      </c:pt>
                      <c:pt idx="63">
                        <c:v>4.0652299999999997</c:v>
                      </c:pt>
                      <c:pt idx="64">
                        <c:v>4.1314200000000003</c:v>
                      </c:pt>
                      <c:pt idx="65">
                        <c:v>3.99905</c:v>
                      </c:pt>
                      <c:pt idx="66">
                        <c:v>4.1503199999999998</c:v>
                      </c:pt>
                      <c:pt idx="67">
                        <c:v>4.0179600000000004</c:v>
                      </c:pt>
                      <c:pt idx="68">
                        <c:v>4.5852000000000004</c:v>
                      </c:pt>
                      <c:pt idx="69">
                        <c:v>4.3110400000000002</c:v>
                      </c:pt>
                      <c:pt idx="70">
                        <c:v>3.9895999999999998</c:v>
                      </c:pt>
                      <c:pt idx="71">
                        <c:v>4.15977</c:v>
                      </c:pt>
                      <c:pt idx="72">
                        <c:v>4.0368700000000004</c:v>
                      </c:pt>
                      <c:pt idx="73">
                        <c:v>4.2164900000000003</c:v>
                      </c:pt>
                      <c:pt idx="74">
                        <c:v>4.44339</c:v>
                      </c:pt>
                      <c:pt idx="75">
                        <c:v>4.2070400000000001</c:v>
                      </c:pt>
                      <c:pt idx="76">
                        <c:v>4.3488600000000002</c:v>
                      </c:pt>
                      <c:pt idx="77">
                        <c:v>4.44339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60EA-43BD-95F8-0AB009B21DEE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'Trend Chart_1'!$R$1</c15:sqref>
                        </c15:formulaRef>
                      </c:ext>
                    </c:extLst>
                    <c:strCache>
                      <c:ptCount val="1"/>
                      <c:pt idx="0">
                        <c:v>BSE Mid Cap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Chart_1'!$A$2:$A$79</c15:sqref>
                        </c15:formulaRef>
                      </c:ext>
                    </c:extLst>
                    <c:numCache>
                      <c:formatCode>[$-409]mmm\-yy;@</c:formatCode>
                      <c:ptCount val="78"/>
                      <c:pt idx="0">
                        <c:v>42522</c:v>
                      </c:pt>
                      <c:pt idx="1">
                        <c:v>42492</c:v>
                      </c:pt>
                      <c:pt idx="2">
                        <c:v>42461</c:v>
                      </c:pt>
                      <c:pt idx="3">
                        <c:v>42430</c:v>
                      </c:pt>
                      <c:pt idx="4">
                        <c:v>42401</c:v>
                      </c:pt>
                      <c:pt idx="5">
                        <c:v>42370</c:v>
                      </c:pt>
                      <c:pt idx="6">
                        <c:v>42339</c:v>
                      </c:pt>
                      <c:pt idx="7">
                        <c:v>42310</c:v>
                      </c:pt>
                      <c:pt idx="8">
                        <c:v>42278</c:v>
                      </c:pt>
                      <c:pt idx="9">
                        <c:v>42248</c:v>
                      </c:pt>
                      <c:pt idx="10">
                        <c:v>42219</c:v>
                      </c:pt>
                      <c:pt idx="11">
                        <c:v>42186</c:v>
                      </c:pt>
                      <c:pt idx="12">
                        <c:v>42156</c:v>
                      </c:pt>
                      <c:pt idx="13">
                        <c:v>42125</c:v>
                      </c:pt>
                      <c:pt idx="14">
                        <c:v>42095</c:v>
                      </c:pt>
                      <c:pt idx="15">
                        <c:v>42065</c:v>
                      </c:pt>
                      <c:pt idx="16">
                        <c:v>42037</c:v>
                      </c:pt>
                      <c:pt idx="17">
                        <c:v>42005</c:v>
                      </c:pt>
                      <c:pt idx="18">
                        <c:v>41974</c:v>
                      </c:pt>
                      <c:pt idx="19">
                        <c:v>41946</c:v>
                      </c:pt>
                      <c:pt idx="20">
                        <c:v>41913</c:v>
                      </c:pt>
                      <c:pt idx="21">
                        <c:v>41883</c:v>
                      </c:pt>
                      <c:pt idx="22">
                        <c:v>41852</c:v>
                      </c:pt>
                      <c:pt idx="23">
                        <c:v>41821</c:v>
                      </c:pt>
                      <c:pt idx="24">
                        <c:v>41792</c:v>
                      </c:pt>
                      <c:pt idx="25">
                        <c:v>41760</c:v>
                      </c:pt>
                      <c:pt idx="26">
                        <c:v>41730</c:v>
                      </c:pt>
                      <c:pt idx="27">
                        <c:v>41701</c:v>
                      </c:pt>
                      <c:pt idx="28">
                        <c:v>41673</c:v>
                      </c:pt>
                      <c:pt idx="29">
                        <c:v>41640</c:v>
                      </c:pt>
                      <c:pt idx="30">
                        <c:v>41610</c:v>
                      </c:pt>
                      <c:pt idx="31">
                        <c:v>41579</c:v>
                      </c:pt>
                      <c:pt idx="32">
                        <c:v>41548</c:v>
                      </c:pt>
                      <c:pt idx="33">
                        <c:v>41519</c:v>
                      </c:pt>
                      <c:pt idx="34">
                        <c:v>41487</c:v>
                      </c:pt>
                      <c:pt idx="35">
                        <c:v>41456</c:v>
                      </c:pt>
                      <c:pt idx="36">
                        <c:v>41428</c:v>
                      </c:pt>
                      <c:pt idx="37">
                        <c:v>41395</c:v>
                      </c:pt>
                      <c:pt idx="38">
                        <c:v>41365</c:v>
                      </c:pt>
                      <c:pt idx="39">
                        <c:v>41334</c:v>
                      </c:pt>
                      <c:pt idx="40">
                        <c:v>41306</c:v>
                      </c:pt>
                      <c:pt idx="41">
                        <c:v>41275</c:v>
                      </c:pt>
                      <c:pt idx="42">
                        <c:v>41246</c:v>
                      </c:pt>
                      <c:pt idx="43">
                        <c:v>41214</c:v>
                      </c:pt>
                      <c:pt idx="44">
                        <c:v>41183</c:v>
                      </c:pt>
                      <c:pt idx="45">
                        <c:v>41155</c:v>
                      </c:pt>
                      <c:pt idx="46">
                        <c:v>41122</c:v>
                      </c:pt>
                      <c:pt idx="47">
                        <c:v>41092</c:v>
                      </c:pt>
                      <c:pt idx="48">
                        <c:v>41061</c:v>
                      </c:pt>
                      <c:pt idx="49">
                        <c:v>41030</c:v>
                      </c:pt>
                      <c:pt idx="50">
                        <c:v>41001</c:v>
                      </c:pt>
                      <c:pt idx="51">
                        <c:v>40969</c:v>
                      </c:pt>
                      <c:pt idx="52">
                        <c:v>40940</c:v>
                      </c:pt>
                      <c:pt idx="53">
                        <c:v>40910</c:v>
                      </c:pt>
                      <c:pt idx="54">
                        <c:v>40878</c:v>
                      </c:pt>
                      <c:pt idx="55">
                        <c:v>40848</c:v>
                      </c:pt>
                      <c:pt idx="56">
                        <c:v>40819</c:v>
                      </c:pt>
                      <c:pt idx="57">
                        <c:v>40788</c:v>
                      </c:pt>
                      <c:pt idx="58">
                        <c:v>40756</c:v>
                      </c:pt>
                      <c:pt idx="59">
                        <c:v>40725</c:v>
                      </c:pt>
                      <c:pt idx="60">
                        <c:v>40695</c:v>
                      </c:pt>
                      <c:pt idx="61">
                        <c:v>40665</c:v>
                      </c:pt>
                      <c:pt idx="62">
                        <c:v>40634</c:v>
                      </c:pt>
                      <c:pt idx="63">
                        <c:v>40603</c:v>
                      </c:pt>
                      <c:pt idx="64">
                        <c:v>40575</c:v>
                      </c:pt>
                      <c:pt idx="65">
                        <c:v>40546</c:v>
                      </c:pt>
                      <c:pt idx="66">
                        <c:v>40513</c:v>
                      </c:pt>
                      <c:pt idx="67">
                        <c:v>40483</c:v>
                      </c:pt>
                      <c:pt idx="68">
                        <c:v>40452</c:v>
                      </c:pt>
                      <c:pt idx="69">
                        <c:v>40422</c:v>
                      </c:pt>
                      <c:pt idx="70">
                        <c:v>40392</c:v>
                      </c:pt>
                      <c:pt idx="71">
                        <c:v>40360</c:v>
                      </c:pt>
                      <c:pt idx="72">
                        <c:v>40330</c:v>
                      </c:pt>
                      <c:pt idx="73">
                        <c:v>40301</c:v>
                      </c:pt>
                      <c:pt idx="74">
                        <c:v>40269</c:v>
                      </c:pt>
                      <c:pt idx="75">
                        <c:v>40239</c:v>
                      </c:pt>
                      <c:pt idx="76">
                        <c:v>40210</c:v>
                      </c:pt>
                      <c:pt idx="77">
                        <c:v>40179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'Trend Chart_1'!$R$2:$R$79</c15:sqref>
                        </c15:formulaRef>
                      </c:ext>
                    </c:extLst>
                    <c:numCache>
                      <c:formatCode>0.0</c:formatCode>
                      <c:ptCount val="78"/>
                      <c:pt idx="0">
                        <c:v>11404.049805000001</c:v>
                      </c:pt>
                      <c:pt idx="1">
                        <c:v>11366.040039</c:v>
                      </c:pt>
                      <c:pt idx="2">
                        <c:v>11042.919921999999</c:v>
                      </c:pt>
                      <c:pt idx="3">
                        <c:v>10618.950194999999</c:v>
                      </c:pt>
                      <c:pt idx="4">
                        <c:v>9575.0996090000008</c:v>
                      </c:pt>
                      <c:pt idx="5">
                        <c:v>10417.259765999999</c:v>
                      </c:pt>
                      <c:pt idx="6">
                        <c:v>11143.080078000001</c:v>
                      </c:pt>
                      <c:pt idx="7">
                        <c:v>10989.759765999999</c:v>
                      </c:pt>
                      <c:pt idx="8">
                        <c:v>10974.599609000001</c:v>
                      </c:pt>
                      <c:pt idx="9">
                        <c:v>10799.200194999999</c:v>
                      </c:pt>
                      <c:pt idx="10">
                        <c:v>10734.419921999999</c:v>
                      </c:pt>
                      <c:pt idx="11">
                        <c:v>11273.019531</c:v>
                      </c:pt>
                      <c:pt idx="12">
                        <c:v>10679.990234000001</c:v>
                      </c:pt>
                      <c:pt idx="13">
                        <c:v>10716.089844</c:v>
                      </c:pt>
                      <c:pt idx="14">
                        <c:v>10416.290039</c:v>
                      </c:pt>
                      <c:pt idx="15">
                        <c:v>10592.219727</c:v>
                      </c:pt>
                      <c:pt idx="16">
                        <c:v>10811.459961</c:v>
                      </c:pt>
                      <c:pt idx="17">
                        <c:v>10738.589844</c:v>
                      </c:pt>
                      <c:pt idx="18">
                        <c:v>10452.439941000001</c:v>
                      </c:pt>
                      <c:pt idx="19">
                        <c:v>10270.610352</c:v>
                      </c:pt>
                      <c:pt idx="20">
                        <c:v>9834.5996090000008</c:v>
                      </c:pt>
                      <c:pt idx="21">
                        <c:v>9530.3496090000008</c:v>
                      </c:pt>
                      <c:pt idx="22">
                        <c:v>9298.9003909999992</c:v>
                      </c:pt>
                      <c:pt idx="23">
                        <c:v>9188.1904300000006</c:v>
                      </c:pt>
                      <c:pt idx="24">
                        <c:v>9378.9501949999994</c:v>
                      </c:pt>
                      <c:pt idx="25">
                        <c:v>8467.2197269999997</c:v>
                      </c:pt>
                      <c:pt idx="26">
                        <c:v>7323.4599609999996</c:v>
                      </c:pt>
                      <c:pt idx="27">
                        <c:v>7082.8598629999997</c:v>
                      </c:pt>
                      <c:pt idx="28">
                        <c:v>6500.419922</c:v>
                      </c:pt>
                      <c:pt idx="29">
                        <c:v>6308.0498049999997</c:v>
                      </c:pt>
                      <c:pt idx="30">
                        <c:v>6705.5600590000004</c:v>
                      </c:pt>
                      <c:pt idx="31">
                        <c:v>6325.580078</c:v>
                      </c:pt>
                      <c:pt idx="32">
                        <c:v>6107.3500979999999</c:v>
                      </c:pt>
                      <c:pt idx="33">
                        <c:v>5605.9799800000001</c:v>
                      </c:pt>
                      <c:pt idx="34">
                        <c:v>5300.3999020000001</c:v>
                      </c:pt>
                      <c:pt idx="35">
                        <c:v>5543.1298829999996</c:v>
                      </c:pt>
                      <c:pt idx="36">
                        <c:v>5964.5</c:v>
                      </c:pt>
                      <c:pt idx="37">
                        <c:v>6389.4702150000003</c:v>
                      </c:pt>
                      <c:pt idx="38">
                        <c:v>6344.0400390000004</c:v>
                      </c:pt>
                      <c:pt idx="39">
                        <c:v>6142.0600590000004</c:v>
                      </c:pt>
                      <c:pt idx="40">
                        <c:v>6302.7797849999997</c:v>
                      </c:pt>
                      <c:pt idx="41">
                        <c:v>6970.8798829999996</c:v>
                      </c:pt>
                      <c:pt idx="42">
                        <c:v>7112.8901370000003</c:v>
                      </c:pt>
                      <c:pt idx="43">
                        <c:v>6901.9902339999999</c:v>
                      </c:pt>
                      <c:pt idx="44">
                        <c:v>6565.9902339999999</c:v>
                      </c:pt>
                      <c:pt idx="45">
                        <c:v>6607.2900390000004</c:v>
                      </c:pt>
                      <c:pt idx="46">
                        <c:v>5998.8398440000001</c:v>
                      </c:pt>
                      <c:pt idx="47">
                        <c:v>6012.2797849999997</c:v>
                      </c:pt>
                      <c:pt idx="48">
                        <c:v>6153.7202150000003</c:v>
                      </c:pt>
                      <c:pt idx="49">
                        <c:v>5907.9501950000003</c:v>
                      </c:pt>
                      <c:pt idx="50">
                        <c:v>6315.8500979999999</c:v>
                      </c:pt>
                      <c:pt idx="51">
                        <c:v>6346.3798829999996</c:v>
                      </c:pt>
                      <c:pt idx="52">
                        <c:v>6386.8198240000002</c:v>
                      </c:pt>
                      <c:pt idx="53">
                        <c:v>5871.7001950000003</c:v>
                      </c:pt>
                      <c:pt idx="54">
                        <c:v>5135.0498049999997</c:v>
                      </c:pt>
                      <c:pt idx="55">
                        <c:v>5627.6899409999996</c:v>
                      </c:pt>
                      <c:pt idx="56">
                        <c:v>6297.9902339999999</c:v>
                      </c:pt>
                      <c:pt idx="57">
                        <c:v>6129.5898440000001</c:v>
                      </c:pt>
                      <c:pt idx="58">
                        <c:v>6273.6000979999999</c:v>
                      </c:pt>
                      <c:pt idx="59">
                        <c:v>6915.3100590000004</c:v>
                      </c:pt>
                      <c:pt idx="60">
                        <c:v>6854.0498049999997</c:v>
                      </c:pt>
                      <c:pt idx="61">
                        <c:v>6787.7402339999999</c:v>
                      </c:pt>
                      <c:pt idx="62">
                        <c:v>7094.2597660000001</c:v>
                      </c:pt>
                      <c:pt idx="63">
                        <c:v>6873.3999020000001</c:v>
                      </c:pt>
                      <c:pt idx="64">
                        <c:v>6373.2299800000001</c:v>
                      </c:pt>
                      <c:pt idx="65">
                        <c:v>6868.3500979999999</c:v>
                      </c:pt>
                      <c:pt idx="66">
                        <c:v>7802.7099609999996</c:v>
                      </c:pt>
                      <c:pt idx="67">
                        <c:v>7764.0200199999999</c:v>
                      </c:pt>
                      <c:pt idx="68">
                        <c:v>8302.5595699999994</c:v>
                      </c:pt>
                      <c:pt idx="69">
                        <c:v>8084.1401370000003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60EA-43BD-95F8-0AB009B21DEE}"/>
                  </c:ext>
                </c:extLst>
              </c15:ser>
            </c15:filteredLineSeries>
          </c:ext>
        </c:extLst>
      </c:lineChart>
      <c:dateAx>
        <c:axId val="49696429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964624"/>
        <c:crosses val="autoZero"/>
        <c:auto val="1"/>
        <c:lblOffset val="100"/>
        <c:baseTimeUnit val="months"/>
      </c:dateAx>
      <c:valAx>
        <c:axId val="4969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964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60</xdr:row>
      <xdr:rowOff>142875</xdr:rowOff>
    </xdr:from>
    <xdr:to>
      <xdr:col>13</xdr:col>
      <xdr:colOff>552450</xdr:colOff>
      <xdr:row>75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100011</xdr:colOff>
      <xdr:row>55</xdr:row>
      <xdr:rowOff>19050</xdr:rowOff>
    </xdr:from>
    <xdr:to>
      <xdr:col>13</xdr:col>
      <xdr:colOff>323850</xdr:colOff>
      <xdr:row>69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5"/>
  <sheetViews>
    <sheetView workbookViewId="0"/>
  </sheetViews>
  <sheetFormatPr defaultColWidth="11" defaultRowHeight="11.25" x14ac:dyDescent="0.2"/>
  <cols>
    <col min="1" max="1" width="10" style="1" bestFit="1" customWidth="1"/>
    <col min="2" max="4" width="12.7109375" style="1" bestFit="1" customWidth="1"/>
    <col min="5" max="5" width="13.42578125" style="1" bestFit="1" customWidth="1"/>
    <col min="6" max="9" width="12.7109375" style="1" bestFit="1" customWidth="1"/>
    <col min="10" max="10" width="13.42578125" style="1" bestFit="1" customWidth="1"/>
    <col min="11" max="12" width="12.7109375" style="1" bestFit="1" customWidth="1"/>
    <col min="13" max="13" width="12" style="1" bestFit="1" customWidth="1"/>
    <col min="14" max="14" width="12.7109375" style="1" bestFit="1" customWidth="1"/>
    <col min="15" max="15" width="12.5703125" style="1" bestFit="1" customWidth="1"/>
    <col min="16" max="17" width="12" style="1" bestFit="1" customWidth="1"/>
    <col min="18" max="18" width="9.85546875" style="1" bestFit="1" customWidth="1"/>
    <col min="19" max="21" width="11" style="1"/>
    <col min="22" max="24" width="10.42578125" style="1" bestFit="1" customWidth="1"/>
    <col min="25" max="25" width="10.7109375" style="1" bestFit="1" customWidth="1"/>
    <col min="26" max="26" width="10.42578125" style="1" bestFit="1" customWidth="1"/>
    <col min="27" max="27" width="10.5703125" style="1" bestFit="1" customWidth="1"/>
    <col min="28" max="28" width="11" style="1"/>
    <col min="29" max="29" width="10.42578125" style="1" bestFit="1" customWidth="1"/>
    <col min="30" max="30" width="10.7109375" style="1" bestFit="1" customWidth="1"/>
    <col min="31" max="31" width="10.85546875" style="1" bestFit="1" customWidth="1"/>
    <col min="32" max="32" width="10.5703125" style="1" bestFit="1" customWidth="1"/>
    <col min="33" max="33" width="11" style="1"/>
    <col min="34" max="34" width="10.42578125" style="1" bestFit="1" customWidth="1"/>
    <col min="35" max="35" width="10.5703125" style="1" bestFit="1" customWidth="1"/>
    <col min="36" max="37" width="11" style="1"/>
    <col min="38" max="38" width="10.42578125" style="1" bestFit="1" customWidth="1"/>
    <col min="39" max="39" width="46" style="1" bestFit="1" customWidth="1"/>
    <col min="40" max="16384" width="11" style="1"/>
  </cols>
  <sheetData>
    <row r="1" spans="1:38" s="66" customFormat="1" ht="56.25" x14ac:dyDescent="0.2">
      <c r="B1" s="62" t="s">
        <v>2</v>
      </c>
      <c r="C1" s="62" t="s">
        <v>3</v>
      </c>
      <c r="D1" s="62" t="s">
        <v>4</v>
      </c>
      <c r="E1" s="62" t="s">
        <v>5</v>
      </c>
      <c r="F1" s="62" t="s">
        <v>6</v>
      </c>
      <c r="G1" s="62" t="s">
        <v>7</v>
      </c>
      <c r="H1" s="62" t="s">
        <v>8</v>
      </c>
      <c r="I1" s="62" t="s">
        <v>10</v>
      </c>
      <c r="J1" s="62" t="s">
        <v>9</v>
      </c>
      <c r="K1" s="62" t="s">
        <v>11</v>
      </c>
      <c r="L1" s="62" t="s">
        <v>12</v>
      </c>
      <c r="M1" s="62" t="s">
        <v>13</v>
      </c>
      <c r="N1" s="62" t="s">
        <v>14</v>
      </c>
      <c r="O1" s="62" t="s">
        <v>15</v>
      </c>
      <c r="P1" s="62" t="s">
        <v>16</v>
      </c>
      <c r="Q1" s="62" t="s">
        <v>17</v>
      </c>
      <c r="R1" s="62" t="s">
        <v>48</v>
      </c>
      <c r="V1" s="76" t="s">
        <v>2</v>
      </c>
      <c r="W1" s="76" t="s">
        <v>3</v>
      </c>
      <c r="X1" s="76" t="s">
        <v>4</v>
      </c>
      <c r="Y1" s="76" t="s">
        <v>5</v>
      </c>
      <c r="Z1" s="76" t="s">
        <v>6</v>
      </c>
      <c r="AA1" s="76" t="s">
        <v>7</v>
      </c>
      <c r="AB1" s="76" t="s">
        <v>8</v>
      </c>
      <c r="AC1" s="76" t="s">
        <v>10</v>
      </c>
      <c r="AD1" s="76" t="s">
        <v>9</v>
      </c>
      <c r="AE1" s="76" t="s">
        <v>11</v>
      </c>
      <c r="AF1" s="76" t="s">
        <v>12</v>
      </c>
      <c r="AG1" s="76" t="s">
        <v>13</v>
      </c>
      <c r="AH1" s="76" t="s">
        <v>14</v>
      </c>
      <c r="AI1" s="76" t="s">
        <v>15</v>
      </c>
      <c r="AJ1" s="76" t="s">
        <v>16</v>
      </c>
      <c r="AK1" s="76" t="s">
        <v>17</v>
      </c>
      <c r="AL1" s="76" t="s">
        <v>48</v>
      </c>
    </row>
    <row r="2" spans="1:38" s="66" customFormat="1" x14ac:dyDescent="0.2">
      <c r="A2" s="66" t="s">
        <v>0</v>
      </c>
      <c r="B2" s="66" t="s">
        <v>1</v>
      </c>
      <c r="C2" s="66" t="s">
        <v>1</v>
      </c>
      <c r="D2" s="66" t="s">
        <v>1</v>
      </c>
      <c r="E2" s="66" t="s">
        <v>1</v>
      </c>
      <c r="F2" s="66" t="s">
        <v>1</v>
      </c>
      <c r="G2" s="66" t="s">
        <v>1</v>
      </c>
      <c r="H2" s="66" t="s">
        <v>1</v>
      </c>
      <c r="I2" s="66" t="s">
        <v>1</v>
      </c>
      <c r="J2" s="66" t="s">
        <v>1</v>
      </c>
      <c r="K2" s="66" t="s">
        <v>1</v>
      </c>
      <c r="L2" s="66" t="s">
        <v>1</v>
      </c>
      <c r="M2" s="66" t="s">
        <v>1</v>
      </c>
      <c r="N2" s="66" t="s">
        <v>1</v>
      </c>
      <c r="O2" s="66" t="s">
        <v>1</v>
      </c>
      <c r="P2" s="66" t="s">
        <v>1</v>
      </c>
      <c r="Q2" s="66" t="s">
        <v>1</v>
      </c>
      <c r="R2" s="66" t="s">
        <v>1</v>
      </c>
      <c r="V2" s="77" t="s">
        <v>49</v>
      </c>
      <c r="W2" s="77" t="s">
        <v>50</v>
      </c>
      <c r="X2" s="77" t="s">
        <v>51</v>
      </c>
      <c r="Y2" s="77" t="s">
        <v>52</v>
      </c>
      <c r="Z2" s="77" t="s">
        <v>53</v>
      </c>
      <c r="AA2" s="77" t="s">
        <v>54</v>
      </c>
      <c r="AB2" s="77" t="s">
        <v>55</v>
      </c>
      <c r="AC2" s="77" t="s">
        <v>56</v>
      </c>
      <c r="AD2" s="77" t="s">
        <v>57</v>
      </c>
      <c r="AE2" s="77" t="s">
        <v>58</v>
      </c>
      <c r="AF2" s="77" t="s">
        <v>59</v>
      </c>
      <c r="AG2" s="77" t="s">
        <v>60</v>
      </c>
      <c r="AH2" s="77" t="s">
        <v>61</v>
      </c>
      <c r="AI2" s="77" t="s">
        <v>62</v>
      </c>
      <c r="AJ2" s="77" t="s">
        <v>63</v>
      </c>
      <c r="AK2" s="77" t="s">
        <v>64</v>
      </c>
      <c r="AL2" s="77" t="s">
        <v>65</v>
      </c>
    </row>
    <row r="3" spans="1:38" x14ac:dyDescent="0.2">
      <c r="A3" s="2">
        <v>42522</v>
      </c>
      <c r="B3" s="1">
        <v>542.90002000000004</v>
      </c>
      <c r="C3" s="1">
        <v>533.29999999999995</v>
      </c>
      <c r="D3" s="1">
        <v>347.35</v>
      </c>
      <c r="E3" s="1">
        <v>6.32</v>
      </c>
      <c r="F3" s="1">
        <v>603</v>
      </c>
      <c r="G3" s="1">
        <v>260.95</v>
      </c>
      <c r="H3" s="1">
        <v>22.05</v>
      </c>
      <c r="I3" s="1">
        <v>532.15</v>
      </c>
      <c r="J3" s="1">
        <v>940.1</v>
      </c>
      <c r="K3" s="1">
        <v>33.380001</v>
      </c>
      <c r="L3" s="1">
        <v>13466.5</v>
      </c>
      <c r="M3" s="1">
        <v>478.3</v>
      </c>
      <c r="N3" s="1">
        <v>569.5</v>
      </c>
      <c r="O3" s="1">
        <v>310.89999999999998</v>
      </c>
      <c r="P3" s="1">
        <v>2220.4</v>
      </c>
      <c r="Q3" s="1">
        <v>92.75</v>
      </c>
      <c r="R3" s="44">
        <v>11404.049805000001</v>
      </c>
      <c r="V3" s="53">
        <f>((B3-B4)/B4)</f>
        <v>-4.6372686568991406E-2</v>
      </c>
      <c r="W3" s="53">
        <f t="shared" ref="W3:AL18" si="0">((C3-C4)/C4)</f>
        <v>4.1990698024740696E-3</v>
      </c>
      <c r="X3" s="53">
        <f t="shared" si="0"/>
        <v>0.44248338870431897</v>
      </c>
      <c r="Y3" s="53">
        <f t="shared" si="0"/>
        <v>6.9373942470389194E-2</v>
      </c>
      <c r="Z3" s="53">
        <f t="shared" si="0"/>
        <v>8.972621306587146E-2</v>
      </c>
      <c r="AA3" s="53">
        <f t="shared" si="0"/>
        <v>0.11255595821786389</v>
      </c>
      <c r="AB3" s="53">
        <f t="shared" si="0"/>
        <v>5.5023923444976183E-2</v>
      </c>
      <c r="AC3" s="53">
        <f t="shared" si="0"/>
        <v>4.3992262509662011E-2</v>
      </c>
      <c r="AD3" s="53">
        <f t="shared" si="0"/>
        <v>-4.2530568846355901E-4</v>
      </c>
      <c r="AE3" s="53">
        <f t="shared" si="0"/>
        <v>1.6680535106544277E-2</v>
      </c>
      <c r="AF3" s="53">
        <f t="shared" si="0"/>
        <v>-2.2066235014916138E-2</v>
      </c>
      <c r="AG3" s="53">
        <f t="shared" si="0"/>
        <v>7.0740989478397187E-2</v>
      </c>
      <c r="AH3" s="53">
        <f t="shared" si="0"/>
        <v>6.4585475278063284E-2</v>
      </c>
      <c r="AI3" s="53">
        <f t="shared" si="0"/>
        <v>-1.5827793605571384E-2</v>
      </c>
      <c r="AJ3" s="53">
        <f t="shared" si="0"/>
        <v>-2.4214458360799784E-2</v>
      </c>
      <c r="AK3" s="53">
        <f t="shared" si="0"/>
        <v>-7.4906367041198806E-3</v>
      </c>
      <c r="AL3" s="53">
        <f t="shared" si="0"/>
        <v>3.3441520414831472E-3</v>
      </c>
    </row>
    <row r="4" spans="1:38" x14ac:dyDescent="0.2">
      <c r="A4" s="2">
        <v>42492</v>
      </c>
      <c r="B4" s="1">
        <v>569.29998999999998</v>
      </c>
      <c r="C4" s="1">
        <v>531.07000000000005</v>
      </c>
      <c r="D4" s="1">
        <v>240.8</v>
      </c>
      <c r="E4" s="1">
        <v>5.91</v>
      </c>
      <c r="F4" s="1">
        <v>553.35</v>
      </c>
      <c r="G4" s="1">
        <v>234.55</v>
      </c>
      <c r="H4" s="1">
        <v>20.9</v>
      </c>
      <c r="I4" s="1">
        <v>509.726</v>
      </c>
      <c r="J4" s="1">
        <v>940.5</v>
      </c>
      <c r="K4" s="1">
        <v>32.832340000000002</v>
      </c>
      <c r="L4" s="1">
        <v>13770.36</v>
      </c>
      <c r="M4" s="1">
        <v>446.7</v>
      </c>
      <c r="N4" s="1">
        <v>534.95000000000005</v>
      </c>
      <c r="O4" s="1">
        <v>315.89999999999998</v>
      </c>
      <c r="P4" s="1">
        <v>2275.5</v>
      </c>
      <c r="Q4" s="1">
        <v>93.45</v>
      </c>
      <c r="R4" s="44">
        <v>11366.040039</v>
      </c>
      <c r="V4" s="53">
        <f t="shared" ref="V4:AA67" si="1">((B4-B5)/B5)</f>
        <v>3.8794041220033553E-3</v>
      </c>
      <c r="W4" s="53">
        <f t="shared" si="0"/>
        <v>-0.11253154191941966</v>
      </c>
      <c r="X4" s="53">
        <f t="shared" si="0"/>
        <v>7.7404921700223769E-2</v>
      </c>
      <c r="Y4" s="53">
        <f t="shared" si="0"/>
        <v>-0.17802503477051462</v>
      </c>
      <c r="Z4" s="53">
        <f t="shared" si="0"/>
        <v>-4.8899965623925637E-2</v>
      </c>
      <c r="AA4" s="53">
        <f t="shared" si="0"/>
        <v>-6.6987549226301665E-2</v>
      </c>
      <c r="AB4" s="53">
        <f t="shared" si="0"/>
        <v>-5.8558558558558592E-2</v>
      </c>
      <c r="AC4" s="53">
        <f t="shared" si="0"/>
        <v>9.0547003674141882E-3</v>
      </c>
      <c r="AD4" s="53">
        <f t="shared" si="0"/>
        <v>-0.10594610009981467</v>
      </c>
      <c r="AE4" s="53">
        <f t="shared" ref="AE4:AE67" si="2">((K4-K5)/K5)</f>
        <v>-0.1611518610600618</v>
      </c>
      <c r="AF4" s="53">
        <f t="shared" ref="AF4:AF67" si="3">((L4-L5)/L5)</f>
        <v>9.9695974355472922E-2</v>
      </c>
      <c r="AG4" s="53">
        <f t="shared" ref="AG4:AI67" si="4">((M4-M5)/M5)</f>
        <v>-8.1620065789473659E-2</v>
      </c>
      <c r="AH4" s="53">
        <f t="shared" si="0"/>
        <v>-9.1611479028697457E-2</v>
      </c>
      <c r="AI4" s="53">
        <f t="shared" si="0"/>
        <v>-1.9248680533995793E-2</v>
      </c>
      <c r="AJ4" s="53">
        <f t="shared" ref="AJ4:AJ67" si="5">((P4-P5)/P5)</f>
        <v>1.4118779581249758E-2</v>
      </c>
      <c r="AK4" s="53">
        <f t="shared" ref="AK4:AK67" si="6">((Q4-Q5)/Q5)</f>
        <v>3.60310421286031E-2</v>
      </c>
      <c r="AL4" s="53">
        <f t="shared" ref="AL4:AL67" si="7">((R4-R5)/R5)</f>
        <v>2.9260387586101378E-2</v>
      </c>
    </row>
    <row r="5" spans="1:38" x14ac:dyDescent="0.2">
      <c r="A5" s="2">
        <v>42461</v>
      </c>
      <c r="B5" s="1">
        <v>567.09997999999996</v>
      </c>
      <c r="C5" s="1">
        <v>598.41</v>
      </c>
      <c r="D5" s="1">
        <v>223.5</v>
      </c>
      <c r="E5" s="1">
        <v>7.19</v>
      </c>
      <c r="F5" s="1">
        <v>581.79999999999995</v>
      </c>
      <c r="G5" s="1">
        <v>251.39</v>
      </c>
      <c r="H5" s="1">
        <v>22.2</v>
      </c>
      <c r="I5" s="1">
        <v>505.15199999999999</v>
      </c>
      <c r="J5" s="1">
        <v>1051.95</v>
      </c>
      <c r="K5" s="1">
        <v>39.139789999999998</v>
      </c>
      <c r="L5" s="1">
        <v>12521.97</v>
      </c>
      <c r="M5" s="1">
        <v>486.4</v>
      </c>
      <c r="N5" s="1">
        <v>588.9</v>
      </c>
      <c r="O5" s="1">
        <v>322.10000000000002</v>
      </c>
      <c r="P5" s="1">
        <v>2243.8200000000002</v>
      </c>
      <c r="Q5" s="1">
        <v>90.2</v>
      </c>
      <c r="R5" s="44">
        <v>11042.919921999999</v>
      </c>
      <c r="V5" s="53">
        <f t="shared" si="1"/>
        <v>0.17169417355371894</v>
      </c>
      <c r="W5" s="53">
        <f t="shared" si="0"/>
        <v>3.8246691157968441E-3</v>
      </c>
      <c r="X5" s="53">
        <f t="shared" si="0"/>
        <v>0.14615384615384616</v>
      </c>
      <c r="Y5" s="53">
        <f t="shared" si="0"/>
        <v>0.3566037735849058</v>
      </c>
      <c r="Z5" s="53">
        <f t="shared" si="0"/>
        <v>6.3716975957582786E-2</v>
      </c>
      <c r="AA5" s="53">
        <f t="shared" si="0"/>
        <v>9.0534443866041883E-2</v>
      </c>
      <c r="AB5" s="53">
        <f t="shared" si="0"/>
        <v>8.0291970802919638E-2</v>
      </c>
      <c r="AC5" s="53">
        <f t="shared" si="0"/>
        <v>-5.8704871736841666E-3</v>
      </c>
      <c r="AD5" s="53">
        <f t="shared" si="0"/>
        <v>8.6332421128724135E-2</v>
      </c>
      <c r="AE5" s="53">
        <f t="shared" si="2"/>
        <v>-0.10206392196677962</v>
      </c>
      <c r="AF5" s="53">
        <f t="shared" si="3"/>
        <v>3.6898505097144138E-2</v>
      </c>
      <c r="AG5" s="53">
        <f t="shared" si="4"/>
        <v>0.33626373626373618</v>
      </c>
      <c r="AH5" s="53">
        <f t="shared" si="0"/>
        <v>0.17779999999999996</v>
      </c>
      <c r="AI5" s="53">
        <f t="shared" si="0"/>
        <v>8.4146751935375283E-2</v>
      </c>
      <c r="AJ5" s="53">
        <f t="shared" si="5"/>
        <v>8.1426788184320115E-2</v>
      </c>
      <c r="AK5" s="53">
        <f t="shared" si="6"/>
        <v>-8.7506322711178475E-2</v>
      </c>
      <c r="AL5" s="53">
        <f t="shared" si="7"/>
        <v>3.9925766597872218E-2</v>
      </c>
    </row>
    <row r="6" spans="1:38" x14ac:dyDescent="0.2">
      <c r="A6" s="2">
        <v>42430</v>
      </c>
      <c r="B6" s="1">
        <v>484</v>
      </c>
      <c r="C6" s="1">
        <v>596.13</v>
      </c>
      <c r="D6" s="1">
        <v>195</v>
      </c>
      <c r="E6" s="1">
        <v>5.3</v>
      </c>
      <c r="F6" s="1">
        <v>546.95000000000005</v>
      </c>
      <c r="G6" s="1">
        <v>230.52</v>
      </c>
      <c r="H6" s="1">
        <v>20.55</v>
      </c>
      <c r="I6" s="1">
        <v>508.13499999999999</v>
      </c>
      <c r="J6" s="1">
        <v>968.35</v>
      </c>
      <c r="K6" s="1">
        <v>43.588614999999997</v>
      </c>
      <c r="L6" s="1">
        <v>12076.37</v>
      </c>
      <c r="M6" s="1">
        <v>364</v>
      </c>
      <c r="N6" s="1">
        <v>500</v>
      </c>
      <c r="O6" s="1">
        <v>297.10000000000002</v>
      </c>
      <c r="P6" s="1">
        <v>2074.87</v>
      </c>
      <c r="Q6" s="1">
        <v>98.85</v>
      </c>
      <c r="R6" s="44">
        <v>10618.950194999999</v>
      </c>
      <c r="V6" s="53">
        <f t="shared" si="1"/>
        <v>-7.8095238095238093E-2</v>
      </c>
      <c r="W6" s="53">
        <f t="shared" si="0"/>
        <v>-2.8392144079537055E-2</v>
      </c>
      <c r="X6" s="53">
        <f t="shared" si="0"/>
        <v>9.4890510948905146E-2</v>
      </c>
      <c r="Y6" s="53">
        <f t="shared" si="0"/>
        <v>-0.38011695906432758</v>
      </c>
      <c r="Z6" s="53">
        <f t="shared" si="0"/>
        <v>7.7288215713694958E-2</v>
      </c>
      <c r="AA6" s="53">
        <f t="shared" si="0"/>
        <v>4.3785374688702812E-2</v>
      </c>
      <c r="AB6" s="53">
        <f t="shared" si="0"/>
        <v>5.1150895140664961E-2</v>
      </c>
      <c r="AC6" s="53">
        <f t="shared" si="0"/>
        <v>-2.7038463895101218E-2</v>
      </c>
      <c r="AD6" s="53">
        <f t="shared" si="0"/>
        <v>0.17127305715149685</v>
      </c>
      <c r="AE6" s="53">
        <f t="shared" si="2"/>
        <v>2.8744613669932039E-2</v>
      </c>
      <c r="AF6" s="53">
        <f t="shared" si="3"/>
        <v>0.22628885346114413</v>
      </c>
      <c r="AG6" s="53">
        <f t="shared" si="4"/>
        <v>-6.0766352728680195E-2</v>
      </c>
      <c r="AH6" s="53">
        <f t="shared" si="0"/>
        <v>4.0582726326742979E-2</v>
      </c>
      <c r="AI6" s="53">
        <f t="shared" si="0"/>
        <v>0.32633928571428583</v>
      </c>
      <c r="AJ6" s="53">
        <f t="shared" si="5"/>
        <v>9.1479613039658625E-2</v>
      </c>
      <c r="AK6" s="53">
        <f t="shared" si="6"/>
        <v>0.54212168486739476</v>
      </c>
      <c r="AL6" s="53">
        <f t="shared" si="7"/>
        <v>0.10901720385434359</v>
      </c>
    </row>
    <row r="7" spans="1:38" x14ac:dyDescent="0.2">
      <c r="A7" s="2">
        <v>42401</v>
      </c>
      <c r="B7" s="1">
        <v>525</v>
      </c>
      <c r="C7" s="1">
        <v>613.54999999999995</v>
      </c>
      <c r="D7" s="1">
        <v>178.1</v>
      </c>
      <c r="E7" s="1">
        <v>8.5500000000000007</v>
      </c>
      <c r="F7" s="1">
        <v>507.71</v>
      </c>
      <c r="G7" s="1">
        <v>220.85</v>
      </c>
      <c r="H7" s="1">
        <v>19.55</v>
      </c>
      <c r="I7" s="1">
        <v>522.25599999999997</v>
      </c>
      <c r="J7" s="1">
        <v>826.75</v>
      </c>
      <c r="K7" s="1">
        <v>42.370685999999999</v>
      </c>
      <c r="L7" s="1">
        <v>9847.9</v>
      </c>
      <c r="M7" s="1">
        <v>387.55</v>
      </c>
      <c r="N7" s="1">
        <v>480.5</v>
      </c>
      <c r="O7" s="1">
        <v>224</v>
      </c>
      <c r="P7" s="1">
        <v>1900.97</v>
      </c>
      <c r="Q7" s="1">
        <v>64.099999999999994</v>
      </c>
      <c r="R7" s="44">
        <v>9575.0996090000008</v>
      </c>
      <c r="V7" s="53">
        <f t="shared" si="1"/>
        <v>-0.11205073995771671</v>
      </c>
      <c r="W7" s="53">
        <f t="shared" si="0"/>
        <v>6.5236891462118127E-4</v>
      </c>
      <c r="X7" s="53">
        <f t="shared" si="0"/>
        <v>-0.12136161815490872</v>
      </c>
      <c r="Y7" s="53">
        <f t="shared" si="0"/>
        <v>-0.23042304230423033</v>
      </c>
      <c r="Z7" s="53">
        <f t="shared" si="0"/>
        <v>-0.24389408470840537</v>
      </c>
      <c r="AA7" s="53">
        <f t="shared" si="0"/>
        <v>-0.11461674150096217</v>
      </c>
      <c r="AB7" s="53">
        <f t="shared" si="0"/>
        <v>-8.4309133489461383E-2</v>
      </c>
      <c r="AC7" s="53">
        <f t="shared" si="0"/>
        <v>6.8565407318744886E-2</v>
      </c>
      <c r="AD7" s="53">
        <f t="shared" si="0"/>
        <v>-0.24463225216994061</v>
      </c>
      <c r="AE7" s="53">
        <f t="shared" si="2"/>
        <v>6.9289709374942249E-2</v>
      </c>
      <c r="AF7" s="53">
        <f t="shared" si="3"/>
        <v>-0.18201035787410241</v>
      </c>
      <c r="AG7" s="53">
        <f t="shared" si="4"/>
        <v>-0.17057249866238627</v>
      </c>
      <c r="AH7" s="53">
        <f t="shared" si="0"/>
        <v>-0.12556869881710647</v>
      </c>
      <c r="AI7" s="53">
        <f t="shared" si="0"/>
        <v>-0.30521091811414386</v>
      </c>
      <c r="AJ7" s="53">
        <f t="shared" si="5"/>
        <v>-8.7502280080258912E-2</v>
      </c>
      <c r="AK7" s="53">
        <f t="shared" si="6"/>
        <v>-0.18706404565630946</v>
      </c>
      <c r="AL7" s="53">
        <f t="shared" si="7"/>
        <v>-8.0842772083753997E-2</v>
      </c>
    </row>
    <row r="8" spans="1:38" x14ac:dyDescent="0.2">
      <c r="A8" s="2">
        <v>42370</v>
      </c>
      <c r="B8" s="1">
        <v>591.25</v>
      </c>
      <c r="C8" s="1">
        <v>613.15</v>
      </c>
      <c r="D8" s="1">
        <v>202.7</v>
      </c>
      <c r="E8" s="1">
        <v>11.11</v>
      </c>
      <c r="F8" s="1">
        <v>671.48</v>
      </c>
      <c r="G8" s="1">
        <v>249.44</v>
      </c>
      <c r="H8" s="1">
        <v>21.35</v>
      </c>
      <c r="I8" s="1">
        <v>488.745</v>
      </c>
      <c r="J8" s="1">
        <v>1094.5</v>
      </c>
      <c r="K8" s="1">
        <v>39.625076</v>
      </c>
      <c r="L8" s="1">
        <v>12039.15</v>
      </c>
      <c r="M8" s="1">
        <v>467.25</v>
      </c>
      <c r="N8" s="1">
        <v>549.5</v>
      </c>
      <c r="O8" s="1">
        <v>322.39999999999998</v>
      </c>
      <c r="P8" s="1">
        <v>2083.2600000000002</v>
      </c>
      <c r="Q8" s="1">
        <v>78.849999999999994</v>
      </c>
      <c r="R8" s="44">
        <v>10417.259765999999</v>
      </c>
      <c r="V8" s="53">
        <f t="shared" si="1"/>
        <v>-0.10280728376327769</v>
      </c>
      <c r="W8" s="53">
        <f t="shared" si="0"/>
        <v>-0.10993206363953086</v>
      </c>
      <c r="X8" s="53">
        <f t="shared" si="0"/>
        <v>-0.17265306122448984</v>
      </c>
      <c r="Y8" s="53">
        <f t="shared" si="0"/>
        <v>-0.18007380073800747</v>
      </c>
      <c r="Z8" s="53">
        <f t="shared" si="0"/>
        <v>-8.0217458746361416E-3</v>
      </c>
      <c r="AA8" s="53">
        <f t="shared" si="0"/>
        <v>-0.16922564529558701</v>
      </c>
      <c r="AB8" s="53">
        <f t="shared" si="0"/>
        <v>-0.18042226487523988</v>
      </c>
      <c r="AC8" s="53">
        <f t="shared" si="0"/>
        <v>-0.1388512025372213</v>
      </c>
      <c r="AD8" s="53">
        <f t="shared" si="0"/>
        <v>-4.5927879587103404E-3</v>
      </c>
      <c r="AE8" s="53">
        <f t="shared" si="2"/>
        <v>0.15523153871385567</v>
      </c>
      <c r="AF8" s="53">
        <f t="shared" si="3"/>
        <v>-9.4729283138894504E-2</v>
      </c>
      <c r="AG8" s="53">
        <f t="shared" si="4"/>
        <v>-8.1120943952802366E-2</v>
      </c>
      <c r="AH8" s="53">
        <f t="shared" si="0"/>
        <v>-0.14140625000000001</v>
      </c>
      <c r="AI8" s="53">
        <f t="shared" si="0"/>
        <v>7.9343823234014024E-2</v>
      </c>
      <c r="AJ8" s="53">
        <f t="shared" si="5"/>
        <v>-0.17588651360032909</v>
      </c>
      <c r="AK8" s="53">
        <f t="shared" si="6"/>
        <v>-0.20514112903225815</v>
      </c>
      <c r="AL8" s="53">
        <f t="shared" si="7"/>
        <v>-6.513641712339506E-2</v>
      </c>
    </row>
    <row r="9" spans="1:38" x14ac:dyDescent="0.2">
      <c r="A9" s="2">
        <v>42339</v>
      </c>
      <c r="B9" s="1">
        <v>659</v>
      </c>
      <c r="C9" s="1">
        <v>688.88</v>
      </c>
      <c r="D9" s="1">
        <v>245</v>
      </c>
      <c r="E9" s="1">
        <v>13.55</v>
      </c>
      <c r="F9" s="1">
        <v>676.91</v>
      </c>
      <c r="G9" s="1">
        <v>300.25</v>
      </c>
      <c r="H9" s="1">
        <v>26.05</v>
      </c>
      <c r="I9" s="1">
        <v>567.54999999999995</v>
      </c>
      <c r="J9" s="1">
        <v>1099.55</v>
      </c>
      <c r="K9" s="1">
        <v>34.300548999999997</v>
      </c>
      <c r="L9" s="1">
        <v>13298.95</v>
      </c>
      <c r="M9" s="1">
        <v>508.5</v>
      </c>
      <c r="N9" s="1">
        <v>640</v>
      </c>
      <c r="O9" s="1">
        <v>298.7</v>
      </c>
      <c r="P9" s="1">
        <v>2527.88</v>
      </c>
      <c r="Q9" s="1">
        <v>99.2</v>
      </c>
      <c r="R9" s="44">
        <v>11143.080078000001</v>
      </c>
      <c r="V9" s="53">
        <f t="shared" si="1"/>
        <v>2.9687499999999999E-2</v>
      </c>
      <c r="W9" s="53">
        <f t="shared" si="0"/>
        <v>3.2476516420301728E-3</v>
      </c>
      <c r="X9" s="53">
        <f t="shared" si="0"/>
        <v>0</v>
      </c>
      <c r="Y9" s="53">
        <f t="shared" si="0"/>
        <v>-0.28306878306878297</v>
      </c>
      <c r="Z9" s="53">
        <f t="shared" si="0"/>
        <v>6.4742430200550483E-2</v>
      </c>
      <c r="AA9" s="53">
        <f t="shared" si="0"/>
        <v>5.5323187234192155E-2</v>
      </c>
      <c r="AB9" s="53">
        <f t="shared" si="0"/>
        <v>0.16035634743875285</v>
      </c>
      <c r="AC9" s="53">
        <f t="shared" si="0"/>
        <v>0.10610457467935536</v>
      </c>
      <c r="AD9" s="53">
        <f t="shared" si="0"/>
        <v>7.1947355593468154E-2</v>
      </c>
      <c r="AE9" s="53">
        <f t="shared" si="2"/>
        <v>-9.6324782735453363E-2</v>
      </c>
      <c r="AF9" s="53">
        <f t="shared" si="3"/>
        <v>1.0628394516642152E-2</v>
      </c>
      <c r="AG9" s="53">
        <f t="shared" si="4"/>
        <v>2.9585798816568047E-3</v>
      </c>
      <c r="AH9" s="53">
        <f t="shared" si="0"/>
        <v>0.16511924267249237</v>
      </c>
      <c r="AI9" s="53">
        <f t="shared" si="0"/>
        <v>6.4125400783754907E-2</v>
      </c>
      <c r="AJ9" s="53">
        <f t="shared" si="5"/>
        <v>0.23449724080675882</v>
      </c>
      <c r="AK9" s="53">
        <f t="shared" si="6"/>
        <v>-0.16216216216216217</v>
      </c>
      <c r="AL9" s="53">
        <f t="shared" si="7"/>
        <v>1.3951197775436583E-2</v>
      </c>
    </row>
    <row r="10" spans="1:38" x14ac:dyDescent="0.2">
      <c r="A10" s="2">
        <v>42310</v>
      </c>
      <c r="B10" s="1">
        <v>640</v>
      </c>
      <c r="C10" s="1">
        <v>686.65</v>
      </c>
      <c r="D10" s="1">
        <v>245</v>
      </c>
      <c r="E10" s="1">
        <v>18.899999999999999</v>
      </c>
      <c r="F10" s="1">
        <v>635.75</v>
      </c>
      <c r="G10" s="1">
        <v>284.51</v>
      </c>
      <c r="H10" s="1">
        <v>22.45</v>
      </c>
      <c r="I10" s="1">
        <v>513.10699999999997</v>
      </c>
      <c r="J10" s="1">
        <v>1025.75</v>
      </c>
      <c r="K10" s="1">
        <v>37.956721999999999</v>
      </c>
      <c r="L10" s="1">
        <v>13159.09</v>
      </c>
      <c r="M10" s="1">
        <v>507</v>
      </c>
      <c r="N10" s="1">
        <v>549.29999999999995</v>
      </c>
      <c r="O10" s="1">
        <v>280.7</v>
      </c>
      <c r="P10" s="1">
        <v>2047.7</v>
      </c>
      <c r="Q10" s="1">
        <v>118.4</v>
      </c>
      <c r="R10" s="44">
        <v>10989.759765999999</v>
      </c>
      <c r="V10" s="53">
        <f t="shared" si="1"/>
        <v>-7.2127582457412104E-2</v>
      </c>
      <c r="W10" s="53">
        <f t="shared" si="0"/>
        <v>1.975198633697179E-2</v>
      </c>
      <c r="X10" s="53">
        <f t="shared" si="0"/>
        <v>-2.8490028490028027E-3</v>
      </c>
      <c r="Y10" s="53">
        <f t="shared" si="0"/>
        <v>-0.20084566596194503</v>
      </c>
      <c r="Z10" s="53">
        <f t="shared" si="0"/>
        <v>1.2663268556865318E-2</v>
      </c>
      <c r="AA10" s="53">
        <f t="shared" si="0"/>
        <v>3.4769958174213501E-2</v>
      </c>
      <c r="AB10" s="53">
        <f t="shared" si="0"/>
        <v>0.21024258760107808</v>
      </c>
      <c r="AC10" s="53">
        <f t="shared" si="0"/>
        <v>6.7216456249089937E-2</v>
      </c>
      <c r="AD10" s="53">
        <f t="shared" si="0"/>
        <v>0.11982663566196136</v>
      </c>
      <c r="AE10" s="53">
        <f t="shared" si="2"/>
        <v>-0.23342479779984415</v>
      </c>
      <c r="AF10" s="53">
        <f t="shared" si="3"/>
        <v>-5.8395670037881452E-2</v>
      </c>
      <c r="AG10" s="53">
        <f t="shared" si="4"/>
        <v>-3.235041511594626E-2</v>
      </c>
      <c r="AH10" s="53">
        <f t="shared" si="0"/>
        <v>0.24529585128088852</v>
      </c>
      <c r="AI10" s="53">
        <f t="shared" si="0"/>
        <v>2.6700804681784974E-2</v>
      </c>
      <c r="AJ10" s="53">
        <f t="shared" si="5"/>
        <v>0.21216605792966281</v>
      </c>
      <c r="AK10" s="53">
        <f t="shared" si="6"/>
        <v>-4.4390637610976592E-2</v>
      </c>
      <c r="AL10" s="53">
        <f t="shared" si="7"/>
        <v>1.3813858856013262E-3</v>
      </c>
    </row>
    <row r="11" spans="1:38" x14ac:dyDescent="0.2">
      <c r="A11" s="2">
        <v>42278</v>
      </c>
      <c r="B11" s="1">
        <v>689.75</v>
      </c>
      <c r="C11" s="1">
        <v>673.35</v>
      </c>
      <c r="D11" s="1">
        <v>245.7</v>
      </c>
      <c r="E11" s="1">
        <v>23.65</v>
      </c>
      <c r="F11" s="1">
        <v>627.79999999999995</v>
      </c>
      <c r="G11" s="1">
        <v>274.95</v>
      </c>
      <c r="H11" s="1">
        <v>18.55</v>
      </c>
      <c r="I11" s="1">
        <v>480.79</v>
      </c>
      <c r="J11" s="1">
        <v>915.99</v>
      </c>
      <c r="K11" s="1">
        <v>49.514674999999997</v>
      </c>
      <c r="L11" s="1">
        <v>13975.18</v>
      </c>
      <c r="M11" s="1">
        <v>523.95000000000005</v>
      </c>
      <c r="N11" s="1">
        <v>441.1</v>
      </c>
      <c r="O11" s="1">
        <v>273.39999999999998</v>
      </c>
      <c r="P11" s="1">
        <v>1689.29</v>
      </c>
      <c r="Q11" s="1">
        <v>123.9</v>
      </c>
      <c r="R11" s="44">
        <v>10974.599609000001</v>
      </c>
      <c r="V11" s="53">
        <f t="shared" si="1"/>
        <v>2.5650557620817842E-2</v>
      </c>
      <c r="W11" s="53">
        <f t="shared" si="0"/>
        <v>-8.9778497314004311E-3</v>
      </c>
      <c r="X11" s="53">
        <f t="shared" si="0"/>
        <v>2.6744671959882897E-2</v>
      </c>
      <c r="Y11" s="53">
        <f t="shared" si="0"/>
        <v>7.2562358276643896E-2</v>
      </c>
      <c r="Z11" s="53">
        <f t="shared" si="0"/>
        <v>-5.0082414099151791E-3</v>
      </c>
      <c r="AA11" s="53">
        <f t="shared" si="0"/>
        <v>-4.4150877802885416E-2</v>
      </c>
      <c r="AB11" s="53">
        <f t="shared" si="0"/>
        <v>0.22039473684210537</v>
      </c>
      <c r="AC11" s="53">
        <f t="shared" si="0"/>
        <v>0.24101740764449589</v>
      </c>
      <c r="AD11" s="53">
        <f t="shared" si="0"/>
        <v>8.8106697210321699E-3</v>
      </c>
      <c r="AE11" s="53">
        <f t="shared" si="2"/>
        <v>-6.6251704838204495E-3</v>
      </c>
      <c r="AF11" s="53">
        <f t="shared" si="3"/>
        <v>6.041277790424162E-2</v>
      </c>
      <c r="AG11" s="53">
        <f t="shared" si="4"/>
        <v>-9.265387160820605E-3</v>
      </c>
      <c r="AH11" s="53">
        <f t="shared" si="0"/>
        <v>0.10247438140464883</v>
      </c>
      <c r="AI11" s="53">
        <f t="shared" si="0"/>
        <v>-7.5414271220831969E-2</v>
      </c>
      <c r="AJ11" s="53">
        <f t="shared" si="5"/>
        <v>5.7359246393139843E-2</v>
      </c>
      <c r="AK11" s="53">
        <f t="shared" si="6"/>
        <v>-5.63594821020564E-2</v>
      </c>
      <c r="AL11" s="53">
        <f t="shared" si="7"/>
        <v>1.6241889291135726E-2</v>
      </c>
    </row>
    <row r="12" spans="1:38" x14ac:dyDescent="0.2">
      <c r="A12" s="2">
        <v>42248</v>
      </c>
      <c r="B12" s="1">
        <v>672.5</v>
      </c>
      <c r="C12" s="1">
        <v>679.45</v>
      </c>
      <c r="D12" s="1">
        <v>239.3</v>
      </c>
      <c r="E12" s="1">
        <v>22.05</v>
      </c>
      <c r="F12" s="1">
        <v>630.96</v>
      </c>
      <c r="G12" s="1">
        <v>287.64999999999998</v>
      </c>
      <c r="H12" s="1">
        <v>15.2</v>
      </c>
      <c r="I12" s="1">
        <v>387.416</v>
      </c>
      <c r="J12" s="1">
        <v>907.99</v>
      </c>
      <c r="K12" s="1">
        <v>49.844906000000002</v>
      </c>
      <c r="L12" s="1">
        <v>13179</v>
      </c>
      <c r="M12" s="1">
        <v>528.85</v>
      </c>
      <c r="N12" s="1">
        <v>400.1</v>
      </c>
      <c r="O12" s="1">
        <v>295.7</v>
      </c>
      <c r="P12" s="1">
        <v>1597.65</v>
      </c>
      <c r="Q12" s="1">
        <v>131.30000000000001</v>
      </c>
      <c r="R12" s="44">
        <v>10799.200194999999</v>
      </c>
      <c r="V12" s="53">
        <f t="shared" si="1"/>
        <v>-3.7957677333463049E-3</v>
      </c>
      <c r="W12" s="53">
        <f t="shared" si="0"/>
        <v>-4.0988581349066272E-2</v>
      </c>
      <c r="X12" s="53">
        <f t="shared" si="0"/>
        <v>-2.5611792011075336E-2</v>
      </c>
      <c r="Y12" s="53">
        <f t="shared" si="0"/>
        <v>-0.63553719008264464</v>
      </c>
      <c r="Z12" s="53">
        <f t="shared" si="0"/>
        <v>0.10142094054393748</v>
      </c>
      <c r="AA12" s="53">
        <f t="shared" si="0"/>
        <v>5.2420059409400664E-3</v>
      </c>
      <c r="AB12" s="53">
        <f t="shared" si="0"/>
        <v>-5.0000000000000044E-2</v>
      </c>
      <c r="AC12" s="53">
        <f t="shared" si="0"/>
        <v>-6.6205467720347119E-3</v>
      </c>
      <c r="AD12" s="53">
        <f t="shared" si="0"/>
        <v>-8.8500727802037812E-2</v>
      </c>
      <c r="AE12" s="53">
        <f t="shared" si="2"/>
        <v>-0.11894942302346727</v>
      </c>
      <c r="AF12" s="53">
        <f t="shared" si="3"/>
        <v>-6.5476891134687853E-2</v>
      </c>
      <c r="AG12" s="53">
        <f t="shared" si="4"/>
        <v>1.9542598701015896E-2</v>
      </c>
      <c r="AH12" s="53">
        <f t="shared" si="0"/>
        <v>-3.6600048157958073E-2</v>
      </c>
      <c r="AI12" s="53">
        <f t="shared" si="0"/>
        <v>6.6392585379927038E-2</v>
      </c>
      <c r="AJ12" s="53">
        <f t="shared" si="5"/>
        <v>-4.0023191007872759E-3</v>
      </c>
      <c r="AK12" s="53">
        <f t="shared" si="6"/>
        <v>0.33375279333850932</v>
      </c>
      <c r="AL12" s="53">
        <f t="shared" si="7"/>
        <v>6.0348182268549332E-3</v>
      </c>
    </row>
    <row r="13" spans="1:38" x14ac:dyDescent="0.2">
      <c r="A13" s="2">
        <v>42219</v>
      </c>
      <c r="B13" s="1">
        <v>675.06237999999996</v>
      </c>
      <c r="C13" s="1">
        <v>708.49</v>
      </c>
      <c r="D13" s="1">
        <v>245.59</v>
      </c>
      <c r="E13" s="1">
        <v>60.5</v>
      </c>
      <c r="F13" s="1">
        <v>572.86</v>
      </c>
      <c r="G13" s="1">
        <v>286.14999999999998</v>
      </c>
      <c r="H13" s="1">
        <v>16</v>
      </c>
      <c r="I13" s="1">
        <v>389.99799999999999</v>
      </c>
      <c r="J13" s="1">
        <v>996.15</v>
      </c>
      <c r="K13" s="1">
        <v>56.574398000000002</v>
      </c>
      <c r="L13" s="1">
        <v>14102.38</v>
      </c>
      <c r="M13" s="1">
        <v>518.71299999999997</v>
      </c>
      <c r="N13" s="1">
        <v>415.3</v>
      </c>
      <c r="O13" s="1">
        <v>277.29000000000002</v>
      </c>
      <c r="P13" s="1">
        <v>1604.07</v>
      </c>
      <c r="Q13" s="1">
        <v>98.444029999999998</v>
      </c>
      <c r="R13" s="44">
        <v>10734.419921999999</v>
      </c>
      <c r="V13" s="53">
        <f t="shared" si="1"/>
        <v>-1.0564639540526999E-2</v>
      </c>
      <c r="W13" s="53">
        <f t="shared" si="0"/>
        <v>4.0104299521016365E-3</v>
      </c>
      <c r="X13" s="53">
        <f t="shared" si="0"/>
        <v>-7.3559923045003486E-2</v>
      </c>
      <c r="Y13" s="53">
        <f t="shared" si="0"/>
        <v>-0.65761177136389359</v>
      </c>
      <c r="Z13" s="53">
        <f t="shared" si="0"/>
        <v>1.4593886153519198E-2</v>
      </c>
      <c r="AA13" s="53">
        <f t="shared" si="0"/>
        <v>-0.12966117160411217</v>
      </c>
      <c r="AB13" s="53">
        <f t="shared" si="0"/>
        <v>-4.4205495818398957E-2</v>
      </c>
      <c r="AC13" s="53">
        <f t="shared" si="0"/>
        <v>-0.11001015506441049</v>
      </c>
      <c r="AD13" s="53">
        <f t="shared" si="0"/>
        <v>0.19466797788518034</v>
      </c>
      <c r="AE13" s="53">
        <f t="shared" si="2"/>
        <v>-0.15131765879750617</v>
      </c>
      <c r="AF13" s="53">
        <f t="shared" si="3"/>
        <v>3.8177885684249784E-2</v>
      </c>
      <c r="AG13" s="53">
        <f t="shared" si="4"/>
        <v>-7.6567988136501439E-2</v>
      </c>
      <c r="AH13" s="53">
        <f t="shared" si="0"/>
        <v>-5.2042912577037227E-2</v>
      </c>
      <c r="AI13" s="53">
        <f t="shared" si="0"/>
        <v>-1.4500479795287288E-2</v>
      </c>
      <c r="AJ13" s="53">
        <f t="shared" si="5"/>
        <v>0.26539869363541685</v>
      </c>
      <c r="AK13" s="53">
        <f t="shared" si="6"/>
        <v>-7.6563919065885611E-2</v>
      </c>
      <c r="AL13" s="53">
        <f t="shared" si="7"/>
        <v>-4.7777758879853818E-2</v>
      </c>
    </row>
    <row r="14" spans="1:38" x14ac:dyDescent="0.2">
      <c r="A14" s="2">
        <v>42186</v>
      </c>
      <c r="B14" s="1">
        <v>682.27031999999997</v>
      </c>
      <c r="C14" s="1">
        <v>705.66</v>
      </c>
      <c r="D14" s="1">
        <v>265.08999999999997</v>
      </c>
      <c r="E14" s="1">
        <v>176.7</v>
      </c>
      <c r="F14" s="1">
        <v>564.62</v>
      </c>
      <c r="G14" s="1">
        <v>328.78</v>
      </c>
      <c r="H14" s="1">
        <v>16.739999999999998</v>
      </c>
      <c r="I14" s="1">
        <v>438.20499999999998</v>
      </c>
      <c r="J14" s="1">
        <v>833.83</v>
      </c>
      <c r="K14" s="1">
        <v>66.661452999999995</v>
      </c>
      <c r="L14" s="1">
        <v>13583.78</v>
      </c>
      <c r="M14" s="1">
        <v>561.72299999999996</v>
      </c>
      <c r="N14" s="1">
        <v>438.1</v>
      </c>
      <c r="O14" s="1">
        <v>281.37</v>
      </c>
      <c r="P14" s="1">
        <v>1267.6400000000001</v>
      </c>
      <c r="Q14" s="1">
        <v>106.60621999999999</v>
      </c>
      <c r="R14" s="44">
        <v>11273.019531</v>
      </c>
      <c r="V14" s="53">
        <f t="shared" si="1"/>
        <v>0.27437327637859155</v>
      </c>
      <c r="W14" s="53">
        <f t="shared" si="0"/>
        <v>7.7787790386876957E-2</v>
      </c>
      <c r="X14" s="53">
        <f t="shared" si="0"/>
        <v>0.49128037803780372</v>
      </c>
      <c r="Y14" s="53">
        <f t="shared" si="0"/>
        <v>-0.25237994499682675</v>
      </c>
      <c r="Z14" s="53">
        <f t="shared" si="0"/>
        <v>0.21111111111111114</v>
      </c>
      <c r="AA14" s="53">
        <f t="shared" si="0"/>
        <v>1.2534261340888773E-2</v>
      </c>
      <c r="AB14" s="53">
        <f t="shared" si="0"/>
        <v>0.22457937088514984</v>
      </c>
      <c r="AC14" s="53">
        <f t="shared" si="0"/>
        <v>0.18691376148776934</v>
      </c>
      <c r="AD14" s="53">
        <f t="shared" si="0"/>
        <v>0.15217631615310209</v>
      </c>
      <c r="AE14" s="53">
        <f t="shared" si="2"/>
        <v>2.3565995489590246E-2</v>
      </c>
      <c r="AF14" s="53">
        <f t="shared" si="3"/>
        <v>-9.3693851176302162E-2</v>
      </c>
      <c r="AG14" s="53">
        <f t="shared" si="4"/>
        <v>1.3666242542721359</v>
      </c>
      <c r="AH14" s="53">
        <f t="shared" si="0"/>
        <v>0.26816418688125992</v>
      </c>
      <c r="AI14" s="53">
        <f t="shared" si="0"/>
        <v>0.14592327115744894</v>
      </c>
      <c r="AJ14" s="53">
        <f t="shared" si="5"/>
        <v>1.2427320937959374E-2</v>
      </c>
      <c r="AK14" s="53">
        <f t="shared" si="6"/>
        <v>0.92972971603131682</v>
      </c>
      <c r="AL14" s="53">
        <f t="shared" si="7"/>
        <v>5.5527138509179189E-2</v>
      </c>
    </row>
    <row r="15" spans="1:38" x14ac:dyDescent="0.2">
      <c r="A15" s="2">
        <v>42156</v>
      </c>
      <c r="B15" s="1">
        <v>535.37714000000005</v>
      </c>
      <c r="C15" s="1">
        <v>654.73</v>
      </c>
      <c r="D15" s="1">
        <v>177.76</v>
      </c>
      <c r="E15" s="1">
        <v>236.35</v>
      </c>
      <c r="F15" s="1">
        <v>466.2</v>
      </c>
      <c r="G15" s="1">
        <v>324.70999999999998</v>
      </c>
      <c r="H15" s="1">
        <v>13.67</v>
      </c>
      <c r="I15" s="1">
        <v>369.197</v>
      </c>
      <c r="J15" s="1">
        <v>723.7</v>
      </c>
      <c r="K15" s="1">
        <v>65.126677999999998</v>
      </c>
      <c r="L15" s="1">
        <v>14988.07</v>
      </c>
      <c r="M15" s="1">
        <v>237.352</v>
      </c>
      <c r="N15" s="1">
        <v>345.46</v>
      </c>
      <c r="O15" s="1">
        <v>245.54</v>
      </c>
      <c r="P15" s="1">
        <v>1252.08</v>
      </c>
      <c r="Q15" s="1">
        <v>55.244120000000002</v>
      </c>
      <c r="R15" s="44">
        <v>10679.990234000001</v>
      </c>
      <c r="V15" s="53">
        <f t="shared" si="1"/>
        <v>-9.2769895445804864E-4</v>
      </c>
      <c r="W15" s="53">
        <f t="shared" si="0"/>
        <v>0.20186871282766727</v>
      </c>
      <c r="X15" s="53">
        <f t="shared" si="0"/>
        <v>6.6922753736270185E-2</v>
      </c>
      <c r="Y15" s="53">
        <f t="shared" si="0"/>
        <v>0.30833102684749508</v>
      </c>
      <c r="Z15" s="53">
        <f t="shared" si="0"/>
        <v>2.7302174919018943E-2</v>
      </c>
      <c r="AA15" s="53">
        <f t="shared" si="0"/>
        <v>4.9788238336943444E-2</v>
      </c>
      <c r="AB15" s="53">
        <f t="shared" si="0"/>
        <v>0.1131921824104235</v>
      </c>
      <c r="AC15" s="53">
        <f t="shared" si="0"/>
        <v>2.8000144789929255E-2</v>
      </c>
      <c r="AD15" s="53">
        <f t="shared" si="0"/>
        <v>0.26927056842696057</v>
      </c>
      <c r="AE15" s="53">
        <f t="shared" si="2"/>
        <v>1.3060277703428127E-2</v>
      </c>
      <c r="AF15" s="53">
        <f t="shared" si="3"/>
        <v>-6.6077744240590458E-2</v>
      </c>
      <c r="AG15" s="53">
        <f t="shared" si="4"/>
        <v>-0.4413288423470817</v>
      </c>
      <c r="AH15" s="53">
        <f t="shared" si="0"/>
        <v>-4.6691318505436327E-2</v>
      </c>
      <c r="AI15" s="53">
        <f t="shared" si="0"/>
        <v>1.9007304116865804E-2</v>
      </c>
      <c r="AJ15" s="53">
        <f t="shared" si="5"/>
        <v>0.1264371952426363</v>
      </c>
      <c r="AK15" s="53">
        <f t="shared" si="6"/>
        <v>2.8730233009386954E-2</v>
      </c>
      <c r="AL15" s="53">
        <f t="shared" si="7"/>
        <v>-3.3687296883024623E-3</v>
      </c>
    </row>
    <row r="16" spans="1:38" x14ac:dyDescent="0.2">
      <c r="A16" s="2">
        <v>42125</v>
      </c>
      <c r="B16" s="1">
        <v>535.87427000000002</v>
      </c>
      <c r="C16" s="1">
        <v>544.76</v>
      </c>
      <c r="D16" s="1">
        <v>166.61</v>
      </c>
      <c r="E16" s="1">
        <v>180.65</v>
      </c>
      <c r="F16" s="1">
        <v>453.81</v>
      </c>
      <c r="G16" s="1">
        <v>309.31</v>
      </c>
      <c r="H16" s="1">
        <v>12.28</v>
      </c>
      <c r="I16" s="1">
        <v>359.14100000000002</v>
      </c>
      <c r="J16" s="1">
        <v>570.16999999999996</v>
      </c>
      <c r="K16" s="1">
        <v>64.287070999999997</v>
      </c>
      <c r="L16" s="1">
        <v>16048.52</v>
      </c>
      <c r="M16" s="1">
        <v>424.851</v>
      </c>
      <c r="N16" s="1">
        <v>362.38</v>
      </c>
      <c r="O16" s="1">
        <v>240.96</v>
      </c>
      <c r="P16" s="1">
        <v>1111.54</v>
      </c>
      <c r="Q16" s="1">
        <v>53.701270000000001</v>
      </c>
      <c r="R16" s="44">
        <v>10716.089844</v>
      </c>
      <c r="V16" s="53">
        <f t="shared" si="1"/>
        <v>-3.6968544405581376E-3</v>
      </c>
      <c r="W16" s="53">
        <f t="shared" si="0"/>
        <v>0.16304788744422385</v>
      </c>
      <c r="X16" s="53">
        <f t="shared" si="0"/>
        <v>0.1921150543789355</v>
      </c>
      <c r="Y16" s="53">
        <f t="shared" si="0"/>
        <v>0.71638954869358673</v>
      </c>
      <c r="Z16" s="53">
        <f t="shared" si="0"/>
        <v>0.12465614235087114</v>
      </c>
      <c r="AA16" s="53">
        <f t="shared" si="0"/>
        <v>0.12989954337899545</v>
      </c>
      <c r="AB16" s="53">
        <f t="shared" si="0"/>
        <v>8.3848190644307083E-2</v>
      </c>
      <c r="AC16" s="53">
        <f t="shared" si="0"/>
        <v>0.166504264676268</v>
      </c>
      <c r="AD16" s="53">
        <f t="shared" si="0"/>
        <v>0.32099995366294415</v>
      </c>
      <c r="AE16" s="53">
        <f t="shared" si="2"/>
        <v>3.5896638232540919E-2</v>
      </c>
      <c r="AF16" s="53">
        <f t="shared" si="3"/>
        <v>0.18681705506155755</v>
      </c>
      <c r="AG16" s="53">
        <f t="shared" si="4"/>
        <v>0.1666666666666666</v>
      </c>
      <c r="AH16" s="53">
        <f t="shared" si="0"/>
        <v>0.12449574877428166</v>
      </c>
      <c r="AI16" s="53">
        <f t="shared" si="0"/>
        <v>0.30439019108969861</v>
      </c>
      <c r="AJ16" s="53">
        <f t="shared" si="5"/>
        <v>0.2654720160298738</v>
      </c>
      <c r="AK16" s="53">
        <f t="shared" si="6"/>
        <v>8.3333400577764186E-2</v>
      </c>
      <c r="AL16" s="53">
        <f t="shared" si="7"/>
        <v>2.8781821922921648E-2</v>
      </c>
    </row>
    <row r="17" spans="1:38" x14ac:dyDescent="0.2">
      <c r="A17" s="2">
        <v>42095</v>
      </c>
      <c r="B17" s="1">
        <v>537.86266999999998</v>
      </c>
      <c r="C17" s="1">
        <v>468.39</v>
      </c>
      <c r="D17" s="1">
        <v>139.76</v>
      </c>
      <c r="E17" s="1">
        <v>105.25</v>
      </c>
      <c r="F17" s="1">
        <v>403.51</v>
      </c>
      <c r="G17" s="1">
        <v>273.75</v>
      </c>
      <c r="H17" s="1">
        <v>11.33</v>
      </c>
      <c r="I17" s="1">
        <v>307.87799999999999</v>
      </c>
      <c r="J17" s="1">
        <v>431.62</v>
      </c>
      <c r="K17" s="1">
        <v>62.059348999999997</v>
      </c>
      <c r="L17" s="1">
        <v>13522.32</v>
      </c>
      <c r="M17" s="1">
        <v>364.15800000000002</v>
      </c>
      <c r="N17" s="1">
        <v>322.26</v>
      </c>
      <c r="O17" s="1">
        <v>184.73</v>
      </c>
      <c r="P17" s="1">
        <v>878.36</v>
      </c>
      <c r="Q17" s="1">
        <v>49.570399999999999</v>
      </c>
      <c r="R17" s="44">
        <v>10416.290039</v>
      </c>
      <c r="V17" s="53">
        <f t="shared" si="1"/>
        <v>-8.2492688350066182E-3</v>
      </c>
      <c r="W17" s="53">
        <f t="shared" si="0"/>
        <v>4.588692390139338E-2</v>
      </c>
      <c r="X17" s="53">
        <f t="shared" si="0"/>
        <v>-4.4833242208857316E-2</v>
      </c>
      <c r="Y17" s="53">
        <f t="shared" si="0"/>
        <v>0.91016333938294003</v>
      </c>
      <c r="Z17" s="53">
        <f t="shared" si="0"/>
        <v>0.20378878281622914</v>
      </c>
      <c r="AA17" s="53">
        <f t="shared" si="0"/>
        <v>5.8339132451867212E-2</v>
      </c>
      <c r="AB17" s="53">
        <f t="shared" si="0"/>
        <v>-6.4409578860445862E-2</v>
      </c>
      <c r="AC17" s="53">
        <f t="shared" si="0"/>
        <v>-5.1910018938519181E-2</v>
      </c>
      <c r="AD17" s="53">
        <f t="shared" si="0"/>
        <v>0.14070511126380889</v>
      </c>
      <c r="AE17" s="53">
        <f t="shared" si="2"/>
        <v>-4.313792372058825E-3</v>
      </c>
      <c r="AF17" s="53">
        <f t="shared" si="3"/>
        <v>-5.6079384759291206E-3</v>
      </c>
      <c r="AG17" s="53">
        <f t="shared" si="4"/>
        <v>0.12848275626981351</v>
      </c>
      <c r="AH17" s="53">
        <f t="shared" si="0"/>
        <v>4.4196746808372711E-2</v>
      </c>
      <c r="AI17" s="53">
        <f t="shared" si="0"/>
        <v>1.1997370439355746E-2</v>
      </c>
      <c r="AJ17" s="53">
        <f t="shared" si="5"/>
        <v>0.18513121500371049</v>
      </c>
      <c r="AK17" s="53">
        <f t="shared" si="6"/>
        <v>9.118637560366967E-3</v>
      </c>
      <c r="AL17" s="53">
        <f t="shared" si="7"/>
        <v>-1.6609331427627792E-2</v>
      </c>
    </row>
    <row r="18" spans="1:38" x14ac:dyDescent="0.2">
      <c r="A18" s="2">
        <v>42065</v>
      </c>
      <c r="B18" s="1">
        <v>542.33654999999999</v>
      </c>
      <c r="C18" s="1">
        <v>447.84</v>
      </c>
      <c r="D18" s="1">
        <v>146.32</v>
      </c>
      <c r="E18" s="1">
        <v>55.1</v>
      </c>
      <c r="F18" s="1">
        <v>335.2</v>
      </c>
      <c r="G18" s="1">
        <v>258.66000000000003</v>
      </c>
      <c r="H18" s="1">
        <v>12.11</v>
      </c>
      <c r="I18" s="1">
        <v>324.73500000000001</v>
      </c>
      <c r="J18" s="1">
        <v>378.38</v>
      </c>
      <c r="K18" s="1">
        <v>62.328220000000002</v>
      </c>
      <c r="L18" s="1">
        <v>13598.58</v>
      </c>
      <c r="M18" s="1">
        <v>322.697</v>
      </c>
      <c r="N18" s="1">
        <v>308.62</v>
      </c>
      <c r="O18" s="1">
        <v>182.54</v>
      </c>
      <c r="P18" s="1">
        <v>741.15</v>
      </c>
      <c r="Q18" s="1">
        <v>49.12247</v>
      </c>
      <c r="R18" s="44">
        <v>10592.219727</v>
      </c>
      <c r="V18" s="53">
        <f t="shared" si="1"/>
        <v>-8.1649847186199165E-2</v>
      </c>
      <c r="W18" s="53">
        <f t="shared" si="0"/>
        <v>0.10807600950118752</v>
      </c>
      <c r="X18" s="53">
        <f t="shared" si="0"/>
        <v>0.28802816901408451</v>
      </c>
      <c r="Y18" s="53">
        <f t="shared" si="0"/>
        <v>-0.10333604556550043</v>
      </c>
      <c r="Z18" s="53">
        <f t="shared" si="0"/>
        <v>1.2077294685990338E-2</v>
      </c>
      <c r="AA18" s="53">
        <f t="shared" si="0"/>
        <v>0.24835907335907353</v>
      </c>
      <c r="AB18" s="53">
        <f t="shared" si="0"/>
        <v>-0.13991477272727276</v>
      </c>
      <c r="AC18" s="53">
        <f t="shared" si="0"/>
        <v>-3.7688211395364574E-2</v>
      </c>
      <c r="AD18" s="53">
        <f t="shared" si="0"/>
        <v>-5.348208925355212E-2</v>
      </c>
      <c r="AE18" s="53">
        <f t="shared" si="2"/>
        <v>2.3737610314655464E-2</v>
      </c>
      <c r="AF18" s="53">
        <f t="shared" si="3"/>
        <v>0.18373792091282687</v>
      </c>
      <c r="AG18" s="53">
        <f t="shared" si="4"/>
        <v>-8.7248227231199613E-2</v>
      </c>
      <c r="AH18" s="53">
        <f t="shared" si="0"/>
        <v>-0.20226432651795176</v>
      </c>
      <c r="AI18" s="53">
        <f t="shared" si="0"/>
        <v>-9.8300731080814094E-2</v>
      </c>
      <c r="AJ18" s="53">
        <f t="shared" si="5"/>
        <v>-0.1393885205355381</v>
      </c>
      <c r="AK18" s="53">
        <f t="shared" si="6"/>
        <v>-2.4703618719586765E-2</v>
      </c>
      <c r="AL18" s="53">
        <f t="shared" si="7"/>
        <v>-2.0278503993989935E-2</v>
      </c>
    </row>
    <row r="19" spans="1:38" x14ac:dyDescent="0.2">
      <c r="A19" s="2">
        <v>42037</v>
      </c>
      <c r="B19" s="1">
        <v>590.55529999999999</v>
      </c>
      <c r="C19" s="1">
        <v>404.16</v>
      </c>
      <c r="D19" s="1">
        <v>113.6</v>
      </c>
      <c r="E19" s="1">
        <v>61.45</v>
      </c>
      <c r="F19" s="1">
        <v>331.2</v>
      </c>
      <c r="G19" s="1">
        <v>207.2</v>
      </c>
      <c r="H19" s="1">
        <v>14.08</v>
      </c>
      <c r="I19" s="1">
        <v>337.45299999999997</v>
      </c>
      <c r="J19" s="1">
        <v>399.76</v>
      </c>
      <c r="K19" s="1">
        <v>60.883003000000002</v>
      </c>
      <c r="L19" s="1">
        <v>11487.83</v>
      </c>
      <c r="M19" s="1">
        <v>353.54300000000001</v>
      </c>
      <c r="N19" s="1">
        <v>386.87</v>
      </c>
      <c r="O19" s="1">
        <v>202.44</v>
      </c>
      <c r="P19" s="1">
        <v>861.19</v>
      </c>
      <c r="Q19" s="1">
        <v>50.366709999999998</v>
      </c>
      <c r="R19" s="44">
        <v>10811.459961</v>
      </c>
      <c r="V19" s="53">
        <f t="shared" si="1"/>
        <v>4.9006578991191825E-2</v>
      </c>
      <c r="W19" s="53">
        <f t="shared" si="1"/>
        <v>-0.1317163297312394</v>
      </c>
      <c r="X19" s="53">
        <f t="shared" si="1"/>
        <v>-0.10565265312549206</v>
      </c>
      <c r="Y19" s="53">
        <f t="shared" si="1"/>
        <v>-8.07778608825728E-2</v>
      </c>
      <c r="Z19" s="53">
        <f t="shared" si="1"/>
        <v>-0.12034208918753819</v>
      </c>
      <c r="AA19" s="53">
        <f t="shared" si="1"/>
        <v>1.0879640923061863E-2</v>
      </c>
      <c r="AB19" s="53">
        <f t="shared" ref="AB19:AD63" si="8">((H19-H20)/H20)</f>
        <v>6.2641509433962267E-2</v>
      </c>
      <c r="AC19" s="53">
        <f t="shared" si="8"/>
        <v>-0.12578075413530918</v>
      </c>
      <c r="AD19" s="53">
        <f t="shared" si="8"/>
        <v>-1.2572557737433696E-2</v>
      </c>
      <c r="AE19" s="53">
        <f t="shared" si="2"/>
        <v>-2.504723410152811E-3</v>
      </c>
      <c r="AF19" s="53">
        <f t="shared" si="3"/>
        <v>-1.5051383046766828E-2</v>
      </c>
      <c r="AG19" s="53">
        <f t="shared" si="4"/>
        <v>7.4138439149179183E-2</v>
      </c>
      <c r="AH19" s="53">
        <f t="shared" si="4"/>
        <v>0.72401960784313724</v>
      </c>
      <c r="AI19" s="53">
        <f t="shared" si="4"/>
        <v>-0.13409470037212881</v>
      </c>
      <c r="AJ19" s="53">
        <f t="shared" si="5"/>
        <v>3.7165946069634977E-2</v>
      </c>
      <c r="AK19" s="53">
        <f t="shared" si="6"/>
        <v>-0.19809826859428611</v>
      </c>
      <c r="AL19" s="53">
        <f t="shared" si="7"/>
        <v>6.7858180690936153E-3</v>
      </c>
    </row>
    <row r="20" spans="1:38" x14ac:dyDescent="0.2">
      <c r="A20" s="2">
        <v>42005</v>
      </c>
      <c r="B20" s="1">
        <v>562.96624999999995</v>
      </c>
      <c r="C20" s="1">
        <v>465.47</v>
      </c>
      <c r="D20" s="1">
        <v>127.02</v>
      </c>
      <c r="E20" s="1">
        <v>66.849999999999994</v>
      </c>
      <c r="F20" s="1">
        <v>376.51</v>
      </c>
      <c r="G20" s="1">
        <v>204.97</v>
      </c>
      <c r="H20" s="1">
        <v>13.25</v>
      </c>
      <c r="I20" s="1">
        <v>386.005</v>
      </c>
      <c r="J20" s="1">
        <v>404.85</v>
      </c>
      <c r="K20" s="1">
        <v>61.035881000000003</v>
      </c>
      <c r="L20" s="1">
        <v>11663.38</v>
      </c>
      <c r="M20" s="1">
        <v>329.14100000000002</v>
      </c>
      <c r="N20" s="1">
        <v>224.4</v>
      </c>
      <c r="O20" s="1">
        <v>233.79</v>
      </c>
      <c r="P20" s="1">
        <v>830.33</v>
      </c>
      <c r="Q20" s="1">
        <v>62.809080000000002</v>
      </c>
      <c r="R20" s="44">
        <v>10738.589844</v>
      </c>
      <c r="V20" s="53">
        <f t="shared" si="1"/>
        <v>-5.2301163347336428E-2</v>
      </c>
      <c r="W20" s="53">
        <f t="shared" si="1"/>
        <v>5.9837427992440698E-2</v>
      </c>
      <c r="X20" s="53">
        <f t="shared" si="1"/>
        <v>0.2636291285316355</v>
      </c>
      <c r="Y20" s="53">
        <f t="shared" si="1"/>
        <v>-0.13125406107862259</v>
      </c>
      <c r="Z20" s="53">
        <f t="shared" si="1"/>
        <v>2.3876213526228408E-2</v>
      </c>
      <c r="AA20" s="53">
        <f t="shared" si="1"/>
        <v>0.1479697563707644</v>
      </c>
      <c r="AB20" s="53">
        <f t="shared" si="8"/>
        <v>9.7763048881524414E-2</v>
      </c>
      <c r="AC20" s="53">
        <f t="shared" si="8"/>
        <v>4.2465046815796624E-2</v>
      </c>
      <c r="AD20" s="53">
        <f t="shared" si="8"/>
        <v>0.1734102370877052</v>
      </c>
      <c r="AE20" s="53">
        <f t="shared" si="2"/>
        <v>-2.8441013762240373E-2</v>
      </c>
      <c r="AF20" s="53">
        <f t="shared" si="3"/>
        <v>3.4879599134117869E-3</v>
      </c>
      <c r="AG20" s="53">
        <f t="shared" si="4"/>
        <v>0.16846772647557934</v>
      </c>
      <c r="AH20" s="53">
        <f t="shared" si="4"/>
        <v>0.26629422718808193</v>
      </c>
      <c r="AI20" s="53">
        <f t="shared" si="4"/>
        <v>0.44288094797259758</v>
      </c>
      <c r="AJ20" s="53">
        <f t="shared" si="5"/>
        <v>2.9215627943874323E-2</v>
      </c>
      <c r="AK20" s="53">
        <f t="shared" si="6"/>
        <v>0.23725481814491003</v>
      </c>
      <c r="AL20" s="53">
        <f t="shared" si="7"/>
        <v>6.3934828841229168</v>
      </c>
    </row>
    <row r="21" spans="1:38" x14ac:dyDescent="0.2">
      <c r="A21" s="2">
        <v>41974</v>
      </c>
      <c r="B21" s="1">
        <v>594.03497000000004</v>
      </c>
      <c r="C21" s="1">
        <v>439.19</v>
      </c>
      <c r="D21" s="1">
        <v>100.52</v>
      </c>
      <c r="E21" s="1">
        <v>76.95</v>
      </c>
      <c r="F21" s="1">
        <v>367.73</v>
      </c>
      <c r="G21" s="1">
        <v>178.55</v>
      </c>
      <c r="H21" s="1">
        <v>12.07</v>
      </c>
      <c r="I21" s="1">
        <v>370.28100000000001</v>
      </c>
      <c r="J21" s="1">
        <v>345.02</v>
      </c>
      <c r="K21" s="1">
        <v>62.822620000000001</v>
      </c>
      <c r="L21" s="1">
        <v>11622.84</v>
      </c>
      <c r="M21" s="1">
        <v>281.68599999999998</v>
      </c>
      <c r="N21" s="1">
        <v>177.21</v>
      </c>
      <c r="O21" s="1">
        <v>162.03</v>
      </c>
      <c r="P21" s="1">
        <v>806.76</v>
      </c>
      <c r="Q21" s="1">
        <v>50.764870000000002</v>
      </c>
      <c r="R21" s="44">
        <v>1452.4399410000001</v>
      </c>
      <c r="V21" s="53">
        <f t="shared" si="1"/>
        <v>-2.3692888430624847E-2</v>
      </c>
      <c r="W21" s="53">
        <f t="shared" si="1"/>
        <v>5.6812166129265158E-2</v>
      </c>
      <c r="X21" s="53">
        <f t="shared" si="1"/>
        <v>-0.10250000000000004</v>
      </c>
      <c r="Y21" s="53">
        <f t="shared" si="1"/>
        <v>-0.11725229720893419</v>
      </c>
      <c r="Z21" s="53">
        <f t="shared" si="1"/>
        <v>-4.1046235689884497E-2</v>
      </c>
      <c r="AA21" s="53">
        <f t="shared" si="1"/>
        <v>-2.5966941247067759E-2</v>
      </c>
      <c r="AB21" s="53">
        <f t="shared" si="8"/>
        <v>0.13975448536355056</v>
      </c>
      <c r="AC21" s="53">
        <f t="shared" si="8"/>
        <v>-2.9959367803896551E-2</v>
      </c>
      <c r="AD21" s="53">
        <f t="shared" si="8"/>
        <v>8.1059063136456236E-2</v>
      </c>
      <c r="AE21" s="53">
        <f t="shared" si="2"/>
        <v>1.819908774009274E-2</v>
      </c>
      <c r="AF21" s="53">
        <f t="shared" si="3"/>
        <v>0.23497591747871471</v>
      </c>
      <c r="AG21" s="53">
        <f t="shared" si="4"/>
        <v>0.14567513594637788</v>
      </c>
      <c r="AH21" s="53">
        <f t="shared" si="4"/>
        <v>1.0169587980878672</v>
      </c>
      <c r="AI21" s="53">
        <f t="shared" si="4"/>
        <v>-0.18745298630961335</v>
      </c>
      <c r="AJ21" s="53">
        <f t="shared" si="5"/>
        <v>-3.1046948751516344E-2</v>
      </c>
      <c r="AK21" s="53">
        <f t="shared" si="6"/>
        <v>-8.7656544627574523E-2</v>
      </c>
      <c r="AL21" s="53">
        <f t="shared" si="7"/>
        <v>-0.85858289904677709</v>
      </c>
    </row>
    <row r="22" spans="1:38" x14ac:dyDescent="0.2">
      <c r="A22" s="2">
        <v>41946</v>
      </c>
      <c r="B22" s="1">
        <v>608.45092999999997</v>
      </c>
      <c r="C22" s="1">
        <v>415.58</v>
      </c>
      <c r="D22" s="1">
        <v>112</v>
      </c>
      <c r="E22" s="1">
        <v>87.171000000000006</v>
      </c>
      <c r="F22" s="1">
        <v>383.47</v>
      </c>
      <c r="G22" s="1">
        <v>183.31</v>
      </c>
      <c r="H22" s="1">
        <v>10.59</v>
      </c>
      <c r="I22" s="1">
        <v>381.71699999999998</v>
      </c>
      <c r="J22" s="1">
        <v>319.14999999999998</v>
      </c>
      <c r="K22" s="1">
        <v>61.699741000000003</v>
      </c>
      <c r="L22" s="1">
        <v>9411.39</v>
      </c>
      <c r="M22" s="1">
        <v>245.869</v>
      </c>
      <c r="N22" s="1">
        <v>87.86</v>
      </c>
      <c r="O22" s="1">
        <v>199.41</v>
      </c>
      <c r="P22" s="1">
        <v>832.61</v>
      </c>
      <c r="Q22" s="1">
        <v>55.64228</v>
      </c>
      <c r="R22" s="44">
        <v>10270.610352</v>
      </c>
      <c r="V22" s="53">
        <f t="shared" si="1"/>
        <v>4.5961711182698406E-3</v>
      </c>
      <c r="W22" s="53">
        <f t="shared" si="1"/>
        <v>3.3292722345160217E-2</v>
      </c>
      <c r="X22" s="53">
        <f t="shared" si="1"/>
        <v>0.12937380256125844</v>
      </c>
      <c r="Y22" s="53">
        <f t="shared" si="1"/>
        <v>-6.4307335608939253E-2</v>
      </c>
      <c r="Z22" s="53">
        <f t="shared" si="1"/>
        <v>-6.646054969934502E-2</v>
      </c>
      <c r="AA22" s="53">
        <f t="shared" ref="AA22:AA79" si="9">((G22-G23)/G23)</f>
        <v>0.3996335038558449</v>
      </c>
      <c r="AB22" s="53">
        <f t="shared" si="8"/>
        <v>-3.1107044830741067E-2</v>
      </c>
      <c r="AC22" s="53">
        <f t="shared" si="8"/>
        <v>0.13548461943475193</v>
      </c>
      <c r="AD22" s="53">
        <f t="shared" si="8"/>
        <v>0.81273429512666118</v>
      </c>
      <c r="AE22" s="53">
        <f t="shared" si="2"/>
        <v>0.12262200550694805</v>
      </c>
      <c r="AF22" s="53">
        <f t="shared" si="3"/>
        <v>7.0329967769743582E-2</v>
      </c>
      <c r="AG22" s="53">
        <f t="shared" si="4"/>
        <v>-4.92562072952396E-2</v>
      </c>
      <c r="AH22" s="53">
        <f t="shared" si="4"/>
        <v>0.40418731021256193</v>
      </c>
      <c r="AI22" s="53">
        <f t="shared" si="4"/>
        <v>0.2212763351298383</v>
      </c>
      <c r="AJ22" s="53">
        <f t="shared" si="5"/>
        <v>-0.13360943174368631</v>
      </c>
      <c r="AK22" s="53">
        <f t="shared" si="6"/>
        <v>-0.14916275326623868</v>
      </c>
      <c r="AL22" s="53">
        <f t="shared" si="7"/>
        <v>4.4334366454633248E-2</v>
      </c>
    </row>
    <row r="23" spans="1:38" x14ac:dyDescent="0.2">
      <c r="A23" s="2">
        <v>41913</v>
      </c>
      <c r="B23" s="1">
        <v>605.66718000000003</v>
      </c>
      <c r="C23" s="1">
        <v>402.19</v>
      </c>
      <c r="D23" s="1">
        <v>99.17</v>
      </c>
      <c r="E23" s="1">
        <v>93.162000000000006</v>
      </c>
      <c r="F23" s="1">
        <v>410.77</v>
      </c>
      <c r="G23" s="1">
        <v>130.97</v>
      </c>
      <c r="H23" s="1">
        <v>10.93</v>
      </c>
      <c r="I23" s="1">
        <v>336.17099999999999</v>
      </c>
      <c r="J23" s="1">
        <v>176.06</v>
      </c>
      <c r="K23" s="1">
        <v>54.960388000000002</v>
      </c>
      <c r="L23" s="1">
        <v>8792.98</v>
      </c>
      <c r="M23" s="1">
        <v>258.60700000000003</v>
      </c>
      <c r="N23" s="1">
        <v>62.57</v>
      </c>
      <c r="O23" s="1">
        <v>163.28</v>
      </c>
      <c r="P23" s="1">
        <v>961.01</v>
      </c>
      <c r="Q23" s="1">
        <v>65.397090000000006</v>
      </c>
      <c r="R23" s="44">
        <v>9834.5996090000008</v>
      </c>
      <c r="V23" s="53">
        <f t="shared" si="1"/>
        <v>-2.7768778270294177E-2</v>
      </c>
      <c r="W23" s="53">
        <f t="shared" si="1"/>
        <v>-1.4747311432840896E-2</v>
      </c>
      <c r="X23" s="53">
        <f t="shared" si="1"/>
        <v>0.37221530372215311</v>
      </c>
      <c r="Y23" s="53">
        <f t="shared" si="1"/>
        <v>4.3012839170790173E-3</v>
      </c>
      <c r="Z23" s="53">
        <f t="shared" si="1"/>
        <v>-0.29071192996391143</v>
      </c>
      <c r="AA23" s="53">
        <f t="shared" si="9"/>
        <v>0.27576466004285993</v>
      </c>
      <c r="AB23" s="53">
        <f t="shared" si="8"/>
        <v>-7.5296108291032199E-2</v>
      </c>
      <c r="AC23" s="53">
        <f t="shared" si="8"/>
        <v>-1.2881799869625734E-2</v>
      </c>
      <c r="AD23" s="53">
        <f t="shared" si="8"/>
        <v>-4.3671917436175947E-2</v>
      </c>
      <c r="AE23" s="53">
        <f t="shared" si="2"/>
        <v>-6.1877395751438503E-3</v>
      </c>
      <c r="AF23" s="53">
        <f t="shared" si="3"/>
        <v>0.12051309498322983</v>
      </c>
      <c r="AG23" s="53">
        <f t="shared" si="4"/>
        <v>7.9553329158839559E-2</v>
      </c>
      <c r="AH23" s="53">
        <f t="shared" si="4"/>
        <v>0.21330230754314525</v>
      </c>
      <c r="AI23" s="53"/>
      <c r="AJ23" s="53">
        <f t="shared" si="5"/>
        <v>-3.4616814168181902E-2</v>
      </c>
      <c r="AK23" s="53">
        <f t="shared" si="6"/>
        <v>-0.16091967295966411</v>
      </c>
      <c r="AL23" s="53">
        <f t="shared" si="7"/>
        <v>3.1924327278894472E-2</v>
      </c>
    </row>
    <row r="24" spans="1:38" x14ac:dyDescent="0.2">
      <c r="A24" s="2">
        <v>41883</v>
      </c>
      <c r="B24" s="1">
        <v>622.96618999999998</v>
      </c>
      <c r="C24" s="1">
        <v>408.21</v>
      </c>
      <c r="D24" s="1">
        <v>72.27</v>
      </c>
      <c r="E24" s="1">
        <v>92.763000000000005</v>
      </c>
      <c r="F24" s="1">
        <v>579.13</v>
      </c>
      <c r="G24" s="1">
        <v>102.66</v>
      </c>
      <c r="H24" s="1">
        <v>11.82</v>
      </c>
      <c r="I24" s="1">
        <v>340.55799999999999</v>
      </c>
      <c r="J24" s="1">
        <v>184.1</v>
      </c>
      <c r="K24" s="1">
        <v>55.302585999999998</v>
      </c>
      <c r="L24" s="1">
        <v>7847.28</v>
      </c>
      <c r="M24" s="1">
        <v>239.55</v>
      </c>
      <c r="N24" s="1">
        <v>51.57</v>
      </c>
      <c r="P24" s="1">
        <v>995.47</v>
      </c>
      <c r="Q24" s="1">
        <v>77.939009999999996</v>
      </c>
      <c r="R24" s="44">
        <v>9530.3496090000008</v>
      </c>
      <c r="V24" s="53">
        <f t="shared" si="1"/>
        <v>0.10644722537528435</v>
      </c>
      <c r="W24" s="53">
        <f t="shared" si="1"/>
        <v>0.11569367005575594</v>
      </c>
      <c r="X24" s="53">
        <f t="shared" si="1"/>
        <v>0.14841887811854435</v>
      </c>
      <c r="Y24" s="53">
        <f t="shared" si="1"/>
        <v>-7.6534827926053386E-2</v>
      </c>
      <c r="Z24" s="53">
        <f t="shared" si="1"/>
        <v>0.25903300143484492</v>
      </c>
      <c r="AA24" s="53">
        <f t="shared" si="9"/>
        <v>5.3571428571428562E-2</v>
      </c>
      <c r="AB24" s="53">
        <f t="shared" si="8"/>
        <v>0.24159663865546227</v>
      </c>
      <c r="AC24" s="53">
        <f t="shared" si="8"/>
        <v>9.7579291029743956E-2</v>
      </c>
      <c r="AD24" s="53">
        <f t="shared" si="8"/>
        <v>0.26581408140814078</v>
      </c>
      <c r="AE24" s="53">
        <f t="shared" si="2"/>
        <v>-6.1076303609548042E-2</v>
      </c>
      <c r="AF24" s="53">
        <f t="shared" si="3"/>
        <v>0.11632750318299173</v>
      </c>
      <c r="AG24" s="53">
        <f t="shared" si="4"/>
        <v>0.11194147627579683</v>
      </c>
      <c r="AH24" s="53">
        <f t="shared" si="4"/>
        <v>1.3760566149007329E-2</v>
      </c>
      <c r="AI24" s="53"/>
      <c r="AJ24" s="53">
        <f t="shared" si="5"/>
        <v>-5.8230008533700841E-4</v>
      </c>
      <c r="AK24" s="53">
        <f t="shared" si="6"/>
        <v>0.44464942802722218</v>
      </c>
      <c r="AL24" s="53">
        <f t="shared" si="7"/>
        <v>2.4889955614968325E-2</v>
      </c>
    </row>
    <row r="25" spans="1:38" x14ac:dyDescent="0.2">
      <c r="A25" s="2">
        <v>41852</v>
      </c>
      <c r="B25" s="1">
        <v>563.03290000000004</v>
      </c>
      <c r="C25" s="1">
        <v>365.88</v>
      </c>
      <c r="D25" s="1">
        <v>62.93</v>
      </c>
      <c r="E25" s="1">
        <v>100.45099999999999</v>
      </c>
      <c r="F25" s="1">
        <v>459.98</v>
      </c>
      <c r="G25" s="1">
        <v>97.44</v>
      </c>
      <c r="H25" s="1">
        <v>9.52</v>
      </c>
      <c r="I25" s="1">
        <v>310.28100000000001</v>
      </c>
      <c r="J25" s="1">
        <v>145.44</v>
      </c>
      <c r="K25" s="1">
        <v>58.899979000000002</v>
      </c>
      <c r="L25" s="1">
        <v>7029.55</v>
      </c>
      <c r="M25" s="1">
        <v>215.434</v>
      </c>
      <c r="N25" s="1">
        <v>50.87</v>
      </c>
      <c r="P25" s="1">
        <v>996.05</v>
      </c>
      <c r="Q25" s="1">
        <v>53.950119999999998</v>
      </c>
      <c r="R25" s="44">
        <v>9298.9003909999992</v>
      </c>
      <c r="V25" s="53">
        <f t="shared" si="1"/>
        <v>0.5657368170230308</v>
      </c>
      <c r="W25" s="53">
        <f t="shared" si="1"/>
        <v>6.8855715579445517E-2</v>
      </c>
      <c r="X25" s="53">
        <f t="shared" si="1"/>
        <v>2.0762368207623699E-2</v>
      </c>
      <c r="Y25" s="53">
        <f t="shared" si="1"/>
        <v>0.10125527599627243</v>
      </c>
      <c r="Z25" s="53">
        <f t="shared" si="1"/>
        <v>6.5868656585771294E-3</v>
      </c>
      <c r="AA25" s="53">
        <f t="shared" si="9"/>
        <v>0.12245133049187876</v>
      </c>
      <c r="AB25" s="53">
        <f t="shared" si="8"/>
        <v>-5.0847457627118627E-2</v>
      </c>
      <c r="AC25" s="53">
        <f t="shared" si="8"/>
        <v>9.9756854850143115E-2</v>
      </c>
      <c r="AD25" s="53">
        <f t="shared" si="8"/>
        <v>0.17233596646783811</v>
      </c>
      <c r="AE25" s="53">
        <f t="shared" si="2"/>
        <v>7.7868170709930323E-2</v>
      </c>
      <c r="AF25" s="53">
        <f t="shared" si="3"/>
        <v>-0.11182722607023454</v>
      </c>
      <c r="AG25" s="53">
        <f t="shared" si="4"/>
        <v>0.10833071814052067</v>
      </c>
      <c r="AH25" s="53">
        <f t="shared" si="4"/>
        <v>-0.36444277861069474</v>
      </c>
      <c r="AI25" s="53"/>
      <c r="AJ25" s="53">
        <f t="shared" si="5"/>
        <v>0.47445006957397046</v>
      </c>
      <c r="AK25" s="53">
        <f t="shared" si="6"/>
        <v>0.52733297115286337</v>
      </c>
      <c r="AL25" s="53">
        <f t="shared" si="7"/>
        <v>1.2049158302000783E-2</v>
      </c>
    </row>
    <row r="26" spans="1:38" x14ac:dyDescent="0.2">
      <c r="A26" s="2">
        <v>41821</v>
      </c>
      <c r="B26" s="1">
        <v>359.59613000000002</v>
      </c>
      <c r="C26" s="1">
        <v>342.31</v>
      </c>
      <c r="D26" s="1">
        <v>61.65</v>
      </c>
      <c r="E26" s="1">
        <v>91.215000000000003</v>
      </c>
      <c r="F26" s="1">
        <v>456.97</v>
      </c>
      <c r="G26" s="1">
        <v>86.81</v>
      </c>
      <c r="H26" s="1">
        <v>10.029999999999999</v>
      </c>
      <c r="I26" s="1">
        <v>282.13600000000002</v>
      </c>
      <c r="J26" s="1">
        <v>124.06</v>
      </c>
      <c r="K26" s="1">
        <v>54.644882000000003</v>
      </c>
      <c r="L26" s="1">
        <v>7914.62</v>
      </c>
      <c r="M26" s="1">
        <v>194.37700000000001</v>
      </c>
      <c r="N26" s="1">
        <v>80.040000000000006</v>
      </c>
      <c r="P26" s="1">
        <v>675.54</v>
      </c>
      <c r="Q26" s="1">
        <v>35.323090000000001</v>
      </c>
      <c r="R26" s="44">
        <v>9188.1904300000006</v>
      </c>
      <c r="V26" s="53">
        <f t="shared" si="1"/>
        <v>-8.1050247185066357E-2</v>
      </c>
      <c r="W26" s="53">
        <f t="shared" si="1"/>
        <v>0.31183413811604205</v>
      </c>
      <c r="X26" s="53">
        <f t="shared" si="1"/>
        <v>0.3000843525938422</v>
      </c>
      <c r="Y26" s="53">
        <f t="shared" si="1"/>
        <v>-7.446678978022199E-2</v>
      </c>
      <c r="Z26" s="53">
        <f t="shared" si="1"/>
        <v>4.5626158387296195E-2</v>
      </c>
      <c r="AA26" s="53">
        <f t="shared" si="9"/>
        <v>0.30345345345345359</v>
      </c>
      <c r="AB26" s="53">
        <f t="shared" si="8"/>
        <v>0.12067039106145253</v>
      </c>
      <c r="AC26" s="53">
        <f t="shared" si="8"/>
        <v>-4.3564631661734236E-2</v>
      </c>
      <c r="AD26" s="53">
        <f t="shared" si="8"/>
        <v>0.42515795519816207</v>
      </c>
      <c r="AE26" s="53">
        <f t="shared" si="2"/>
        <v>-3.9641746402260319E-3</v>
      </c>
      <c r="AF26" s="53">
        <f t="shared" si="3"/>
        <v>0.12196159205700936</v>
      </c>
      <c r="AG26" s="53">
        <f t="shared" si="4"/>
        <v>2.496809778424618E-2</v>
      </c>
      <c r="AH26" s="53">
        <f t="shared" si="4"/>
        <v>0.14851485148514865</v>
      </c>
      <c r="AI26" s="53"/>
      <c r="AJ26" s="53">
        <f t="shared" si="5"/>
        <v>9.2594090151870492E-2</v>
      </c>
      <c r="AK26" s="53">
        <f t="shared" si="6"/>
        <v>0.38697332901414544</v>
      </c>
      <c r="AL26" s="53">
        <f t="shared" si="7"/>
        <v>-2.0339138286681015E-2</v>
      </c>
    </row>
    <row r="27" spans="1:38" x14ac:dyDescent="0.2">
      <c r="A27" s="2">
        <v>41792</v>
      </c>
      <c r="B27" s="1">
        <v>391.31207000000001</v>
      </c>
      <c r="C27" s="1">
        <v>260.94</v>
      </c>
      <c r="D27" s="1">
        <v>47.42</v>
      </c>
      <c r="E27" s="1">
        <v>98.554000000000002</v>
      </c>
      <c r="F27" s="1">
        <v>437.03</v>
      </c>
      <c r="G27" s="1">
        <v>66.599999999999994</v>
      </c>
      <c r="H27" s="1">
        <v>8.9499999999999993</v>
      </c>
      <c r="I27" s="1">
        <v>294.98700000000002</v>
      </c>
      <c r="J27" s="1">
        <v>87.05</v>
      </c>
      <c r="K27" s="1">
        <v>54.862366000000002</v>
      </c>
      <c r="L27" s="1">
        <v>7054.27</v>
      </c>
      <c r="M27" s="1">
        <v>189.642</v>
      </c>
      <c r="N27" s="1">
        <v>69.69</v>
      </c>
      <c r="P27" s="1">
        <v>618.29</v>
      </c>
      <c r="Q27" s="1">
        <v>25.467749999999999</v>
      </c>
      <c r="R27" s="44">
        <v>9378.9501949999994</v>
      </c>
      <c r="V27" s="53">
        <f t="shared" si="1"/>
        <v>0.57100336805827523</v>
      </c>
      <c r="W27" s="53">
        <f t="shared" si="1"/>
        <v>8.3322954290696194E-2</v>
      </c>
      <c r="X27" s="53">
        <f t="shared" si="1"/>
        <v>4.1053787047200981E-2</v>
      </c>
      <c r="Y27" s="53">
        <f t="shared" si="1"/>
        <v>0.31776063324820497</v>
      </c>
      <c r="Z27" s="53">
        <f t="shared" si="1"/>
        <v>-9.7208374875374336E-3</v>
      </c>
      <c r="AA27" s="53">
        <f t="shared" si="9"/>
        <v>1.8192936859807336E-2</v>
      </c>
      <c r="AB27" s="53">
        <f t="shared" si="8"/>
        <v>0.11457036114570361</v>
      </c>
      <c r="AC27" s="53">
        <f t="shared" si="8"/>
        <v>1.0547843841210271E-2</v>
      </c>
      <c r="AD27" s="53">
        <f t="shared" si="8"/>
        <v>0.19459311101962387</v>
      </c>
      <c r="AE27" s="53">
        <f t="shared" si="2"/>
        <v>-2.6046470243541047E-2</v>
      </c>
      <c r="AF27" s="53">
        <f t="shared" si="3"/>
        <v>0.11073549163201338</v>
      </c>
      <c r="AG27" s="53">
        <f t="shared" si="4"/>
        <v>3.3826327294929508E-2</v>
      </c>
      <c r="AH27" s="53">
        <f t="shared" si="4"/>
        <v>6.8701119460205559E-2</v>
      </c>
      <c r="AI27" s="53"/>
      <c r="AJ27" s="53">
        <f t="shared" si="5"/>
        <v>0.27220164609053493</v>
      </c>
      <c r="AK27" s="53">
        <f t="shared" si="6"/>
        <v>0.26698983482903077</v>
      </c>
      <c r="AL27" s="53">
        <f t="shared" si="7"/>
        <v>0.10767766721497764</v>
      </c>
    </row>
    <row r="28" spans="1:38" x14ac:dyDescent="0.2">
      <c r="A28" s="2">
        <v>41760</v>
      </c>
      <c r="B28" s="1">
        <v>249.08417</v>
      </c>
      <c r="C28" s="1">
        <v>240.87</v>
      </c>
      <c r="D28" s="1">
        <v>45.55</v>
      </c>
      <c r="E28" s="1">
        <v>74.789000000000001</v>
      </c>
      <c r="F28" s="1">
        <v>441.32</v>
      </c>
      <c r="G28" s="1">
        <v>65.41</v>
      </c>
      <c r="H28" s="1">
        <v>8.0299999999999994</v>
      </c>
      <c r="I28" s="1">
        <v>291.90800000000002</v>
      </c>
      <c r="J28" s="1">
        <v>72.87</v>
      </c>
      <c r="K28" s="1">
        <v>56.329552</v>
      </c>
      <c r="L28" s="1">
        <v>6350.99</v>
      </c>
      <c r="M28" s="1">
        <v>183.43700000000001</v>
      </c>
      <c r="N28" s="1">
        <v>65.209999999999994</v>
      </c>
      <c r="P28" s="1">
        <v>486</v>
      </c>
      <c r="Q28" s="1">
        <v>20.100989999999999</v>
      </c>
      <c r="R28" s="44">
        <v>8467.2197269999997</v>
      </c>
      <c r="V28" s="53">
        <f t="shared" si="1"/>
        <v>5.4591111878100992E-2</v>
      </c>
      <c r="W28" s="53">
        <f t="shared" si="1"/>
        <v>-0.1730637187585827</v>
      </c>
      <c r="X28" s="53">
        <f t="shared" si="1"/>
        <v>0.13027295285359802</v>
      </c>
      <c r="Y28" s="53">
        <f t="shared" si="1"/>
        <v>-2.6641157790618944E-2</v>
      </c>
      <c r="Z28" s="53">
        <f t="shared" si="1"/>
        <v>0.12263742972704836</v>
      </c>
      <c r="AA28" s="53">
        <f t="shared" si="9"/>
        <v>0.25450709627924811</v>
      </c>
      <c r="AB28" s="53">
        <f t="shared" si="8"/>
        <v>0.16208393632416776</v>
      </c>
      <c r="AC28" s="53">
        <f t="shared" si="8"/>
        <v>3.3383130721684542E-2</v>
      </c>
      <c r="AD28" s="53">
        <f t="shared" si="8"/>
        <v>0.6393700787401575</v>
      </c>
      <c r="AE28" s="53">
        <f t="shared" si="2"/>
        <v>4.2834726135686244E-2</v>
      </c>
      <c r="AF28" s="53">
        <f t="shared" si="3"/>
        <v>0.11032264268044301</v>
      </c>
      <c r="AG28" s="53">
        <f t="shared" si="4"/>
        <v>0.21468586110081067</v>
      </c>
      <c r="AH28" s="53">
        <f t="shared" si="4"/>
        <v>-7.6616610481169728E-4</v>
      </c>
      <c r="AI28" s="53"/>
      <c r="AJ28" s="53">
        <f t="shared" si="5"/>
        <v>2.040816326530618E-2</v>
      </c>
      <c r="AK28" s="53">
        <f t="shared" si="6"/>
        <v>7.2916855707796671E-2</v>
      </c>
      <c r="AL28" s="53">
        <f t="shared" si="7"/>
        <v>0.15617751337358615</v>
      </c>
    </row>
    <row r="29" spans="1:38" x14ac:dyDescent="0.2">
      <c r="A29" s="2">
        <v>41730</v>
      </c>
      <c r="B29" s="1">
        <v>236.19028</v>
      </c>
      <c r="C29" s="1">
        <v>291.27999999999997</v>
      </c>
      <c r="D29" s="1">
        <v>40.299999999999997</v>
      </c>
      <c r="E29" s="1">
        <v>76.835999999999999</v>
      </c>
      <c r="F29" s="1">
        <v>393.11</v>
      </c>
      <c r="G29" s="1">
        <v>52.14</v>
      </c>
      <c r="H29" s="1">
        <v>6.91</v>
      </c>
      <c r="I29" s="1">
        <v>282.47800000000001</v>
      </c>
      <c r="J29" s="1">
        <v>44.45</v>
      </c>
      <c r="K29" s="1">
        <v>54.015799999999999</v>
      </c>
      <c r="L29" s="1">
        <v>5719.95</v>
      </c>
      <c r="M29" s="1">
        <v>151.01599999999999</v>
      </c>
      <c r="N29" s="1">
        <v>65.260000000000005</v>
      </c>
      <c r="P29" s="1">
        <v>476.28</v>
      </c>
      <c r="Q29" s="1">
        <v>18.7349</v>
      </c>
      <c r="R29" s="44">
        <v>7323.4599609999996</v>
      </c>
      <c r="V29" s="53">
        <f t="shared" si="1"/>
        <v>0.30024476105587961</v>
      </c>
      <c r="W29" s="53">
        <f t="shared" si="1"/>
        <v>4.8259977687407668E-2</v>
      </c>
      <c r="X29" s="53">
        <f t="shared" si="1"/>
        <v>0.1169623059866962</v>
      </c>
      <c r="Y29" s="53">
        <f t="shared" si="1"/>
        <v>-8.7187407187407168E-2</v>
      </c>
      <c r="Z29" s="53">
        <f t="shared" si="1"/>
        <v>7.545208327633858E-2</v>
      </c>
      <c r="AA29" s="53">
        <f t="shared" si="9"/>
        <v>0.15635395874916824</v>
      </c>
      <c r="AB29" s="53">
        <f t="shared" si="8"/>
        <v>0.47021276595744677</v>
      </c>
      <c r="AC29" s="53">
        <f t="shared" si="8"/>
        <v>0.44453081053439014</v>
      </c>
      <c r="AD29" s="53">
        <f t="shared" si="8"/>
        <v>0.12931910569105701</v>
      </c>
      <c r="AE29" s="53">
        <f t="shared" si="2"/>
        <v>-3.137123595163905E-2</v>
      </c>
      <c r="AF29" s="53">
        <f t="shared" si="3"/>
        <v>-0.10286411566252969</v>
      </c>
      <c r="AG29" s="53">
        <f t="shared" si="4"/>
        <v>2.8166041435467293E-2</v>
      </c>
      <c r="AH29" s="53">
        <f t="shared" si="4"/>
        <v>0.2139136904761906</v>
      </c>
      <c r="AI29" s="53"/>
      <c r="AJ29" s="53">
        <f t="shared" si="5"/>
        <v>0.10359848923697194</v>
      </c>
      <c r="AK29" s="53">
        <f t="shared" si="6"/>
        <v>6.6666590753684862E-2</v>
      </c>
      <c r="AL29" s="53">
        <f t="shared" si="7"/>
        <v>3.3969343267239493E-2</v>
      </c>
    </row>
    <row r="30" spans="1:38" x14ac:dyDescent="0.2">
      <c r="A30" s="2">
        <v>41701</v>
      </c>
      <c r="B30" s="1">
        <v>181.65063000000001</v>
      </c>
      <c r="C30" s="1">
        <v>277.87</v>
      </c>
      <c r="D30" s="1">
        <v>36.08</v>
      </c>
      <c r="E30" s="1">
        <v>84.174999999999997</v>
      </c>
      <c r="F30" s="1">
        <v>365.53</v>
      </c>
      <c r="G30" s="1">
        <v>45.09</v>
      </c>
      <c r="H30" s="1">
        <v>4.7</v>
      </c>
      <c r="I30" s="1">
        <v>195.55</v>
      </c>
      <c r="J30" s="1">
        <v>39.36</v>
      </c>
      <c r="K30" s="1">
        <v>55.765224000000003</v>
      </c>
      <c r="L30" s="1">
        <v>6375.79</v>
      </c>
      <c r="M30" s="1">
        <v>146.87899999999999</v>
      </c>
      <c r="N30" s="1">
        <v>53.76</v>
      </c>
      <c r="P30" s="1">
        <v>431.57</v>
      </c>
      <c r="Q30" s="1">
        <v>17.563970000000001</v>
      </c>
      <c r="R30" s="44">
        <v>7082.8598629999997</v>
      </c>
      <c r="V30" s="53">
        <f t="shared" si="1"/>
        <v>5.2676893292081098E-2</v>
      </c>
      <c r="W30" s="53">
        <f t="shared" si="1"/>
        <v>6.053204076180304E-2</v>
      </c>
      <c r="X30" s="53">
        <f t="shared" si="1"/>
        <v>0.11875968992248057</v>
      </c>
      <c r="Y30" s="53">
        <f t="shared" si="1"/>
        <v>0.31673627731631387</v>
      </c>
      <c r="Z30" s="53">
        <f t="shared" si="1"/>
        <v>4.8054591851363342E-2</v>
      </c>
      <c r="AA30" s="53">
        <f t="shared" si="9"/>
        <v>6.4196365352844134E-2</v>
      </c>
      <c r="AB30" s="53">
        <f t="shared" si="8"/>
        <v>-6.9306930693069244E-2</v>
      </c>
      <c r="AC30" s="53">
        <f t="shared" si="8"/>
        <v>-2.1995718886910577E-2</v>
      </c>
      <c r="AD30" s="53">
        <f t="shared" si="8"/>
        <v>6.0630557801131774E-2</v>
      </c>
      <c r="AE30" s="53">
        <f t="shared" si="2"/>
        <v>2.9079797828383703E-2</v>
      </c>
      <c r="AF30" s="53">
        <f t="shared" si="3"/>
        <v>0.10570438082157087</v>
      </c>
      <c r="AG30" s="53">
        <f t="shared" si="4"/>
        <v>0.16828399166414787</v>
      </c>
      <c r="AH30" s="53">
        <f t="shared" si="4"/>
        <v>0.10209102091020904</v>
      </c>
      <c r="AI30" s="53"/>
      <c r="AJ30" s="53">
        <f t="shared" si="5"/>
        <v>-6.6613318338127503E-2</v>
      </c>
      <c r="AK30" s="53">
        <f t="shared" si="6"/>
        <v>-5.8084697443245688E-2</v>
      </c>
      <c r="AL30" s="53">
        <f t="shared" si="7"/>
        <v>8.9600356282952084E-2</v>
      </c>
    </row>
    <row r="31" spans="1:38" x14ac:dyDescent="0.2">
      <c r="A31" s="2">
        <v>41673</v>
      </c>
      <c r="B31" s="1">
        <v>172.56066999999999</v>
      </c>
      <c r="C31" s="1">
        <v>262.01</v>
      </c>
      <c r="D31" s="1">
        <v>32.25</v>
      </c>
      <c r="E31" s="1">
        <v>63.927</v>
      </c>
      <c r="F31" s="1">
        <v>348.77</v>
      </c>
      <c r="G31" s="1">
        <v>42.37</v>
      </c>
      <c r="H31" s="1">
        <v>5.05</v>
      </c>
      <c r="I31" s="1">
        <v>199.94800000000001</v>
      </c>
      <c r="J31" s="1">
        <v>37.11</v>
      </c>
      <c r="K31" s="1">
        <v>54.189407000000003</v>
      </c>
      <c r="L31" s="1">
        <v>5766.27</v>
      </c>
      <c r="M31" s="1">
        <v>125.72199999999999</v>
      </c>
      <c r="N31" s="1">
        <v>48.78</v>
      </c>
      <c r="P31" s="1">
        <v>462.37</v>
      </c>
      <c r="Q31" s="1">
        <v>18.647079999999999</v>
      </c>
      <c r="R31" s="44">
        <v>6500.419922</v>
      </c>
      <c r="V31" s="53">
        <f t="shared" si="1"/>
        <v>2.6748857823681558E-2</v>
      </c>
      <c r="W31" s="53">
        <f t="shared" si="1"/>
        <v>0.20453291651342395</v>
      </c>
      <c r="X31" s="53">
        <f t="shared" si="1"/>
        <v>5.461085676913021E-2</v>
      </c>
      <c r="Y31" s="53">
        <f t="shared" si="1"/>
        <v>0.13854456080359043</v>
      </c>
      <c r="Z31" s="53">
        <f t="shared" si="1"/>
        <v>-2.8793405920191674E-2</v>
      </c>
      <c r="AA31" s="53">
        <f t="shared" si="9"/>
        <v>0.23061283764159157</v>
      </c>
      <c r="AB31" s="53">
        <f t="shared" si="8"/>
        <v>-3.8095238095238126E-2</v>
      </c>
      <c r="AC31" s="53">
        <f t="shared" si="8"/>
        <v>-2.3390984531374337E-2</v>
      </c>
      <c r="AD31" s="53">
        <f t="shared" si="8"/>
        <v>-5.3557765876052064E-2</v>
      </c>
      <c r="AE31" s="53">
        <f t="shared" si="2"/>
        <v>8.7594044848662511E-2</v>
      </c>
      <c r="AF31" s="53">
        <f t="shared" si="3"/>
        <v>3.2976304998575977E-2</v>
      </c>
      <c r="AG31" s="53">
        <f t="shared" si="4"/>
        <v>9.246530704460329E-2</v>
      </c>
      <c r="AH31" s="53">
        <f t="shared" si="4"/>
        <v>0</v>
      </c>
      <c r="AI31" s="53"/>
      <c r="AJ31" s="53">
        <f t="shared" si="5"/>
        <v>0.22242491539763112</v>
      </c>
      <c r="AK31" s="53">
        <f t="shared" si="6"/>
        <v>0.58195424424617193</v>
      </c>
      <c r="AL31" s="53">
        <f t="shared" si="7"/>
        <v>3.0495973073567134E-2</v>
      </c>
    </row>
    <row r="32" spans="1:38" x14ac:dyDescent="0.2">
      <c r="A32" s="2">
        <v>41640</v>
      </c>
      <c r="B32" s="1">
        <v>168.06512000000001</v>
      </c>
      <c r="C32" s="1">
        <v>217.52</v>
      </c>
      <c r="D32" s="1">
        <v>30.58</v>
      </c>
      <c r="E32" s="1">
        <v>56.148000000000003</v>
      </c>
      <c r="F32" s="1">
        <v>359.11</v>
      </c>
      <c r="G32" s="1">
        <v>34.43</v>
      </c>
      <c r="H32" s="1">
        <v>5.25</v>
      </c>
      <c r="I32" s="1">
        <v>204.73699999999999</v>
      </c>
      <c r="J32" s="1">
        <v>39.21</v>
      </c>
      <c r="K32" s="1">
        <v>49.825031000000003</v>
      </c>
      <c r="L32" s="1">
        <v>5582.19</v>
      </c>
      <c r="M32" s="1">
        <v>115.081</v>
      </c>
      <c r="N32" s="1">
        <v>48.78</v>
      </c>
      <c r="P32" s="1">
        <v>378.24</v>
      </c>
      <c r="Q32" s="1">
        <v>11.787369999999999</v>
      </c>
      <c r="R32" s="44">
        <v>6308.0498049999997</v>
      </c>
      <c r="V32" s="53">
        <f t="shared" si="1"/>
        <v>-0.17024387500795485</v>
      </c>
      <c r="W32" s="53">
        <f t="shared" si="1"/>
        <v>5.5102832751261224E-2</v>
      </c>
      <c r="X32" s="53">
        <f t="shared" si="1"/>
        <v>-1.0996119016817704E-2</v>
      </c>
      <c r="Y32" s="53">
        <f t="shared" si="1"/>
        <v>-0.12847497089639107</v>
      </c>
      <c r="Z32" s="53">
        <f t="shared" si="1"/>
        <v>1.2718556119571322E-2</v>
      </c>
      <c r="AA32" s="53">
        <f t="shared" si="9"/>
        <v>9.973599295981116E-3</v>
      </c>
      <c r="AB32" s="53">
        <f t="shared" si="8"/>
        <v>3.9603960396039639E-2</v>
      </c>
      <c r="AC32" s="53">
        <f t="shared" si="8"/>
        <v>2.7213478297953505E-2</v>
      </c>
      <c r="AD32" s="53">
        <f t="shared" si="8"/>
        <v>3.0215449290593759E-2</v>
      </c>
      <c r="AE32" s="53">
        <f t="shared" si="2"/>
        <v>-3.7453353516083165E-3</v>
      </c>
      <c r="AF32" s="53">
        <f t="shared" si="3"/>
        <v>0.10135168462402014</v>
      </c>
      <c r="AG32" s="53">
        <f t="shared" si="4"/>
        <v>1.7182707690675928E-2</v>
      </c>
      <c r="AH32" s="53">
        <f t="shared" si="4"/>
        <v>0</v>
      </c>
      <c r="AI32" s="53"/>
      <c r="AJ32" s="53">
        <f t="shared" si="5"/>
        <v>-2.3737933217280616E-3</v>
      </c>
      <c r="AK32" s="53">
        <f t="shared" si="6"/>
        <v>0.32601481328155579</v>
      </c>
      <c r="AL32" s="53">
        <f t="shared" si="7"/>
        <v>-5.9280694006531853E-2</v>
      </c>
    </row>
    <row r="33" spans="1:38" x14ac:dyDescent="0.2">
      <c r="A33" s="2">
        <v>41610</v>
      </c>
      <c r="B33" s="1">
        <v>202.54760999999999</v>
      </c>
      <c r="C33" s="1">
        <v>206.16</v>
      </c>
      <c r="D33" s="1">
        <v>30.92</v>
      </c>
      <c r="E33" s="1">
        <v>64.424999999999997</v>
      </c>
      <c r="F33" s="1">
        <v>354.6</v>
      </c>
      <c r="G33" s="1">
        <v>34.090000000000003</v>
      </c>
      <c r="H33" s="1">
        <v>5.05</v>
      </c>
      <c r="I33" s="1">
        <v>199.31299999999999</v>
      </c>
      <c r="J33" s="1">
        <v>38.06</v>
      </c>
      <c r="K33" s="1">
        <v>50.012343999999999</v>
      </c>
      <c r="L33" s="1">
        <v>5068.49</v>
      </c>
      <c r="M33" s="1">
        <v>113.137</v>
      </c>
      <c r="N33" s="1">
        <v>48.78</v>
      </c>
      <c r="P33" s="1">
        <v>379.14</v>
      </c>
      <c r="Q33" s="1">
        <v>8.8893199999999997</v>
      </c>
      <c r="R33" s="44">
        <v>6705.5600590000004</v>
      </c>
      <c r="V33" s="53">
        <f t="shared" si="1"/>
        <v>0.54135335084507941</v>
      </c>
      <c r="W33" s="53">
        <f t="shared" si="1"/>
        <v>2.8075599660898596E-2</v>
      </c>
      <c r="X33" s="53">
        <f t="shared" si="1"/>
        <v>6.7679558011049745E-2</v>
      </c>
      <c r="Y33" s="53">
        <f t="shared" si="1"/>
        <v>-4.1551370168704901E-2</v>
      </c>
      <c r="Z33" s="53">
        <f t="shared" si="1"/>
        <v>2.5922925587316389E-2</v>
      </c>
      <c r="AA33" s="53">
        <f t="shared" si="9"/>
        <v>0.2144638403990026</v>
      </c>
      <c r="AB33" s="53">
        <f t="shared" si="8"/>
        <v>1.4056224899598272E-2</v>
      </c>
      <c r="AC33" s="53">
        <f t="shared" si="8"/>
        <v>0.13242805602113572</v>
      </c>
      <c r="AD33" s="53">
        <f t="shared" si="8"/>
        <v>-3.4255265161126473E-2</v>
      </c>
      <c r="AE33" s="53">
        <f t="shared" si="2"/>
        <v>7.4929303539746483E-3</v>
      </c>
      <c r="AF33" s="53">
        <f t="shared" si="3"/>
        <v>-1.4470406831929798E-2</v>
      </c>
      <c r="AG33" s="53">
        <f t="shared" si="4"/>
        <v>0.28321253983916883</v>
      </c>
      <c r="AH33" s="53">
        <f t="shared" si="4"/>
        <v>3.084515731030199E-3</v>
      </c>
      <c r="AI33" s="53"/>
      <c r="AJ33" s="53">
        <f t="shared" si="5"/>
        <v>3.0775923005818044E-2</v>
      </c>
      <c r="AK33" s="53">
        <f t="shared" si="6"/>
        <v>-8.8999934411176304E-2</v>
      </c>
      <c r="AL33" s="53">
        <f t="shared" si="7"/>
        <v>6.0070377153480153E-2</v>
      </c>
    </row>
    <row r="34" spans="1:38" x14ac:dyDescent="0.2">
      <c r="A34" s="2">
        <v>41579</v>
      </c>
      <c r="B34" s="1">
        <v>131.40894</v>
      </c>
      <c r="C34" s="1">
        <v>200.53</v>
      </c>
      <c r="D34" s="1">
        <v>28.96</v>
      </c>
      <c r="E34" s="1">
        <v>67.218000000000004</v>
      </c>
      <c r="F34" s="1">
        <v>345.64</v>
      </c>
      <c r="G34" s="1">
        <v>28.07</v>
      </c>
      <c r="H34" s="1">
        <v>4.9800000000000004</v>
      </c>
      <c r="I34" s="1">
        <v>176.005</v>
      </c>
      <c r="J34" s="1">
        <v>39.409999999999997</v>
      </c>
      <c r="K34" s="1">
        <v>49.640391999999999</v>
      </c>
      <c r="L34" s="1">
        <v>5142.91</v>
      </c>
      <c r="M34" s="1">
        <v>88.167000000000002</v>
      </c>
      <c r="N34" s="1">
        <v>48.63</v>
      </c>
      <c r="P34" s="1">
        <v>367.82</v>
      </c>
      <c r="Q34" s="1">
        <v>9.7577599999999993</v>
      </c>
      <c r="R34" s="44">
        <v>6325.580078</v>
      </c>
      <c r="V34" s="53">
        <f t="shared" si="1"/>
        <v>2.3076991349281414E-2</v>
      </c>
      <c r="W34" s="53">
        <f t="shared" si="1"/>
        <v>3.3553241933821205E-2</v>
      </c>
      <c r="X34" s="53">
        <f t="shared" si="1"/>
        <v>0.13036690085870412</v>
      </c>
      <c r="Y34" s="53">
        <f t="shared" si="1"/>
        <v>4.9854746509230739E-2</v>
      </c>
      <c r="Z34" s="53">
        <f t="shared" si="1"/>
        <v>0.76328946025915712</v>
      </c>
      <c r="AA34" s="53">
        <f t="shared" si="9"/>
        <v>0.25033407572383076</v>
      </c>
      <c r="AB34" s="53">
        <f t="shared" si="8"/>
        <v>-0.11858407079646016</v>
      </c>
      <c r="AC34" s="53">
        <f t="shared" si="8"/>
        <v>2.2714066567497162E-2</v>
      </c>
      <c r="AD34" s="53">
        <f t="shared" si="8"/>
        <v>0.31060857998004643</v>
      </c>
      <c r="AE34" s="53">
        <f t="shared" si="2"/>
        <v>0.15506394626900885</v>
      </c>
      <c r="AF34" s="53">
        <f t="shared" si="3"/>
        <v>0.17753283892726557</v>
      </c>
      <c r="AG34" s="53">
        <f t="shared" si="4"/>
        <v>3.6380947902952779E-2</v>
      </c>
      <c r="AH34" s="53">
        <f t="shared" si="4"/>
        <v>0</v>
      </c>
      <c r="AI34" s="53"/>
      <c r="AJ34" s="53">
        <f t="shared" si="5"/>
        <v>5.335204330020904E-2</v>
      </c>
      <c r="AK34" s="53">
        <f t="shared" si="6"/>
        <v>0.10497272604767195</v>
      </c>
      <c r="AL34" s="53">
        <f t="shared" si="7"/>
        <v>3.5732351428725981E-2</v>
      </c>
    </row>
    <row r="35" spans="1:38" x14ac:dyDescent="0.2">
      <c r="A35" s="2">
        <v>41548</v>
      </c>
      <c r="B35" s="1">
        <v>128.44481999999999</v>
      </c>
      <c r="C35" s="1">
        <v>194.02</v>
      </c>
      <c r="D35" s="1">
        <v>25.62</v>
      </c>
      <c r="E35" s="1">
        <v>64.025999999999996</v>
      </c>
      <c r="F35" s="1">
        <v>196.02</v>
      </c>
      <c r="G35" s="1">
        <v>22.45</v>
      </c>
      <c r="H35" s="1">
        <v>5.65</v>
      </c>
      <c r="I35" s="1">
        <v>172.096</v>
      </c>
      <c r="J35" s="1">
        <v>30.07</v>
      </c>
      <c r="K35" s="1">
        <v>42.976315</v>
      </c>
      <c r="L35" s="1">
        <v>4367.53</v>
      </c>
      <c r="M35" s="1">
        <v>85.072000000000003</v>
      </c>
      <c r="N35" s="1">
        <v>48.63</v>
      </c>
      <c r="P35" s="1">
        <v>349.19</v>
      </c>
      <c r="Q35" s="1">
        <v>8.8307699999999993</v>
      </c>
      <c r="R35" s="44">
        <v>6107.3500979999999</v>
      </c>
      <c r="V35" s="53">
        <f t="shared" si="1"/>
        <v>0.10638294573483155</v>
      </c>
      <c r="W35" s="53">
        <f t="shared" si="1"/>
        <v>0.42232974122131822</v>
      </c>
      <c r="X35" s="53">
        <f t="shared" si="1"/>
        <v>0.24007744433688291</v>
      </c>
      <c r="Y35" s="53">
        <f t="shared" si="1"/>
        <v>6.6442360544330947E-2</v>
      </c>
      <c r="Z35" s="53">
        <f t="shared" si="1"/>
        <v>-0.13453132588635258</v>
      </c>
      <c r="AA35" s="53">
        <f t="shared" si="9"/>
        <v>0.21680216802168023</v>
      </c>
      <c r="AB35" s="53">
        <f t="shared" si="8"/>
        <v>-4.2372881355932202E-2</v>
      </c>
      <c r="AC35" s="53">
        <f t="shared" si="8"/>
        <v>-0.14097604560270338</v>
      </c>
      <c r="AD35" s="53">
        <f t="shared" si="8"/>
        <v>0.14031095942358737</v>
      </c>
      <c r="AE35" s="53">
        <f t="shared" si="2"/>
        <v>6.5634426841234036E-2</v>
      </c>
      <c r="AF35" s="53">
        <f t="shared" si="3"/>
        <v>1.7583631170113963E-2</v>
      </c>
      <c r="AG35" s="53">
        <f t="shared" si="4"/>
        <v>1.8725047990296661E-3</v>
      </c>
      <c r="AH35" s="53">
        <f t="shared" si="4"/>
        <v>0</v>
      </c>
      <c r="AI35" s="53"/>
      <c r="AJ35" s="53">
        <f t="shared" si="5"/>
        <v>0.23006199802733551</v>
      </c>
      <c r="AK35" s="53">
        <f t="shared" si="6"/>
        <v>-0.12980793392241097</v>
      </c>
      <c r="AL35" s="53">
        <f t="shared" si="7"/>
        <v>8.9434874863752151E-2</v>
      </c>
    </row>
    <row r="36" spans="1:38" x14ac:dyDescent="0.2">
      <c r="A36" s="2">
        <v>41519</v>
      </c>
      <c r="B36" s="1">
        <v>116.09435999999999</v>
      </c>
      <c r="C36" s="1">
        <v>136.41</v>
      </c>
      <c r="D36" s="1">
        <v>20.66</v>
      </c>
      <c r="E36" s="1">
        <v>60.036999999999999</v>
      </c>
      <c r="F36" s="1">
        <v>226.49</v>
      </c>
      <c r="G36" s="1">
        <v>18.45</v>
      </c>
      <c r="H36" s="1">
        <v>5.9</v>
      </c>
      <c r="I36" s="1">
        <v>200.339</v>
      </c>
      <c r="J36" s="1">
        <v>26.37</v>
      </c>
      <c r="K36" s="1">
        <v>40.329323000000002</v>
      </c>
      <c r="L36" s="1">
        <v>4292.0600000000004</v>
      </c>
      <c r="M36" s="1">
        <v>84.912999999999997</v>
      </c>
      <c r="N36" s="1">
        <v>48.63</v>
      </c>
      <c r="P36" s="1">
        <v>283.88</v>
      </c>
      <c r="Q36" s="1">
        <v>10.148070000000001</v>
      </c>
      <c r="R36" s="44">
        <v>5605.9799800000001</v>
      </c>
      <c r="V36" s="53">
        <f t="shared" si="1"/>
        <v>0.15027685268963845</v>
      </c>
      <c r="W36" s="53">
        <f t="shared" si="1"/>
        <v>3.75751121928957E-2</v>
      </c>
      <c r="X36" s="53">
        <f t="shared" si="1"/>
        <v>0.11075268817204294</v>
      </c>
      <c r="Y36" s="53">
        <f t="shared" si="1"/>
        <v>-0.16735548651947188</v>
      </c>
      <c r="Z36" s="53">
        <f t="shared" si="1"/>
        <v>0.15982179434657931</v>
      </c>
      <c r="AA36" s="53">
        <f t="shared" si="9"/>
        <v>0.19883040935672505</v>
      </c>
      <c r="AB36" s="53">
        <f t="shared" si="8"/>
        <v>-2.6402640264026282E-2</v>
      </c>
      <c r="AC36" s="53">
        <f t="shared" si="8"/>
        <v>-1.1096467196809226E-2</v>
      </c>
      <c r="AD36" s="53">
        <f t="shared" si="8"/>
        <v>-5.656108597285014E-3</v>
      </c>
      <c r="AE36" s="53">
        <f t="shared" si="2"/>
        <v>-2.0616264429790834E-2</v>
      </c>
      <c r="AF36" s="53">
        <f t="shared" si="3"/>
        <v>9.9583690932148153E-2</v>
      </c>
      <c r="AG36" s="53">
        <f t="shared" si="4"/>
        <v>0.20853674157783125</v>
      </c>
      <c r="AH36" s="53">
        <f t="shared" si="4"/>
        <v>0</v>
      </c>
      <c r="AI36" s="53"/>
      <c r="AJ36" s="53">
        <f t="shared" si="5"/>
        <v>-3.3003300330032926E-3</v>
      </c>
      <c r="AK36" s="53">
        <f t="shared" si="6"/>
        <v>9.197584068539634E-2</v>
      </c>
      <c r="AL36" s="53">
        <f t="shared" si="7"/>
        <v>5.7652268441989708E-2</v>
      </c>
    </row>
    <row r="37" spans="1:38" x14ac:dyDescent="0.2">
      <c r="A37" s="2">
        <v>41487</v>
      </c>
      <c r="B37" s="1">
        <v>100.92731999999999</v>
      </c>
      <c r="C37" s="1">
        <v>131.47</v>
      </c>
      <c r="D37" s="1">
        <v>18.600000000000001</v>
      </c>
      <c r="E37" s="1">
        <v>72.103999999999999</v>
      </c>
      <c r="F37" s="1">
        <v>195.28</v>
      </c>
      <c r="G37" s="1">
        <v>15.39</v>
      </c>
      <c r="H37" s="1">
        <v>6.06</v>
      </c>
      <c r="I37" s="1">
        <v>202.58699999999999</v>
      </c>
      <c r="J37" s="1">
        <v>26.52</v>
      </c>
      <c r="K37" s="1">
        <v>41.178265000000003</v>
      </c>
      <c r="L37" s="1">
        <v>3903.35</v>
      </c>
      <c r="M37" s="1">
        <v>70.260999999999996</v>
      </c>
      <c r="N37" s="1">
        <v>48.63</v>
      </c>
      <c r="P37" s="1">
        <v>284.82</v>
      </c>
      <c r="Q37" s="1">
        <v>9.29331</v>
      </c>
      <c r="R37" s="44">
        <v>5300.3999020000001</v>
      </c>
      <c r="V37" s="53">
        <f t="shared" si="1"/>
        <v>1.9417422774024196E-2</v>
      </c>
      <c r="W37" s="53">
        <f t="shared" si="1"/>
        <v>-0.13048941798941793</v>
      </c>
      <c r="X37" s="53">
        <f t="shared" si="1"/>
        <v>0.18320610687022906</v>
      </c>
      <c r="Y37" s="53">
        <f t="shared" si="1"/>
        <v>0.40523474498645512</v>
      </c>
      <c r="Z37" s="53">
        <f t="shared" si="1"/>
        <v>0.23712385175799816</v>
      </c>
      <c r="AA37" s="53">
        <f t="shared" si="9"/>
        <v>-5.4668304668304697E-2</v>
      </c>
      <c r="AB37" s="53">
        <f t="shared" si="8"/>
        <v>-9.5522388059701577E-2</v>
      </c>
      <c r="AC37" s="53">
        <f t="shared" si="8"/>
        <v>-3.1305287519006943E-2</v>
      </c>
      <c r="AD37" s="53">
        <f t="shared" si="8"/>
        <v>0.55725190839694638</v>
      </c>
      <c r="AE37" s="53">
        <f t="shared" si="2"/>
        <v>-8.0885403119822369E-2</v>
      </c>
      <c r="AF37" s="53">
        <f t="shared" si="3"/>
        <v>-8.6730587453556829E-2</v>
      </c>
      <c r="AG37" s="53">
        <f t="shared" si="4"/>
        <v>-7.3183922753235126E-2</v>
      </c>
      <c r="AH37" s="53">
        <f t="shared" si="4"/>
        <v>0</v>
      </c>
      <c r="AI37" s="53"/>
      <c r="AJ37" s="53">
        <f t="shared" si="5"/>
        <v>0.10177555993965419</v>
      </c>
      <c r="AK37" s="53">
        <f t="shared" si="6"/>
        <v>-4.7480874406553165E-2</v>
      </c>
      <c r="AL37" s="53">
        <f t="shared" si="7"/>
        <v>-4.3789336732739791E-2</v>
      </c>
    </row>
    <row r="38" spans="1:38" x14ac:dyDescent="0.2">
      <c r="A38" s="2">
        <v>41456</v>
      </c>
      <c r="B38" s="1">
        <v>99.004900000000006</v>
      </c>
      <c r="C38" s="1">
        <v>151.19999999999999</v>
      </c>
      <c r="D38" s="1">
        <v>15.72</v>
      </c>
      <c r="E38" s="1">
        <v>51.311</v>
      </c>
      <c r="F38" s="1">
        <v>157.85</v>
      </c>
      <c r="G38" s="1">
        <v>16.28</v>
      </c>
      <c r="H38" s="1">
        <v>6.7</v>
      </c>
      <c r="I38" s="1">
        <v>209.13399999999999</v>
      </c>
      <c r="J38" s="1">
        <v>17.03</v>
      </c>
      <c r="K38" s="1">
        <v>44.802101</v>
      </c>
      <c r="L38" s="1">
        <v>4274.04</v>
      </c>
      <c r="M38" s="1">
        <v>75.808999999999997</v>
      </c>
      <c r="N38" s="1">
        <v>48.63</v>
      </c>
      <c r="P38" s="1">
        <v>258.51</v>
      </c>
      <c r="Q38" s="1">
        <v>9.7565600000000003</v>
      </c>
      <c r="R38" s="44">
        <v>5543.1298829999996</v>
      </c>
      <c r="V38" s="53">
        <f t="shared" si="1"/>
        <v>9.5744758559611856E-2</v>
      </c>
      <c r="W38" s="53">
        <f t="shared" si="1"/>
        <v>0.18486012068019739</v>
      </c>
      <c r="X38" s="53">
        <f t="shared" si="1"/>
        <v>-0.16781365802011647</v>
      </c>
      <c r="Y38" s="53">
        <f t="shared" si="1"/>
        <v>-0.23151462505054748</v>
      </c>
      <c r="Z38" s="53">
        <f t="shared" si="1"/>
        <v>-3.5028732118841041E-2</v>
      </c>
      <c r="AA38" s="53">
        <f t="shared" si="9"/>
        <v>5.1000645577792186E-2</v>
      </c>
      <c r="AB38" s="53">
        <f t="shared" si="8"/>
        <v>-0.27567567567567564</v>
      </c>
      <c r="AC38" s="53">
        <f t="shared" si="8"/>
        <v>-6.6167284956323924E-3</v>
      </c>
      <c r="AD38" s="53">
        <f t="shared" si="8"/>
        <v>0.21816881258941348</v>
      </c>
      <c r="AE38" s="53">
        <f t="shared" si="2"/>
        <v>7.0833527397586842E-3</v>
      </c>
      <c r="AF38" s="53">
        <f t="shared" si="3"/>
        <v>7.1338333199647039E-2</v>
      </c>
      <c r="AG38" s="53">
        <f t="shared" si="4"/>
        <v>-1.665520864410525E-2</v>
      </c>
      <c r="AH38" s="53">
        <f t="shared" si="4"/>
        <v>0</v>
      </c>
      <c r="AI38" s="53"/>
      <c r="AJ38" s="53">
        <f t="shared" si="5"/>
        <v>-8.6343394359228123E-2</v>
      </c>
      <c r="AK38" s="53">
        <f t="shared" si="6"/>
        <v>0.36327637039417615</v>
      </c>
      <c r="AL38" s="53">
        <f t="shared" si="7"/>
        <v>-7.0646343700226405E-2</v>
      </c>
    </row>
    <row r="39" spans="1:38" x14ac:dyDescent="0.2">
      <c r="A39" s="2">
        <v>41428</v>
      </c>
      <c r="B39" s="1">
        <v>90.353980000000007</v>
      </c>
      <c r="C39" s="1">
        <v>127.61</v>
      </c>
      <c r="D39" s="1">
        <v>18.89</v>
      </c>
      <c r="E39" s="1">
        <v>66.769000000000005</v>
      </c>
      <c r="F39" s="1">
        <v>163.58000000000001</v>
      </c>
      <c r="G39" s="1">
        <v>15.49</v>
      </c>
      <c r="H39" s="1">
        <v>9.25</v>
      </c>
      <c r="I39" s="1">
        <v>210.52699999999999</v>
      </c>
      <c r="J39" s="1">
        <v>13.98</v>
      </c>
      <c r="K39" s="1">
        <v>44.486984</v>
      </c>
      <c r="L39" s="1">
        <v>3989.44</v>
      </c>
      <c r="M39" s="1">
        <v>77.093000000000004</v>
      </c>
      <c r="N39" s="1">
        <v>48.63</v>
      </c>
      <c r="P39" s="1">
        <v>282.94</v>
      </c>
      <c r="Q39" s="1">
        <v>7.1566999999999998</v>
      </c>
      <c r="R39" s="44">
        <v>5964.5</v>
      </c>
      <c r="V39" s="53">
        <f t="shared" si="1"/>
        <v>-8.0234806168659967E-2</v>
      </c>
      <c r="W39" s="53">
        <f t="shared" si="1"/>
        <v>-2.5729118949457862E-2</v>
      </c>
      <c r="X39" s="53">
        <f t="shared" si="1"/>
        <v>-4.4994944388271008E-2</v>
      </c>
      <c r="Y39" s="53">
        <f t="shared" si="1"/>
        <v>-0.29003136796214574</v>
      </c>
      <c r="Z39" s="53">
        <f t="shared" si="1"/>
        <v>-8.4457379526501231E-2</v>
      </c>
      <c r="AA39" s="53">
        <f t="shared" si="9"/>
        <v>-0.10306890561667628</v>
      </c>
      <c r="AB39" s="53">
        <f t="shared" si="8"/>
        <v>1.8722466960352416E-2</v>
      </c>
      <c r="AC39" s="53">
        <f t="shared" si="8"/>
        <v>-0.10270857751731492</v>
      </c>
      <c r="AD39" s="53">
        <f t="shared" si="8"/>
        <v>-2.7139874739039584E-2</v>
      </c>
      <c r="AE39" s="53">
        <f t="shared" si="2"/>
        <v>-1.8949576348713277E-3</v>
      </c>
      <c r="AF39" s="53">
        <f t="shared" si="3"/>
        <v>-3.0083779460174421E-2</v>
      </c>
      <c r="AG39" s="53">
        <f t="shared" si="4"/>
        <v>0.21264982540032099</v>
      </c>
      <c r="AH39" s="53">
        <f t="shared" si="4"/>
        <v>0</v>
      </c>
      <c r="AI39" s="53"/>
      <c r="AJ39" s="53">
        <f t="shared" si="5"/>
        <v>-8.6199657655911893E-2</v>
      </c>
      <c r="AK39" s="53">
        <f t="shared" si="6"/>
        <v>-3.6896083500316895E-2</v>
      </c>
      <c r="AL39" s="53">
        <f t="shared" si="7"/>
        <v>-6.6511025280677399E-2</v>
      </c>
    </row>
    <row r="40" spans="1:38" x14ac:dyDescent="0.2">
      <c r="A40" s="2">
        <v>41395</v>
      </c>
      <c r="B40" s="1">
        <v>98.235919999999993</v>
      </c>
      <c r="C40" s="1">
        <v>130.97999999999999</v>
      </c>
      <c r="D40" s="1">
        <v>19.78</v>
      </c>
      <c r="E40" s="1">
        <v>94.045000000000002</v>
      </c>
      <c r="F40" s="1">
        <v>178.67</v>
      </c>
      <c r="G40" s="1">
        <v>17.27</v>
      </c>
      <c r="H40" s="1">
        <v>9.08</v>
      </c>
      <c r="I40" s="1">
        <v>234.625</v>
      </c>
      <c r="J40" s="1">
        <v>14.37</v>
      </c>
      <c r="K40" s="1">
        <v>44.571444999999997</v>
      </c>
      <c r="L40" s="1">
        <v>4113.18</v>
      </c>
      <c r="M40" s="1">
        <v>63.573999999999998</v>
      </c>
      <c r="N40" s="1">
        <v>48.63</v>
      </c>
      <c r="P40" s="1">
        <v>309.63</v>
      </c>
      <c r="Q40" s="1">
        <v>7.4308699999999996</v>
      </c>
      <c r="R40" s="44">
        <v>6389.4702150000003</v>
      </c>
      <c r="V40" s="53">
        <f t="shared" si="1"/>
        <v>0.23878777362533485</v>
      </c>
      <c r="W40" s="53">
        <f t="shared" si="1"/>
        <v>0.19181073703366683</v>
      </c>
      <c r="X40" s="53">
        <f t="shared" si="1"/>
        <v>0.19661222020568661</v>
      </c>
      <c r="Y40" s="53">
        <f t="shared" si="1"/>
        <v>4.0263259775454904E-2</v>
      </c>
      <c r="Z40" s="53">
        <f t="shared" si="1"/>
        <v>-3.3641624749851259E-2</v>
      </c>
      <c r="AA40" s="53">
        <f t="shared" si="9"/>
        <v>0</v>
      </c>
      <c r="AB40" s="53">
        <f t="shared" si="8"/>
        <v>-4.8218029350104732E-2</v>
      </c>
      <c r="AC40" s="53">
        <f t="shared" si="8"/>
        <v>0.11659194959214944</v>
      </c>
      <c r="AD40" s="53">
        <f t="shared" si="8"/>
        <v>0.17883511074651351</v>
      </c>
      <c r="AE40" s="53">
        <f t="shared" si="2"/>
        <v>8.3856501467924949E-2</v>
      </c>
      <c r="AF40" s="53">
        <f t="shared" si="3"/>
        <v>0.1798394823046166</v>
      </c>
      <c r="AG40" s="53">
        <f t="shared" si="4"/>
        <v>0.10605797000591524</v>
      </c>
      <c r="AH40" s="53">
        <f t="shared" si="4"/>
        <v>0</v>
      </c>
      <c r="AI40" s="53"/>
      <c r="AJ40" s="53">
        <f t="shared" si="5"/>
        <v>5.6072853780824716E-2</v>
      </c>
      <c r="AK40" s="53">
        <f t="shared" si="6"/>
        <v>1.4192944336470583E-2</v>
      </c>
      <c r="AL40" s="53">
        <f t="shared" si="7"/>
        <v>7.1610796465214179E-3</v>
      </c>
    </row>
    <row r="41" spans="1:38" x14ac:dyDescent="0.2">
      <c r="A41" s="2">
        <v>41365</v>
      </c>
      <c r="B41" s="1">
        <v>79.300039999999996</v>
      </c>
      <c r="C41" s="1">
        <v>109.9</v>
      </c>
      <c r="D41" s="1">
        <v>16.53</v>
      </c>
      <c r="E41" s="1">
        <v>90.405000000000001</v>
      </c>
      <c r="F41" s="1">
        <v>184.89</v>
      </c>
      <c r="G41" s="1">
        <v>17.27</v>
      </c>
      <c r="H41" s="1">
        <v>9.5399999999999991</v>
      </c>
      <c r="I41" s="1">
        <v>210.126</v>
      </c>
      <c r="J41" s="1">
        <v>12.19</v>
      </c>
      <c r="K41" s="1">
        <v>41.123013</v>
      </c>
      <c r="L41" s="1">
        <v>3486.22</v>
      </c>
      <c r="M41" s="1">
        <v>57.478000000000002</v>
      </c>
      <c r="N41" s="1">
        <v>48.63</v>
      </c>
      <c r="P41" s="1">
        <v>293.19</v>
      </c>
      <c r="Q41" s="1">
        <v>7.3268800000000001</v>
      </c>
      <c r="R41" s="44">
        <v>6344.0400390000004</v>
      </c>
      <c r="V41" s="53">
        <f t="shared" si="1"/>
        <v>-5.117876919642074E-2</v>
      </c>
      <c r="W41" s="53">
        <f t="shared" si="1"/>
        <v>9.604069013663119E-2</v>
      </c>
      <c r="X41" s="53">
        <f t="shared" si="1"/>
        <v>3.5714285714285733E-2</v>
      </c>
      <c r="Y41" s="53">
        <f t="shared" si="1"/>
        <v>0.28582400546160525</v>
      </c>
      <c r="Z41" s="53">
        <f t="shared" si="1"/>
        <v>2.6938458120417653E-2</v>
      </c>
      <c r="AA41" s="53">
        <f t="shared" si="9"/>
        <v>4.7936893203883439E-2</v>
      </c>
      <c r="AB41" s="53">
        <f t="shared" si="8"/>
        <v>-5.2631578947368529E-2</v>
      </c>
      <c r="AC41" s="53">
        <f t="shared" si="8"/>
        <v>7.7840072633636209E-2</v>
      </c>
      <c r="AD41" s="53">
        <f t="shared" si="8"/>
        <v>0.23255813953488361</v>
      </c>
      <c r="AE41" s="53">
        <f t="shared" si="2"/>
        <v>6.5965550165116696E-2</v>
      </c>
      <c r="AF41" s="53">
        <f t="shared" si="3"/>
        <v>7.8440288927041191E-2</v>
      </c>
      <c r="AG41" s="53">
        <f t="shared" si="4"/>
        <v>1.1082184069800214E-2</v>
      </c>
      <c r="AH41" s="53">
        <f t="shared" si="4"/>
        <v>0</v>
      </c>
      <c r="AI41" s="53"/>
      <c r="AJ41" s="53">
        <f t="shared" si="5"/>
        <v>-2.6367349649652965E-2</v>
      </c>
      <c r="AK41" s="53">
        <f t="shared" si="6"/>
        <v>0.13803236929576587</v>
      </c>
      <c r="AL41" s="53">
        <f t="shared" si="7"/>
        <v>3.2884728911765929E-2</v>
      </c>
    </row>
    <row r="42" spans="1:38" x14ac:dyDescent="0.2">
      <c r="A42" s="2">
        <v>41334</v>
      </c>
      <c r="B42" s="1">
        <v>83.577430000000007</v>
      </c>
      <c r="C42" s="1">
        <v>100.27</v>
      </c>
      <c r="D42" s="1">
        <v>15.96</v>
      </c>
      <c r="E42" s="1">
        <v>70.308999999999997</v>
      </c>
      <c r="F42" s="1">
        <v>180.04</v>
      </c>
      <c r="G42" s="1">
        <v>16.48</v>
      </c>
      <c r="H42" s="1">
        <v>10.07</v>
      </c>
      <c r="I42" s="1">
        <v>194.95099999999999</v>
      </c>
      <c r="J42" s="1">
        <v>9.89</v>
      </c>
      <c r="K42" s="1">
        <v>38.578181999999998</v>
      </c>
      <c r="L42" s="1">
        <v>3232.65</v>
      </c>
      <c r="M42" s="1">
        <v>56.847999999999999</v>
      </c>
      <c r="N42" s="1">
        <v>48.63</v>
      </c>
      <c r="P42" s="1">
        <v>301.13</v>
      </c>
      <c r="Q42" s="1">
        <v>6.4382000000000001</v>
      </c>
      <c r="R42" s="44">
        <v>6142.0600590000004</v>
      </c>
      <c r="V42" s="53">
        <f t="shared" si="1"/>
        <v>-3.3888908604213133E-2</v>
      </c>
      <c r="W42" s="53">
        <f t="shared" si="1"/>
        <v>0.2510293200249531</v>
      </c>
      <c r="X42" s="53">
        <f t="shared" si="1"/>
        <v>-0.23010130246020258</v>
      </c>
      <c r="Y42" s="53">
        <f t="shared" si="1"/>
        <v>-0.25515392927516589</v>
      </c>
      <c r="Z42" s="53">
        <f t="shared" si="1"/>
        <v>-5.7530230853792642E-2</v>
      </c>
      <c r="AA42" s="53">
        <f t="shared" si="9"/>
        <v>-9.9453551912568314E-2</v>
      </c>
      <c r="AB42" s="53">
        <f t="shared" si="8"/>
        <v>0.1041666666666668</v>
      </c>
      <c r="AC42" s="53">
        <f t="shared" si="8"/>
        <v>-1.5448714711378202E-2</v>
      </c>
      <c r="AD42" s="53">
        <f t="shared" si="8"/>
        <v>-0.24156441717791402</v>
      </c>
      <c r="AE42" s="53">
        <f t="shared" si="2"/>
        <v>2.2879211362734974E-2</v>
      </c>
      <c r="AF42" s="53">
        <f t="shared" si="3"/>
        <v>1.6310516007130384E-2</v>
      </c>
      <c r="AG42" s="53">
        <f t="shared" si="4"/>
        <v>-7.7382498052453924E-2</v>
      </c>
      <c r="AH42" s="53">
        <f t="shared" si="4"/>
        <v>-4.9638460035176843E-2</v>
      </c>
      <c r="AI42" s="53"/>
      <c r="AJ42" s="53">
        <f t="shared" si="5"/>
        <v>-9.423690067978098E-2</v>
      </c>
      <c r="AK42" s="53">
        <f t="shared" si="6"/>
        <v>-0.10158299563504018</v>
      </c>
      <c r="AL42" s="53">
        <f t="shared" si="7"/>
        <v>-2.5499816189437016E-2</v>
      </c>
    </row>
    <row r="43" spans="1:38" x14ac:dyDescent="0.2">
      <c r="A43" s="2">
        <v>41306</v>
      </c>
      <c r="B43" s="1">
        <v>86.509129999999999</v>
      </c>
      <c r="C43" s="1">
        <v>80.150000000000006</v>
      </c>
      <c r="D43" s="1">
        <v>20.73</v>
      </c>
      <c r="E43" s="1">
        <v>94.394000000000005</v>
      </c>
      <c r="F43" s="1">
        <v>191.03</v>
      </c>
      <c r="G43" s="1">
        <v>18.3</v>
      </c>
      <c r="H43" s="1">
        <v>9.1199999999999992</v>
      </c>
      <c r="I43" s="1">
        <v>198.01</v>
      </c>
      <c r="J43" s="1">
        <v>13.04</v>
      </c>
      <c r="K43" s="1">
        <v>37.715285999999999</v>
      </c>
      <c r="L43" s="1">
        <v>3180.77</v>
      </c>
      <c r="M43" s="1">
        <v>61.616</v>
      </c>
      <c r="N43" s="1">
        <v>51.17</v>
      </c>
      <c r="P43" s="1">
        <v>332.46</v>
      </c>
      <c r="Q43" s="1">
        <v>7.1661599999999996</v>
      </c>
      <c r="R43" s="44">
        <v>6302.7797849999997</v>
      </c>
      <c r="V43" s="53">
        <f t="shared" si="1"/>
        <v>-0.16550769687261438</v>
      </c>
      <c r="W43" s="53">
        <f t="shared" si="1"/>
        <v>6.7385803702224023E-2</v>
      </c>
      <c r="X43" s="53">
        <f t="shared" si="1"/>
        <v>-0.18833202819107278</v>
      </c>
      <c r="Y43" s="53">
        <f t="shared" si="1"/>
        <v>-4.7304730473047278E-2</v>
      </c>
      <c r="Z43" s="53">
        <f t="shared" si="1"/>
        <v>-0.15331087669532845</v>
      </c>
      <c r="AA43" s="53">
        <f t="shared" si="9"/>
        <v>-0.12898619704902431</v>
      </c>
      <c r="AB43" s="53">
        <f t="shared" si="8"/>
        <v>-5.97938144329897E-2</v>
      </c>
      <c r="AC43" s="53">
        <f t="shared" si="8"/>
        <v>-0.13373494502994596</v>
      </c>
      <c r="AD43" s="53">
        <f t="shared" si="8"/>
        <v>-4.6783625730994198E-2</v>
      </c>
      <c r="AE43" s="53">
        <f t="shared" si="2"/>
        <v>4.0243019226546113E-2</v>
      </c>
      <c r="AF43" s="53">
        <f t="shared" si="3"/>
        <v>-3.0415631525201627E-2</v>
      </c>
      <c r="AG43" s="53">
        <f t="shared" si="4"/>
        <v>-0.22131230411485189</v>
      </c>
      <c r="AH43" s="53">
        <f t="shared" si="4"/>
        <v>3.8352272727272735E-2</v>
      </c>
      <c r="AI43" s="53"/>
      <c r="AJ43" s="53">
        <f t="shared" si="5"/>
        <v>5.5348879412031099E-3</v>
      </c>
      <c r="AK43" s="53">
        <f t="shared" si="6"/>
        <v>-0.25686215339242219</v>
      </c>
      <c r="AL43" s="53">
        <f t="shared" si="7"/>
        <v>-9.5841573691336543E-2</v>
      </c>
    </row>
    <row r="44" spans="1:38" x14ac:dyDescent="0.2">
      <c r="A44" s="2">
        <v>41275</v>
      </c>
      <c r="B44" s="1">
        <v>103.66678</v>
      </c>
      <c r="C44" s="1">
        <v>75.09</v>
      </c>
      <c r="D44" s="1">
        <v>25.54</v>
      </c>
      <c r="E44" s="1">
        <v>99.081000000000003</v>
      </c>
      <c r="F44" s="1">
        <v>225.62</v>
      </c>
      <c r="G44" s="1">
        <v>21.01</v>
      </c>
      <c r="H44" s="1">
        <v>9.6999999999999993</v>
      </c>
      <c r="I44" s="1">
        <v>228.57900000000001</v>
      </c>
      <c r="J44" s="1">
        <v>13.68</v>
      </c>
      <c r="K44" s="1">
        <v>36.256225999999998</v>
      </c>
      <c r="L44" s="1">
        <v>3280.55</v>
      </c>
      <c r="M44" s="1">
        <v>79.128</v>
      </c>
      <c r="N44" s="1">
        <v>49.28</v>
      </c>
      <c r="P44" s="1">
        <v>330.63</v>
      </c>
      <c r="Q44" s="1">
        <v>9.6431100000000001</v>
      </c>
      <c r="R44" s="44">
        <v>6970.8798829999996</v>
      </c>
      <c r="V44" s="53">
        <f t="shared" si="1"/>
        <v>-4.9779724820786596E-2</v>
      </c>
      <c r="W44" s="53">
        <f t="shared" si="1"/>
        <v>7.8724321218215834E-2</v>
      </c>
      <c r="X44" s="53">
        <f t="shared" si="1"/>
        <v>-8.1625314635023358E-2</v>
      </c>
      <c r="Y44" s="53">
        <f t="shared" si="1"/>
        <v>-5.9631373144527551E-2</v>
      </c>
      <c r="Z44" s="53">
        <f t="shared" si="1"/>
        <v>-2.6114732162127091E-2</v>
      </c>
      <c r="AA44" s="53">
        <f t="shared" si="9"/>
        <v>-8.2131935342944468E-2</v>
      </c>
      <c r="AB44" s="53">
        <f t="shared" si="8"/>
        <v>-2.0202020202020308E-2</v>
      </c>
      <c r="AC44" s="53">
        <f t="shared" si="8"/>
        <v>-4.2961815441299595E-2</v>
      </c>
      <c r="AD44" s="53">
        <f t="shared" si="8"/>
        <v>-3.8650737877723169E-2</v>
      </c>
      <c r="AE44" s="53">
        <f t="shared" si="2"/>
        <v>1.255755121900335E-2</v>
      </c>
      <c r="AF44" s="53">
        <f t="shared" si="3"/>
        <v>-8.7894755925114788E-3</v>
      </c>
      <c r="AG44" s="53">
        <f t="shared" si="4"/>
        <v>1.5855083255234739E-2</v>
      </c>
      <c r="AH44" s="53">
        <f t="shared" si="4"/>
        <v>3.8785834738617277E-2</v>
      </c>
      <c r="AI44" s="53"/>
      <c r="AJ44" s="53">
        <f t="shared" si="5"/>
        <v>-5.6313506108003245E-2</v>
      </c>
      <c r="AK44" s="53">
        <f t="shared" si="6"/>
        <v>-0.14715574422923855</v>
      </c>
      <c r="AL44" s="53">
        <f t="shared" si="7"/>
        <v>-1.9965197165254727E-2</v>
      </c>
    </row>
    <row r="45" spans="1:38" x14ac:dyDescent="0.2">
      <c r="A45" s="2">
        <v>41246</v>
      </c>
      <c r="B45" s="1">
        <v>109.09763</v>
      </c>
      <c r="C45" s="1">
        <v>69.61</v>
      </c>
      <c r="D45" s="1">
        <v>27.81</v>
      </c>
      <c r="E45" s="1">
        <v>105.364</v>
      </c>
      <c r="F45" s="1">
        <v>231.67</v>
      </c>
      <c r="G45" s="1">
        <v>22.89</v>
      </c>
      <c r="H45" s="1">
        <v>9.9</v>
      </c>
      <c r="I45" s="1">
        <v>238.84</v>
      </c>
      <c r="J45" s="1">
        <v>14.23</v>
      </c>
      <c r="K45" s="1">
        <v>35.806583000000003</v>
      </c>
      <c r="L45" s="1">
        <v>3309.64</v>
      </c>
      <c r="M45" s="1">
        <v>77.893000000000001</v>
      </c>
      <c r="N45" s="1">
        <v>47.44</v>
      </c>
      <c r="P45" s="1">
        <v>350.36</v>
      </c>
      <c r="Q45" s="1">
        <v>11.307</v>
      </c>
      <c r="R45" s="44">
        <v>7112.8901370000003</v>
      </c>
      <c r="V45" s="53">
        <f t="shared" si="1"/>
        <v>2.2522508168173472E-2</v>
      </c>
      <c r="W45" s="53">
        <f t="shared" si="1"/>
        <v>0.13500733735529108</v>
      </c>
      <c r="X45" s="53">
        <f t="shared" si="1"/>
        <v>-8.3992094861660108E-2</v>
      </c>
      <c r="Y45" s="53">
        <f t="shared" si="1"/>
        <v>2.3130255772853558E-2</v>
      </c>
      <c r="Z45" s="53">
        <f t="shared" si="1"/>
        <v>7.5237018352613278E-3</v>
      </c>
      <c r="AA45" s="53">
        <f t="shared" si="9"/>
        <v>-4.7044129891756832E-2</v>
      </c>
      <c r="AB45" s="53">
        <f t="shared" si="8"/>
        <v>-9.9999999999999638E-3</v>
      </c>
      <c r="AC45" s="53">
        <f t="shared" si="8"/>
        <v>2.0692484551150067E-2</v>
      </c>
      <c r="AD45" s="53">
        <f t="shared" si="8"/>
        <v>2.3741007194244608E-2</v>
      </c>
      <c r="AE45" s="53">
        <f t="shared" si="2"/>
        <v>1.3484823534067067E-2</v>
      </c>
      <c r="AF45" s="53">
        <f t="shared" si="3"/>
        <v>2.1705105685434933E-2</v>
      </c>
      <c r="AG45" s="53">
        <f t="shared" si="4"/>
        <v>-2.1649458123030019E-3</v>
      </c>
      <c r="AH45" s="53">
        <f t="shared" si="4"/>
        <v>-0.30936089678264667</v>
      </c>
      <c r="AI45" s="53"/>
      <c r="AJ45" s="53">
        <f t="shared" si="5"/>
        <v>-1.3764954257565057E-2</v>
      </c>
      <c r="AK45" s="53">
        <f t="shared" si="6"/>
        <v>0.15110330610063386</v>
      </c>
      <c r="AL45" s="53">
        <f t="shared" si="7"/>
        <v>3.0556389657157613E-2</v>
      </c>
    </row>
    <row r="46" spans="1:38" x14ac:dyDescent="0.2">
      <c r="A46" s="2">
        <v>41214</v>
      </c>
      <c r="B46" s="1">
        <v>106.69459999999999</v>
      </c>
      <c r="C46" s="1">
        <v>61.33</v>
      </c>
      <c r="D46" s="1">
        <v>30.36</v>
      </c>
      <c r="E46" s="1">
        <v>102.982</v>
      </c>
      <c r="F46" s="1">
        <v>229.94</v>
      </c>
      <c r="G46" s="1">
        <v>24.02</v>
      </c>
      <c r="H46" s="1">
        <v>10</v>
      </c>
      <c r="I46" s="1">
        <v>233.99799999999999</v>
      </c>
      <c r="J46" s="1">
        <v>13.9</v>
      </c>
      <c r="K46" s="1">
        <v>35.330162000000001</v>
      </c>
      <c r="L46" s="1">
        <v>3239.33</v>
      </c>
      <c r="M46" s="1">
        <v>78.061999999999998</v>
      </c>
      <c r="N46" s="1">
        <v>68.69</v>
      </c>
      <c r="P46" s="1">
        <v>355.25</v>
      </c>
      <c r="Q46" s="1">
        <v>9.8227499999999992</v>
      </c>
      <c r="R46" s="44">
        <v>6901.9902339999999</v>
      </c>
      <c r="V46" s="53">
        <f t="shared" si="1"/>
        <v>0.20129877441056809</v>
      </c>
      <c r="W46" s="53">
        <f t="shared" si="1"/>
        <v>-5.8344848764010401E-2</v>
      </c>
      <c r="X46" s="53">
        <f t="shared" si="1"/>
        <v>-5.3025577043044378E-2</v>
      </c>
      <c r="Y46" s="53">
        <f t="shared" si="1"/>
        <v>7.2650952534710947E-2</v>
      </c>
      <c r="Z46" s="53">
        <f t="shared" si="1"/>
        <v>-1.621529114790567E-2</v>
      </c>
      <c r="AA46" s="53">
        <f t="shared" si="9"/>
        <v>0.15093435553425963</v>
      </c>
      <c r="AB46" s="53">
        <f t="shared" si="8"/>
        <v>8.6956521739130516E-2</v>
      </c>
      <c r="AC46" s="53">
        <f t="shared" si="8"/>
        <v>0.26385663206334464</v>
      </c>
      <c r="AD46" s="53">
        <f t="shared" si="8"/>
        <v>0.10405083399523435</v>
      </c>
      <c r="AE46" s="53">
        <f t="shared" si="2"/>
        <v>1.6548458323430673E-2</v>
      </c>
      <c r="AF46" s="53">
        <f t="shared" si="3"/>
        <v>3.3078841001656532E-3</v>
      </c>
      <c r="AG46" s="53">
        <f t="shared" si="4"/>
        <v>-1.763084706089622E-2</v>
      </c>
      <c r="AH46" s="53">
        <f t="shared" si="4"/>
        <v>-3.5659132388038833E-2</v>
      </c>
      <c r="AI46" s="53"/>
      <c r="AJ46" s="53">
        <f t="shared" si="5"/>
        <v>3.719599427753937E-2</v>
      </c>
      <c r="AK46" s="53">
        <f t="shared" si="6"/>
        <v>-0.12908845877627753</v>
      </c>
      <c r="AL46" s="53">
        <f t="shared" si="7"/>
        <v>5.1172784001432922E-2</v>
      </c>
    </row>
    <row r="47" spans="1:38" x14ac:dyDescent="0.2">
      <c r="A47" s="2">
        <v>41183</v>
      </c>
      <c r="B47" s="1">
        <v>88.816040000000001</v>
      </c>
      <c r="C47" s="1">
        <v>65.13</v>
      </c>
      <c r="D47" s="1">
        <v>32.06</v>
      </c>
      <c r="E47" s="1">
        <v>96.007000000000005</v>
      </c>
      <c r="F47" s="1">
        <v>233.73</v>
      </c>
      <c r="G47" s="1">
        <v>20.87</v>
      </c>
      <c r="H47" s="1">
        <v>9.1999999999999993</v>
      </c>
      <c r="I47" s="1">
        <v>185.14599999999999</v>
      </c>
      <c r="J47" s="1">
        <v>12.59</v>
      </c>
      <c r="K47" s="1">
        <v>34.755020000000002</v>
      </c>
      <c r="L47" s="1">
        <v>3228.65</v>
      </c>
      <c r="M47" s="1">
        <v>79.462999999999994</v>
      </c>
      <c r="N47" s="1">
        <v>71.23</v>
      </c>
      <c r="P47" s="1">
        <v>342.51</v>
      </c>
      <c r="Q47" s="1">
        <v>11.278700000000001</v>
      </c>
      <c r="R47" s="44">
        <v>6565.9902339999999</v>
      </c>
      <c r="V47" s="53">
        <f t="shared" si="1"/>
        <v>3.2402157749295467E-2</v>
      </c>
      <c r="W47" s="53">
        <f t="shared" si="1"/>
        <v>-5.3893085415456246E-2</v>
      </c>
      <c r="X47" s="53">
        <f t="shared" si="1"/>
        <v>-2.4345709068776544E-2</v>
      </c>
      <c r="Y47" s="53">
        <f t="shared" si="1"/>
        <v>-4.1284165759036991E-3</v>
      </c>
      <c r="Z47" s="53">
        <f t="shared" si="1"/>
        <v>-2.4824766355140259E-2</v>
      </c>
      <c r="AA47" s="53">
        <f t="shared" si="9"/>
        <v>0.11903485254691702</v>
      </c>
      <c r="AB47" s="53">
        <f t="shared" si="8"/>
        <v>-6.4794816414687362E-3</v>
      </c>
      <c r="AC47" s="53">
        <f t="shared" si="8"/>
        <v>0.26206365328116371</v>
      </c>
      <c r="AD47" s="53">
        <f t="shared" si="8"/>
        <v>0.45549132947976873</v>
      </c>
      <c r="AE47" s="53">
        <f t="shared" si="2"/>
        <v>1.1961845085924292E-2</v>
      </c>
      <c r="AF47" s="53">
        <f t="shared" si="3"/>
        <v>5.4407994644110939E-2</v>
      </c>
      <c r="AG47" s="53">
        <f t="shared" si="4"/>
        <v>0.12995563392298498</v>
      </c>
      <c r="AH47" s="53">
        <f t="shared" si="4"/>
        <v>-0.37347172134752393</v>
      </c>
      <c r="AI47" s="53"/>
      <c r="AJ47" s="53">
        <f t="shared" si="5"/>
        <v>-2.2293902717515423E-2</v>
      </c>
      <c r="AK47" s="53">
        <f t="shared" si="6"/>
        <v>-0.14785253731974779</v>
      </c>
      <c r="AL47" s="53">
        <f t="shared" si="7"/>
        <v>-6.2506420569137296E-3</v>
      </c>
    </row>
    <row r="48" spans="1:38" x14ac:dyDescent="0.2">
      <c r="A48" s="2">
        <v>41155</v>
      </c>
      <c r="B48" s="1">
        <v>86.028530000000003</v>
      </c>
      <c r="C48" s="1">
        <v>68.84</v>
      </c>
      <c r="D48" s="1">
        <v>32.86</v>
      </c>
      <c r="E48" s="1">
        <v>96.405000000000001</v>
      </c>
      <c r="F48" s="1">
        <v>239.68</v>
      </c>
      <c r="G48" s="1">
        <v>18.649999999999999</v>
      </c>
      <c r="H48" s="1">
        <v>9.26</v>
      </c>
      <c r="I48" s="1">
        <v>146.70099999999999</v>
      </c>
      <c r="J48" s="1">
        <v>8.65</v>
      </c>
      <c r="K48" s="1">
        <v>34.344200000000001</v>
      </c>
      <c r="L48" s="1">
        <v>3062.05</v>
      </c>
      <c r="M48" s="1">
        <v>70.323999999999998</v>
      </c>
      <c r="N48" s="1">
        <v>113.69</v>
      </c>
      <c r="P48" s="1">
        <v>350.32</v>
      </c>
      <c r="Q48" s="1">
        <v>13.235620000000001</v>
      </c>
      <c r="R48" s="44">
        <v>6607.2900390000004</v>
      </c>
      <c r="V48" s="53">
        <f t="shared" si="1"/>
        <v>0.10904597598164752</v>
      </c>
      <c r="W48" s="53">
        <f t="shared" si="1"/>
        <v>2.6543393975544304E-2</v>
      </c>
      <c r="X48" s="53">
        <f t="shared" si="1"/>
        <v>0.22338049143708116</v>
      </c>
      <c r="Y48" s="53">
        <f t="shared" si="1"/>
        <v>-1.1240910349637477E-2</v>
      </c>
      <c r="Z48" s="53">
        <f t="shared" si="1"/>
        <v>8.3495321188011382E-2</v>
      </c>
      <c r="AA48" s="53">
        <f t="shared" si="9"/>
        <v>5.9057353776263442E-2</v>
      </c>
      <c r="AB48" s="53">
        <f t="shared" si="8"/>
        <v>0.16040100250626557</v>
      </c>
      <c r="AC48" s="53">
        <f t="shared" si="8"/>
        <v>0.21129377182914838</v>
      </c>
      <c r="AD48" s="53">
        <f t="shared" si="8"/>
        <v>3.8415366146458615E-2</v>
      </c>
      <c r="AE48" s="53">
        <f t="shared" si="2"/>
        <v>-6.1955506020626987E-2</v>
      </c>
      <c r="AF48" s="53">
        <f t="shared" si="3"/>
        <v>5.7381521333756944E-2</v>
      </c>
      <c r="AG48" s="53">
        <f t="shared" si="4"/>
        <v>0.19120536621722334</v>
      </c>
      <c r="AH48" s="53">
        <f t="shared" si="4"/>
        <v>3.8170030134234249E-2</v>
      </c>
      <c r="AI48" s="53"/>
      <c r="AJ48" s="53">
        <f t="shared" si="5"/>
        <v>0.30502160631798536</v>
      </c>
      <c r="AK48" s="53">
        <f t="shared" si="6"/>
        <v>7.6096412421156473E-2</v>
      </c>
      <c r="AL48" s="53">
        <f t="shared" si="7"/>
        <v>0.10142797787951752</v>
      </c>
    </row>
    <row r="49" spans="1:38" x14ac:dyDescent="0.2">
      <c r="A49" s="2">
        <v>41122</v>
      </c>
      <c r="B49" s="1">
        <v>77.569850000000002</v>
      </c>
      <c r="C49" s="1">
        <v>67.06</v>
      </c>
      <c r="D49" s="1">
        <v>26.86</v>
      </c>
      <c r="E49" s="1">
        <v>97.501000000000005</v>
      </c>
      <c r="F49" s="1">
        <v>221.21</v>
      </c>
      <c r="G49" s="1">
        <v>17.61</v>
      </c>
      <c r="H49" s="1">
        <v>7.98</v>
      </c>
      <c r="I49" s="1">
        <v>121.111</v>
      </c>
      <c r="J49" s="1">
        <v>8.33</v>
      </c>
      <c r="K49" s="1">
        <v>36.612549000000001</v>
      </c>
      <c r="L49" s="1">
        <v>2895.88</v>
      </c>
      <c r="M49" s="1">
        <v>59.036000000000001</v>
      </c>
      <c r="N49" s="1">
        <v>109.51</v>
      </c>
      <c r="P49" s="1">
        <v>268.44</v>
      </c>
      <c r="Q49" s="1">
        <v>12.299659999999999</v>
      </c>
      <c r="R49" s="44">
        <v>5998.8398440000001</v>
      </c>
      <c r="V49" s="53">
        <f t="shared" si="1"/>
        <v>0.21478304718980065</v>
      </c>
      <c r="W49" s="53">
        <f t="shared" si="1"/>
        <v>0.16181566181566187</v>
      </c>
      <c r="X49" s="53">
        <f t="shared" si="1"/>
        <v>0.19696969696969688</v>
      </c>
      <c r="Y49" s="53">
        <f t="shared" si="1"/>
        <v>6.8808646847320895E-2</v>
      </c>
      <c r="Z49" s="53">
        <f t="shared" si="1"/>
        <v>-4.3953669288616076E-2</v>
      </c>
      <c r="AA49" s="53">
        <f t="shared" si="9"/>
        <v>2.2648083623693416E-2</v>
      </c>
      <c r="AB49" s="53">
        <f t="shared" si="8"/>
        <v>-2.4999999999999467E-3</v>
      </c>
      <c r="AC49" s="53">
        <f t="shared" si="8"/>
        <v>0.4890574667420759</v>
      </c>
      <c r="AD49" s="53">
        <f t="shared" si="8"/>
        <v>0.16016713091922011</v>
      </c>
      <c r="AE49" s="53">
        <f t="shared" si="2"/>
        <v>0.1247210703158544</v>
      </c>
      <c r="AF49" s="53">
        <f t="shared" si="3"/>
        <v>1.9877158876398182E-2</v>
      </c>
      <c r="AG49" s="53">
        <f t="shared" si="4"/>
        <v>0.13382499807943465</v>
      </c>
      <c r="AH49" s="53">
        <f t="shared" si="4"/>
        <v>-9.0489548457153186E-3</v>
      </c>
      <c r="AI49" s="53"/>
      <c r="AJ49" s="53">
        <f t="shared" si="5"/>
        <v>0.27785976103203697</v>
      </c>
      <c r="AK49" s="53">
        <f t="shared" si="6"/>
        <v>-0.12743367603199784</v>
      </c>
      <c r="AL49" s="53">
        <f t="shared" si="7"/>
        <v>-2.2354150972033705E-3</v>
      </c>
    </row>
    <row r="50" spans="1:38" x14ac:dyDescent="0.2">
      <c r="A50" s="2">
        <v>41092</v>
      </c>
      <c r="B50" s="1">
        <v>63.854900000000001</v>
      </c>
      <c r="C50" s="1">
        <v>57.72</v>
      </c>
      <c r="D50" s="1">
        <v>22.44</v>
      </c>
      <c r="E50" s="1">
        <v>91.224000000000004</v>
      </c>
      <c r="F50" s="1">
        <v>231.38</v>
      </c>
      <c r="G50" s="1">
        <v>17.22</v>
      </c>
      <c r="H50" s="1">
        <v>8</v>
      </c>
      <c r="I50" s="1">
        <v>81.334000000000003</v>
      </c>
      <c r="J50" s="1">
        <v>7.18</v>
      </c>
      <c r="K50" s="1">
        <v>32.552559000000002</v>
      </c>
      <c r="L50" s="1">
        <v>2839.44</v>
      </c>
      <c r="M50" s="1">
        <v>52.067999999999998</v>
      </c>
      <c r="N50" s="1">
        <v>110.51</v>
      </c>
      <c r="P50" s="1">
        <v>210.07</v>
      </c>
      <c r="Q50" s="1">
        <v>14.09596</v>
      </c>
      <c r="R50" s="44">
        <v>6012.2797849999997</v>
      </c>
      <c r="V50" s="53">
        <f t="shared" si="1"/>
        <v>8.0246971015230747E-2</v>
      </c>
      <c r="W50" s="53">
        <f t="shared" si="1"/>
        <v>0.1038439472174412</v>
      </c>
      <c r="X50" s="53">
        <f t="shared" si="1"/>
        <v>0</v>
      </c>
      <c r="Y50" s="53">
        <f t="shared" si="1"/>
        <v>-0.11843834557402397</v>
      </c>
      <c r="Z50" s="53">
        <f t="shared" si="1"/>
        <v>-5.7092791067280622E-2</v>
      </c>
      <c r="AA50" s="53">
        <f t="shared" si="9"/>
        <v>-0.1445603576751118</v>
      </c>
      <c r="AB50" s="53">
        <f t="shared" si="8"/>
        <v>-3.7304452466907397E-2</v>
      </c>
      <c r="AC50" s="53">
        <f t="shared" si="8"/>
        <v>0.16694883640850541</v>
      </c>
      <c r="AD50" s="53">
        <f t="shared" si="8"/>
        <v>-0.10025062656641612</v>
      </c>
      <c r="AE50" s="53">
        <f t="shared" si="2"/>
        <v>4.3377066894091119E-2</v>
      </c>
      <c r="AF50" s="53">
        <f t="shared" si="3"/>
        <v>2.5494338804919064E-2</v>
      </c>
      <c r="AG50" s="53">
        <f t="shared" si="4"/>
        <v>6.9245933957614594E-2</v>
      </c>
      <c r="AH50" s="53">
        <f t="shared" si="4"/>
        <v>3.794496102188416E-2</v>
      </c>
      <c r="AI50" s="53"/>
      <c r="AJ50" s="53">
        <f t="shared" si="5"/>
        <v>-8.6056123558842734E-2</v>
      </c>
      <c r="AK50" s="53">
        <f t="shared" si="6"/>
        <v>0.14077748868000106</v>
      </c>
      <c r="AL50" s="53">
        <f t="shared" si="7"/>
        <v>-2.2984540255052942E-2</v>
      </c>
    </row>
    <row r="51" spans="1:38" x14ac:dyDescent="0.2">
      <c r="A51" s="2">
        <v>41061</v>
      </c>
      <c r="B51" s="1">
        <v>59.11139</v>
      </c>
      <c r="C51" s="1">
        <v>52.29</v>
      </c>
      <c r="D51" s="1">
        <v>22.44</v>
      </c>
      <c r="E51" s="1">
        <v>103.48</v>
      </c>
      <c r="F51" s="1">
        <v>245.39</v>
      </c>
      <c r="G51" s="1">
        <v>20.13</v>
      </c>
      <c r="H51" s="1">
        <v>8.31</v>
      </c>
      <c r="I51" s="1">
        <v>69.697999999999993</v>
      </c>
      <c r="J51" s="1">
        <v>7.98</v>
      </c>
      <c r="K51" s="1">
        <v>31.199228000000002</v>
      </c>
      <c r="L51" s="1">
        <v>2768.85</v>
      </c>
      <c r="M51" s="1">
        <v>48.695999999999998</v>
      </c>
      <c r="N51" s="1">
        <v>106.47</v>
      </c>
      <c r="P51" s="1">
        <v>229.85</v>
      </c>
      <c r="Q51" s="1">
        <v>12.356450000000001</v>
      </c>
      <c r="R51" s="44">
        <v>6153.7202150000003</v>
      </c>
      <c r="V51" s="53">
        <f t="shared" si="1"/>
        <v>4.7413343246699512E-2</v>
      </c>
      <c r="W51" s="53">
        <f t="shared" si="1"/>
        <v>0.12306701030927827</v>
      </c>
      <c r="X51" s="53">
        <f t="shared" si="1"/>
        <v>-3.5668242372152915E-2</v>
      </c>
      <c r="Y51" s="53">
        <f t="shared" si="1"/>
        <v>2.0140579867306864E-2</v>
      </c>
      <c r="Z51" s="53">
        <f t="shared" si="1"/>
        <v>1.7920106193221857E-2</v>
      </c>
      <c r="AA51" s="53">
        <f t="shared" si="9"/>
        <v>0.13664596273291915</v>
      </c>
      <c r="AB51" s="53">
        <f t="shared" si="8"/>
        <v>3.1017369727047144E-2</v>
      </c>
      <c r="AC51" s="53">
        <f t="shared" si="8"/>
        <v>4.7838114137951589E-2</v>
      </c>
      <c r="AD51" s="53">
        <f t="shared" si="8"/>
        <v>0.17525773195876293</v>
      </c>
      <c r="AE51" s="53">
        <f t="shared" si="2"/>
        <v>-9.2323540784526995E-2</v>
      </c>
      <c r="AF51" s="53">
        <f t="shared" si="3"/>
        <v>-6.3473487321199756E-2</v>
      </c>
      <c r="AG51" s="53">
        <f t="shared" si="4"/>
        <v>0.18796809055646357</v>
      </c>
      <c r="AH51" s="53">
        <f t="shared" si="4"/>
        <v>-6.2268803945746055E-2</v>
      </c>
      <c r="AI51" s="53"/>
      <c r="AJ51" s="53">
        <f t="shared" si="5"/>
        <v>-2.4198683931224863E-2</v>
      </c>
      <c r="AK51" s="53">
        <f t="shared" si="6"/>
        <v>4.393120916219883E-2</v>
      </c>
      <c r="AL51" s="53">
        <f t="shared" si="7"/>
        <v>4.1599880142523769E-2</v>
      </c>
    </row>
    <row r="52" spans="1:38" x14ac:dyDescent="0.2">
      <c r="A52" s="2">
        <v>41030</v>
      </c>
      <c r="B52" s="1">
        <v>56.435589999999998</v>
      </c>
      <c r="C52" s="1">
        <v>46.56</v>
      </c>
      <c r="D52" s="1">
        <v>23.27</v>
      </c>
      <c r="E52" s="1">
        <v>101.437</v>
      </c>
      <c r="F52" s="1">
        <v>241.07</v>
      </c>
      <c r="G52" s="1">
        <v>17.71</v>
      </c>
      <c r="H52" s="1">
        <v>8.06</v>
      </c>
      <c r="I52" s="1">
        <v>66.516000000000005</v>
      </c>
      <c r="J52" s="1">
        <v>6.79</v>
      </c>
      <c r="K52" s="1">
        <v>34.372630999999998</v>
      </c>
      <c r="L52" s="1">
        <v>2956.51</v>
      </c>
      <c r="M52" s="1">
        <v>40.991</v>
      </c>
      <c r="N52" s="1">
        <v>113.54</v>
      </c>
      <c r="P52" s="1">
        <v>235.55</v>
      </c>
      <c r="Q52" s="1">
        <v>11.836460000000001</v>
      </c>
      <c r="R52" s="44">
        <v>5907.9501950000003</v>
      </c>
      <c r="V52" s="53">
        <f t="shared" si="1"/>
        <v>-0.1654668205734714</v>
      </c>
      <c r="W52" s="53">
        <f t="shared" si="1"/>
        <v>-8.741669933359468E-2</v>
      </c>
      <c r="X52" s="53">
        <f t="shared" si="1"/>
        <v>-0.14385577630610744</v>
      </c>
      <c r="Y52" s="53">
        <f t="shared" si="1"/>
        <v>-3.3242792470812479E-2</v>
      </c>
      <c r="Z52" s="53">
        <f t="shared" si="1"/>
        <v>-8.8306482111791929E-2</v>
      </c>
      <c r="AA52" s="53">
        <f t="shared" si="9"/>
        <v>-0.18424689083371718</v>
      </c>
      <c r="AB52" s="53">
        <f t="shared" si="8"/>
        <v>-5.1764705882352879E-2</v>
      </c>
      <c r="AC52" s="53">
        <f t="shared" si="8"/>
        <v>-7.5884297979938176E-2</v>
      </c>
      <c r="AD52" s="53">
        <f t="shared" si="8"/>
        <v>-2.8612303290414903E-2</v>
      </c>
      <c r="AE52" s="53">
        <f t="shared" si="2"/>
        <v>-7.2403749015499508E-2</v>
      </c>
      <c r="AF52" s="53">
        <f t="shared" si="3"/>
        <v>-1.1828603897189035E-2</v>
      </c>
      <c r="AG52" s="53">
        <f t="shared" si="4"/>
        <v>0.33325744023418435</v>
      </c>
      <c r="AH52" s="53">
        <f t="shared" si="4"/>
        <v>-4.3632075471698048E-2</v>
      </c>
      <c r="AI52" s="53"/>
      <c r="AJ52" s="53">
        <f t="shared" si="5"/>
        <v>-7.2309085896577474E-2</v>
      </c>
      <c r="AK52" s="53">
        <f t="shared" si="6"/>
        <v>-3.0955653780689742E-2</v>
      </c>
      <c r="AL52" s="53">
        <f t="shared" si="7"/>
        <v>-6.4583531380703066E-2</v>
      </c>
    </row>
    <row r="53" spans="1:38" x14ac:dyDescent="0.2">
      <c r="A53" s="2">
        <v>41001</v>
      </c>
      <c r="B53" s="1">
        <v>67.625339999999994</v>
      </c>
      <c r="C53" s="1">
        <v>51.02</v>
      </c>
      <c r="D53" s="1">
        <v>27.18</v>
      </c>
      <c r="E53" s="1">
        <v>104.925</v>
      </c>
      <c r="F53" s="1">
        <v>264.42</v>
      </c>
      <c r="G53" s="1">
        <v>21.71</v>
      </c>
      <c r="H53" s="1">
        <v>8.5</v>
      </c>
      <c r="I53" s="1">
        <v>71.977999999999994</v>
      </c>
      <c r="J53" s="1">
        <v>6.99</v>
      </c>
      <c r="K53" s="1">
        <v>37.055594999999997</v>
      </c>
      <c r="L53" s="1">
        <v>2991.9</v>
      </c>
      <c r="M53" s="1">
        <v>30.745000000000001</v>
      </c>
      <c r="N53" s="1">
        <v>118.72</v>
      </c>
      <c r="P53" s="1">
        <v>253.91</v>
      </c>
      <c r="Q53" s="1">
        <v>12.21457</v>
      </c>
      <c r="R53" s="44">
        <v>6315.8500979999999</v>
      </c>
      <c r="V53" s="53">
        <f t="shared" si="1"/>
        <v>0.20672823670990698</v>
      </c>
      <c r="W53" s="53">
        <f t="shared" si="1"/>
        <v>0.12082601054481545</v>
      </c>
      <c r="X53" s="53">
        <f t="shared" si="1"/>
        <v>-6.9419071976617201E-3</v>
      </c>
      <c r="Y53" s="53">
        <f t="shared" si="1"/>
        <v>-1.5888350106453845E-2</v>
      </c>
      <c r="Z53" s="53">
        <f t="shared" si="1"/>
        <v>1.1746699827817076E-2</v>
      </c>
      <c r="AA53" s="53">
        <f t="shared" si="9"/>
        <v>-2.4269662921348276E-2</v>
      </c>
      <c r="AB53" s="53">
        <f t="shared" si="8"/>
        <v>0</v>
      </c>
      <c r="AC53" s="53">
        <f t="shared" si="8"/>
        <v>8.2506166155326799E-2</v>
      </c>
      <c r="AD53" s="53">
        <f t="shared" si="8"/>
        <v>5.1127819548872154E-2</v>
      </c>
      <c r="AE53" s="53">
        <f t="shared" si="2"/>
        <v>3.2469221598970595E-2</v>
      </c>
      <c r="AF53" s="53">
        <f t="shared" si="3"/>
        <v>0.15938603187643133</v>
      </c>
      <c r="AG53" s="53">
        <f t="shared" si="4"/>
        <v>6.8907972047422009E-2</v>
      </c>
      <c r="AH53" s="53">
        <f t="shared" si="4"/>
        <v>4.7930090917115302E-2</v>
      </c>
      <c r="AI53" s="53"/>
      <c r="AJ53" s="53">
        <f t="shared" si="5"/>
        <v>4.3094240407526123E-2</v>
      </c>
      <c r="AK53" s="53">
        <f t="shared" si="6"/>
        <v>0.1864092833602547</v>
      </c>
      <c r="AL53" s="53">
        <f t="shared" si="7"/>
        <v>-4.8105826570167386E-3</v>
      </c>
    </row>
    <row r="54" spans="1:38" x14ac:dyDescent="0.2">
      <c r="A54" s="2">
        <v>40969</v>
      </c>
      <c r="B54" s="1">
        <v>56.040239999999997</v>
      </c>
      <c r="C54" s="1">
        <v>45.52</v>
      </c>
      <c r="D54" s="1">
        <v>27.37</v>
      </c>
      <c r="E54" s="1">
        <v>106.619</v>
      </c>
      <c r="F54" s="1">
        <v>261.35000000000002</v>
      </c>
      <c r="G54" s="1">
        <v>22.25</v>
      </c>
      <c r="H54" s="1">
        <v>8.5</v>
      </c>
      <c r="I54" s="1">
        <v>66.492000000000004</v>
      </c>
      <c r="J54" s="1">
        <v>6.65</v>
      </c>
      <c r="K54" s="1">
        <v>35.890265999999997</v>
      </c>
      <c r="L54" s="1">
        <v>2580.59</v>
      </c>
      <c r="M54" s="1">
        <v>28.763000000000002</v>
      </c>
      <c r="N54" s="1">
        <v>113.29</v>
      </c>
      <c r="P54" s="1">
        <v>243.42</v>
      </c>
      <c r="Q54" s="1">
        <v>10.29541</v>
      </c>
      <c r="R54" s="44">
        <v>6346.3798829999996</v>
      </c>
      <c r="V54" s="53">
        <f t="shared" si="1"/>
        <v>-0.10577428939758268</v>
      </c>
      <c r="W54" s="53">
        <f t="shared" si="1"/>
        <v>7.5614366729678709E-2</v>
      </c>
      <c r="X54" s="53">
        <f t="shared" si="1"/>
        <v>-0.1090494791666666</v>
      </c>
      <c r="Y54" s="53">
        <f t="shared" si="1"/>
        <v>7.5916283200129123E-2</v>
      </c>
      <c r="Z54" s="53">
        <f t="shared" si="1"/>
        <v>7.6727328809377271E-3</v>
      </c>
      <c r="AA54" s="53">
        <f t="shared" si="9"/>
        <v>-0.19442433019551053</v>
      </c>
      <c r="AB54" s="53">
        <f t="shared" si="8"/>
        <v>-2.1864211737629403E-2</v>
      </c>
      <c r="AC54" s="53">
        <f t="shared" si="8"/>
        <v>-0.17575306805503901</v>
      </c>
      <c r="AD54" s="53">
        <f t="shared" si="8"/>
        <v>-4.9999999999999947E-2</v>
      </c>
      <c r="AE54" s="53">
        <f t="shared" si="2"/>
        <v>5.1666383655543401E-2</v>
      </c>
      <c r="AF54" s="53">
        <f t="shared" si="3"/>
        <v>7.6097744047370935E-2</v>
      </c>
      <c r="AG54" s="53">
        <f t="shared" si="4"/>
        <v>-5.9694661479616759E-2</v>
      </c>
      <c r="AH54" s="53">
        <f t="shared" si="4"/>
        <v>-8.9601414336226232E-2</v>
      </c>
      <c r="AI54" s="53"/>
      <c r="AJ54" s="53">
        <f t="shared" si="5"/>
        <v>-7.8931436355380608E-2</v>
      </c>
      <c r="AK54" s="53">
        <f t="shared" si="6"/>
        <v>-0.24322772756107039</v>
      </c>
      <c r="AL54" s="53">
        <f t="shared" si="7"/>
        <v>-6.3317804657707444E-3</v>
      </c>
    </row>
    <row r="55" spans="1:38" x14ac:dyDescent="0.2">
      <c r="A55" s="2">
        <v>40940</v>
      </c>
      <c r="B55" s="1">
        <v>62.66901</v>
      </c>
      <c r="C55" s="1">
        <v>42.32</v>
      </c>
      <c r="D55" s="1">
        <v>30.72</v>
      </c>
      <c r="E55" s="1">
        <v>99.096000000000004</v>
      </c>
      <c r="F55" s="1">
        <v>259.36</v>
      </c>
      <c r="G55" s="1">
        <v>27.62</v>
      </c>
      <c r="H55" s="1">
        <v>8.69</v>
      </c>
      <c r="I55" s="1">
        <v>80.67</v>
      </c>
      <c r="J55" s="1">
        <v>7</v>
      </c>
      <c r="K55" s="1">
        <v>34.127045000000003</v>
      </c>
      <c r="L55" s="1">
        <v>2398.1</v>
      </c>
      <c r="M55" s="1">
        <v>30.588999999999999</v>
      </c>
      <c r="N55" s="1">
        <v>124.44</v>
      </c>
      <c r="P55" s="1">
        <v>264.27999999999997</v>
      </c>
      <c r="Q55" s="1">
        <v>13.604369999999999</v>
      </c>
      <c r="R55" s="44">
        <v>6386.8198240000002</v>
      </c>
      <c r="V55" s="53">
        <f t="shared" si="1"/>
        <v>-7.2254912149078282E-3</v>
      </c>
      <c r="W55" s="53">
        <f t="shared" si="1"/>
        <v>0.17653600222407567</v>
      </c>
      <c r="X55" s="53">
        <f t="shared" si="1"/>
        <v>9.9892588614393096E-2</v>
      </c>
      <c r="Y55" s="53">
        <f t="shared" si="1"/>
        <v>2.0223264843876681E-3</v>
      </c>
      <c r="Z55" s="53">
        <f t="shared" si="1"/>
        <v>0.26838810641627558</v>
      </c>
      <c r="AA55" s="53">
        <f t="shared" si="9"/>
        <v>1.9940915805022257E-2</v>
      </c>
      <c r="AB55" s="53">
        <f t="shared" si="8"/>
        <v>-2.249718785151868E-2</v>
      </c>
      <c r="AC55" s="53">
        <f t="shared" si="8"/>
        <v>2.9715861223864631E-2</v>
      </c>
      <c r="AD55" s="53">
        <f t="shared" si="8"/>
        <v>-7.8947368421052586E-2</v>
      </c>
      <c r="AE55" s="53">
        <f t="shared" si="2"/>
        <v>0.12704077929151261</v>
      </c>
      <c r="AF55" s="53">
        <f t="shared" si="3"/>
        <v>2.1237272328519734E-2</v>
      </c>
      <c r="AG55" s="53">
        <f t="shared" si="4"/>
        <v>0.16627268567942644</v>
      </c>
      <c r="AH55" s="53">
        <f t="shared" si="4"/>
        <v>0.63285658050124671</v>
      </c>
      <c r="AI55" s="53"/>
      <c r="AJ55" s="53">
        <f t="shared" si="5"/>
        <v>3.2948993550908655E-2</v>
      </c>
      <c r="AK55" s="53">
        <f t="shared" si="6"/>
        <v>-7.5873297938925388E-3</v>
      </c>
      <c r="AL55" s="53">
        <f t="shared" si="7"/>
        <v>8.7729211624027706E-2</v>
      </c>
    </row>
    <row r="56" spans="1:38" x14ac:dyDescent="0.2">
      <c r="A56" s="2">
        <v>40910</v>
      </c>
      <c r="B56" s="1">
        <v>63.125120000000003</v>
      </c>
      <c r="C56" s="1">
        <v>35.97</v>
      </c>
      <c r="D56" s="1">
        <v>27.93</v>
      </c>
      <c r="E56" s="1">
        <v>98.896000000000001</v>
      </c>
      <c r="F56" s="1">
        <v>204.48</v>
      </c>
      <c r="G56" s="1">
        <v>27.08</v>
      </c>
      <c r="H56" s="1">
        <v>8.89</v>
      </c>
      <c r="I56" s="1">
        <v>78.341999999999999</v>
      </c>
      <c r="J56" s="1">
        <v>7.6</v>
      </c>
      <c r="K56" s="1">
        <v>30.280221999999998</v>
      </c>
      <c r="L56" s="1">
        <v>2348.23</v>
      </c>
      <c r="M56" s="1">
        <v>26.228000000000002</v>
      </c>
      <c r="N56" s="1">
        <v>76.209999999999994</v>
      </c>
      <c r="P56" s="1">
        <v>255.85</v>
      </c>
      <c r="Q56" s="1">
        <v>13.70838</v>
      </c>
      <c r="R56" s="44">
        <v>5871.7001950000003</v>
      </c>
      <c r="V56" s="53">
        <f t="shared" si="1"/>
        <v>0.10425474448162318</v>
      </c>
      <c r="W56" s="53">
        <f t="shared" si="1"/>
        <v>7.8884223155368777E-2</v>
      </c>
      <c r="X56" s="53">
        <f t="shared" si="1"/>
        <v>0.3218173213440606</v>
      </c>
      <c r="Y56" s="53">
        <f t="shared" si="1"/>
        <v>3.8714420754122542E-2</v>
      </c>
      <c r="Z56" s="53">
        <f t="shared" si="1"/>
        <v>0.12326961107448911</v>
      </c>
      <c r="AA56" s="53">
        <f t="shared" si="9"/>
        <v>0.20141969831410822</v>
      </c>
      <c r="AB56" s="53">
        <f t="shared" si="8"/>
        <v>-1.7679558011049739E-2</v>
      </c>
      <c r="AC56" s="53">
        <f t="shared" si="8"/>
        <v>6.4530593942358577E-2</v>
      </c>
      <c r="AD56" s="53">
        <f t="shared" si="8"/>
        <v>4.1095890410958881E-2</v>
      </c>
      <c r="AE56" s="53">
        <f t="shared" si="2"/>
        <v>4.6923471285118874E-2</v>
      </c>
      <c r="AF56" s="53">
        <f t="shared" si="3"/>
        <v>2.9469401712399243E-2</v>
      </c>
      <c r="AG56" s="53">
        <f t="shared" si="4"/>
        <v>0.15761133424548712</v>
      </c>
      <c r="AH56" s="53">
        <f t="shared" si="4"/>
        <v>-0.40194616652279691</v>
      </c>
      <c r="AI56" s="53"/>
      <c r="AJ56" s="53">
        <f t="shared" si="5"/>
        <v>0.10322970117718079</v>
      </c>
      <c r="AK56" s="53">
        <f t="shared" si="6"/>
        <v>-8.5168773273894549E-2</v>
      </c>
      <c r="AL56" s="53">
        <f t="shared" si="7"/>
        <v>0.1434553544705105</v>
      </c>
    </row>
    <row r="57" spans="1:38" x14ac:dyDescent="0.2">
      <c r="A57" s="2">
        <v>40878</v>
      </c>
      <c r="B57" s="1">
        <v>57.16536</v>
      </c>
      <c r="C57" s="1">
        <v>33.340000000000003</v>
      </c>
      <c r="D57" s="1">
        <v>21.13</v>
      </c>
      <c r="E57" s="1">
        <v>95.21</v>
      </c>
      <c r="F57" s="1">
        <v>182.04</v>
      </c>
      <c r="G57" s="1">
        <v>22.54</v>
      </c>
      <c r="H57" s="1">
        <v>9.0500000000000007</v>
      </c>
      <c r="I57" s="1">
        <v>73.593000000000004</v>
      </c>
      <c r="J57" s="1">
        <v>7.3</v>
      </c>
      <c r="K57" s="1">
        <v>28.923051999999998</v>
      </c>
      <c r="L57" s="1">
        <v>2281.0100000000002</v>
      </c>
      <c r="M57" s="1">
        <v>22.657</v>
      </c>
      <c r="N57" s="1">
        <v>127.43</v>
      </c>
      <c r="P57" s="1">
        <v>231.91</v>
      </c>
      <c r="Q57" s="1">
        <v>14.9846</v>
      </c>
      <c r="R57" s="44">
        <v>5135.0498049999997</v>
      </c>
      <c r="V57" s="53">
        <f t="shared" si="1"/>
        <v>-6.0000111815953557E-2</v>
      </c>
      <c r="W57" s="53">
        <f t="shared" si="1"/>
        <v>-0.14160659114315138</v>
      </c>
      <c r="X57" s="53">
        <f t="shared" si="1"/>
        <v>-0.25572384642479751</v>
      </c>
      <c r="Y57" s="53">
        <f t="shared" si="1"/>
        <v>-9.1374573307801202E-3</v>
      </c>
      <c r="Z57" s="53">
        <f t="shared" si="1"/>
        <v>-4.1036717062635092E-2</v>
      </c>
      <c r="AA57" s="53">
        <f t="shared" si="9"/>
        <v>-0.17071376011773365</v>
      </c>
      <c r="AB57" s="53">
        <f t="shared" si="8"/>
        <v>-2.6881720430107524E-2</v>
      </c>
      <c r="AC57" s="53">
        <f t="shared" si="8"/>
        <v>-6.7348701614208719E-3</v>
      </c>
      <c r="AD57" s="53">
        <f t="shared" si="8"/>
        <v>-0.21420882669537131</v>
      </c>
      <c r="AE57" s="53">
        <f t="shared" si="2"/>
        <v>-1.5599497394405339E-3</v>
      </c>
      <c r="AF57" s="53">
        <f t="shared" si="3"/>
        <v>-6.3636326317820374E-2</v>
      </c>
      <c r="AG57" s="53">
        <f t="shared" si="4"/>
        <v>-0.21099735339183734</v>
      </c>
      <c r="AH57" s="53">
        <f t="shared" si="4"/>
        <v>-5.5374351371386202E-2</v>
      </c>
      <c r="AI57" s="53"/>
      <c r="AJ57" s="53">
        <f t="shared" si="5"/>
        <v>-0.12704208386659649</v>
      </c>
      <c r="AK57" s="53">
        <f t="shared" si="6"/>
        <v>0.11619377074995177</v>
      </c>
      <c r="AL57" s="53">
        <f t="shared" si="7"/>
        <v>-8.7538606633410482E-2</v>
      </c>
    </row>
    <row r="58" spans="1:38" x14ac:dyDescent="0.2">
      <c r="A58" s="2">
        <v>40848</v>
      </c>
      <c r="B58" s="1">
        <v>60.814219999999999</v>
      </c>
      <c r="C58" s="1">
        <v>38.840000000000003</v>
      </c>
      <c r="D58" s="1">
        <v>28.39</v>
      </c>
      <c r="E58" s="1">
        <v>96.087999999999994</v>
      </c>
      <c r="F58" s="1">
        <v>189.83</v>
      </c>
      <c r="G58" s="1">
        <v>27.18</v>
      </c>
      <c r="H58" s="1">
        <v>9.3000000000000007</v>
      </c>
      <c r="I58" s="1">
        <v>74.091999999999999</v>
      </c>
      <c r="J58" s="1">
        <v>9.2899999999999991</v>
      </c>
      <c r="K58" s="1">
        <v>28.968240999999999</v>
      </c>
      <c r="L58" s="1">
        <v>2436.0300000000002</v>
      </c>
      <c r="M58" s="1">
        <v>28.716000000000001</v>
      </c>
      <c r="N58" s="1">
        <v>134.9</v>
      </c>
      <c r="P58" s="1">
        <v>265.66000000000003</v>
      </c>
      <c r="Q58" s="1">
        <v>13.42473</v>
      </c>
      <c r="R58" s="44">
        <v>5627.6899409999996</v>
      </c>
      <c r="V58" s="53">
        <f t="shared" si="1"/>
        <v>-0.22480576874785693</v>
      </c>
      <c r="W58" s="53">
        <f t="shared" si="1"/>
        <v>-7.7215490615348062E-2</v>
      </c>
      <c r="X58" s="53">
        <f t="shared" si="1"/>
        <v>-0.12484586929716392</v>
      </c>
      <c r="Y58" s="53">
        <f t="shared" si="1"/>
        <v>0.33631875391141081</v>
      </c>
      <c r="Z58" s="53">
        <f t="shared" si="1"/>
        <v>-9.4019949410585543E-2</v>
      </c>
      <c r="AA58" s="53">
        <f t="shared" si="9"/>
        <v>-0.20827264782988636</v>
      </c>
      <c r="AB58" s="53">
        <f t="shared" si="8"/>
        <v>5.0847457627118765E-2</v>
      </c>
      <c r="AC58" s="53">
        <f t="shared" si="8"/>
        <v>-0.12087234067798619</v>
      </c>
      <c r="AD58" s="53">
        <f t="shared" si="8"/>
        <v>-2.1482277121376314E-3</v>
      </c>
      <c r="AE58" s="53">
        <f t="shared" si="2"/>
        <v>5.8958392508099859E-2</v>
      </c>
      <c r="AF58" s="53">
        <f t="shared" si="3"/>
        <v>1.2048042608525858E-2</v>
      </c>
      <c r="AG58" s="53">
        <f t="shared" si="4"/>
        <v>-0.30632654540184068</v>
      </c>
      <c r="AH58" s="53">
        <f t="shared" si="4"/>
        <v>-0.24720982142857134</v>
      </c>
      <c r="AI58" s="53"/>
      <c r="AJ58" s="53">
        <f t="shared" si="5"/>
        <v>6.5929069414974572E-3</v>
      </c>
      <c r="AK58" s="53">
        <f t="shared" si="6"/>
        <v>-0.30663976151026973</v>
      </c>
      <c r="AL58" s="53">
        <f t="shared" si="7"/>
        <v>-0.10643082445275197</v>
      </c>
    </row>
    <row r="59" spans="1:38" x14ac:dyDescent="0.2">
      <c r="A59" s="2">
        <v>40819</v>
      </c>
      <c r="B59" s="1">
        <v>78.450299999999999</v>
      </c>
      <c r="C59" s="1">
        <v>42.09</v>
      </c>
      <c r="D59" s="1">
        <v>32.44</v>
      </c>
      <c r="E59" s="1">
        <v>71.905000000000001</v>
      </c>
      <c r="F59" s="1">
        <v>209.53</v>
      </c>
      <c r="G59" s="1">
        <v>34.33</v>
      </c>
      <c r="H59" s="1">
        <v>8.85</v>
      </c>
      <c r="I59" s="1">
        <v>84.278999999999996</v>
      </c>
      <c r="J59" s="1">
        <v>9.31</v>
      </c>
      <c r="K59" s="1">
        <v>27.355409999999999</v>
      </c>
      <c r="L59" s="1">
        <v>2407.0300000000002</v>
      </c>
      <c r="M59" s="1">
        <v>41.396999999999998</v>
      </c>
      <c r="N59" s="1">
        <v>179.2</v>
      </c>
      <c r="P59" s="1">
        <v>263.92</v>
      </c>
      <c r="Q59" s="1">
        <v>19.361840000000001</v>
      </c>
      <c r="R59" s="44">
        <v>6297.9902339999999</v>
      </c>
      <c r="V59" s="53">
        <f t="shared" si="1"/>
        <v>3.3653903164984685E-2</v>
      </c>
      <c r="W59" s="53">
        <f t="shared" si="1"/>
        <v>6.476094105742479E-2</v>
      </c>
      <c r="X59" s="53">
        <f t="shared" si="1"/>
        <v>-4.2971147943523811E-3</v>
      </c>
      <c r="Y59" s="53">
        <f t="shared" si="1"/>
        <v>5.3800158278864009E-2</v>
      </c>
      <c r="Z59" s="53">
        <f t="shared" si="1"/>
        <v>-1.8778683150697719E-2</v>
      </c>
      <c r="AA59" s="53">
        <f t="shared" si="9"/>
        <v>-2.9403449250777473E-2</v>
      </c>
      <c r="AB59" s="53">
        <f t="shared" si="8"/>
        <v>-4.324324324324328E-2</v>
      </c>
      <c r="AC59" s="53">
        <f t="shared" si="8"/>
        <v>2.6903534744306741E-2</v>
      </c>
      <c r="AD59" s="53">
        <f t="shared" si="8"/>
        <v>1.4161220043573071E-2</v>
      </c>
      <c r="AE59" s="53">
        <f t="shared" si="2"/>
        <v>0.15995445227563909</v>
      </c>
      <c r="AF59" s="53">
        <f t="shared" si="3"/>
        <v>1.7354319436005728E-3</v>
      </c>
      <c r="AG59" s="53">
        <f t="shared" si="4"/>
        <v>-4.9037282757626172E-3</v>
      </c>
      <c r="AH59" s="53">
        <f t="shared" si="4"/>
        <v>-7.3135409123823394E-2</v>
      </c>
      <c r="AI59" s="53"/>
      <c r="AJ59" s="53">
        <f t="shared" si="5"/>
        <v>5.3194461071870432E-2</v>
      </c>
      <c r="AK59" s="53">
        <f t="shared" si="6"/>
        <v>0.75642449181017901</v>
      </c>
      <c r="AL59" s="53">
        <f t="shared" si="7"/>
        <v>2.7473353729342904E-2</v>
      </c>
    </row>
    <row r="60" spans="1:38" x14ac:dyDescent="0.2">
      <c r="A60" s="2">
        <v>40788</v>
      </c>
      <c r="B60" s="1">
        <v>75.896100000000004</v>
      </c>
      <c r="C60" s="1">
        <v>39.53</v>
      </c>
      <c r="D60" s="1">
        <v>32.58</v>
      </c>
      <c r="E60" s="1">
        <v>68.233999999999995</v>
      </c>
      <c r="F60" s="1">
        <v>213.54</v>
      </c>
      <c r="G60" s="1">
        <v>35.369999999999997</v>
      </c>
      <c r="H60" s="1">
        <v>9.25</v>
      </c>
      <c r="I60" s="1">
        <v>82.070999999999998</v>
      </c>
      <c r="J60" s="1">
        <v>9.18</v>
      </c>
      <c r="K60" s="1">
        <v>23.583176000000002</v>
      </c>
      <c r="L60" s="1">
        <v>2402.86</v>
      </c>
      <c r="M60" s="1">
        <v>41.600999999999999</v>
      </c>
      <c r="N60" s="1">
        <v>193.34</v>
      </c>
      <c r="P60" s="1">
        <v>250.59</v>
      </c>
      <c r="Q60" s="1">
        <v>11.023440000000001</v>
      </c>
      <c r="R60" s="44">
        <v>6129.5898440000001</v>
      </c>
      <c r="V60" s="53">
        <f t="shared" si="1"/>
        <v>6.8492629978460076E-2</v>
      </c>
      <c r="W60" s="53"/>
      <c r="X60" s="53">
        <f t="shared" si="1"/>
        <v>4.3227665706051806E-2</v>
      </c>
      <c r="Y60" s="53">
        <f t="shared" si="1"/>
        <v>0.21779015188020909</v>
      </c>
      <c r="Z60" s="53">
        <f t="shared" si="1"/>
        <v>3.5246017200056393E-3</v>
      </c>
      <c r="AA60" s="53">
        <f t="shared" si="9"/>
        <v>-9.0043735528685373E-2</v>
      </c>
      <c r="AB60" s="53">
        <f t="shared" si="8"/>
        <v>5.1136363636363549E-2</v>
      </c>
      <c r="AC60" s="53">
        <f t="shared" si="8"/>
        <v>2.196570660091892E-2</v>
      </c>
      <c r="AD60" s="53">
        <f t="shared" si="8"/>
        <v>-8.1081081081081127E-2</v>
      </c>
      <c r="AE60" s="53">
        <f t="shared" si="2"/>
        <v>1.8221728291439976E-2</v>
      </c>
      <c r="AF60" s="53">
        <f t="shared" si="3"/>
        <v>-1.8138727142711156E-2</v>
      </c>
      <c r="AG60" s="53">
        <f t="shared" si="4"/>
        <v>0.39600671140939592</v>
      </c>
      <c r="AH60" s="53">
        <f t="shared" si="4"/>
        <v>0.10341285241410801</v>
      </c>
      <c r="AI60" s="53"/>
      <c r="AJ60" s="53">
        <f t="shared" si="5"/>
        <v>1.2386127537158474E-3</v>
      </c>
      <c r="AK60" s="53">
        <f t="shared" si="6"/>
        <v>0.36374871801850517</v>
      </c>
      <c r="AL60" s="53">
        <f t="shared" si="7"/>
        <v>-2.295496234226178E-2</v>
      </c>
    </row>
    <row r="61" spans="1:38" x14ac:dyDescent="0.2">
      <c r="A61" s="2">
        <v>40756</v>
      </c>
      <c r="B61" s="1">
        <v>71.031000000000006</v>
      </c>
      <c r="D61" s="1">
        <v>31.23</v>
      </c>
      <c r="E61" s="1">
        <v>56.030999999999999</v>
      </c>
      <c r="F61" s="1">
        <v>212.79</v>
      </c>
      <c r="G61" s="1">
        <v>38.869999999999997</v>
      </c>
      <c r="H61" s="1">
        <v>8.8000000000000007</v>
      </c>
      <c r="I61" s="1">
        <v>80.307000000000002</v>
      </c>
      <c r="J61" s="1">
        <v>9.99</v>
      </c>
      <c r="K61" s="1">
        <v>23.16114</v>
      </c>
      <c r="L61" s="1">
        <v>2447.25</v>
      </c>
      <c r="M61" s="1">
        <v>29.8</v>
      </c>
      <c r="N61" s="1">
        <v>175.22</v>
      </c>
      <c r="P61" s="1">
        <v>250.28</v>
      </c>
      <c r="Q61" s="1">
        <v>8.0831900000000001</v>
      </c>
      <c r="R61" s="44">
        <v>6273.6000979999999</v>
      </c>
      <c r="V61" s="53">
        <f t="shared" si="1"/>
        <v>-0.16891070098698499</v>
      </c>
      <c r="W61" s="53"/>
      <c r="X61" s="53">
        <f t="shared" si="1"/>
        <v>-9.7920277296360408E-2</v>
      </c>
      <c r="Y61" s="53">
        <f t="shared" si="1"/>
        <v>-2.3339724594735902E-2</v>
      </c>
      <c r="Z61" s="53">
        <f t="shared" si="1"/>
        <v>-0.11752996309044915</v>
      </c>
      <c r="AA61" s="53">
        <f t="shared" si="9"/>
        <v>-0.11235441881708157</v>
      </c>
      <c r="AB61" s="53">
        <f t="shared" si="8"/>
        <v>-9.3717816683831112E-2</v>
      </c>
      <c r="AC61" s="53">
        <f t="shared" si="8"/>
        <v>-0.22571781175880754</v>
      </c>
      <c r="AD61" s="53">
        <f t="shared" si="8"/>
        <v>-0.1904376012965964</v>
      </c>
      <c r="AE61" s="53">
        <f t="shared" si="2"/>
        <v>-0.10114305225152198</v>
      </c>
      <c r="AF61" s="53">
        <f t="shared" si="3"/>
        <v>0.14433409084532731</v>
      </c>
      <c r="AG61" s="53">
        <f t="shared" si="4"/>
        <v>9.6434747415283947E-2</v>
      </c>
      <c r="AH61" s="53">
        <f t="shared" si="4"/>
        <v>3.7418590882178762E-2</v>
      </c>
      <c r="AI61" s="53"/>
      <c r="AJ61" s="53">
        <f t="shared" si="5"/>
        <v>-0.14066952789699572</v>
      </c>
      <c r="AK61" s="53">
        <f t="shared" si="6"/>
        <v>-2.8409022614231057E-2</v>
      </c>
      <c r="AL61" s="53">
        <f t="shared" si="7"/>
        <v>-9.279554431038714E-2</v>
      </c>
    </row>
    <row r="62" spans="1:38" x14ac:dyDescent="0.2">
      <c r="A62" s="2">
        <v>40725</v>
      </c>
      <c r="B62" s="1">
        <v>85.467349999999996</v>
      </c>
      <c r="D62" s="1">
        <v>34.619999999999997</v>
      </c>
      <c r="E62" s="1">
        <v>57.37</v>
      </c>
      <c r="F62" s="1">
        <v>241.13</v>
      </c>
      <c r="G62" s="1">
        <v>43.79</v>
      </c>
      <c r="H62" s="1">
        <v>9.7100000000000009</v>
      </c>
      <c r="I62" s="1">
        <v>103.718</v>
      </c>
      <c r="J62" s="1">
        <v>12.34</v>
      </c>
      <c r="K62" s="1">
        <v>25.767326000000001</v>
      </c>
      <c r="L62" s="1">
        <v>2138.58</v>
      </c>
      <c r="M62" s="1">
        <v>27.178999999999998</v>
      </c>
      <c r="N62" s="1">
        <v>168.9</v>
      </c>
      <c r="P62" s="1">
        <v>291.25</v>
      </c>
      <c r="Q62" s="1">
        <v>8.3195399999999999</v>
      </c>
      <c r="R62" s="44">
        <v>6915.3100590000004</v>
      </c>
      <c r="V62" s="53">
        <f t="shared" si="1"/>
        <v>0.18112401108718321</v>
      </c>
      <c r="W62" s="53"/>
      <c r="X62" s="53">
        <f t="shared" si="1"/>
        <v>-7.9500132943366178E-2</v>
      </c>
      <c r="Y62" s="53">
        <f t="shared" si="1"/>
        <v>0.35341716011229313</v>
      </c>
      <c r="Z62" s="53">
        <f t="shared" si="1"/>
        <v>1.0688238745913249E-2</v>
      </c>
      <c r="AA62" s="53">
        <f t="shared" si="9"/>
        <v>0.16898024559530161</v>
      </c>
      <c r="AB62" s="53">
        <f t="shared" si="8"/>
        <v>9.3468468468468471E-2</v>
      </c>
      <c r="AC62" s="53">
        <f t="shared" si="8"/>
        <v>0.18216011671377769</v>
      </c>
      <c r="AD62" s="53">
        <f t="shared" si="8"/>
        <v>9.8199672667757133E-3</v>
      </c>
      <c r="AE62" s="53">
        <f t="shared" si="2"/>
        <v>-1.2653940139928019E-2</v>
      </c>
      <c r="AF62" s="53">
        <f t="shared" si="3"/>
        <v>0.18264014466546111</v>
      </c>
      <c r="AG62" s="53">
        <f t="shared" si="4"/>
        <v>-1.3681230947888026E-2</v>
      </c>
      <c r="AH62" s="53">
        <f t="shared" si="4"/>
        <v>-0.34772534177801806</v>
      </c>
      <c r="AI62" s="53"/>
      <c r="AJ62" s="53">
        <f t="shared" si="5"/>
        <v>3.6956599138391409E-2</v>
      </c>
      <c r="AK62" s="53">
        <f t="shared" si="6"/>
        <v>0.64178980771052385</v>
      </c>
      <c r="AL62" s="53">
        <f t="shared" si="7"/>
        <v>8.9378186244447218E-3</v>
      </c>
    </row>
    <row r="63" spans="1:38" x14ac:dyDescent="0.2">
      <c r="A63" s="2">
        <v>40695</v>
      </c>
      <c r="B63" s="1">
        <v>72.36103</v>
      </c>
      <c r="D63" s="1">
        <v>37.61</v>
      </c>
      <c r="E63" s="1">
        <v>42.389000000000003</v>
      </c>
      <c r="F63" s="1">
        <v>238.58</v>
      </c>
      <c r="G63" s="1">
        <v>37.46</v>
      </c>
      <c r="H63" s="1">
        <v>8.8800000000000008</v>
      </c>
      <c r="I63" s="1">
        <v>87.736000000000004</v>
      </c>
      <c r="J63" s="1">
        <v>12.22</v>
      </c>
      <c r="K63" s="1">
        <v>26.097563000000001</v>
      </c>
      <c r="L63" s="1">
        <v>1808.31</v>
      </c>
      <c r="M63" s="1">
        <v>27.556000000000001</v>
      </c>
      <c r="N63" s="1">
        <v>258.94</v>
      </c>
      <c r="P63" s="1">
        <v>280.87</v>
      </c>
      <c r="Q63" s="1">
        <v>5.0673599999999999</v>
      </c>
      <c r="R63" s="44">
        <v>6854.0498049999997</v>
      </c>
      <c r="V63" s="53">
        <f t="shared" si="1"/>
        <v>3.7500016130056699E-2</v>
      </c>
      <c r="W63" s="53"/>
      <c r="X63" s="53">
        <f t="shared" si="1"/>
        <v>-0.16347864768683276</v>
      </c>
      <c r="Y63" s="53">
        <f t="shared" si="1"/>
        <v>-1.1565815553223625E-2</v>
      </c>
      <c r="Z63" s="53">
        <f t="shared" si="1"/>
        <v>-3.1265226571382122E-2</v>
      </c>
      <c r="AA63" s="53">
        <f t="shared" si="9"/>
        <v>-0.12024424612494124</v>
      </c>
      <c r="AB63" s="53">
        <f t="shared" si="8"/>
        <v>8.9570552147239316E-2</v>
      </c>
      <c r="AC63" s="53">
        <f t="shared" si="8"/>
        <v>-4.6358191758785236E-2</v>
      </c>
      <c r="AD63" s="53">
        <f t="shared" si="8"/>
        <v>-2.3181454836131026E-2</v>
      </c>
      <c r="AE63" s="53">
        <f t="shared" si="2"/>
        <v>1.619728310446187E-2</v>
      </c>
      <c r="AF63" s="53">
        <f t="shared" si="3"/>
        <v>0.13788872248581022</v>
      </c>
      <c r="AG63" s="53">
        <f t="shared" si="4"/>
        <v>0.24885565375028323</v>
      </c>
      <c r="AH63" s="53">
        <f t="shared" si="4"/>
        <v>-4.9866069790481693E-2</v>
      </c>
      <c r="AI63" s="53"/>
      <c r="AJ63" s="53">
        <f t="shared" si="5"/>
        <v>-1.2516260591358163E-2</v>
      </c>
      <c r="AK63" s="53">
        <f t="shared" si="6"/>
        <v>-0.10666699574432076</v>
      </c>
      <c r="AL63" s="53">
        <f t="shared" si="7"/>
        <v>9.7690201324813659E-3</v>
      </c>
    </row>
    <row r="64" spans="1:38" x14ac:dyDescent="0.2">
      <c r="A64" s="2">
        <v>40665</v>
      </c>
      <c r="B64" s="1">
        <v>69.745570000000001</v>
      </c>
      <c r="D64" s="1">
        <v>44.96</v>
      </c>
      <c r="E64" s="1">
        <v>42.884999999999998</v>
      </c>
      <c r="F64" s="1">
        <v>246.28</v>
      </c>
      <c r="G64" s="1">
        <v>42.58</v>
      </c>
      <c r="H64" s="1">
        <v>8.15</v>
      </c>
      <c r="I64" s="1">
        <v>92.001000000000005</v>
      </c>
      <c r="J64" s="1">
        <v>12.51</v>
      </c>
      <c r="K64" s="1">
        <v>25.681591000000001</v>
      </c>
      <c r="L64" s="1">
        <v>1589.18</v>
      </c>
      <c r="M64" s="1">
        <v>22.065000000000001</v>
      </c>
      <c r="N64" s="1">
        <v>272.52999999999997</v>
      </c>
      <c r="P64" s="1">
        <v>284.43</v>
      </c>
      <c r="Q64" s="1">
        <v>5.6724199999999998</v>
      </c>
      <c r="R64" s="44">
        <v>6787.7402339999999</v>
      </c>
      <c r="V64" s="53">
        <f t="shared" si="1"/>
        <v>6.4300986040214794E-2</v>
      </c>
      <c r="W64" s="53"/>
      <c r="X64" s="53">
        <f t="shared" si="1"/>
        <v>-8.2448979591836724E-2</v>
      </c>
      <c r="Y64" s="53">
        <f t="shared" si="1"/>
        <v>-5.5188367481824249E-2</v>
      </c>
      <c r="Z64" s="53">
        <f t="shared" si="1"/>
        <v>8.51760851760857E-3</v>
      </c>
      <c r="AA64" s="53">
        <f t="shared" si="9"/>
        <v>-0.10527421727253634</v>
      </c>
      <c r="AB64" s="53"/>
      <c r="AC64" s="53">
        <f t="shared" ref="AC64:AD79" si="10">((I64-I65)/I65)</f>
        <v>-0.16218012931427009</v>
      </c>
      <c r="AD64" s="53">
        <f t="shared" si="10"/>
        <v>-9.740259740259738E-2</v>
      </c>
      <c r="AE64" s="53">
        <f t="shared" si="2"/>
        <v>0.20786274637897609</v>
      </c>
      <c r="AF64" s="53">
        <f t="shared" si="3"/>
        <v>2.3250722762013384E-2</v>
      </c>
      <c r="AG64" s="53">
        <f t="shared" si="4"/>
        <v>-0.14760874604033061</v>
      </c>
      <c r="AH64" s="53">
        <f t="shared" si="4"/>
        <v>-3.6110914621206892E-2</v>
      </c>
      <c r="AI64" s="53"/>
      <c r="AJ64" s="53">
        <f t="shared" si="5"/>
        <v>-0.17756766134628721</v>
      </c>
      <c r="AK64" s="53">
        <f t="shared" si="6"/>
        <v>2.3889589842727574E-2</v>
      </c>
      <c r="AL64" s="53">
        <f t="shared" si="7"/>
        <v>-4.3206696979017876E-2</v>
      </c>
    </row>
    <row r="65" spans="1:39" x14ac:dyDescent="0.2">
      <c r="A65" s="2">
        <v>40634</v>
      </c>
      <c r="B65" s="1">
        <v>65.531809999999993</v>
      </c>
      <c r="D65" s="1">
        <v>49</v>
      </c>
      <c r="E65" s="1">
        <v>45.39</v>
      </c>
      <c r="F65" s="1">
        <v>244.2</v>
      </c>
      <c r="G65" s="1">
        <v>47.59</v>
      </c>
      <c r="I65" s="1">
        <v>109.81</v>
      </c>
      <c r="J65" s="1">
        <v>13.86</v>
      </c>
      <c r="K65" s="1">
        <v>21.262011000000001</v>
      </c>
      <c r="L65" s="1">
        <v>1553.07</v>
      </c>
      <c r="M65" s="1">
        <v>25.885999999999999</v>
      </c>
      <c r="N65" s="1">
        <v>282.74</v>
      </c>
      <c r="P65" s="1">
        <v>345.84</v>
      </c>
      <c r="Q65" s="1">
        <v>5.5400700000000001</v>
      </c>
      <c r="R65" s="44">
        <v>7094.2597660000001</v>
      </c>
      <c r="V65" s="53">
        <f t="shared" si="1"/>
        <v>4.4950110710944992E-2</v>
      </c>
      <c r="W65" s="53"/>
      <c r="X65" s="53">
        <f t="shared" si="1"/>
        <v>0.15976331360946747</v>
      </c>
      <c r="Y65" s="53">
        <f t="shared" si="1"/>
        <v>0.12407132243684987</v>
      </c>
      <c r="Z65" s="53">
        <f t="shared" si="1"/>
        <v>0.12193329045300005</v>
      </c>
      <c r="AA65" s="53">
        <f t="shared" si="9"/>
        <v>-1.8155560140292872E-2</v>
      </c>
      <c r="AB65" s="53"/>
      <c r="AC65" s="53">
        <f t="shared" si="10"/>
        <v>0.2912595101186487</v>
      </c>
      <c r="AD65" s="53">
        <f t="shared" si="10"/>
        <v>-3.6161335187760872E-2</v>
      </c>
      <c r="AE65" s="53">
        <f t="shared" si="2"/>
        <v>-1.4426988462747864E-2</v>
      </c>
      <c r="AF65" s="53">
        <f t="shared" si="3"/>
        <v>1.0784249918646233E-2</v>
      </c>
      <c r="AG65" s="53">
        <f t="shared" si="4"/>
        <v>8.9647645774867651E-3</v>
      </c>
      <c r="AH65" s="53">
        <f t="shared" si="4"/>
        <v>0.11923046472963346</v>
      </c>
      <c r="AI65" s="53"/>
      <c r="AJ65" s="53">
        <f t="shared" si="5"/>
        <v>0.28212352635871568</v>
      </c>
      <c r="AK65" s="53">
        <f t="shared" si="6"/>
        <v>0.3627937410675412</v>
      </c>
      <c r="AL65" s="53">
        <f t="shared" si="7"/>
        <v>3.2132549705966462E-2</v>
      </c>
    </row>
    <row r="66" spans="1:39" x14ac:dyDescent="0.2">
      <c r="A66" s="2">
        <v>40603</v>
      </c>
      <c r="B66" s="1">
        <v>62.712859999999999</v>
      </c>
      <c r="D66" s="1">
        <v>42.25</v>
      </c>
      <c r="E66" s="1">
        <v>40.380000000000003</v>
      </c>
      <c r="F66" s="1">
        <v>217.66</v>
      </c>
      <c r="G66" s="1">
        <v>48.47</v>
      </c>
      <c r="I66" s="1">
        <v>85.040999999999997</v>
      </c>
      <c r="J66" s="1">
        <v>14.38</v>
      </c>
      <c r="K66" s="1">
        <v>21.573248</v>
      </c>
      <c r="L66" s="1">
        <v>1536.5</v>
      </c>
      <c r="M66" s="1">
        <v>25.655999999999999</v>
      </c>
      <c r="N66" s="1">
        <v>252.62</v>
      </c>
      <c r="P66" s="1">
        <v>269.74</v>
      </c>
      <c r="Q66" s="1">
        <v>4.0652299999999997</v>
      </c>
      <c r="R66" s="44">
        <v>6873.3999020000001</v>
      </c>
      <c r="V66" s="53">
        <f t="shared" si="1"/>
        <v>-1.9090957294472528E-2</v>
      </c>
      <c r="W66" s="53"/>
      <c r="X66" s="53">
        <f t="shared" si="1"/>
        <v>-5.5443773753632845E-2</v>
      </c>
      <c r="Y66" s="53">
        <f t="shared" si="1"/>
        <v>0.15052568595606466</v>
      </c>
      <c r="Z66" s="53">
        <f t="shared" si="1"/>
        <v>6.473689077961739E-3</v>
      </c>
      <c r="AA66" s="53">
        <f t="shared" si="9"/>
        <v>1.6355630111134434E-2</v>
      </c>
      <c r="AB66" s="53"/>
      <c r="AC66" s="53">
        <f t="shared" si="10"/>
        <v>0.11456094364351245</v>
      </c>
      <c r="AD66" s="53">
        <f t="shared" si="10"/>
        <v>-6.1969993476842747E-2</v>
      </c>
      <c r="AE66" s="53">
        <f t="shared" si="2"/>
        <v>1.7217959487908552E-2</v>
      </c>
      <c r="AF66" s="53">
        <f t="shared" si="3"/>
        <v>3.4708005602844497E-2</v>
      </c>
      <c r="AG66" s="53">
        <f t="shared" si="4"/>
        <v>-8.3487940630798188E-3</v>
      </c>
      <c r="AH66" s="53">
        <f t="shared" si="4"/>
        <v>-0.22589936875651154</v>
      </c>
      <c r="AI66" s="53"/>
      <c r="AJ66" s="53">
        <f t="shared" si="5"/>
        <v>-1.5834792761237504E-2</v>
      </c>
      <c r="AK66" s="53">
        <f t="shared" si="6"/>
        <v>-1.6021125908283505E-2</v>
      </c>
      <c r="AL66" s="53">
        <f t="shared" si="7"/>
        <v>7.8479816916947359E-2</v>
      </c>
    </row>
    <row r="67" spans="1:39" x14ac:dyDescent="0.2">
      <c r="A67" s="2">
        <v>40575</v>
      </c>
      <c r="B67" s="1">
        <v>63.933410000000002</v>
      </c>
      <c r="D67" s="1">
        <v>44.73</v>
      </c>
      <c r="E67" s="1">
        <v>35.097000000000001</v>
      </c>
      <c r="F67" s="1">
        <v>216.26</v>
      </c>
      <c r="G67" s="1">
        <v>47.69</v>
      </c>
      <c r="I67" s="1">
        <v>76.3</v>
      </c>
      <c r="J67" s="1">
        <v>15.33</v>
      </c>
      <c r="K67" s="1">
        <v>21.208088</v>
      </c>
      <c r="L67" s="1">
        <v>1484.96</v>
      </c>
      <c r="M67" s="1">
        <v>25.872</v>
      </c>
      <c r="N67" s="1">
        <v>326.33999999999997</v>
      </c>
      <c r="P67" s="1">
        <v>274.08</v>
      </c>
      <c r="Q67" s="1">
        <v>4.1314200000000003</v>
      </c>
      <c r="R67" s="44">
        <v>6373.2299800000001</v>
      </c>
      <c r="V67" s="53">
        <f t="shared" si="1"/>
        <v>-0.16317997163104969</v>
      </c>
      <c r="W67" s="53"/>
      <c r="X67" s="53">
        <f t="shared" si="1"/>
        <v>-0.10629370629370631</v>
      </c>
      <c r="Y67" s="53">
        <f t="shared" si="1"/>
        <v>-8.7085446742099074E-2</v>
      </c>
      <c r="Z67" s="53">
        <f t="shared" si="1"/>
        <v>-9.6171459974355306E-3</v>
      </c>
      <c r="AA67" s="53">
        <f t="shared" si="9"/>
        <v>2.404981747906372E-2</v>
      </c>
      <c r="AB67" s="53"/>
      <c r="AC67" s="53">
        <f t="shared" si="10"/>
        <v>-0.16512566882953472</v>
      </c>
      <c r="AD67" s="53">
        <f t="shared" si="10"/>
        <v>0.11653313911143479</v>
      </c>
      <c r="AE67" s="53">
        <f t="shared" si="2"/>
        <v>3.2397419562370057E-2</v>
      </c>
      <c r="AF67" s="53">
        <f t="shared" si="3"/>
        <v>5.7626152914782298E-2</v>
      </c>
      <c r="AG67" s="53">
        <f t="shared" si="4"/>
        <v>-7.7712819050335086E-2</v>
      </c>
      <c r="AH67" s="53">
        <f t="shared" si="4"/>
        <v>1.4843179049939095</v>
      </c>
      <c r="AI67" s="53"/>
      <c r="AJ67" s="53">
        <f t="shared" si="5"/>
        <v>5.2332501439815687E-2</v>
      </c>
      <c r="AK67" s="53">
        <f t="shared" si="6"/>
        <v>3.3100361335817334E-2</v>
      </c>
      <c r="AL67" s="53">
        <f t="shared" si="7"/>
        <v>-7.208719866277262E-2</v>
      </c>
    </row>
    <row r="68" spans="1:39" x14ac:dyDescent="0.2">
      <c r="A68" s="2">
        <v>40546</v>
      </c>
      <c r="B68" s="1">
        <v>76.40043</v>
      </c>
      <c r="D68" s="1">
        <v>50.05</v>
      </c>
      <c r="E68" s="1">
        <v>38.445</v>
      </c>
      <c r="F68" s="1">
        <v>218.36</v>
      </c>
      <c r="G68" s="1">
        <v>46.57</v>
      </c>
      <c r="I68" s="1">
        <v>91.391000000000005</v>
      </c>
      <c r="J68" s="1">
        <v>13.73</v>
      </c>
      <c r="K68" s="1">
        <v>20.542562</v>
      </c>
      <c r="L68" s="1">
        <v>1404.05</v>
      </c>
      <c r="M68" s="1">
        <v>28.052</v>
      </c>
      <c r="N68" s="1">
        <v>131.36000000000001</v>
      </c>
      <c r="P68" s="1">
        <v>260.45</v>
      </c>
      <c r="Q68" s="1">
        <v>3.99905</v>
      </c>
      <c r="R68" s="44">
        <v>6868.3500979999999</v>
      </c>
      <c r="V68" s="53">
        <f t="shared" ref="V68:V79" si="11">((B68-B69)/B69)</f>
        <v>4.9690441022394371E-3</v>
      </c>
      <c r="W68" s="53"/>
      <c r="X68" s="53">
        <f t="shared" ref="X68:Z79" si="12">((D68-D69)/D69)</f>
        <v>-0.1152554357433269</v>
      </c>
      <c r="Y68" s="53">
        <f t="shared" si="12"/>
        <v>0.13719052267281917</v>
      </c>
      <c r="Z68" s="53">
        <f t="shared" si="12"/>
        <v>-0.10095520421607371</v>
      </c>
      <c r="AA68" s="53">
        <f t="shared" si="9"/>
        <v>-0.12049102927289901</v>
      </c>
      <c r="AB68" s="53"/>
      <c r="AC68" s="53">
        <f t="shared" si="10"/>
        <v>-0.15784963278996689</v>
      </c>
      <c r="AD68" s="53">
        <f t="shared" si="10"/>
        <v>-0.17438364401683695</v>
      </c>
      <c r="AE68" s="53">
        <f t="shared" ref="AE68:AE79" si="13">((K68-K69)/K69)</f>
        <v>-8.4980256256424483E-2</v>
      </c>
      <c r="AF68" s="53">
        <f t="shared" ref="AF68:AF79" si="14">((L68-L69)/L69)</f>
        <v>-2.0236558389449079E-2</v>
      </c>
      <c r="AG68" s="53">
        <f t="shared" ref="AG68:AH79" si="15">((M68-M69)/M69)</f>
        <v>-0.19174806235053451</v>
      </c>
      <c r="AH68" s="53">
        <f t="shared" si="15"/>
        <v>1.1719576719576723</v>
      </c>
      <c r="AI68" s="53"/>
      <c r="AJ68" s="53">
        <f t="shared" ref="AJ68:AJ79" si="16">((P68-P69)/P69)</f>
        <v>-0.10248457906888593</v>
      </c>
      <c r="AK68" s="53">
        <f t="shared" ref="AK68:AK79" si="17">((Q68-Q69)/Q69)</f>
        <v>-3.6447791977486023E-2</v>
      </c>
      <c r="AL68" s="53">
        <f t="shared" ref="AL68:AL71" si="18">((R68-R69)/R69)</f>
        <v>-0.11974812182820796</v>
      </c>
    </row>
    <row r="69" spans="1:39" x14ac:dyDescent="0.2">
      <c r="A69" s="2">
        <v>40513</v>
      </c>
      <c r="B69" s="1">
        <v>76.022670000000005</v>
      </c>
      <c r="D69" s="1">
        <v>56.57</v>
      </c>
      <c r="E69" s="1">
        <v>33.807000000000002</v>
      </c>
      <c r="F69" s="1">
        <v>242.88</v>
      </c>
      <c r="G69" s="1">
        <v>52.95</v>
      </c>
      <c r="I69" s="1">
        <v>108.521</v>
      </c>
      <c r="J69" s="1">
        <v>16.63</v>
      </c>
      <c r="K69" s="1">
        <v>22.450403000000001</v>
      </c>
      <c r="L69" s="1">
        <v>1433.05</v>
      </c>
      <c r="M69" s="1">
        <v>34.707000000000001</v>
      </c>
      <c r="N69" s="1">
        <v>60.48</v>
      </c>
      <c r="P69" s="1">
        <v>290.19</v>
      </c>
      <c r="Q69" s="1">
        <v>4.1503199999999998</v>
      </c>
      <c r="R69" s="44">
        <v>7802.7099609999996</v>
      </c>
      <c r="V69" s="53">
        <f t="shared" si="11"/>
        <v>6.153440554659312E-3</v>
      </c>
      <c r="W69" s="53"/>
      <c r="X69" s="53">
        <f t="shared" si="12"/>
        <v>-1.531766753698873E-2</v>
      </c>
      <c r="Y69" s="53">
        <f t="shared" si="12"/>
        <v>0.13025308414964396</v>
      </c>
      <c r="Z69" s="53">
        <f t="shared" si="12"/>
        <v>-2.3003614853762829E-3</v>
      </c>
      <c r="AA69" s="53">
        <f t="shared" si="9"/>
        <v>-1.543324656005947E-2</v>
      </c>
      <c r="AB69" s="53"/>
      <c r="AC69" s="53">
        <f t="shared" si="10"/>
        <v>0.28638825997795186</v>
      </c>
      <c r="AD69" s="53">
        <f t="shared" si="10"/>
        <v>-7.764836383804781E-2</v>
      </c>
      <c r="AE69" s="53">
        <f t="shared" si="13"/>
        <v>-1.2861241780678366E-2</v>
      </c>
      <c r="AF69" s="53">
        <f t="shared" si="14"/>
        <v>4.8601303937422596E-2</v>
      </c>
      <c r="AG69" s="53">
        <f t="shared" si="15"/>
        <v>6.1928219563687575E-2</v>
      </c>
      <c r="AH69" s="53">
        <f t="shared" si="15"/>
        <v>0.1559633027522935</v>
      </c>
      <c r="AI69" s="53"/>
      <c r="AJ69" s="53">
        <f t="shared" si="16"/>
        <v>6.9076038903625112E-2</v>
      </c>
      <c r="AK69" s="53">
        <f t="shared" si="17"/>
        <v>3.2942090015828769E-2</v>
      </c>
      <c r="AL69" s="53">
        <f t="shared" si="18"/>
        <v>4.9832356047942849E-3</v>
      </c>
    </row>
    <row r="70" spans="1:39" x14ac:dyDescent="0.2">
      <c r="A70" s="2">
        <v>40483</v>
      </c>
      <c r="B70" s="1">
        <v>75.557730000000006</v>
      </c>
      <c r="D70" s="1">
        <v>57.45</v>
      </c>
      <c r="E70" s="1">
        <v>29.911000000000001</v>
      </c>
      <c r="F70" s="1">
        <v>243.44</v>
      </c>
      <c r="G70" s="1">
        <v>53.78</v>
      </c>
      <c r="I70" s="1">
        <v>84.361000000000004</v>
      </c>
      <c r="J70" s="1">
        <v>18.03</v>
      </c>
      <c r="K70" s="1">
        <v>22.742905</v>
      </c>
      <c r="L70" s="1">
        <v>1366.63</v>
      </c>
      <c r="M70" s="1">
        <v>32.683</v>
      </c>
      <c r="N70" s="1">
        <v>52.32</v>
      </c>
      <c r="P70" s="1">
        <v>271.44</v>
      </c>
      <c r="Q70" s="1">
        <v>4.0179600000000004</v>
      </c>
      <c r="R70" s="44">
        <v>7764.0200199999999</v>
      </c>
      <c r="V70" s="53">
        <f t="shared" si="11"/>
        <v>-3.8406197064130908E-4</v>
      </c>
      <c r="W70" s="53"/>
      <c r="X70" s="53">
        <f t="shared" si="12"/>
        <v>-0.23765923566878977</v>
      </c>
      <c r="Y70" s="53">
        <f t="shared" si="12"/>
        <v>-3.5595679509914532E-2</v>
      </c>
      <c r="Z70" s="53">
        <f t="shared" si="12"/>
        <v>-6.2538508934072742E-2</v>
      </c>
      <c r="AA70" s="53">
        <f t="shared" si="9"/>
        <v>-0.19115656489697691</v>
      </c>
      <c r="AB70" s="53"/>
      <c r="AC70" s="53">
        <f t="shared" si="10"/>
        <v>-0.16182139734520301</v>
      </c>
      <c r="AD70" s="53">
        <f t="shared" si="10"/>
        <v>-0.14061010486177308</v>
      </c>
      <c r="AE70" s="53">
        <f t="shared" si="13"/>
        <v>8.4917692027011812E-2</v>
      </c>
      <c r="AF70" s="53">
        <f t="shared" si="14"/>
        <v>0.1362638641767964</v>
      </c>
      <c r="AG70" s="53">
        <f t="shared" si="15"/>
        <v>-0.17739296770783522</v>
      </c>
      <c r="AH70" s="53">
        <f t="shared" si="15"/>
        <v>0.33708152312803469</v>
      </c>
      <c r="AI70" s="53"/>
      <c r="AJ70" s="53">
        <f t="shared" si="16"/>
        <v>-8.0830313907419335E-2</v>
      </c>
      <c r="AK70" s="53">
        <f t="shared" si="17"/>
        <v>-0.12371107040041872</v>
      </c>
      <c r="AL70" s="53">
        <f t="shared" si="18"/>
        <v>-6.4864280160774515E-2</v>
      </c>
    </row>
    <row r="71" spans="1:39" x14ac:dyDescent="0.2">
      <c r="A71" s="2">
        <v>40452</v>
      </c>
      <c r="B71" s="1">
        <v>75.586759999999998</v>
      </c>
      <c r="D71" s="1">
        <v>75.36</v>
      </c>
      <c r="E71" s="1">
        <v>31.015000000000001</v>
      </c>
      <c r="F71" s="1">
        <v>259.68</v>
      </c>
      <c r="G71" s="1">
        <v>66.489999999999995</v>
      </c>
      <c r="I71" s="1">
        <v>100.648</v>
      </c>
      <c r="J71" s="1">
        <v>20.98</v>
      </c>
      <c r="K71" s="1">
        <v>20.962793000000001</v>
      </c>
      <c r="L71" s="1">
        <v>1202.74</v>
      </c>
      <c r="M71" s="1">
        <v>39.731000000000002</v>
      </c>
      <c r="N71" s="1">
        <v>39.130000000000003</v>
      </c>
      <c r="P71" s="1">
        <v>295.31</v>
      </c>
      <c r="Q71" s="1">
        <v>4.5852000000000004</v>
      </c>
      <c r="R71" s="44">
        <v>8302.5595699999994</v>
      </c>
      <c r="V71" s="53">
        <f t="shared" si="11"/>
        <v>-6.4388871456572253E-2</v>
      </c>
      <c r="W71" s="53"/>
      <c r="X71" s="53">
        <f t="shared" si="12"/>
        <v>2.7542950640850775E-2</v>
      </c>
      <c r="Y71" s="53">
        <f t="shared" si="12"/>
        <v>-3.1498087616108695E-3</v>
      </c>
      <c r="Z71" s="53">
        <f t="shared" si="12"/>
        <v>-9.7393117831073975E-2</v>
      </c>
      <c r="AA71" s="53">
        <f t="shared" si="9"/>
        <v>-1.0270913962489013E-2</v>
      </c>
      <c r="AB71" s="53"/>
      <c r="AC71" s="53">
        <f t="shared" si="10"/>
        <v>-0.11643300471420676</v>
      </c>
      <c r="AD71" s="53">
        <f t="shared" si="10"/>
        <v>0.12614063338701029</v>
      </c>
      <c r="AE71" s="53">
        <f t="shared" si="13"/>
        <v>2.5563259355684733E-2</v>
      </c>
      <c r="AF71" s="53">
        <f t="shared" si="14"/>
        <v>4.4507551085984247E-2</v>
      </c>
      <c r="AG71" s="53">
        <f t="shared" si="15"/>
        <v>-3.7611895388781269E-3</v>
      </c>
      <c r="AH71" s="53"/>
      <c r="AI71" s="53"/>
      <c r="AJ71" s="53">
        <f t="shared" si="16"/>
        <v>-0.10509409376041701</v>
      </c>
      <c r="AK71" s="53">
        <f t="shared" si="17"/>
        <v>6.3594863420427597E-2</v>
      </c>
      <c r="AL71" s="53">
        <f t="shared" si="18"/>
        <v>2.701826406995635E-2</v>
      </c>
    </row>
    <row r="72" spans="1:39" x14ac:dyDescent="0.2">
      <c r="A72" s="2">
        <v>40422</v>
      </c>
      <c r="B72" s="1">
        <v>80.788650000000004</v>
      </c>
      <c r="D72" s="1">
        <v>73.34</v>
      </c>
      <c r="E72" s="1">
        <v>31.113</v>
      </c>
      <c r="F72" s="1">
        <v>287.7</v>
      </c>
      <c r="G72" s="1">
        <v>67.180000000000007</v>
      </c>
      <c r="I72" s="1">
        <v>113.911</v>
      </c>
      <c r="J72" s="1">
        <v>18.63</v>
      </c>
      <c r="K72" s="1">
        <v>20.440273000000001</v>
      </c>
      <c r="L72" s="1">
        <v>1151.49</v>
      </c>
      <c r="M72" s="1">
        <v>39.881</v>
      </c>
      <c r="P72" s="1">
        <v>329.99</v>
      </c>
      <c r="Q72" s="1">
        <v>4.3110400000000002</v>
      </c>
      <c r="R72" s="44">
        <v>8084.1401370000003</v>
      </c>
      <c r="V72" s="53">
        <f t="shared" si="11"/>
        <v>5.8645123880846479E-2</v>
      </c>
      <c r="W72" s="53"/>
      <c r="X72" s="53">
        <f t="shared" si="12"/>
        <v>7.190879859690151E-2</v>
      </c>
      <c r="Y72" s="53">
        <f t="shared" si="12"/>
        <v>4.7471420267389541E-3</v>
      </c>
      <c r="Z72" s="53">
        <f t="shared" si="12"/>
        <v>4.1447963800904937E-2</v>
      </c>
      <c r="AA72" s="53">
        <f t="shared" si="9"/>
        <v>-4.6821793416572034E-2</v>
      </c>
      <c r="AB72" s="53"/>
      <c r="AC72" s="53">
        <f t="shared" si="10"/>
        <v>0.34952848071272863</v>
      </c>
      <c r="AD72" s="53">
        <f t="shared" si="10"/>
        <v>-1.8957345971563951E-2</v>
      </c>
      <c r="AE72" s="53">
        <f t="shared" si="13"/>
        <v>0.19194293491967715</v>
      </c>
      <c r="AF72" s="53">
        <f t="shared" si="14"/>
        <v>-1.4143714522992082E-2</v>
      </c>
      <c r="AG72" s="53">
        <f t="shared" si="15"/>
        <v>0.10092477570738437</v>
      </c>
      <c r="AH72" s="53"/>
      <c r="AI72" s="53"/>
      <c r="AJ72" s="53">
        <f t="shared" si="16"/>
        <v>0.10976963174709932</v>
      </c>
      <c r="AK72" s="53">
        <f t="shared" si="17"/>
        <v>8.0569480649689287E-2</v>
      </c>
      <c r="AL72" s="53"/>
    </row>
    <row r="73" spans="1:39" x14ac:dyDescent="0.2">
      <c r="A73" s="2">
        <v>40392</v>
      </c>
      <c r="B73" s="1">
        <v>76.313249999999996</v>
      </c>
      <c r="D73" s="1">
        <v>68.42</v>
      </c>
      <c r="E73" s="1">
        <v>30.966000000000001</v>
      </c>
      <c r="F73" s="1">
        <v>276.25</v>
      </c>
      <c r="G73" s="1">
        <v>70.48</v>
      </c>
      <c r="I73" s="1">
        <v>84.408000000000001</v>
      </c>
      <c r="J73" s="1">
        <v>18.989999999999998</v>
      </c>
      <c r="K73" s="1">
        <v>17.148700999999999</v>
      </c>
      <c r="L73" s="1">
        <v>1168.01</v>
      </c>
      <c r="M73" s="1">
        <v>36.225000000000001</v>
      </c>
      <c r="P73" s="1">
        <v>297.35000000000002</v>
      </c>
      <c r="Q73" s="1">
        <v>3.9895999999999998</v>
      </c>
      <c r="V73" s="53">
        <f t="shared" si="11"/>
        <v>-1.3523626014307587E-2</v>
      </c>
      <c r="W73" s="53"/>
      <c r="X73" s="53">
        <f t="shared" si="12"/>
        <v>8.7931308634123087E-2</v>
      </c>
      <c r="Y73" s="53">
        <f t="shared" si="12"/>
        <v>-1.3287448618678841E-2</v>
      </c>
      <c r="Z73" s="53">
        <f t="shared" si="12"/>
        <v>2.7868730465843167E-2</v>
      </c>
      <c r="AA73" s="53">
        <f t="shared" si="9"/>
        <v>2.7030872101294311E-3</v>
      </c>
      <c r="AB73" s="53"/>
      <c r="AC73" s="53">
        <f t="shared" si="10"/>
        <v>0</v>
      </c>
      <c r="AD73" s="53">
        <f t="shared" si="10"/>
        <v>0.48359374999999982</v>
      </c>
      <c r="AE73" s="53">
        <f t="shared" si="13"/>
        <v>4.0750691165426754E-2</v>
      </c>
      <c r="AF73" s="53">
        <f t="shared" si="14"/>
        <v>0.11446018796813133</v>
      </c>
      <c r="AG73" s="53">
        <f t="shared" si="15"/>
        <v>1.9618329205134056E-2</v>
      </c>
      <c r="AH73" s="53"/>
      <c r="AI73" s="53"/>
      <c r="AJ73" s="53">
        <f t="shared" si="16"/>
        <v>-9.1645028257217043E-2</v>
      </c>
      <c r="AK73" s="53">
        <f t="shared" si="17"/>
        <v>-4.0908511768679559E-2</v>
      </c>
      <c r="AL73" s="53"/>
    </row>
    <row r="74" spans="1:39" x14ac:dyDescent="0.2">
      <c r="A74" s="2">
        <v>40360</v>
      </c>
      <c r="B74" s="1">
        <v>77.359430000000003</v>
      </c>
      <c r="D74" s="1">
        <v>62.89</v>
      </c>
      <c r="E74" s="1">
        <v>31.382999999999999</v>
      </c>
      <c r="F74" s="1">
        <v>268.76</v>
      </c>
      <c r="G74" s="1">
        <v>70.290000000000006</v>
      </c>
      <c r="I74" s="1">
        <v>84.408000000000001</v>
      </c>
      <c r="J74" s="1">
        <v>12.8</v>
      </c>
      <c r="K74" s="1">
        <v>16.477242</v>
      </c>
      <c r="L74" s="1">
        <v>1048.05</v>
      </c>
      <c r="M74" s="1">
        <v>35.527999999999999</v>
      </c>
      <c r="P74" s="1">
        <v>327.35000000000002</v>
      </c>
      <c r="Q74" s="1">
        <v>4.15977</v>
      </c>
      <c r="V74" s="53">
        <f t="shared" si="11"/>
        <v>7.9131047593433604E-2</v>
      </c>
      <c r="W74" s="53"/>
      <c r="X74" s="53">
        <f t="shared" si="12"/>
        <v>-5.641410352588154E-2</v>
      </c>
      <c r="Y74" s="53">
        <f t="shared" si="12"/>
        <v>-8.4986730696323103E-3</v>
      </c>
      <c r="Z74" s="53">
        <f t="shared" si="12"/>
        <v>-1.448425066920901E-2</v>
      </c>
      <c r="AA74" s="53">
        <f t="shared" si="9"/>
        <v>0.12302284710017579</v>
      </c>
      <c r="AB74" s="53"/>
      <c r="AC74" s="53">
        <f t="shared" si="10"/>
        <v>6.4279409910477855E-2</v>
      </c>
      <c r="AD74" s="53">
        <f t="shared" si="10"/>
        <v>0.60401002506265666</v>
      </c>
      <c r="AE74" s="53">
        <f t="shared" si="13"/>
        <v>4.1899528771389166E-2</v>
      </c>
      <c r="AF74" s="53">
        <f t="shared" si="14"/>
        <v>0.1961446718177563</v>
      </c>
      <c r="AG74" s="53">
        <f t="shared" si="15"/>
        <v>9.610341529633179E-2</v>
      </c>
      <c r="AH74" s="53"/>
      <c r="AI74" s="53"/>
      <c r="AJ74" s="53">
        <f t="shared" si="16"/>
        <v>2.7501069486045293E-4</v>
      </c>
      <c r="AK74" s="53">
        <f t="shared" si="17"/>
        <v>3.044437893714674E-2</v>
      </c>
      <c r="AL74" s="53"/>
    </row>
    <row r="75" spans="1:39" x14ac:dyDescent="0.2">
      <c r="A75" s="2">
        <v>40330</v>
      </c>
      <c r="B75" s="1">
        <v>71.686779999999999</v>
      </c>
      <c r="D75" s="1">
        <v>66.650000000000006</v>
      </c>
      <c r="E75" s="1">
        <v>31.652000000000001</v>
      </c>
      <c r="F75" s="1">
        <v>272.70999999999998</v>
      </c>
      <c r="G75" s="1">
        <v>62.59</v>
      </c>
      <c r="I75" s="1">
        <v>79.31</v>
      </c>
      <c r="J75" s="1">
        <v>7.98</v>
      </c>
      <c r="K75" s="1">
        <v>15.814617</v>
      </c>
      <c r="L75" s="1">
        <v>876.19</v>
      </c>
      <c r="M75" s="1">
        <v>32.412999999999997</v>
      </c>
      <c r="P75" s="1">
        <v>327.26</v>
      </c>
      <c r="Q75" s="1">
        <v>4.0368700000000004</v>
      </c>
      <c r="V75" s="53">
        <f t="shared" si="11"/>
        <v>8.3193413936576324E-2</v>
      </c>
      <c r="W75" s="53"/>
      <c r="X75" s="53">
        <f t="shared" si="12"/>
        <v>0.17673022598870064</v>
      </c>
      <c r="Y75" s="53">
        <f t="shared" si="12"/>
        <v>-2.9317958783120584E-2</v>
      </c>
      <c r="Z75" s="53">
        <f t="shared" si="12"/>
        <v>1.0336395969175917E-2</v>
      </c>
      <c r="AA75" s="53">
        <f t="shared" si="9"/>
        <v>0.1554365885176297</v>
      </c>
      <c r="AB75" s="53"/>
      <c r="AC75" s="53">
        <f t="shared" si="10"/>
        <v>7.1047549595538023E-2</v>
      </c>
      <c r="AD75" s="53">
        <f t="shared" si="10"/>
        <v>-0.27322404371584696</v>
      </c>
      <c r="AE75" s="53">
        <f t="shared" si="13"/>
        <v>-0.19216304082201427</v>
      </c>
      <c r="AF75" s="53">
        <f t="shared" si="14"/>
        <v>0.15965641378580142</v>
      </c>
      <c r="AG75" s="53">
        <f t="shared" si="15"/>
        <v>0.19742140455872023</v>
      </c>
      <c r="AH75" s="53"/>
      <c r="AI75" s="53"/>
      <c r="AJ75" s="53">
        <f t="shared" si="16"/>
        <v>1.877159667527931E-2</v>
      </c>
      <c r="AK75" s="53">
        <f t="shared" si="17"/>
        <v>-4.2599413256049434E-2</v>
      </c>
      <c r="AL75" s="53"/>
    </row>
    <row r="76" spans="1:39" x14ac:dyDescent="0.2">
      <c r="A76" s="2">
        <v>40301</v>
      </c>
      <c r="B76" s="1">
        <v>66.180959999999999</v>
      </c>
      <c r="D76" s="1">
        <v>56.64</v>
      </c>
      <c r="E76" s="1">
        <v>32.607999999999997</v>
      </c>
      <c r="F76" s="1">
        <v>269.92</v>
      </c>
      <c r="G76" s="1">
        <v>54.17</v>
      </c>
      <c r="I76" s="1">
        <v>74.049000000000007</v>
      </c>
      <c r="J76" s="1">
        <v>10.98</v>
      </c>
      <c r="K76" s="1">
        <v>19.576495999999999</v>
      </c>
      <c r="L76" s="1">
        <v>755.56</v>
      </c>
      <c r="M76" s="1">
        <v>27.068999999999999</v>
      </c>
      <c r="P76" s="1">
        <v>321.23</v>
      </c>
      <c r="Q76" s="1">
        <v>4.2164900000000003</v>
      </c>
      <c r="V76" s="53">
        <f t="shared" si="11"/>
        <v>-5.5555991602590296E-2</v>
      </c>
      <c r="W76" s="53"/>
      <c r="X76" s="53">
        <f t="shared" si="12"/>
        <v>4.2517945886250734E-2</v>
      </c>
      <c r="Y76" s="53">
        <f t="shared" si="12"/>
        <v>-5.4730983302412023E-2</v>
      </c>
      <c r="Z76" s="53">
        <f t="shared" si="12"/>
        <v>-2.4538325322539713E-2</v>
      </c>
      <c r="AA76" s="53">
        <f t="shared" si="9"/>
        <v>-0.13988567799301357</v>
      </c>
      <c r="AB76" s="53"/>
      <c r="AC76" s="53">
        <f t="shared" si="10"/>
        <v>-0.25116043889366435</v>
      </c>
      <c r="AD76" s="53">
        <f t="shared" si="10"/>
        <v>0.1342975206611571</v>
      </c>
      <c r="AE76" s="53">
        <f t="shared" si="13"/>
        <v>-4.2672562016384905E-2</v>
      </c>
      <c r="AF76" s="53">
        <f t="shared" si="14"/>
        <v>-7.8394810447389163E-3</v>
      </c>
      <c r="AG76" s="53">
        <f t="shared" si="15"/>
        <v>-4.0140420552462731E-2</v>
      </c>
      <c r="AH76" s="53"/>
      <c r="AI76" s="53"/>
      <c r="AJ76" s="53">
        <f t="shared" si="16"/>
        <v>5.866262399894543E-2</v>
      </c>
      <c r="AK76" s="53">
        <f t="shared" si="17"/>
        <v>-5.1064615079927635E-2</v>
      </c>
      <c r="AL76" s="53"/>
    </row>
    <row r="77" spans="1:39" x14ac:dyDescent="0.2">
      <c r="A77" s="2">
        <v>40269</v>
      </c>
      <c r="B77" s="1">
        <v>70.073989999999995</v>
      </c>
      <c r="D77" s="1">
        <v>54.33</v>
      </c>
      <c r="E77" s="1">
        <v>34.496000000000002</v>
      </c>
      <c r="F77" s="1">
        <v>276.70999999999998</v>
      </c>
      <c r="G77" s="1">
        <v>62.98</v>
      </c>
      <c r="I77" s="1">
        <v>98.885000000000005</v>
      </c>
      <c r="J77" s="1">
        <v>9.68</v>
      </c>
      <c r="K77" s="1">
        <v>20.449112</v>
      </c>
      <c r="L77" s="1">
        <v>761.53</v>
      </c>
      <c r="M77" s="1">
        <v>28.201000000000001</v>
      </c>
      <c r="P77" s="1">
        <v>303.43</v>
      </c>
      <c r="Q77" s="1">
        <v>4.44339</v>
      </c>
      <c r="V77" s="53">
        <f t="shared" si="11"/>
        <v>8.4804697508125401E-2</v>
      </c>
      <c r="W77" s="53"/>
      <c r="X77" s="53">
        <f t="shared" si="12"/>
        <v>0.22364864864864864</v>
      </c>
      <c r="Y77" s="53">
        <f t="shared" si="12"/>
        <v>7.8592923715197216E-3</v>
      </c>
      <c r="Z77" s="53">
        <f t="shared" si="12"/>
        <v>0.36727937543235489</v>
      </c>
      <c r="AA77" s="53">
        <f t="shared" si="9"/>
        <v>9.7021424838878254E-2</v>
      </c>
      <c r="AB77" s="53"/>
      <c r="AC77" s="53">
        <f t="shared" si="10"/>
        <v>5.7231749561647442E-2</v>
      </c>
      <c r="AD77" s="53">
        <f t="shared" si="10"/>
        <v>-1.2244897959183773E-2</v>
      </c>
      <c r="AE77" s="53">
        <f t="shared" si="13"/>
        <v>6.568683841489989E-2</v>
      </c>
      <c r="AF77" s="53">
        <f t="shared" si="14"/>
        <v>2.009296344420184E-2</v>
      </c>
      <c r="AG77" s="53">
        <f t="shared" si="15"/>
        <v>0.42020446190260369</v>
      </c>
      <c r="AH77" s="53"/>
      <c r="AI77" s="53"/>
      <c r="AJ77" s="53">
        <f t="shared" si="16"/>
        <v>0.15654063119377951</v>
      </c>
      <c r="AK77" s="53">
        <f t="shared" si="17"/>
        <v>5.6179641743363463E-2</v>
      </c>
      <c r="AL77" s="53"/>
    </row>
    <row r="78" spans="1:39" x14ac:dyDescent="0.2">
      <c r="A78" s="2">
        <v>40239</v>
      </c>
      <c r="B78" s="1">
        <v>64.595950000000002</v>
      </c>
      <c r="D78" s="1">
        <v>44.4</v>
      </c>
      <c r="E78" s="1">
        <v>34.226999999999997</v>
      </c>
      <c r="F78" s="1">
        <v>202.38</v>
      </c>
      <c r="G78" s="1">
        <v>57.41</v>
      </c>
      <c r="I78" s="1">
        <v>93.531999999999996</v>
      </c>
      <c r="J78" s="1">
        <v>9.8000000000000007</v>
      </c>
      <c r="K78" s="1">
        <v>19.188669000000001</v>
      </c>
      <c r="L78" s="1">
        <v>746.53</v>
      </c>
      <c r="M78" s="1">
        <v>19.856999999999999</v>
      </c>
      <c r="P78" s="1">
        <v>262.36</v>
      </c>
      <c r="Q78" s="1">
        <v>4.2070400000000001</v>
      </c>
      <c r="V78" s="53">
        <f t="shared" si="11"/>
        <v>7.3711127423437689E-3</v>
      </c>
      <c r="W78" s="53"/>
      <c r="X78" s="53">
        <f t="shared" si="12"/>
        <v>6.9879518072289121E-2</v>
      </c>
      <c r="Y78" s="53">
        <f t="shared" si="12"/>
        <v>6.5664113581169262E-2</v>
      </c>
      <c r="Z78" s="53">
        <f t="shared" si="12"/>
        <v>9.1821320673284315E-2</v>
      </c>
      <c r="AA78" s="53">
        <f t="shared" si="9"/>
        <v>3.6655832430480206E-2</v>
      </c>
      <c r="AB78" s="53"/>
      <c r="AC78" s="53">
        <f t="shared" si="10"/>
        <v>2.543524974784012E-2</v>
      </c>
      <c r="AD78" s="53">
        <f t="shared" si="10"/>
        <v>0.11237230419977301</v>
      </c>
      <c r="AE78" s="53">
        <f t="shared" si="13"/>
        <v>0.13953042151535161</v>
      </c>
      <c r="AF78" s="53">
        <f t="shared" si="14"/>
        <v>-4.7593654179443404E-3</v>
      </c>
      <c r="AG78" s="53">
        <f t="shared" si="15"/>
        <v>0.17580530554239682</v>
      </c>
      <c r="AH78" s="53"/>
      <c r="AI78" s="53"/>
      <c r="AJ78" s="53">
        <f t="shared" si="16"/>
        <v>0.19059720457433291</v>
      </c>
      <c r="AK78" s="53">
        <f t="shared" si="17"/>
        <v>-3.2610845141025475E-2</v>
      </c>
      <c r="AL78" s="53"/>
    </row>
    <row r="79" spans="1:39" ht="12" thickBot="1" x14ac:dyDescent="0.25">
      <c r="A79" s="2">
        <v>40210</v>
      </c>
      <c r="B79" s="1">
        <v>64.123289999999997</v>
      </c>
      <c r="D79" s="1">
        <v>41.5</v>
      </c>
      <c r="E79" s="1">
        <v>32.118000000000002</v>
      </c>
      <c r="F79" s="1">
        <v>185.36</v>
      </c>
      <c r="G79" s="1">
        <v>55.38</v>
      </c>
      <c r="I79" s="1">
        <v>91.212000000000003</v>
      </c>
      <c r="J79" s="1">
        <v>8.81</v>
      </c>
      <c r="K79" s="1">
        <v>16.839102</v>
      </c>
      <c r="L79" s="1">
        <v>750.1</v>
      </c>
      <c r="M79" s="1">
        <v>16.888000000000002</v>
      </c>
      <c r="P79" s="1">
        <v>220.36</v>
      </c>
      <c r="Q79" s="1">
        <v>4.3488600000000002</v>
      </c>
      <c r="V79" s="53">
        <f t="shared" si="11"/>
        <v>-9.9570436252029368E-2</v>
      </c>
      <c r="W79" s="53"/>
      <c r="X79" s="53">
        <f t="shared" si="12"/>
        <v>-0.33140003222168518</v>
      </c>
      <c r="Y79" s="53">
        <f t="shared" si="12"/>
        <v>0.2163605377769362</v>
      </c>
      <c r="Z79" s="53">
        <f t="shared" si="12"/>
        <v>6.8788560226027834E-2</v>
      </c>
      <c r="AA79" s="53">
        <f t="shared" si="9"/>
        <v>-1.371326803205692E-2</v>
      </c>
      <c r="AB79" s="53"/>
      <c r="AC79" s="53">
        <f t="shared" si="10"/>
        <v>3.8458911127809275E-2</v>
      </c>
      <c r="AD79" s="53">
        <f t="shared" si="10"/>
        <v>-0.21409455842997324</v>
      </c>
      <c r="AE79" s="53">
        <f t="shared" si="13"/>
        <v>0.20213431626142564</v>
      </c>
      <c r="AF79" s="53">
        <f t="shared" si="14"/>
        <v>-1.4090060723955767E-2</v>
      </c>
      <c r="AG79" s="53">
        <f t="shared" si="15"/>
        <v>6.4347387659923164E-2</v>
      </c>
      <c r="AH79" s="53"/>
      <c r="AI79" s="53"/>
      <c r="AJ79" s="53">
        <f t="shared" si="16"/>
        <v>-0.126491457565307</v>
      </c>
      <c r="AK79" s="53">
        <f t="shared" si="17"/>
        <v>-2.1274297327040791E-2</v>
      </c>
      <c r="AL79" s="53"/>
    </row>
    <row r="80" spans="1:39" x14ac:dyDescent="0.2">
      <c r="A80" s="2">
        <v>40179</v>
      </c>
      <c r="B80" s="1">
        <v>71.214110000000005</v>
      </c>
      <c r="D80" s="1">
        <v>62.07</v>
      </c>
      <c r="E80" s="1">
        <v>26.405000000000001</v>
      </c>
      <c r="F80" s="1">
        <v>173.43</v>
      </c>
      <c r="G80" s="1">
        <v>56.15</v>
      </c>
      <c r="I80" s="1">
        <v>87.834000000000003</v>
      </c>
      <c r="J80" s="1">
        <v>11.21</v>
      </c>
      <c r="K80" s="1">
        <v>14.007671</v>
      </c>
      <c r="L80" s="1">
        <v>760.82</v>
      </c>
      <c r="M80" s="1">
        <v>15.867000000000001</v>
      </c>
      <c r="P80" s="1">
        <v>252.27</v>
      </c>
      <c r="Q80" s="1">
        <v>4.44339</v>
      </c>
      <c r="V80" s="46">
        <f>AVERAGE(V3:V79)*12</f>
        <v>0.43332475696466777</v>
      </c>
      <c r="W80" s="47">
        <f t="shared" ref="W80:AL80" si="19">AVERAGE(W3:W79)*12</f>
        <v>0.63024607397587262</v>
      </c>
      <c r="X80" s="47">
        <f t="shared" si="19"/>
        <v>0.41704278407387652</v>
      </c>
      <c r="Y80" s="47">
        <f t="shared" si="19"/>
        <v>0.1191161331015491</v>
      </c>
      <c r="Z80" s="47">
        <f t="shared" si="19"/>
        <v>0.28932474379569723</v>
      </c>
      <c r="AA80" s="47">
        <f t="shared" si="19"/>
        <v>0.34227564947168809</v>
      </c>
      <c r="AB80" s="47">
        <f t="shared" si="19"/>
        <v>0.27314996771979816</v>
      </c>
      <c r="AC80" s="47">
        <f t="shared" si="19"/>
        <v>0.39573902749009371</v>
      </c>
      <c r="AD80" s="47">
        <f t="shared" si="19"/>
        <v>0.92441505032845828</v>
      </c>
      <c r="AE80" s="47">
        <f t="shared" si="19"/>
        <v>0.1786848573175169</v>
      </c>
      <c r="AF80" s="47">
        <f t="shared" si="19"/>
        <v>0.49848978085112244</v>
      </c>
      <c r="AG80" s="47">
        <f t="shared" si="19"/>
        <v>0.75097153175304032</v>
      </c>
      <c r="AH80" s="47">
        <f t="shared" si="19"/>
        <v>0.91405086609640118</v>
      </c>
      <c r="AI80" s="47">
        <f t="shared" si="19"/>
        <v>0.56548410636153634</v>
      </c>
      <c r="AJ80" s="47">
        <f t="shared" si="19"/>
        <v>0.43335587539537135</v>
      </c>
      <c r="AK80" s="47">
        <f t="shared" si="19"/>
        <v>0.75650681470724346</v>
      </c>
      <c r="AL80" s="48">
        <f t="shared" si="19"/>
        <v>1.0349969038560467</v>
      </c>
      <c r="AM80" s="78" t="s">
        <v>66</v>
      </c>
    </row>
    <row r="81" spans="1:39" x14ac:dyDescent="0.2">
      <c r="V81" s="49">
        <f>_xlfn.STDEV.P(V3:V79)*SQRT(12)</f>
        <v>0.51133401137111711</v>
      </c>
      <c r="W81" s="49">
        <f t="shared" ref="W81:AL81" si="20">_xlfn.STDEV.P(W3:W79)*SQRT(12)</f>
        <v>0.3873101132989219</v>
      </c>
      <c r="X81" s="49">
        <f t="shared" si="20"/>
        <v>0.55272873299530967</v>
      </c>
      <c r="Y81" s="49">
        <f t="shared" si="20"/>
        <v>0.80173960720809312</v>
      </c>
      <c r="Z81" s="49">
        <f t="shared" si="20"/>
        <v>0.46661976282881373</v>
      </c>
      <c r="AA81" s="49">
        <f t="shared" si="20"/>
        <v>0.45786925852188115</v>
      </c>
      <c r="AB81" s="49">
        <f t="shared" si="20"/>
        <v>0.40145607812316292</v>
      </c>
      <c r="AC81" s="49">
        <f t="shared" si="20"/>
        <v>0.49089030849840498</v>
      </c>
      <c r="AD81" s="49">
        <f t="shared" si="20"/>
        <v>0.71212589912256608</v>
      </c>
      <c r="AE81" s="49">
        <f t="shared" si="20"/>
        <v>0.29046039686181058</v>
      </c>
      <c r="AF81" s="49">
        <f t="shared" si="20"/>
        <v>0.29653490145876166</v>
      </c>
      <c r="AG81" s="49">
        <f t="shared" si="20"/>
        <v>0.7303817004376284</v>
      </c>
      <c r="AH81" s="49">
        <f t="shared" si="20"/>
        <v>1.0942288106673961</v>
      </c>
      <c r="AI81" s="49">
        <f t="shared" si="20"/>
        <v>0.60334463662793503</v>
      </c>
      <c r="AJ81" s="49">
        <f t="shared" si="20"/>
        <v>0.4422024352323744</v>
      </c>
      <c r="AK81" s="49">
        <f t="shared" si="20"/>
        <v>0.82011147003193674</v>
      </c>
      <c r="AL81" s="49">
        <f t="shared" si="20"/>
        <v>2.6812393761974249</v>
      </c>
      <c r="AM81" s="78" t="s">
        <v>67</v>
      </c>
    </row>
    <row r="82" spans="1:39" ht="12" thickBot="1" x14ac:dyDescent="0.25">
      <c r="V82" s="50">
        <f>V81/V80</f>
        <v>1.1800249193073684</v>
      </c>
      <c r="W82" s="51">
        <f t="shared" ref="W82:AL82" si="21">W81/W80</f>
        <v>0.61453792302996413</v>
      </c>
      <c r="X82" s="51">
        <f t="shared" si="21"/>
        <v>1.325352587559451</v>
      </c>
      <c r="Y82" s="51">
        <f t="shared" si="21"/>
        <v>6.7307390387210821</v>
      </c>
      <c r="Z82" s="51">
        <f t="shared" si="21"/>
        <v>1.6127889951863605</v>
      </c>
      <c r="AA82" s="51">
        <f t="shared" si="21"/>
        <v>1.3377208084437644</v>
      </c>
      <c r="AB82" s="51">
        <f t="shared" si="21"/>
        <v>1.4697277157835265</v>
      </c>
      <c r="AC82" s="51">
        <f t="shared" si="21"/>
        <v>1.2404394674232455</v>
      </c>
      <c r="AD82" s="51">
        <f t="shared" si="21"/>
        <v>0.77035299119106426</v>
      </c>
      <c r="AE82" s="51">
        <f t="shared" si="21"/>
        <v>1.6255456742239347</v>
      </c>
      <c r="AF82" s="51">
        <f t="shared" si="21"/>
        <v>0.59486656065939281</v>
      </c>
      <c r="AG82" s="51">
        <f t="shared" si="21"/>
        <v>0.97258240766151582</v>
      </c>
      <c r="AH82" s="51">
        <f t="shared" si="21"/>
        <v>1.1971202602109807</v>
      </c>
      <c r="AI82" s="51">
        <f t="shared" si="21"/>
        <v>1.0669524215455013</v>
      </c>
      <c r="AJ82" s="51">
        <f t="shared" si="21"/>
        <v>1.0204140761422282</v>
      </c>
      <c r="AK82" s="51">
        <f t="shared" si="21"/>
        <v>1.0840767777476099</v>
      </c>
      <c r="AL82" s="52">
        <f t="shared" si="21"/>
        <v>2.5905771951665151</v>
      </c>
      <c r="AM82" s="78" t="s">
        <v>68</v>
      </c>
    </row>
    <row r="84" spans="1:39" ht="23.25" thickBot="1" x14ac:dyDescent="0.25">
      <c r="A84" s="57" t="s">
        <v>69</v>
      </c>
    </row>
    <row r="85" spans="1:39" x14ac:dyDescent="0.2">
      <c r="A85" s="79"/>
      <c r="B85" s="79" t="s">
        <v>49</v>
      </c>
      <c r="C85" s="79" t="s">
        <v>50</v>
      </c>
      <c r="D85" s="79" t="s">
        <v>51</v>
      </c>
      <c r="E85" s="79" t="s">
        <v>52</v>
      </c>
      <c r="F85" s="79" t="s">
        <v>53</v>
      </c>
      <c r="G85" s="79" t="s">
        <v>54</v>
      </c>
      <c r="H85" s="79" t="s">
        <v>55</v>
      </c>
      <c r="I85" s="79" t="s">
        <v>56</v>
      </c>
      <c r="J85" s="79" t="s">
        <v>57</v>
      </c>
      <c r="K85" s="79" t="s">
        <v>58</v>
      </c>
      <c r="L85" s="79" t="s">
        <v>59</v>
      </c>
      <c r="M85" s="79" t="s">
        <v>60</v>
      </c>
      <c r="N85" s="79" t="s">
        <v>61</v>
      </c>
      <c r="O85" s="79" t="s">
        <v>62</v>
      </c>
      <c r="P85" s="79" t="s">
        <v>63</v>
      </c>
      <c r="Q85" s="79" t="s">
        <v>64</v>
      </c>
      <c r="R85" s="79" t="s">
        <v>65</v>
      </c>
    </row>
    <row r="86" spans="1:39" x14ac:dyDescent="0.2">
      <c r="A86" s="80" t="s">
        <v>49</v>
      </c>
      <c r="B86" s="81">
        <f>VARP('Stocks Compiled_V.1'!$V$3:$V$79)</f>
        <v>2.1788539265406477E-2</v>
      </c>
      <c r="C86" s="81">
        <v>2.8227082908432312E-3</v>
      </c>
      <c r="D86" s="81">
        <v>6.4936697448512862E-3</v>
      </c>
      <c r="E86" s="81">
        <v>4.0617573412976707E-3</v>
      </c>
      <c r="F86" s="81">
        <v>3.1469746685385191E-3</v>
      </c>
      <c r="G86" s="81">
        <v>6.4463830232782326E-3</v>
      </c>
      <c r="H86" s="81">
        <v>4.3316329905992096E-3</v>
      </c>
      <c r="I86" s="81">
        <v>9.4297910394822541E-3</v>
      </c>
      <c r="J86" s="81">
        <v>4.4084030695049946E-3</v>
      </c>
      <c r="K86" s="81">
        <v>2.1400292805574131E-4</v>
      </c>
      <c r="L86" s="81">
        <v>-4.3756010351995333E-4</v>
      </c>
      <c r="M86" s="81">
        <v>1.0950947392018363E-2</v>
      </c>
      <c r="N86" s="81">
        <v>-6.947051527318132E-3</v>
      </c>
      <c r="O86" s="81">
        <v>1.895889281826909E-3</v>
      </c>
      <c r="P86" s="81">
        <v>8.5082128057637086E-3</v>
      </c>
      <c r="Q86" s="81">
        <v>1.0577449665197504E-2</v>
      </c>
      <c r="R86" s="81">
        <v>-3.428878944427814E-3</v>
      </c>
    </row>
    <row r="87" spans="1:39" x14ac:dyDescent="0.2">
      <c r="A87" s="80" t="s">
        <v>50</v>
      </c>
      <c r="B87" s="81">
        <v>2.8227082908432312E-3</v>
      </c>
      <c r="C87" s="81">
        <f>VARP('Stocks Compiled_V.1'!$W$3:$W$79)</f>
        <v>1.2500760321968646E-2</v>
      </c>
      <c r="D87" s="81">
        <v>4.1923466919765286E-3</v>
      </c>
      <c r="E87" s="81">
        <v>3.4984820344334138E-3</v>
      </c>
      <c r="F87" s="81">
        <v>-6.8956559007721577E-5</v>
      </c>
      <c r="G87" s="81">
        <v>4.097606756070433E-3</v>
      </c>
      <c r="H87" s="81">
        <v>-7.9611570820526576E-6</v>
      </c>
      <c r="I87" s="81">
        <v>7.4636278715978243E-4</v>
      </c>
      <c r="J87" s="81">
        <v>3.6347376185302241E-4</v>
      </c>
      <c r="K87" s="81">
        <v>2.2492099641460137E-3</v>
      </c>
      <c r="L87" s="81">
        <v>1.9100401457648609E-3</v>
      </c>
      <c r="M87" s="81">
        <v>5.3416267573278204E-4</v>
      </c>
      <c r="N87" s="81">
        <v>4.211420785441117E-4</v>
      </c>
      <c r="O87" s="81">
        <v>3.1005594495629478E-3</v>
      </c>
      <c r="P87" s="81">
        <v>3.4147792431796693E-3</v>
      </c>
      <c r="Q87" s="81">
        <v>6.1408205447572861E-3</v>
      </c>
      <c r="R87" s="81">
        <v>1.5910846404197725E-3</v>
      </c>
    </row>
    <row r="88" spans="1:39" x14ac:dyDescent="0.2">
      <c r="A88" s="80" t="s">
        <v>51</v>
      </c>
      <c r="B88" s="81">
        <v>6.4936697448512862E-3</v>
      </c>
      <c r="C88" s="81">
        <v>4.1923466919765286E-3</v>
      </c>
      <c r="D88" s="81">
        <f>VARP('Stocks Compiled_V.1'!$X$3:$X$79)</f>
        <v>2.5459087689883367E-2</v>
      </c>
      <c r="E88" s="81">
        <v>2.7264645891325089E-3</v>
      </c>
      <c r="F88" s="81">
        <v>7.1071423914071544E-3</v>
      </c>
      <c r="G88" s="81">
        <v>1.2693096193726335E-2</v>
      </c>
      <c r="H88" s="81">
        <v>3.842708234305498E-3</v>
      </c>
      <c r="I88" s="81">
        <v>7.2487968830182783E-3</v>
      </c>
      <c r="J88" s="81">
        <v>1.0622869325318271E-2</v>
      </c>
      <c r="K88" s="81">
        <v>-9.6446469895068905E-4</v>
      </c>
      <c r="L88" s="81">
        <v>1.641700625322739E-3</v>
      </c>
      <c r="M88" s="81">
        <v>1.5224446945131326E-2</v>
      </c>
      <c r="N88" s="81">
        <v>-2.2353171162536739E-3</v>
      </c>
      <c r="O88" s="81">
        <v>1.3137756991249454E-2</v>
      </c>
      <c r="P88" s="81">
        <v>6.9578601091362597E-3</v>
      </c>
      <c r="Q88" s="81">
        <v>9.5147420491251081E-3</v>
      </c>
      <c r="R88" s="81">
        <v>2.7989701318641209E-2</v>
      </c>
    </row>
    <row r="89" spans="1:39" x14ac:dyDescent="0.2">
      <c r="A89" s="80" t="s">
        <v>52</v>
      </c>
      <c r="B89" s="81">
        <v>4.0617573412976707E-3</v>
      </c>
      <c r="C89" s="81">
        <v>3.4984820344334138E-3</v>
      </c>
      <c r="D89" s="81">
        <v>2.7264645891325089E-3</v>
      </c>
      <c r="E89" s="81">
        <f>VARP('Stocks Compiled_V.1'!$Y$3:$Y$79)</f>
        <v>5.3565533147182293E-2</v>
      </c>
      <c r="F89" s="81">
        <v>4.482674825600763E-3</v>
      </c>
      <c r="G89" s="81">
        <v>3.483809713294875E-3</v>
      </c>
      <c r="H89" s="81">
        <v>-1.3982255870898725E-4</v>
      </c>
      <c r="I89" s="81">
        <v>3.4057447443581602E-3</v>
      </c>
      <c r="J89" s="81">
        <v>6.1462580481822281E-3</v>
      </c>
      <c r="K89" s="81">
        <v>3.6834141269823204E-3</v>
      </c>
      <c r="L89" s="81">
        <v>1.4622584875266106E-3</v>
      </c>
      <c r="M89" s="81">
        <v>-1.3177240017685891E-3</v>
      </c>
      <c r="N89" s="81">
        <v>-4.8029246813374223E-3</v>
      </c>
      <c r="O89" s="81">
        <v>6.0665873703254422E-3</v>
      </c>
      <c r="P89" s="81">
        <v>6.1835765286628831E-3</v>
      </c>
      <c r="Q89" s="81">
        <v>-2.300196631222236E-3</v>
      </c>
      <c r="R89" s="81">
        <v>-9.866768406642008E-3</v>
      </c>
    </row>
    <row r="90" spans="1:39" x14ac:dyDescent="0.2">
      <c r="A90" s="80" t="s">
        <v>53</v>
      </c>
      <c r="B90" s="81">
        <v>3.1469746685385191E-3</v>
      </c>
      <c r="C90" s="81">
        <v>-6.8956559007721577E-5</v>
      </c>
      <c r="D90" s="81">
        <v>7.1071423914071544E-3</v>
      </c>
      <c r="E90" s="81">
        <v>4.482674825600763E-3</v>
      </c>
      <c r="F90" s="81">
        <f>VARP('Stocks Compiled_V.1'!$Z$3:$Z$79)</f>
        <v>1.8144500255201534E-2</v>
      </c>
      <c r="G90" s="81">
        <v>4.987027438235701E-3</v>
      </c>
      <c r="H90" s="81">
        <v>1.8090553422210767E-3</v>
      </c>
      <c r="I90" s="81">
        <v>3.5321128795372785E-3</v>
      </c>
      <c r="J90" s="81">
        <v>7.2995413842601945E-3</v>
      </c>
      <c r="K90" s="81">
        <v>1.2471501623549798E-3</v>
      </c>
      <c r="L90" s="81">
        <v>1.2462570638993396E-3</v>
      </c>
      <c r="M90" s="81">
        <v>8.4663890214095403E-3</v>
      </c>
      <c r="N90" s="81">
        <v>-2.0385095708383228E-3</v>
      </c>
      <c r="O90" s="81">
        <v>9.1138854221552747E-3</v>
      </c>
      <c r="P90" s="81">
        <v>4.1834528189772313E-3</v>
      </c>
      <c r="Q90" s="81">
        <v>8.4843782606457037E-3</v>
      </c>
      <c r="R90" s="81">
        <v>3.9874481036048012E-3</v>
      </c>
    </row>
    <row r="91" spans="1:39" x14ac:dyDescent="0.2">
      <c r="A91" s="80" t="s">
        <v>54</v>
      </c>
      <c r="B91" s="81">
        <v>6.4463830232782326E-3</v>
      </c>
      <c r="C91" s="81">
        <v>4.097606756070433E-3</v>
      </c>
      <c r="D91" s="81">
        <v>1.2693096193726335E-2</v>
      </c>
      <c r="E91" s="81">
        <v>3.483809713294875E-3</v>
      </c>
      <c r="F91" s="81">
        <v>4.987027438235701E-3</v>
      </c>
      <c r="G91" s="81">
        <f>VARP('Stocks Compiled_V.1'!$AA$3:$AA$79)</f>
        <v>1.7470354824948103E-2</v>
      </c>
      <c r="H91" s="81">
        <v>1.9025099695566155E-3</v>
      </c>
      <c r="I91" s="81">
        <v>6.0156973603064934E-3</v>
      </c>
      <c r="J91" s="81">
        <v>1.3082246447665915E-2</v>
      </c>
      <c r="K91" s="81">
        <v>2.8219238915995856E-4</v>
      </c>
      <c r="L91" s="81">
        <v>2.9351000033018305E-3</v>
      </c>
      <c r="M91" s="81">
        <v>5.5528195939297297E-3</v>
      </c>
      <c r="N91" s="81">
        <v>-1.188899254484453E-3</v>
      </c>
      <c r="O91" s="81">
        <v>9.4484232315925325E-3</v>
      </c>
      <c r="P91" s="81">
        <v>4.3488737258219438E-3</v>
      </c>
      <c r="Q91" s="81">
        <v>5.8703348088368062E-3</v>
      </c>
      <c r="R91" s="81">
        <v>1.6398142088362041E-2</v>
      </c>
    </row>
    <row r="92" spans="1:39" x14ac:dyDescent="0.2">
      <c r="A92" s="80" t="s">
        <v>55</v>
      </c>
      <c r="B92" s="81">
        <v>4.3316329905992096E-3</v>
      </c>
      <c r="C92" s="81">
        <v>-7.9611570820526576E-6</v>
      </c>
      <c r="D92" s="81">
        <v>3.842708234305498E-3</v>
      </c>
      <c r="E92" s="81">
        <v>-1.3982255870898725E-4</v>
      </c>
      <c r="F92" s="81">
        <v>1.8090553422210767E-3</v>
      </c>
      <c r="G92" s="81">
        <v>1.9025099695566155E-3</v>
      </c>
      <c r="H92" s="81">
        <f>VARP('Stocks Compiled_V.1'!$AB$3:$AB$79)</f>
        <v>1.3430581888502591E-2</v>
      </c>
      <c r="I92" s="81">
        <v>7.1340760478036261E-3</v>
      </c>
      <c r="J92" s="81">
        <v>3.0177386222876306E-3</v>
      </c>
      <c r="K92" s="81">
        <v>-2.5656320598901445E-3</v>
      </c>
      <c r="L92" s="81">
        <v>-4.3180923146485793E-4</v>
      </c>
      <c r="M92" s="81">
        <v>6.085440617954979E-3</v>
      </c>
      <c r="N92" s="81">
        <v>7.9409784725835066E-3</v>
      </c>
      <c r="O92" s="81">
        <v>3.3540350627923308E-3</v>
      </c>
      <c r="P92" s="81">
        <v>4.1812083108226502E-3</v>
      </c>
      <c r="Q92" s="81">
        <v>4.2343271083696791E-3</v>
      </c>
      <c r="R92" s="81">
        <v>8.251240618181643E-3</v>
      </c>
    </row>
    <row r="93" spans="1:39" x14ac:dyDescent="0.2">
      <c r="A93" s="80" t="s">
        <v>56</v>
      </c>
      <c r="B93" s="81">
        <v>9.4297910394822541E-3</v>
      </c>
      <c r="C93" s="81">
        <v>7.4636278715978243E-4</v>
      </c>
      <c r="D93" s="81">
        <v>7.2487968830182783E-3</v>
      </c>
      <c r="E93" s="81">
        <v>3.4057447443581602E-3</v>
      </c>
      <c r="F93" s="81">
        <v>3.5321128795372785E-3</v>
      </c>
      <c r="G93" s="81">
        <v>6.0156973603064934E-3</v>
      </c>
      <c r="H93" s="81">
        <v>7.1340760478036261E-3</v>
      </c>
      <c r="I93" s="81">
        <f>VARP('Stocks Compiled_V.1'!$AC$3:$AC$79)</f>
        <v>2.0081107914804941E-2</v>
      </c>
      <c r="J93" s="81">
        <v>4.6270942989065878E-3</v>
      </c>
      <c r="K93" s="81">
        <v>8.8789369884453926E-4</v>
      </c>
      <c r="L93" s="81">
        <v>-8.6213320568686951E-4</v>
      </c>
      <c r="M93" s="81">
        <v>7.5346566748345153E-3</v>
      </c>
      <c r="N93" s="81">
        <v>-8.69981075169062E-3</v>
      </c>
      <c r="O93" s="81">
        <v>3.7911211703372284E-3</v>
      </c>
      <c r="P93" s="81">
        <v>6.536659747201092E-3</v>
      </c>
      <c r="Q93" s="81">
        <v>6.7443532103622968E-3</v>
      </c>
      <c r="R93" s="81">
        <v>4.843897736718665E-3</v>
      </c>
    </row>
    <row r="94" spans="1:39" x14ac:dyDescent="0.2">
      <c r="A94" s="80" t="s">
        <v>57</v>
      </c>
      <c r="B94" s="81">
        <v>4.4084030695049946E-3</v>
      </c>
      <c r="C94" s="81">
        <v>3.6347376185302241E-4</v>
      </c>
      <c r="D94" s="81">
        <v>1.0622869325318271E-2</v>
      </c>
      <c r="E94" s="81">
        <v>6.1462580481822281E-3</v>
      </c>
      <c r="F94" s="81">
        <v>7.2995413842601945E-3</v>
      </c>
      <c r="G94" s="81">
        <v>1.3082246447665915E-2</v>
      </c>
      <c r="H94" s="81">
        <v>3.0177386222876306E-3</v>
      </c>
      <c r="I94" s="81">
        <v>4.6270942989065878E-3</v>
      </c>
      <c r="J94" s="81">
        <f>VARP('Stocks Compiled_V.1'!$AD$3:$AD$79)</f>
        <v>4.2260274683426934E-2</v>
      </c>
      <c r="K94" s="81">
        <v>1.0476407042562747E-3</v>
      </c>
      <c r="L94" s="81">
        <v>3.6087159035247669E-3</v>
      </c>
      <c r="M94" s="81">
        <v>2.72778521016138E-3</v>
      </c>
      <c r="N94" s="81">
        <v>-5.3654215487031513E-4</v>
      </c>
      <c r="O94" s="81">
        <v>2.0721503405179573E-2</v>
      </c>
      <c r="P94" s="81">
        <v>5.4768095742964316E-3</v>
      </c>
      <c r="Q94" s="81">
        <v>3.9897365635147165E-3</v>
      </c>
      <c r="R94" s="81">
        <v>1.2871775329242172E-2</v>
      </c>
    </row>
    <row r="95" spans="1:39" x14ac:dyDescent="0.2">
      <c r="A95" s="80" t="s">
        <v>58</v>
      </c>
      <c r="B95" s="81">
        <v>2.1400292805574131E-4</v>
      </c>
      <c r="C95" s="81">
        <v>2.2492099641460137E-3</v>
      </c>
      <c r="D95" s="81">
        <v>-9.6446469895068905E-4</v>
      </c>
      <c r="E95" s="81">
        <v>3.6834141269823204E-3</v>
      </c>
      <c r="F95" s="81">
        <v>1.2471501623549798E-3</v>
      </c>
      <c r="G95" s="81">
        <v>2.8219238915995856E-4</v>
      </c>
      <c r="H95" s="81">
        <v>-2.5656320598901445E-3</v>
      </c>
      <c r="I95" s="81">
        <v>8.8789369884453926E-4</v>
      </c>
      <c r="J95" s="81">
        <v>1.0476407042562747E-3</v>
      </c>
      <c r="K95" s="81">
        <f>VARP('Stocks Compiled_V.1'!$AE$3:$AE$79)</f>
        <v>7.0306035120933754E-3</v>
      </c>
      <c r="L95" s="81">
        <v>-1.2627827348720979E-5</v>
      </c>
      <c r="M95" s="81">
        <v>-6.750104121309963E-4</v>
      </c>
      <c r="N95" s="81">
        <v>-1.8064861817061388E-3</v>
      </c>
      <c r="O95" s="81">
        <v>9.8176982140540893E-4</v>
      </c>
      <c r="P95" s="81">
        <v>-1.5018638699926519E-3</v>
      </c>
      <c r="Q95" s="81">
        <v>6.3055844618527767E-4</v>
      </c>
      <c r="R95" s="81">
        <v>-3.3845372527478075E-3</v>
      </c>
    </row>
    <row r="96" spans="1:39" x14ac:dyDescent="0.2">
      <c r="A96" s="80" t="s">
        <v>59</v>
      </c>
      <c r="B96" s="81">
        <v>-4.3756010351995333E-4</v>
      </c>
      <c r="C96" s="81">
        <v>1.9100401457648609E-3</v>
      </c>
      <c r="D96" s="81">
        <v>1.641700625322739E-3</v>
      </c>
      <c r="E96" s="81">
        <v>1.4622584875266106E-3</v>
      </c>
      <c r="F96" s="81">
        <v>1.2462570638993396E-3</v>
      </c>
      <c r="G96" s="81">
        <v>2.9351000033018305E-3</v>
      </c>
      <c r="H96" s="81">
        <v>-4.3180923146485793E-4</v>
      </c>
      <c r="I96" s="81">
        <v>-8.6213320568686951E-4</v>
      </c>
      <c r="J96" s="81">
        <v>3.6087159035247669E-3</v>
      </c>
      <c r="K96" s="81">
        <v>-1.2627827348720979E-5</v>
      </c>
      <c r="L96" s="81">
        <f>VARP('Stocks Compiled_V.1'!$AF$3:$AF$79)</f>
        <v>7.3277456485964579E-3</v>
      </c>
      <c r="M96" s="81">
        <v>-2.5591383926365356E-4</v>
      </c>
      <c r="N96" s="81">
        <v>2.2795212876398642E-3</v>
      </c>
      <c r="O96" s="81">
        <v>4.3064983912145987E-3</v>
      </c>
      <c r="P96" s="81">
        <v>-8.9629265570606847E-4</v>
      </c>
      <c r="Q96" s="81">
        <v>1.2523048789770915E-3</v>
      </c>
      <c r="R96" s="81">
        <v>-4.6234492296860757E-3</v>
      </c>
    </row>
    <row r="97" spans="1:18" x14ac:dyDescent="0.2">
      <c r="A97" s="80" t="s">
        <v>60</v>
      </c>
      <c r="B97" s="81">
        <v>1.0950947392018363E-2</v>
      </c>
      <c r="C97" s="81">
        <v>5.3416267573278204E-4</v>
      </c>
      <c r="D97" s="81">
        <v>1.5224446945131326E-2</v>
      </c>
      <c r="E97" s="81">
        <v>-1.3177240017685891E-3</v>
      </c>
      <c r="F97" s="81">
        <v>8.4663890214095403E-3</v>
      </c>
      <c r="G97" s="81">
        <v>5.5528195939297297E-3</v>
      </c>
      <c r="H97" s="81">
        <v>6.085440617954979E-3</v>
      </c>
      <c r="I97" s="81">
        <v>7.5346566748345153E-3</v>
      </c>
      <c r="J97" s="81">
        <v>2.72778521016138E-3</v>
      </c>
      <c r="K97" s="81">
        <v>-6.750104121309963E-4</v>
      </c>
      <c r="L97" s="81">
        <v>-2.5591383926365356E-4</v>
      </c>
      <c r="M97" s="81">
        <f>VARP('Stocks Compiled_V.1'!$AG$3:$AG$79)</f>
        <v>4.4454785694513471E-2</v>
      </c>
      <c r="N97" s="81">
        <v>2.9408113323836286E-3</v>
      </c>
      <c r="O97" s="81">
        <v>1.3492150984976376E-2</v>
      </c>
      <c r="P97" s="81">
        <v>3.0085119617607697E-3</v>
      </c>
      <c r="Q97" s="81">
        <v>1.871413912826158E-2</v>
      </c>
      <c r="R97" s="81">
        <v>1.3908735379980374E-2</v>
      </c>
    </row>
    <row r="98" spans="1:18" x14ac:dyDescent="0.2">
      <c r="A98" s="80" t="s">
        <v>61</v>
      </c>
      <c r="B98" s="81">
        <v>-6.947051527318132E-3</v>
      </c>
      <c r="C98" s="81">
        <v>4.211420785441117E-4</v>
      </c>
      <c r="D98" s="81">
        <v>-2.2353171162536739E-3</v>
      </c>
      <c r="E98" s="81">
        <v>-4.8029246813374223E-3</v>
      </c>
      <c r="F98" s="81">
        <v>-2.0385095708383228E-3</v>
      </c>
      <c r="G98" s="81">
        <v>-1.188899254484453E-3</v>
      </c>
      <c r="H98" s="81">
        <v>7.9409784725835066E-3</v>
      </c>
      <c r="I98" s="81">
        <v>-8.69981075169062E-3</v>
      </c>
      <c r="J98" s="81">
        <v>-5.3654215487031513E-4</v>
      </c>
      <c r="K98" s="81">
        <v>-1.8064861817061388E-3</v>
      </c>
      <c r="L98" s="81">
        <v>2.2795212876398642E-3</v>
      </c>
      <c r="M98" s="81">
        <v>2.9408113323836286E-3</v>
      </c>
      <c r="N98" s="81">
        <f>VARP('Stocks Compiled_V.1'!$AH$3:$AH$79)</f>
        <v>9.9778057507882018E-2</v>
      </c>
      <c r="O98" s="81">
        <v>-2.9463675147178249E-3</v>
      </c>
      <c r="P98" s="81">
        <v>-2.884115001041901E-3</v>
      </c>
      <c r="Q98" s="81">
        <v>-8.0322196853512603E-3</v>
      </c>
      <c r="R98" s="81">
        <v>3.0860374505175523E-3</v>
      </c>
    </row>
    <row r="99" spans="1:18" x14ac:dyDescent="0.2">
      <c r="A99" s="80" t="s">
        <v>62</v>
      </c>
      <c r="B99" s="81">
        <v>1.895889281826909E-3</v>
      </c>
      <c r="C99" s="81">
        <v>3.1005594495629478E-3</v>
      </c>
      <c r="D99" s="81">
        <v>1.3137756991249454E-2</v>
      </c>
      <c r="E99" s="81">
        <v>6.0665873703254422E-3</v>
      </c>
      <c r="F99" s="81">
        <v>9.1138854221552747E-3</v>
      </c>
      <c r="G99" s="81">
        <v>9.4484232315925325E-3</v>
      </c>
      <c r="H99" s="81">
        <v>3.3540350627923308E-3</v>
      </c>
      <c r="I99" s="81">
        <v>3.7911211703372284E-3</v>
      </c>
      <c r="J99" s="81">
        <v>2.0721503405179573E-2</v>
      </c>
      <c r="K99" s="81">
        <v>9.8176982140540893E-4</v>
      </c>
      <c r="L99" s="81">
        <v>4.3064983912145987E-3</v>
      </c>
      <c r="M99" s="81">
        <v>1.3492150984976376E-2</v>
      </c>
      <c r="N99" s="81">
        <v>-2.9463675147178249E-3</v>
      </c>
      <c r="O99" s="81">
        <f>VARP('Stocks Compiled_V.1'!$AI$3:$AI$79)</f>
        <v>3.0335395878974592E-2</v>
      </c>
      <c r="P99" s="81">
        <v>4.9539756203301789E-3</v>
      </c>
      <c r="Q99" s="81">
        <v>2.309266344344392E-2</v>
      </c>
      <c r="R99" s="81">
        <v>0.14060545211025671</v>
      </c>
    </row>
    <row r="100" spans="1:18" x14ac:dyDescent="0.2">
      <c r="A100" s="80" t="s">
        <v>63</v>
      </c>
      <c r="B100" s="81">
        <v>8.5082128057637086E-3</v>
      </c>
      <c r="C100" s="81">
        <v>3.4147792431796693E-3</v>
      </c>
      <c r="D100" s="81">
        <v>6.9578601091362597E-3</v>
      </c>
      <c r="E100" s="81">
        <v>6.1835765286628831E-3</v>
      </c>
      <c r="F100" s="81">
        <v>4.1834528189772313E-3</v>
      </c>
      <c r="G100" s="81">
        <v>4.3488737258219438E-3</v>
      </c>
      <c r="H100" s="81">
        <v>4.1812083108226502E-3</v>
      </c>
      <c r="I100" s="81">
        <v>6.536659747201092E-3</v>
      </c>
      <c r="J100" s="81">
        <v>5.4768095742964316E-3</v>
      </c>
      <c r="K100" s="81">
        <v>-1.5018638699926519E-3</v>
      </c>
      <c r="L100" s="81">
        <v>-8.9629265570606847E-4</v>
      </c>
      <c r="M100" s="81">
        <v>3.0085119617607697E-3</v>
      </c>
      <c r="N100" s="81">
        <v>-2.884115001041901E-3</v>
      </c>
      <c r="O100" s="81">
        <v>4.9539756203301789E-3</v>
      </c>
      <c r="P100" s="81">
        <f>VARP('Stocks Compiled_V.1'!$AJ$3:$AJ$79)</f>
        <v>1.6295249477120195E-2</v>
      </c>
      <c r="Q100" s="81">
        <v>6.9969846672258001E-3</v>
      </c>
      <c r="R100" s="81">
        <v>3.0135263304021274E-3</v>
      </c>
    </row>
    <row r="101" spans="1:18" x14ac:dyDescent="0.2">
      <c r="A101" s="80" t="s">
        <v>64</v>
      </c>
      <c r="B101" s="81">
        <v>1.0577449665197504E-2</v>
      </c>
      <c r="C101" s="81">
        <v>6.1408205447572861E-3</v>
      </c>
      <c r="D101" s="81">
        <v>9.5147420491251081E-3</v>
      </c>
      <c r="E101" s="81">
        <v>-2.300196631222236E-3</v>
      </c>
      <c r="F101" s="81">
        <v>8.4843782606457037E-3</v>
      </c>
      <c r="G101" s="81">
        <v>5.8703348088368062E-3</v>
      </c>
      <c r="H101" s="81">
        <v>4.2343271083696791E-3</v>
      </c>
      <c r="I101" s="81">
        <v>6.7443532103622968E-3</v>
      </c>
      <c r="J101" s="81">
        <v>3.9897365635147165E-3</v>
      </c>
      <c r="K101" s="81">
        <v>6.3055844618527767E-4</v>
      </c>
      <c r="L101" s="81">
        <v>1.2523048789770915E-3</v>
      </c>
      <c r="M101" s="81">
        <v>1.871413912826158E-2</v>
      </c>
      <c r="N101" s="81">
        <v>-8.0322196853512603E-3</v>
      </c>
      <c r="O101" s="81">
        <v>2.309266344344392E-2</v>
      </c>
      <c r="P101" s="81">
        <v>6.9969846672258001E-3</v>
      </c>
      <c r="Q101" s="81">
        <f>VARP('Stocks Compiled_V.1'!$AK$3:$AK$79)</f>
        <v>5.6048568606495368E-2</v>
      </c>
      <c r="R101" s="81">
        <v>2.043566509484054E-2</v>
      </c>
    </row>
    <row r="102" spans="1:18" ht="12" thickBot="1" x14ac:dyDescent="0.25">
      <c r="A102" s="82" t="s">
        <v>65</v>
      </c>
      <c r="B102" s="83">
        <v>-3.428878944427814E-3</v>
      </c>
      <c r="C102" s="83">
        <v>1.5910846404197725E-3</v>
      </c>
      <c r="D102" s="83">
        <v>2.7989701318641209E-2</v>
      </c>
      <c r="E102" s="83">
        <v>-9.866768406642008E-3</v>
      </c>
      <c r="F102" s="83">
        <v>3.9874481036048012E-3</v>
      </c>
      <c r="G102" s="83">
        <v>1.6398142088362041E-2</v>
      </c>
      <c r="H102" s="83">
        <v>8.251240618181643E-3</v>
      </c>
      <c r="I102" s="83">
        <v>4.843897736718665E-3</v>
      </c>
      <c r="J102" s="83">
        <v>1.2871775329242172E-2</v>
      </c>
      <c r="K102" s="83">
        <v>-3.3845372527478075E-3</v>
      </c>
      <c r="L102" s="83">
        <v>-4.6234492296860757E-3</v>
      </c>
      <c r="M102" s="83">
        <v>1.3908735379980374E-2</v>
      </c>
      <c r="N102" s="83">
        <v>3.0860374505175523E-3</v>
      </c>
      <c r="O102" s="83">
        <v>0.14060545211025671</v>
      </c>
      <c r="P102" s="83">
        <v>3.0135263304021274E-3</v>
      </c>
      <c r="Q102" s="83">
        <v>2.043566509484054E-2</v>
      </c>
      <c r="R102" s="83">
        <f>VARP('Stocks Compiled_V.1'!$AL$3:$AL$79)</f>
        <v>0.59908704937262969</v>
      </c>
    </row>
    <row r="106" spans="1:18" ht="22.5" x14ac:dyDescent="0.2">
      <c r="A106" s="1" t="s">
        <v>70</v>
      </c>
    </row>
    <row r="107" spans="1:18" ht="12" thickBot="1" x14ac:dyDescent="0.25"/>
    <row r="108" spans="1:18" x14ac:dyDescent="0.2">
      <c r="A108" s="79"/>
      <c r="B108" s="79" t="s">
        <v>49</v>
      </c>
      <c r="C108" s="79" t="s">
        <v>50</v>
      </c>
      <c r="D108" s="79" t="s">
        <v>51</v>
      </c>
      <c r="E108" s="79" t="s">
        <v>52</v>
      </c>
      <c r="F108" s="79" t="s">
        <v>53</v>
      </c>
      <c r="G108" s="79" t="s">
        <v>54</v>
      </c>
      <c r="H108" s="79" t="s">
        <v>55</v>
      </c>
      <c r="I108" s="79" t="s">
        <v>56</v>
      </c>
      <c r="J108" s="79" t="s">
        <v>57</v>
      </c>
      <c r="K108" s="79" t="s">
        <v>58</v>
      </c>
      <c r="L108" s="79" t="s">
        <v>59</v>
      </c>
      <c r="M108" s="79" t="s">
        <v>60</v>
      </c>
      <c r="N108" s="79" t="s">
        <v>61</v>
      </c>
      <c r="O108" s="79" t="s">
        <v>62</v>
      </c>
      <c r="P108" s="79" t="s">
        <v>63</v>
      </c>
      <c r="Q108" s="79" t="s">
        <v>64</v>
      </c>
      <c r="R108" s="79" t="s">
        <v>65</v>
      </c>
    </row>
    <row r="109" spans="1:18" x14ac:dyDescent="0.2">
      <c r="A109" s="80" t="s">
        <v>49</v>
      </c>
      <c r="B109" s="80">
        <v>1</v>
      </c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</row>
    <row r="110" spans="1:18" x14ac:dyDescent="0.2">
      <c r="A110" s="80" t="s">
        <v>50</v>
      </c>
      <c r="B110" s="80">
        <v>0.15492829665576119</v>
      </c>
      <c r="C110" s="80">
        <v>1</v>
      </c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</row>
    <row r="111" spans="1:18" x14ac:dyDescent="0.2">
      <c r="A111" s="80" t="s">
        <v>51</v>
      </c>
      <c r="B111" s="80">
        <v>0.27571139858732485</v>
      </c>
      <c r="C111" s="80">
        <v>0.23057365074332106</v>
      </c>
      <c r="D111" s="80">
        <v>1</v>
      </c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</row>
    <row r="112" spans="1:18" x14ac:dyDescent="0.2">
      <c r="A112" s="80" t="s">
        <v>52</v>
      </c>
      <c r="B112" s="80">
        <v>0.11889325042543321</v>
      </c>
      <c r="C112" s="80">
        <v>0.12092908500603244</v>
      </c>
      <c r="D112" s="80">
        <v>7.383048597801127E-2</v>
      </c>
      <c r="E112" s="80">
        <v>1</v>
      </c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</row>
    <row r="113" spans="1:18" x14ac:dyDescent="0.2">
      <c r="A113" s="80" t="s">
        <v>53</v>
      </c>
      <c r="B113" s="80">
        <v>0.15827294513451148</v>
      </c>
      <c r="C113" s="80">
        <v>-4.2609098428657054E-3</v>
      </c>
      <c r="D113" s="80">
        <v>0.33067479468665539</v>
      </c>
      <c r="E113" s="80">
        <v>0.14378779196927502</v>
      </c>
      <c r="F113" s="80">
        <v>1</v>
      </c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</row>
    <row r="114" spans="1:18" x14ac:dyDescent="0.2">
      <c r="A114" s="80" t="s">
        <v>54</v>
      </c>
      <c r="B114" s="80">
        <v>0.33040848053196264</v>
      </c>
      <c r="C114" s="80">
        <v>0.26455875480217872</v>
      </c>
      <c r="D114" s="80">
        <v>0.6018597356524108</v>
      </c>
      <c r="E114" s="80">
        <v>0.11388351075327012</v>
      </c>
      <c r="F114" s="80">
        <v>0.2801034056747278</v>
      </c>
      <c r="G114" s="80">
        <v>1</v>
      </c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</row>
    <row r="115" spans="1:18" x14ac:dyDescent="0.2">
      <c r="A115" s="80" t="s">
        <v>55</v>
      </c>
      <c r="B115" s="80">
        <v>0.23234534031854803</v>
      </c>
      <c r="C115" s="80">
        <v>-6.0277618631080247E-4</v>
      </c>
      <c r="D115" s="80">
        <v>0.20524916285898012</v>
      </c>
      <c r="E115" s="80">
        <v>-4.7172707327276476E-3</v>
      </c>
      <c r="F115" s="80">
        <v>0.11044709599689664</v>
      </c>
      <c r="G115" s="80">
        <v>0.11815363758407801</v>
      </c>
      <c r="H115" s="80">
        <v>1</v>
      </c>
      <c r="I115" s="80"/>
      <c r="J115" s="80"/>
      <c r="K115" s="80"/>
      <c r="L115" s="80"/>
      <c r="M115" s="80"/>
      <c r="N115" s="80"/>
      <c r="O115" s="80"/>
      <c r="P115" s="80"/>
      <c r="Q115" s="80"/>
      <c r="R115" s="80"/>
    </row>
    <row r="116" spans="1:18" x14ac:dyDescent="0.2">
      <c r="A116" s="80" t="s">
        <v>56</v>
      </c>
      <c r="B116" s="80">
        <v>0.45081065930626973</v>
      </c>
      <c r="C116" s="80">
        <v>5.1695337022777663E-2</v>
      </c>
      <c r="D116" s="80">
        <v>0.32059052091385498</v>
      </c>
      <c r="E116" s="80">
        <v>0.10384259778543097</v>
      </c>
      <c r="F116" s="80">
        <v>0.18504111374860149</v>
      </c>
      <c r="G116" s="80">
        <v>0.32117466637681608</v>
      </c>
      <c r="H116" s="80">
        <v>0.46952956414672448</v>
      </c>
      <c r="I116" s="80">
        <v>1</v>
      </c>
      <c r="J116" s="80"/>
      <c r="K116" s="80"/>
      <c r="L116" s="80"/>
      <c r="M116" s="80"/>
      <c r="N116" s="80"/>
      <c r="O116" s="80"/>
      <c r="P116" s="80"/>
      <c r="Q116" s="80"/>
      <c r="R116" s="80"/>
    </row>
    <row r="117" spans="1:18" x14ac:dyDescent="0.2">
      <c r="A117" s="80" t="s">
        <v>57</v>
      </c>
      <c r="B117" s="80">
        <v>0.14527841084187509</v>
      </c>
      <c r="C117" s="80">
        <v>1.6408099709361527E-2</v>
      </c>
      <c r="D117" s="80">
        <v>0.32385772658809775</v>
      </c>
      <c r="E117" s="80">
        <v>0.12918197389726727</v>
      </c>
      <c r="F117" s="80">
        <v>0.26360698369479307</v>
      </c>
      <c r="G117" s="80">
        <v>0.48146564742808667</v>
      </c>
      <c r="H117" s="80">
        <v>0.13206972525234262</v>
      </c>
      <c r="I117" s="80">
        <v>0.15883578641184579</v>
      </c>
      <c r="J117" s="80">
        <v>1</v>
      </c>
      <c r="K117" s="80"/>
      <c r="L117" s="80"/>
      <c r="M117" s="80"/>
      <c r="N117" s="80"/>
      <c r="O117" s="80"/>
      <c r="P117" s="80"/>
      <c r="Q117" s="80"/>
      <c r="R117" s="80"/>
    </row>
    <row r="118" spans="1:18" x14ac:dyDescent="0.2">
      <c r="A118" s="80" t="s">
        <v>58</v>
      </c>
      <c r="B118" s="80">
        <v>1.7290571750484918E-2</v>
      </c>
      <c r="C118" s="80">
        <v>0.2608615859411767</v>
      </c>
      <c r="D118" s="80">
        <v>-7.2088935820778216E-2</v>
      </c>
      <c r="E118" s="80">
        <v>0.18980669630070404</v>
      </c>
      <c r="F118" s="80">
        <v>0.1104205582930344</v>
      </c>
      <c r="G118" s="80">
        <v>2.5462329286862193E-2</v>
      </c>
      <c r="H118" s="84">
        <v>-0.29162455828864731</v>
      </c>
      <c r="I118" s="80">
        <v>7.4725845134215499E-2</v>
      </c>
      <c r="J118" s="80">
        <v>6.0778489516538886E-2</v>
      </c>
      <c r="K118" s="80">
        <v>1</v>
      </c>
      <c r="L118" s="80"/>
      <c r="M118" s="80"/>
      <c r="N118" s="80"/>
      <c r="O118" s="80"/>
      <c r="P118" s="80"/>
      <c r="Q118" s="80"/>
      <c r="R118" s="80"/>
    </row>
    <row r="119" spans="1:18" x14ac:dyDescent="0.2">
      <c r="A119" s="80" t="s">
        <v>59</v>
      </c>
      <c r="B119" s="80">
        <v>-3.4628881604380858E-2</v>
      </c>
      <c r="C119" s="80">
        <v>0.19242684090883988</v>
      </c>
      <c r="D119" s="80">
        <v>0.12019526298385426</v>
      </c>
      <c r="E119" s="80">
        <v>7.380677714649507E-2</v>
      </c>
      <c r="F119" s="80">
        <v>0.10808114433927019</v>
      </c>
      <c r="G119" s="80">
        <v>0.25941007960258172</v>
      </c>
      <c r="H119" s="84">
        <v>-4.1355953486884256E-2</v>
      </c>
      <c r="I119" s="80">
        <v>-7.1071477564409513E-2</v>
      </c>
      <c r="J119" s="80">
        <v>0.20506962754374095</v>
      </c>
      <c r="K119" s="84">
        <v>-1.7593293138803967E-3</v>
      </c>
      <c r="L119" s="80">
        <v>1</v>
      </c>
      <c r="M119" s="80"/>
      <c r="N119" s="80"/>
      <c r="O119" s="80"/>
      <c r="P119" s="80"/>
      <c r="Q119" s="80"/>
      <c r="R119" s="80"/>
    </row>
    <row r="120" spans="1:18" x14ac:dyDescent="0.2">
      <c r="A120" s="80" t="s">
        <v>60</v>
      </c>
      <c r="B120" s="80">
        <v>0.35186686724875188</v>
      </c>
      <c r="C120" s="80">
        <v>2.1188749108301989E-2</v>
      </c>
      <c r="D120" s="80">
        <v>0.45254403637165791</v>
      </c>
      <c r="E120" s="80">
        <v>-2.7003650603317157E-2</v>
      </c>
      <c r="F120" s="80">
        <v>0.29810307362910748</v>
      </c>
      <c r="G120" s="80">
        <v>0.19925234465935257</v>
      </c>
      <c r="H120" s="80">
        <v>0.23496639054765459</v>
      </c>
      <c r="I120" s="80">
        <v>0.25217984443871211</v>
      </c>
      <c r="J120" s="80">
        <v>6.2933915413982647E-2</v>
      </c>
      <c r="K120" s="80">
        <v>-3.818166897221871E-2</v>
      </c>
      <c r="L120" s="80">
        <v>-1.4179121325380649E-2</v>
      </c>
      <c r="M120" s="80">
        <v>1</v>
      </c>
      <c r="N120" s="80"/>
      <c r="O120" s="80"/>
      <c r="P120" s="80"/>
      <c r="Q120" s="80"/>
      <c r="R120" s="80"/>
    </row>
    <row r="121" spans="1:18" x14ac:dyDescent="0.2">
      <c r="A121" s="80" t="s">
        <v>61</v>
      </c>
      <c r="B121" s="80">
        <v>-0.14206440918549731</v>
      </c>
      <c r="C121" s="80">
        <v>1.5999641676602634E-2</v>
      </c>
      <c r="D121" s="80">
        <v>-4.4029376942515817E-2</v>
      </c>
      <c r="E121" s="80">
        <v>-6.2136225051662566E-2</v>
      </c>
      <c r="F121" s="80">
        <v>-4.7547196679125589E-2</v>
      </c>
      <c r="G121" s="80">
        <v>-2.7461273734745443E-2</v>
      </c>
      <c r="H121" s="80">
        <v>0.29367509368753536</v>
      </c>
      <c r="I121" s="80">
        <v>-0.19629014270810763</v>
      </c>
      <c r="J121" s="80">
        <v>-8.7226955448635787E-3</v>
      </c>
      <c r="K121" s="80">
        <v>-7.3881300672361719E-2</v>
      </c>
      <c r="L121" s="80">
        <v>8.3361020058170365E-2</v>
      </c>
      <c r="M121" s="80">
        <v>4.264126417212364E-2</v>
      </c>
      <c r="N121" s="80">
        <v>1</v>
      </c>
      <c r="O121" s="80"/>
      <c r="P121" s="80"/>
      <c r="Q121" s="80"/>
      <c r="R121" s="80"/>
    </row>
    <row r="122" spans="1:18" x14ac:dyDescent="0.2">
      <c r="A122" s="80" t="s">
        <v>62</v>
      </c>
      <c r="B122" s="80">
        <v>0.12348283907865379</v>
      </c>
      <c r="C122" s="80">
        <v>0.21741414830476802</v>
      </c>
      <c r="D122" s="80">
        <v>0.42304232751390136</v>
      </c>
      <c r="E122" s="80">
        <v>9.2236113658166058E-2</v>
      </c>
      <c r="F122" s="80">
        <v>0.51507724478275285</v>
      </c>
      <c r="G122" s="80">
        <v>0.42683804865104713</v>
      </c>
      <c r="H122" s="80">
        <v>0.16564861843027795</v>
      </c>
      <c r="I122" s="80">
        <v>0.21688585057139731</v>
      </c>
      <c r="J122" s="80">
        <v>0.56948943420381348</v>
      </c>
      <c r="K122" s="80">
        <v>5.973345475795043E-2</v>
      </c>
      <c r="L122" s="80">
        <v>0.2233013659063478</v>
      </c>
      <c r="M122" s="80">
        <v>0.23111988903726269</v>
      </c>
      <c r="N122" s="80">
        <v>-5.8468985179325875E-2</v>
      </c>
      <c r="O122" s="80">
        <v>1</v>
      </c>
      <c r="P122" s="80"/>
      <c r="Q122" s="80"/>
      <c r="R122" s="80"/>
    </row>
    <row r="123" spans="1:18" x14ac:dyDescent="0.2">
      <c r="A123" s="80" t="s">
        <v>63</v>
      </c>
      <c r="B123" s="80">
        <v>0.45153745328978395</v>
      </c>
      <c r="C123" s="80">
        <v>0.23510747677308624</v>
      </c>
      <c r="D123" s="80">
        <v>0.34160464502083088</v>
      </c>
      <c r="E123" s="80">
        <v>0.20929869341667029</v>
      </c>
      <c r="F123" s="80">
        <v>0.24329426004119917</v>
      </c>
      <c r="G123" s="80">
        <v>0.25774807351058304</v>
      </c>
      <c r="H123" s="84">
        <v>0.28162533153516273</v>
      </c>
      <c r="I123" s="80">
        <v>0.36135289404691762</v>
      </c>
      <c r="J123" s="80">
        <v>0.20870409780923441</v>
      </c>
      <c r="K123" s="84">
        <v>-0.1403148897615496</v>
      </c>
      <c r="L123" s="84">
        <v>-8.2022714465984761E-2</v>
      </c>
      <c r="M123" s="80">
        <v>0.11177945175129936</v>
      </c>
      <c r="N123" s="80">
        <v>-7.0334050510578977E-2</v>
      </c>
      <c r="O123" s="80">
        <v>0.21885436528986257</v>
      </c>
      <c r="P123" s="80">
        <v>1</v>
      </c>
      <c r="Q123" s="80"/>
      <c r="R123" s="80"/>
    </row>
    <row r="124" spans="1:18" x14ac:dyDescent="0.2">
      <c r="A124" s="80" t="s">
        <v>64</v>
      </c>
      <c r="B124" s="80">
        <v>0.30268064213611751</v>
      </c>
      <c r="C124" s="80">
        <v>0.21685948197745539</v>
      </c>
      <c r="D124" s="80">
        <v>0.25187979860197385</v>
      </c>
      <c r="E124" s="80">
        <v>-4.1979763172115957E-2</v>
      </c>
      <c r="F124" s="80">
        <v>0.26605121953693334</v>
      </c>
      <c r="G124" s="80">
        <v>0.18759866597584715</v>
      </c>
      <c r="H124" s="80">
        <v>0.14074233679186876</v>
      </c>
      <c r="I124" s="80">
        <v>0.20103154427905756</v>
      </c>
      <c r="J124" s="80">
        <v>8.1977713342677075E-2</v>
      </c>
      <c r="K124" s="80">
        <v>3.176484796449381E-2</v>
      </c>
      <c r="L124" s="80">
        <v>6.1793474684275269E-2</v>
      </c>
      <c r="M124" s="80">
        <v>0.37491112734719506</v>
      </c>
      <c r="N124" s="80">
        <v>-0.1016055658039247</v>
      </c>
      <c r="O124" s="80">
        <v>0.48653413452543837</v>
      </c>
      <c r="P124" s="80">
        <v>0.23152513834717667</v>
      </c>
      <c r="Q124" s="80">
        <v>1</v>
      </c>
      <c r="R124" s="80"/>
    </row>
    <row r="125" spans="1:18" ht="12" thickBot="1" x14ac:dyDescent="0.25">
      <c r="A125" s="82" t="s">
        <v>65</v>
      </c>
      <c r="B125" s="82">
        <v>-2.8731690169088421E-2</v>
      </c>
      <c r="C125" s="82">
        <v>1.6752262778281089E-2</v>
      </c>
      <c r="D125" s="82">
        <v>0.22664073012462926</v>
      </c>
      <c r="E125" s="82">
        <v>-5.2474646824266655E-2</v>
      </c>
      <c r="F125" s="82">
        <v>3.8027121961646961E-2</v>
      </c>
      <c r="G125" s="82">
        <v>0.15561476410375966</v>
      </c>
      <c r="H125" s="82">
        <v>8.6628662105069421E-2</v>
      </c>
      <c r="I125" s="82">
        <v>4.4560117621010836E-2</v>
      </c>
      <c r="J125" s="82">
        <v>8.597992321659681E-2</v>
      </c>
      <c r="K125" s="82">
        <v>-5.6887019705150289E-2</v>
      </c>
      <c r="L125" s="82">
        <v>-6.9505423939343794E-2</v>
      </c>
      <c r="M125" s="82">
        <v>8.2862844215945697E-2</v>
      </c>
      <c r="N125" s="82">
        <v>1.2531045780599773E-2</v>
      </c>
      <c r="O125" s="82">
        <v>0.57048728741482446</v>
      </c>
      <c r="P125" s="82">
        <v>2.9949636067532363E-2</v>
      </c>
      <c r="Q125" s="82">
        <v>0.10627001961865049</v>
      </c>
      <c r="R125" s="8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workbookViewId="0">
      <selection sqref="A1:XFD1"/>
    </sheetView>
  </sheetViews>
  <sheetFormatPr defaultRowHeight="12" x14ac:dyDescent="0.2"/>
  <cols>
    <col min="1" max="1" width="20.85546875" style="88" bestFit="1" customWidth="1"/>
    <col min="2" max="18" width="13.42578125" style="88" bestFit="1" customWidth="1"/>
    <col min="19" max="21" width="9.140625" style="88"/>
    <col min="22" max="22" width="28.7109375" style="89" bestFit="1" customWidth="1"/>
    <col min="23" max="16384" width="9.140625" style="88"/>
  </cols>
  <sheetData>
    <row r="1" spans="1:22" s="102" customFormat="1" ht="18.75" x14ac:dyDescent="0.3">
      <c r="A1" s="102" t="s">
        <v>83</v>
      </c>
      <c r="V1" s="103"/>
    </row>
    <row r="2" spans="1:22" s="3" customFormat="1" ht="51" customHeight="1" x14ac:dyDescent="0.2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10</v>
      </c>
      <c r="J2" s="3" t="s">
        <v>9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48</v>
      </c>
      <c r="V2" s="71"/>
    </row>
    <row r="3" spans="1:22" x14ac:dyDescent="0.2">
      <c r="A3" s="85" t="s">
        <v>71</v>
      </c>
      <c r="B3" s="86" t="s">
        <v>49</v>
      </c>
      <c r="C3" s="86" t="s">
        <v>50</v>
      </c>
      <c r="D3" s="87" t="s">
        <v>72</v>
      </c>
      <c r="E3" s="87" t="s">
        <v>73</v>
      </c>
      <c r="F3" s="87" t="s">
        <v>74</v>
      </c>
      <c r="G3" s="87" t="s">
        <v>75</v>
      </c>
      <c r="H3" s="87" t="s">
        <v>76</v>
      </c>
      <c r="I3" s="86" t="s">
        <v>56</v>
      </c>
      <c r="J3" s="86" t="s">
        <v>57</v>
      </c>
      <c r="K3" s="87" t="s">
        <v>58</v>
      </c>
      <c r="L3" s="86" t="s">
        <v>59</v>
      </c>
      <c r="M3" s="86" t="s">
        <v>60</v>
      </c>
      <c r="N3" s="87" t="s">
        <v>61</v>
      </c>
      <c r="O3" s="87" t="s">
        <v>62</v>
      </c>
      <c r="P3" s="87" t="s">
        <v>63</v>
      </c>
      <c r="Q3" s="87" t="s">
        <v>64</v>
      </c>
      <c r="R3" s="87" t="s">
        <v>65</v>
      </c>
    </row>
    <row r="4" spans="1:22" x14ac:dyDescent="0.2">
      <c r="B4" s="90">
        <v>6.7451674474926773E-3</v>
      </c>
      <c r="C4" s="90">
        <v>1.2937088543456309E-2</v>
      </c>
      <c r="D4" s="90">
        <v>0</v>
      </c>
      <c r="E4" s="90">
        <v>0</v>
      </c>
      <c r="F4" s="90">
        <v>1.215926246381456E-2</v>
      </c>
      <c r="G4" s="90">
        <v>0</v>
      </c>
      <c r="H4" s="90">
        <v>0.17115037839576852</v>
      </c>
      <c r="I4" s="90">
        <v>0</v>
      </c>
      <c r="J4" s="90">
        <v>0</v>
      </c>
      <c r="K4" s="90">
        <v>0.36617222043518416</v>
      </c>
      <c r="L4" s="90">
        <v>0.28787871231671369</v>
      </c>
      <c r="M4" s="90">
        <v>1.4095108241295914E-2</v>
      </c>
      <c r="N4" s="90">
        <v>9.5525826175946616E-3</v>
      </c>
      <c r="O4" s="90">
        <v>0</v>
      </c>
      <c r="P4" s="90">
        <v>0.11512275079731295</v>
      </c>
      <c r="Q4" s="90">
        <v>0</v>
      </c>
      <c r="R4" s="90">
        <v>4.186728761629642E-3</v>
      </c>
      <c r="V4" s="91" t="s">
        <v>77</v>
      </c>
    </row>
    <row r="5" spans="1:22" x14ac:dyDescent="0.2">
      <c r="V5" s="92">
        <v>0.43332475696466777</v>
      </c>
    </row>
    <row r="6" spans="1:22" x14ac:dyDescent="0.2">
      <c r="V6" s="92">
        <v>0.63024607397587262</v>
      </c>
    </row>
    <row r="7" spans="1:22" x14ac:dyDescent="0.2">
      <c r="V7" s="92">
        <v>0.41704278407387652</v>
      </c>
    </row>
    <row r="8" spans="1:22" x14ac:dyDescent="0.2">
      <c r="V8" s="92">
        <v>0.1191161331015491</v>
      </c>
    </row>
    <row r="9" spans="1:22" ht="12.75" thickBot="1" x14ac:dyDescent="0.25">
      <c r="A9" s="93" t="s">
        <v>69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V9" s="92">
        <v>0.28932474379569723</v>
      </c>
    </row>
    <row r="10" spans="1:22" x14ac:dyDescent="0.2">
      <c r="A10" s="95"/>
      <c r="B10" s="95" t="s">
        <v>49</v>
      </c>
      <c r="C10" s="95" t="s">
        <v>50</v>
      </c>
      <c r="D10" s="95" t="s">
        <v>51</v>
      </c>
      <c r="E10" s="95" t="s">
        <v>52</v>
      </c>
      <c r="F10" s="95" t="s">
        <v>53</v>
      </c>
      <c r="G10" s="95" t="s">
        <v>54</v>
      </c>
      <c r="H10" s="95" t="s">
        <v>55</v>
      </c>
      <c r="I10" s="95" t="s">
        <v>56</v>
      </c>
      <c r="J10" s="95" t="s">
        <v>57</v>
      </c>
      <c r="K10" s="95" t="s">
        <v>58</v>
      </c>
      <c r="L10" s="95" t="s">
        <v>59</v>
      </c>
      <c r="M10" s="95" t="s">
        <v>60</v>
      </c>
      <c r="N10" s="95" t="s">
        <v>61</v>
      </c>
      <c r="O10" s="95" t="s">
        <v>62</v>
      </c>
      <c r="P10" s="95" t="s">
        <v>63</v>
      </c>
      <c r="Q10" s="95" t="s">
        <v>64</v>
      </c>
      <c r="R10" s="95" t="s">
        <v>65</v>
      </c>
      <c r="V10" s="92">
        <v>0.34227564947168809</v>
      </c>
    </row>
    <row r="11" spans="1:22" x14ac:dyDescent="0.2">
      <c r="A11" s="96" t="s">
        <v>49</v>
      </c>
      <c r="B11" s="97">
        <v>2.1788539265406477E-2</v>
      </c>
      <c r="C11" s="97">
        <v>2.8227082908432312E-3</v>
      </c>
      <c r="D11" s="97">
        <v>6.4936697448512862E-3</v>
      </c>
      <c r="E11" s="97">
        <v>4.0617573412976707E-3</v>
      </c>
      <c r="F11" s="97">
        <v>3.1469746685385191E-3</v>
      </c>
      <c r="G11" s="97">
        <v>6.4463830232782326E-3</v>
      </c>
      <c r="H11" s="97">
        <v>4.3316329905992096E-3</v>
      </c>
      <c r="I11" s="97">
        <v>9.4297910394822541E-3</v>
      </c>
      <c r="J11" s="97">
        <v>4.4084030695049946E-3</v>
      </c>
      <c r="K11" s="97">
        <v>2.1400292805574131E-4</v>
      </c>
      <c r="L11" s="97">
        <v>-4.3756010351995333E-4</v>
      </c>
      <c r="M11" s="97">
        <v>1.0950947392018363E-2</v>
      </c>
      <c r="N11" s="97">
        <v>-6.947051527318132E-3</v>
      </c>
      <c r="O11" s="97">
        <v>1.895889281826909E-3</v>
      </c>
      <c r="P11" s="97">
        <v>8.5082128057637086E-3</v>
      </c>
      <c r="Q11" s="97">
        <v>1.0577449665197504E-2</v>
      </c>
      <c r="R11" s="97">
        <v>-3.428878944427814E-3</v>
      </c>
      <c r="V11" s="92">
        <v>0.27314996771979816</v>
      </c>
    </row>
    <row r="12" spans="1:22" x14ac:dyDescent="0.2">
      <c r="A12" s="96" t="s">
        <v>50</v>
      </c>
      <c r="B12" s="97">
        <v>2.8227082908432312E-3</v>
      </c>
      <c r="C12" s="97">
        <v>1.2500760321968646E-2</v>
      </c>
      <c r="D12" s="97">
        <v>4.1923466919765286E-3</v>
      </c>
      <c r="E12" s="97">
        <v>3.4984820344334138E-3</v>
      </c>
      <c r="F12" s="97">
        <v>-6.8956559007721577E-5</v>
      </c>
      <c r="G12" s="97">
        <v>4.097606756070433E-3</v>
      </c>
      <c r="H12" s="97">
        <v>-7.9611570820526576E-6</v>
      </c>
      <c r="I12" s="97">
        <v>7.4636278715978243E-4</v>
      </c>
      <c r="J12" s="97">
        <v>3.6347376185302241E-4</v>
      </c>
      <c r="K12" s="97">
        <v>2.2492099641460137E-3</v>
      </c>
      <c r="L12" s="97">
        <v>1.9100401457648609E-3</v>
      </c>
      <c r="M12" s="97">
        <v>5.3416267573278204E-4</v>
      </c>
      <c r="N12" s="97">
        <v>4.211420785441117E-4</v>
      </c>
      <c r="O12" s="97">
        <v>3.1005594495629478E-3</v>
      </c>
      <c r="P12" s="97">
        <v>3.4147792431796693E-3</v>
      </c>
      <c r="Q12" s="97">
        <v>6.1408205447572861E-3</v>
      </c>
      <c r="R12" s="97">
        <v>1.5910846404197725E-3</v>
      </c>
      <c r="V12" s="92">
        <v>0.39573902749009371</v>
      </c>
    </row>
    <row r="13" spans="1:22" x14ac:dyDescent="0.2">
      <c r="A13" s="96" t="s">
        <v>51</v>
      </c>
      <c r="B13" s="97">
        <v>6.4936697448512862E-3</v>
      </c>
      <c r="C13" s="97">
        <v>4.1923466919765286E-3</v>
      </c>
      <c r="D13" s="97">
        <v>2.5459087689883367E-2</v>
      </c>
      <c r="E13" s="97">
        <v>2.7264645891325089E-3</v>
      </c>
      <c r="F13" s="97">
        <v>7.1071423914071544E-3</v>
      </c>
      <c r="G13" s="97">
        <v>1.2693096193726335E-2</v>
      </c>
      <c r="H13" s="97">
        <v>3.842708234305498E-3</v>
      </c>
      <c r="I13" s="97">
        <v>7.2487968830182783E-3</v>
      </c>
      <c r="J13" s="97">
        <v>1.0622869325318271E-2</v>
      </c>
      <c r="K13" s="97">
        <v>-9.6446469895068905E-4</v>
      </c>
      <c r="L13" s="97">
        <v>1.641700625322739E-3</v>
      </c>
      <c r="M13" s="97">
        <v>1.5224446945131326E-2</v>
      </c>
      <c r="N13" s="97">
        <v>-2.2353171162536739E-3</v>
      </c>
      <c r="O13" s="97">
        <v>1.3137756991249454E-2</v>
      </c>
      <c r="P13" s="97">
        <v>6.9578601091362597E-3</v>
      </c>
      <c r="Q13" s="97">
        <v>9.5147420491251081E-3</v>
      </c>
      <c r="R13" s="97">
        <v>2.7989701318641209E-2</v>
      </c>
      <c r="V13" s="92">
        <v>0.92441505032845828</v>
      </c>
    </row>
    <row r="14" spans="1:22" x14ac:dyDescent="0.2">
      <c r="A14" s="96" t="s">
        <v>52</v>
      </c>
      <c r="B14" s="97">
        <v>4.0617573412976707E-3</v>
      </c>
      <c r="C14" s="97">
        <v>3.4984820344334138E-3</v>
      </c>
      <c r="D14" s="97">
        <v>2.7264645891325089E-3</v>
      </c>
      <c r="E14" s="97">
        <v>5.3565533147182293E-2</v>
      </c>
      <c r="F14" s="97">
        <v>4.482674825600763E-3</v>
      </c>
      <c r="G14" s="97">
        <v>3.483809713294875E-3</v>
      </c>
      <c r="H14" s="97">
        <v>-1.3982255870898725E-4</v>
      </c>
      <c r="I14" s="97">
        <v>3.4057447443581602E-3</v>
      </c>
      <c r="J14" s="97">
        <v>6.1462580481822281E-3</v>
      </c>
      <c r="K14" s="97">
        <v>3.6834141269823204E-3</v>
      </c>
      <c r="L14" s="97">
        <v>1.4622584875266106E-3</v>
      </c>
      <c r="M14" s="97">
        <v>-1.3177240017685891E-3</v>
      </c>
      <c r="N14" s="97">
        <v>-4.8029246813374223E-3</v>
      </c>
      <c r="O14" s="97">
        <v>6.0665873703254422E-3</v>
      </c>
      <c r="P14" s="97">
        <v>6.1835765286628831E-3</v>
      </c>
      <c r="Q14" s="97">
        <v>-2.300196631222236E-3</v>
      </c>
      <c r="R14" s="97">
        <v>-9.866768406642008E-3</v>
      </c>
      <c r="V14" s="92">
        <v>0.1786848573175169</v>
      </c>
    </row>
    <row r="15" spans="1:22" x14ac:dyDescent="0.2">
      <c r="A15" s="96" t="s">
        <v>53</v>
      </c>
      <c r="B15" s="97">
        <v>3.1469746685385191E-3</v>
      </c>
      <c r="C15" s="97">
        <v>-6.8956559007721577E-5</v>
      </c>
      <c r="D15" s="97">
        <v>7.1071423914071544E-3</v>
      </c>
      <c r="E15" s="97">
        <v>4.482674825600763E-3</v>
      </c>
      <c r="F15" s="97">
        <v>1.8144500255201534E-2</v>
      </c>
      <c r="G15" s="97">
        <v>4.987027438235701E-3</v>
      </c>
      <c r="H15" s="97">
        <v>1.8090553422210767E-3</v>
      </c>
      <c r="I15" s="97">
        <v>3.5321128795372785E-3</v>
      </c>
      <c r="J15" s="97">
        <v>7.2995413842601945E-3</v>
      </c>
      <c r="K15" s="97">
        <v>1.2471501623549798E-3</v>
      </c>
      <c r="L15" s="97">
        <v>1.2462570638993396E-3</v>
      </c>
      <c r="M15" s="97">
        <v>8.4663890214095403E-3</v>
      </c>
      <c r="N15" s="97">
        <v>-2.0385095708383228E-3</v>
      </c>
      <c r="O15" s="97">
        <v>9.1138854221552747E-3</v>
      </c>
      <c r="P15" s="97">
        <v>4.1834528189772313E-3</v>
      </c>
      <c r="Q15" s="97">
        <v>8.4843782606457037E-3</v>
      </c>
      <c r="R15" s="97">
        <v>3.9874481036048012E-3</v>
      </c>
      <c r="V15" s="92">
        <v>0.49848978085112244</v>
      </c>
    </row>
    <row r="16" spans="1:22" x14ac:dyDescent="0.2">
      <c r="A16" s="96" t="s">
        <v>54</v>
      </c>
      <c r="B16" s="97">
        <v>6.4463830232782326E-3</v>
      </c>
      <c r="C16" s="97">
        <v>4.097606756070433E-3</v>
      </c>
      <c r="D16" s="97">
        <v>1.2693096193726335E-2</v>
      </c>
      <c r="E16" s="97">
        <v>3.483809713294875E-3</v>
      </c>
      <c r="F16" s="97">
        <v>4.987027438235701E-3</v>
      </c>
      <c r="G16" s="97">
        <v>1.7470354824948103E-2</v>
      </c>
      <c r="H16" s="97">
        <v>1.9025099695566155E-3</v>
      </c>
      <c r="I16" s="97">
        <v>6.0156973603064934E-3</v>
      </c>
      <c r="J16" s="97">
        <v>1.3082246447665915E-2</v>
      </c>
      <c r="K16" s="97">
        <v>2.8219238915995856E-4</v>
      </c>
      <c r="L16" s="97">
        <v>2.9351000033018305E-3</v>
      </c>
      <c r="M16" s="97">
        <v>5.5528195939297297E-3</v>
      </c>
      <c r="N16" s="97">
        <v>-1.188899254484453E-3</v>
      </c>
      <c r="O16" s="97">
        <v>9.4484232315925325E-3</v>
      </c>
      <c r="P16" s="97">
        <v>4.3488737258219438E-3</v>
      </c>
      <c r="Q16" s="97">
        <v>5.8703348088368062E-3</v>
      </c>
      <c r="R16" s="97">
        <v>1.6398142088362041E-2</v>
      </c>
      <c r="V16" s="92">
        <v>0.75097153175304032</v>
      </c>
    </row>
    <row r="17" spans="1:22" x14ac:dyDescent="0.2">
      <c r="A17" s="96" t="s">
        <v>55</v>
      </c>
      <c r="B17" s="97">
        <v>4.3316329905992096E-3</v>
      </c>
      <c r="C17" s="97">
        <v>-7.9611570820526576E-6</v>
      </c>
      <c r="D17" s="97">
        <v>3.842708234305498E-3</v>
      </c>
      <c r="E17" s="97">
        <v>-1.3982255870898725E-4</v>
      </c>
      <c r="F17" s="97">
        <v>1.8090553422210767E-3</v>
      </c>
      <c r="G17" s="97">
        <v>1.9025099695566155E-3</v>
      </c>
      <c r="H17" s="97">
        <v>1.3430581888502591E-2</v>
      </c>
      <c r="I17" s="97">
        <v>7.1340760478036261E-3</v>
      </c>
      <c r="J17" s="97">
        <v>3.0177386222876306E-3</v>
      </c>
      <c r="K17" s="97">
        <v>-2.5656320598901445E-3</v>
      </c>
      <c r="L17" s="97">
        <v>-4.3180923146485793E-4</v>
      </c>
      <c r="M17" s="97">
        <v>6.085440617954979E-3</v>
      </c>
      <c r="N17" s="97">
        <v>7.9409784725835066E-3</v>
      </c>
      <c r="O17" s="97">
        <v>3.3540350627923308E-3</v>
      </c>
      <c r="P17" s="97">
        <v>4.1812083108226502E-3</v>
      </c>
      <c r="Q17" s="97">
        <v>4.2343271083696791E-3</v>
      </c>
      <c r="R17" s="97">
        <v>8.251240618181643E-3</v>
      </c>
      <c r="V17" s="92">
        <v>0.91405086609640118</v>
      </c>
    </row>
    <row r="18" spans="1:22" x14ac:dyDescent="0.2">
      <c r="A18" s="96" t="s">
        <v>56</v>
      </c>
      <c r="B18" s="97">
        <v>9.4297910394822541E-3</v>
      </c>
      <c r="C18" s="97">
        <v>7.4636278715978243E-4</v>
      </c>
      <c r="D18" s="97">
        <v>7.2487968830182783E-3</v>
      </c>
      <c r="E18" s="97">
        <v>3.4057447443581602E-3</v>
      </c>
      <c r="F18" s="97">
        <v>3.5321128795372785E-3</v>
      </c>
      <c r="G18" s="97">
        <v>6.0156973603064934E-3</v>
      </c>
      <c r="H18" s="97">
        <v>7.1340760478036261E-3</v>
      </c>
      <c r="I18" s="97">
        <v>2.0081107914804941E-2</v>
      </c>
      <c r="J18" s="97">
        <v>4.6270942989065878E-3</v>
      </c>
      <c r="K18" s="97">
        <v>8.8789369884453926E-4</v>
      </c>
      <c r="L18" s="97">
        <v>-8.6213320568686951E-4</v>
      </c>
      <c r="M18" s="97">
        <v>7.5346566748345153E-3</v>
      </c>
      <c r="N18" s="97">
        <v>-8.69981075169062E-3</v>
      </c>
      <c r="O18" s="97">
        <v>3.7911211703372284E-3</v>
      </c>
      <c r="P18" s="97">
        <v>6.536659747201092E-3</v>
      </c>
      <c r="Q18" s="97">
        <v>6.7443532103622968E-3</v>
      </c>
      <c r="R18" s="97">
        <v>4.843897736718665E-3</v>
      </c>
      <c r="V18" s="92">
        <v>0.56548410636153634</v>
      </c>
    </row>
    <row r="19" spans="1:22" x14ac:dyDescent="0.2">
      <c r="A19" s="96" t="s">
        <v>57</v>
      </c>
      <c r="B19" s="97">
        <v>4.4084030695049946E-3</v>
      </c>
      <c r="C19" s="97">
        <v>3.6347376185302241E-4</v>
      </c>
      <c r="D19" s="97">
        <v>1.0622869325318271E-2</v>
      </c>
      <c r="E19" s="97">
        <v>6.1462580481822281E-3</v>
      </c>
      <c r="F19" s="97">
        <v>7.2995413842601945E-3</v>
      </c>
      <c r="G19" s="97">
        <v>1.3082246447665915E-2</v>
      </c>
      <c r="H19" s="97">
        <v>3.0177386222876306E-3</v>
      </c>
      <c r="I19" s="97">
        <v>4.6270942989065878E-3</v>
      </c>
      <c r="J19" s="97">
        <v>4.2260274683426934E-2</v>
      </c>
      <c r="K19" s="97">
        <v>1.0476407042562747E-3</v>
      </c>
      <c r="L19" s="97">
        <v>3.6087159035247669E-3</v>
      </c>
      <c r="M19" s="97">
        <v>2.72778521016138E-3</v>
      </c>
      <c r="N19" s="97">
        <v>-5.3654215487031513E-4</v>
      </c>
      <c r="O19" s="97">
        <v>2.0721503405179573E-2</v>
      </c>
      <c r="P19" s="97">
        <v>5.4768095742964316E-3</v>
      </c>
      <c r="Q19" s="97">
        <v>3.9897365635147165E-3</v>
      </c>
      <c r="R19" s="97">
        <v>1.2871775329242172E-2</v>
      </c>
      <c r="V19" s="92">
        <v>0.43335587539537135</v>
      </c>
    </row>
    <row r="20" spans="1:22" x14ac:dyDescent="0.2">
      <c r="A20" s="96" t="s">
        <v>58</v>
      </c>
      <c r="B20" s="97">
        <v>2.1400292805574131E-4</v>
      </c>
      <c r="C20" s="97">
        <v>2.2492099641460137E-3</v>
      </c>
      <c r="D20" s="97">
        <v>-9.6446469895068905E-4</v>
      </c>
      <c r="E20" s="97">
        <v>3.6834141269823204E-3</v>
      </c>
      <c r="F20" s="97">
        <v>1.2471501623549798E-3</v>
      </c>
      <c r="G20" s="97">
        <v>2.8219238915995856E-4</v>
      </c>
      <c r="H20" s="97">
        <v>-2.5656320598901445E-3</v>
      </c>
      <c r="I20" s="97">
        <v>8.8789369884453926E-4</v>
      </c>
      <c r="J20" s="97">
        <v>1.0476407042562747E-3</v>
      </c>
      <c r="K20" s="97">
        <v>7.0306035120933754E-3</v>
      </c>
      <c r="L20" s="97">
        <v>-1.2627827348720979E-5</v>
      </c>
      <c r="M20" s="97">
        <v>-6.750104121309963E-4</v>
      </c>
      <c r="N20" s="97">
        <v>-1.8064861817061388E-3</v>
      </c>
      <c r="O20" s="97">
        <v>9.8176982140540893E-4</v>
      </c>
      <c r="P20" s="97">
        <v>-1.5018638699926519E-3</v>
      </c>
      <c r="Q20" s="97">
        <v>6.3055844618527767E-4</v>
      </c>
      <c r="R20" s="97">
        <v>-3.3845372527478075E-3</v>
      </c>
      <c r="V20" s="92">
        <v>0.75650681470724346</v>
      </c>
    </row>
    <row r="21" spans="1:22" x14ac:dyDescent="0.2">
      <c r="A21" s="96" t="s">
        <v>59</v>
      </c>
      <c r="B21" s="97">
        <v>-4.3756010351995333E-4</v>
      </c>
      <c r="C21" s="97">
        <v>1.9100401457648609E-3</v>
      </c>
      <c r="D21" s="97">
        <v>1.641700625322739E-3</v>
      </c>
      <c r="E21" s="97">
        <v>1.4622584875266106E-3</v>
      </c>
      <c r="F21" s="97">
        <v>1.2462570638993396E-3</v>
      </c>
      <c r="G21" s="97">
        <v>2.9351000033018305E-3</v>
      </c>
      <c r="H21" s="97">
        <v>-4.3180923146485793E-4</v>
      </c>
      <c r="I21" s="97">
        <v>-8.6213320568686951E-4</v>
      </c>
      <c r="J21" s="97">
        <v>3.6087159035247669E-3</v>
      </c>
      <c r="K21" s="97">
        <v>-1.2627827348720979E-5</v>
      </c>
      <c r="L21" s="97">
        <v>7.3277456485964579E-3</v>
      </c>
      <c r="M21" s="97">
        <v>-2.5591383926365356E-4</v>
      </c>
      <c r="N21" s="97">
        <v>2.2795212876398642E-3</v>
      </c>
      <c r="O21" s="97">
        <v>4.3064983912145987E-3</v>
      </c>
      <c r="P21" s="97">
        <v>-8.9629265570606847E-4</v>
      </c>
      <c r="Q21" s="97">
        <v>1.2523048789770915E-3</v>
      </c>
      <c r="R21" s="97">
        <v>-4.6234492296860757E-3</v>
      </c>
      <c r="V21" s="92">
        <v>1.0349969038560467</v>
      </c>
    </row>
    <row r="22" spans="1:22" x14ac:dyDescent="0.2">
      <c r="A22" s="96" t="s">
        <v>60</v>
      </c>
      <c r="B22" s="97">
        <v>1.0950947392018363E-2</v>
      </c>
      <c r="C22" s="97">
        <v>5.3416267573278204E-4</v>
      </c>
      <c r="D22" s="97">
        <v>1.5224446945131326E-2</v>
      </c>
      <c r="E22" s="97">
        <v>-1.3177240017685891E-3</v>
      </c>
      <c r="F22" s="97">
        <v>8.4663890214095403E-3</v>
      </c>
      <c r="G22" s="97">
        <v>5.5528195939297297E-3</v>
      </c>
      <c r="H22" s="97">
        <v>6.085440617954979E-3</v>
      </c>
      <c r="I22" s="97">
        <v>7.5346566748345153E-3</v>
      </c>
      <c r="J22" s="97">
        <v>2.72778521016138E-3</v>
      </c>
      <c r="K22" s="97">
        <v>-6.750104121309963E-4</v>
      </c>
      <c r="L22" s="97">
        <v>-2.5591383926365356E-4</v>
      </c>
      <c r="M22" s="97">
        <v>4.4454785694513471E-2</v>
      </c>
      <c r="N22" s="97">
        <v>2.9408113323836286E-3</v>
      </c>
      <c r="O22" s="97">
        <v>1.3492150984976376E-2</v>
      </c>
      <c r="P22" s="97">
        <v>3.0085119617607697E-3</v>
      </c>
      <c r="Q22" s="97">
        <v>1.871413912826158E-2</v>
      </c>
      <c r="R22" s="97">
        <v>1.3908735379980374E-2</v>
      </c>
    </row>
    <row r="23" spans="1:22" x14ac:dyDescent="0.2">
      <c r="A23" s="96" t="s">
        <v>61</v>
      </c>
      <c r="B23" s="97">
        <v>-6.947051527318132E-3</v>
      </c>
      <c r="C23" s="97">
        <v>4.211420785441117E-4</v>
      </c>
      <c r="D23" s="97">
        <v>-2.2353171162536739E-3</v>
      </c>
      <c r="E23" s="97">
        <v>-4.8029246813374223E-3</v>
      </c>
      <c r="F23" s="97">
        <v>-2.0385095708383228E-3</v>
      </c>
      <c r="G23" s="97">
        <v>-1.188899254484453E-3</v>
      </c>
      <c r="H23" s="97">
        <v>7.9409784725835066E-3</v>
      </c>
      <c r="I23" s="97">
        <v>-8.69981075169062E-3</v>
      </c>
      <c r="J23" s="97">
        <v>-5.3654215487031513E-4</v>
      </c>
      <c r="K23" s="97">
        <v>-1.8064861817061388E-3</v>
      </c>
      <c r="L23" s="97">
        <v>2.2795212876398642E-3</v>
      </c>
      <c r="M23" s="97">
        <v>2.9408113323836286E-3</v>
      </c>
      <c r="N23" s="97">
        <v>9.9778057507882018E-2</v>
      </c>
      <c r="O23" s="97">
        <v>-2.9463675147178249E-3</v>
      </c>
      <c r="P23" s="97">
        <v>-2.884115001041901E-3</v>
      </c>
      <c r="Q23" s="97">
        <v>-8.0322196853512603E-3</v>
      </c>
      <c r="R23" s="97">
        <v>3.0860374505175523E-3</v>
      </c>
    </row>
    <row r="24" spans="1:22" x14ac:dyDescent="0.2">
      <c r="A24" s="96" t="s">
        <v>62</v>
      </c>
      <c r="B24" s="97">
        <v>1.895889281826909E-3</v>
      </c>
      <c r="C24" s="97">
        <v>3.1005594495629478E-3</v>
      </c>
      <c r="D24" s="97">
        <v>1.3137756991249454E-2</v>
      </c>
      <c r="E24" s="97">
        <v>6.0665873703254422E-3</v>
      </c>
      <c r="F24" s="97">
        <v>9.1138854221552747E-3</v>
      </c>
      <c r="G24" s="97">
        <v>9.4484232315925325E-3</v>
      </c>
      <c r="H24" s="97">
        <v>3.3540350627923308E-3</v>
      </c>
      <c r="I24" s="97">
        <v>3.7911211703372284E-3</v>
      </c>
      <c r="J24" s="97">
        <v>2.0721503405179573E-2</v>
      </c>
      <c r="K24" s="97">
        <v>9.8176982140540893E-4</v>
      </c>
      <c r="L24" s="97">
        <v>4.3064983912145987E-3</v>
      </c>
      <c r="M24" s="97">
        <v>1.3492150984976376E-2</v>
      </c>
      <c r="N24" s="97">
        <v>-2.9463675147178249E-3</v>
      </c>
      <c r="O24" s="97">
        <v>3.0335395878974592E-2</v>
      </c>
      <c r="P24" s="97">
        <v>4.9539756203301789E-3</v>
      </c>
      <c r="Q24" s="97">
        <v>2.309266344344392E-2</v>
      </c>
      <c r="R24" s="97">
        <v>0.14060545211025671</v>
      </c>
    </row>
    <row r="25" spans="1:22" x14ac:dyDescent="0.2">
      <c r="A25" s="96" t="s">
        <v>63</v>
      </c>
      <c r="B25" s="97">
        <v>8.5082128057637086E-3</v>
      </c>
      <c r="C25" s="97">
        <v>3.4147792431796693E-3</v>
      </c>
      <c r="D25" s="97">
        <v>6.9578601091362597E-3</v>
      </c>
      <c r="E25" s="97">
        <v>6.1835765286628831E-3</v>
      </c>
      <c r="F25" s="97">
        <v>4.1834528189772313E-3</v>
      </c>
      <c r="G25" s="97">
        <v>4.3488737258219438E-3</v>
      </c>
      <c r="H25" s="97">
        <v>4.1812083108226502E-3</v>
      </c>
      <c r="I25" s="97">
        <v>6.536659747201092E-3</v>
      </c>
      <c r="J25" s="97">
        <v>5.4768095742964316E-3</v>
      </c>
      <c r="K25" s="97">
        <v>-1.5018638699926519E-3</v>
      </c>
      <c r="L25" s="97">
        <v>-8.9629265570606847E-4</v>
      </c>
      <c r="M25" s="97">
        <v>3.0085119617607697E-3</v>
      </c>
      <c r="N25" s="97">
        <v>-2.884115001041901E-3</v>
      </c>
      <c r="O25" s="97">
        <v>4.9539756203301789E-3</v>
      </c>
      <c r="P25" s="97">
        <v>1.6295249477120195E-2</v>
      </c>
      <c r="Q25" s="97">
        <v>6.9969846672258001E-3</v>
      </c>
      <c r="R25" s="97">
        <v>3.0135263304021274E-3</v>
      </c>
    </row>
    <row r="26" spans="1:22" x14ac:dyDescent="0.2">
      <c r="A26" s="96" t="s">
        <v>64</v>
      </c>
      <c r="B26" s="97">
        <v>1.0577449665197504E-2</v>
      </c>
      <c r="C26" s="97">
        <v>6.1408205447572861E-3</v>
      </c>
      <c r="D26" s="97">
        <v>9.5147420491251081E-3</v>
      </c>
      <c r="E26" s="97">
        <v>-2.300196631222236E-3</v>
      </c>
      <c r="F26" s="97">
        <v>8.4843782606457037E-3</v>
      </c>
      <c r="G26" s="97">
        <v>5.8703348088368062E-3</v>
      </c>
      <c r="H26" s="97">
        <v>4.2343271083696791E-3</v>
      </c>
      <c r="I26" s="97">
        <v>6.7443532103622968E-3</v>
      </c>
      <c r="J26" s="97">
        <v>3.9897365635147165E-3</v>
      </c>
      <c r="K26" s="97">
        <v>6.3055844618527767E-4</v>
      </c>
      <c r="L26" s="97">
        <v>1.2523048789770915E-3</v>
      </c>
      <c r="M26" s="97">
        <v>1.871413912826158E-2</v>
      </c>
      <c r="N26" s="97">
        <v>-8.0322196853512603E-3</v>
      </c>
      <c r="O26" s="97">
        <v>2.309266344344392E-2</v>
      </c>
      <c r="P26" s="97">
        <v>6.9969846672258001E-3</v>
      </c>
      <c r="Q26" s="97">
        <v>5.6048568606495368E-2</v>
      </c>
      <c r="R26" s="97">
        <v>2.043566509484054E-2</v>
      </c>
    </row>
    <row r="27" spans="1:22" ht="12.75" thickBot="1" x14ac:dyDescent="0.25">
      <c r="A27" s="98" t="s">
        <v>65</v>
      </c>
      <c r="B27" s="99">
        <v>-3.428878944427814E-3</v>
      </c>
      <c r="C27" s="99">
        <v>1.5910846404197725E-3</v>
      </c>
      <c r="D27" s="99">
        <v>2.7989701318641209E-2</v>
      </c>
      <c r="E27" s="99">
        <v>-9.866768406642008E-3</v>
      </c>
      <c r="F27" s="99">
        <v>3.9874481036048012E-3</v>
      </c>
      <c r="G27" s="99">
        <v>1.6398142088362041E-2</v>
      </c>
      <c r="H27" s="99">
        <v>8.251240618181643E-3</v>
      </c>
      <c r="I27" s="99">
        <v>4.843897736718665E-3</v>
      </c>
      <c r="J27" s="99">
        <v>1.2871775329242172E-2</v>
      </c>
      <c r="K27" s="99">
        <v>-3.3845372527478075E-3</v>
      </c>
      <c r="L27" s="99">
        <v>-4.6234492296860757E-3</v>
      </c>
      <c r="M27" s="99">
        <v>1.3908735379980374E-2</v>
      </c>
      <c r="N27" s="99">
        <v>3.0860374505175523E-3</v>
      </c>
      <c r="O27" s="99">
        <v>0.14060545211025671</v>
      </c>
      <c r="P27" s="99">
        <v>3.0135263304021274E-3</v>
      </c>
      <c r="Q27" s="99">
        <v>2.043566509484054E-2</v>
      </c>
      <c r="R27" s="99">
        <v>0.59908704937262969</v>
      </c>
    </row>
    <row r="31" spans="1:22" x14ac:dyDescent="0.2">
      <c r="V31" s="91" t="s">
        <v>78</v>
      </c>
    </row>
    <row r="32" spans="1:22" x14ac:dyDescent="0.2">
      <c r="A32" s="100" t="s">
        <v>79</v>
      </c>
      <c r="B32" s="101">
        <f t="array" ref="B32">MMULT(B4:R4,V5:V21)</f>
        <v>0.34381706351227193</v>
      </c>
      <c r="V32" s="30">
        <f t="array" ref="V32:V48">TRANSPOSE(B4:R4)</f>
        <v>6.7451674474926773E-3</v>
      </c>
    </row>
    <row r="33" spans="1:22" x14ac:dyDescent="0.2">
      <c r="A33" s="100" t="s">
        <v>80</v>
      </c>
      <c r="B33" s="88">
        <f>MMULT(MMULT(B4:R4,B11:R27),V32:V48)</f>
        <v>1.9635815381160576E-3</v>
      </c>
      <c r="V33" s="30">
        <v>1.2937088543456309E-2</v>
      </c>
    </row>
    <row r="34" spans="1:22" x14ac:dyDescent="0.2">
      <c r="A34" s="100" t="s">
        <v>81</v>
      </c>
      <c r="B34" s="101">
        <f>SQRT(B33)</f>
        <v>4.431231813069654E-2</v>
      </c>
      <c r="V34" s="30">
        <v>0</v>
      </c>
    </row>
    <row r="35" spans="1:22" x14ac:dyDescent="0.2">
      <c r="V35" s="30">
        <v>0</v>
      </c>
    </row>
    <row r="36" spans="1:22" x14ac:dyDescent="0.2">
      <c r="V36" s="30">
        <v>1.215926246381456E-2</v>
      </c>
    </row>
    <row r="37" spans="1:22" x14ac:dyDescent="0.2">
      <c r="A37" s="100" t="s">
        <v>23</v>
      </c>
      <c r="V37" s="30">
        <v>0</v>
      </c>
    </row>
    <row r="38" spans="1:22" x14ac:dyDescent="0.2">
      <c r="A38" s="100" t="s">
        <v>82</v>
      </c>
      <c r="B38" s="88">
        <f>SUM(B4:R4)</f>
        <v>1.0000000000202631</v>
      </c>
      <c r="V38" s="30">
        <v>0.17115037839576852</v>
      </c>
    </row>
    <row r="39" spans="1:22" x14ac:dyDescent="0.2">
      <c r="V39" s="30">
        <v>0</v>
      </c>
    </row>
    <row r="40" spans="1:22" x14ac:dyDescent="0.2">
      <c r="V40" s="30">
        <v>0</v>
      </c>
    </row>
    <row r="41" spans="1:22" x14ac:dyDescent="0.2">
      <c r="V41" s="30">
        <v>0.36617222043518416</v>
      </c>
    </row>
    <row r="42" spans="1:22" x14ac:dyDescent="0.2">
      <c r="V42" s="30">
        <v>0.28787871231671369</v>
      </c>
    </row>
    <row r="43" spans="1:22" x14ac:dyDescent="0.2">
      <c r="V43" s="30">
        <v>1.4095108241295914E-2</v>
      </c>
    </row>
    <row r="44" spans="1:22" x14ac:dyDescent="0.2">
      <c r="V44" s="30">
        <v>9.5525826175946616E-3</v>
      </c>
    </row>
    <row r="45" spans="1:22" x14ac:dyDescent="0.2">
      <c r="V45" s="30">
        <v>0</v>
      </c>
    </row>
    <row r="46" spans="1:22" x14ac:dyDescent="0.2">
      <c r="V46" s="30">
        <v>0.11512275079731295</v>
      </c>
    </row>
    <row r="47" spans="1:22" x14ac:dyDescent="0.2">
      <c r="V47" s="30">
        <v>0</v>
      </c>
    </row>
    <row r="48" spans="1:22" x14ac:dyDescent="0.2">
      <c r="V48" s="30">
        <v>4.186728761629642E-3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workbookViewId="0">
      <selection sqref="A1:XFD1"/>
    </sheetView>
  </sheetViews>
  <sheetFormatPr defaultRowHeight="15" x14ac:dyDescent="0.25"/>
  <cols>
    <col min="1" max="1" width="20.85546875" bestFit="1" customWidth="1"/>
    <col min="2" max="18" width="13.42578125" bestFit="1" customWidth="1"/>
    <col min="22" max="22" width="28.7109375" style="67" bestFit="1" customWidth="1"/>
  </cols>
  <sheetData>
    <row r="1" spans="1:22" s="102" customFormat="1" ht="18.75" x14ac:dyDescent="0.3">
      <c r="A1" s="102" t="s">
        <v>84</v>
      </c>
      <c r="V1" s="103"/>
    </row>
    <row r="2" spans="1:22" s="62" customFormat="1" ht="51" customHeight="1" x14ac:dyDescent="0.2">
      <c r="B2" s="62" t="s">
        <v>2</v>
      </c>
      <c r="C2" s="62" t="s">
        <v>3</v>
      </c>
      <c r="D2" s="62" t="s">
        <v>4</v>
      </c>
      <c r="E2" s="62" t="s">
        <v>5</v>
      </c>
      <c r="F2" s="62" t="s">
        <v>6</v>
      </c>
      <c r="G2" s="62" t="s">
        <v>7</v>
      </c>
      <c r="H2" s="62" t="s">
        <v>8</v>
      </c>
      <c r="I2" s="62" t="s">
        <v>10</v>
      </c>
      <c r="J2" s="62" t="s">
        <v>9</v>
      </c>
      <c r="K2" s="62" t="s">
        <v>11</v>
      </c>
      <c r="L2" s="62" t="s">
        <v>12</v>
      </c>
      <c r="M2" s="62" t="s">
        <v>13</v>
      </c>
      <c r="N2" s="62" t="s">
        <v>14</v>
      </c>
      <c r="O2" s="62" t="s">
        <v>15</v>
      </c>
      <c r="P2" s="62" t="s">
        <v>16</v>
      </c>
      <c r="Q2" s="62" t="s">
        <v>17</v>
      </c>
      <c r="R2" s="62" t="s">
        <v>48</v>
      </c>
      <c r="V2" s="66"/>
    </row>
    <row r="3" spans="1:22" ht="15.75" x14ac:dyDescent="0.25">
      <c r="A3" s="58" t="s">
        <v>71</v>
      </c>
      <c r="B3" s="59" t="s">
        <v>49</v>
      </c>
      <c r="C3" s="59" t="s">
        <v>50</v>
      </c>
      <c r="D3" s="60" t="s">
        <v>72</v>
      </c>
      <c r="E3" s="60" t="s">
        <v>73</v>
      </c>
      <c r="F3" s="60" t="s">
        <v>74</v>
      </c>
      <c r="G3" s="60" t="s">
        <v>75</v>
      </c>
      <c r="H3" s="60" t="s">
        <v>76</v>
      </c>
      <c r="I3" s="59" t="s">
        <v>56</v>
      </c>
      <c r="J3" s="59" t="s">
        <v>57</v>
      </c>
      <c r="K3" s="60" t="s">
        <v>58</v>
      </c>
      <c r="L3" s="59" t="s">
        <v>59</v>
      </c>
      <c r="M3" s="59" t="s">
        <v>60</v>
      </c>
      <c r="N3" s="60" t="s">
        <v>61</v>
      </c>
      <c r="O3" s="60" t="s">
        <v>62</v>
      </c>
      <c r="P3" s="60" t="s">
        <v>63</v>
      </c>
      <c r="Q3" s="60" t="s">
        <v>64</v>
      </c>
      <c r="R3" s="60" t="s">
        <v>65</v>
      </c>
    </row>
    <row r="4" spans="1:22" x14ac:dyDescent="0.25">
      <c r="B4" s="63">
        <v>0</v>
      </c>
      <c r="C4" s="63">
        <v>0</v>
      </c>
      <c r="D4" s="63">
        <v>0</v>
      </c>
      <c r="E4" s="63">
        <v>1.0000000000000002</v>
      </c>
      <c r="F4" s="63">
        <v>0</v>
      </c>
      <c r="G4" s="63">
        <v>0</v>
      </c>
      <c r="H4" s="63">
        <v>0</v>
      </c>
      <c r="I4" s="63">
        <v>0</v>
      </c>
      <c r="J4" s="63">
        <v>0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0</v>
      </c>
      <c r="V4" s="68" t="s">
        <v>77</v>
      </c>
    </row>
    <row r="5" spans="1:22" x14ac:dyDescent="0.25">
      <c r="V5" s="70">
        <v>0.43332475696466777</v>
      </c>
    </row>
    <row r="6" spans="1:22" x14ac:dyDescent="0.25">
      <c r="V6" s="70">
        <v>0.63024607397587262</v>
      </c>
    </row>
    <row r="7" spans="1:22" x14ac:dyDescent="0.25">
      <c r="V7" s="70">
        <v>0.41704278407387652</v>
      </c>
    </row>
    <row r="8" spans="1:22" x14ac:dyDescent="0.25">
      <c r="V8" s="70">
        <v>0.1191161331015491</v>
      </c>
    </row>
    <row r="9" spans="1:22" ht="15.75" thickBot="1" x14ac:dyDescent="0.3">
      <c r="A9" s="57" t="s">
        <v>69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V9" s="70">
        <v>0.28932474379569723</v>
      </c>
    </row>
    <row r="10" spans="1:22" x14ac:dyDescent="0.25">
      <c r="A10" s="56"/>
      <c r="B10" s="56" t="s">
        <v>49</v>
      </c>
      <c r="C10" s="56" t="s">
        <v>50</v>
      </c>
      <c r="D10" s="56" t="s">
        <v>51</v>
      </c>
      <c r="E10" s="56" t="s">
        <v>52</v>
      </c>
      <c r="F10" s="56" t="s">
        <v>53</v>
      </c>
      <c r="G10" s="56" t="s">
        <v>54</v>
      </c>
      <c r="H10" s="56" t="s">
        <v>55</v>
      </c>
      <c r="I10" s="56" t="s">
        <v>56</v>
      </c>
      <c r="J10" s="56" t="s">
        <v>57</v>
      </c>
      <c r="K10" s="56" t="s">
        <v>58</v>
      </c>
      <c r="L10" s="56" t="s">
        <v>59</v>
      </c>
      <c r="M10" s="56" t="s">
        <v>60</v>
      </c>
      <c r="N10" s="56" t="s">
        <v>61</v>
      </c>
      <c r="O10" s="56" t="s">
        <v>62</v>
      </c>
      <c r="P10" s="56" t="s">
        <v>63</v>
      </c>
      <c r="Q10" s="56" t="s">
        <v>64</v>
      </c>
      <c r="R10" s="56" t="s">
        <v>65</v>
      </c>
      <c r="V10" s="70">
        <v>0.34227564947168809</v>
      </c>
    </row>
    <row r="11" spans="1:22" x14ac:dyDescent="0.25">
      <c r="A11" s="54" t="s">
        <v>49</v>
      </c>
      <c r="B11" s="64">
        <v>2.1788539265406477E-2</v>
      </c>
      <c r="C11" s="64">
        <v>2.8227082908432312E-3</v>
      </c>
      <c r="D11" s="64">
        <v>6.4936697448512862E-3</v>
      </c>
      <c r="E11" s="64">
        <v>4.0617573412976707E-3</v>
      </c>
      <c r="F11" s="64">
        <v>3.1469746685385191E-3</v>
      </c>
      <c r="G11" s="64">
        <v>6.4463830232782326E-3</v>
      </c>
      <c r="H11" s="64">
        <v>4.3316329905992096E-3</v>
      </c>
      <c r="I11" s="64">
        <v>9.4297910394822541E-3</v>
      </c>
      <c r="J11" s="64">
        <v>4.4084030695049946E-3</v>
      </c>
      <c r="K11" s="64">
        <v>2.1400292805574131E-4</v>
      </c>
      <c r="L11" s="64">
        <v>-4.3756010351995333E-4</v>
      </c>
      <c r="M11" s="64">
        <v>1.0950947392018363E-2</v>
      </c>
      <c r="N11" s="64">
        <v>-6.947051527318132E-3</v>
      </c>
      <c r="O11" s="64">
        <v>1.895889281826909E-3</v>
      </c>
      <c r="P11" s="64">
        <v>8.5082128057637086E-3</v>
      </c>
      <c r="Q11" s="64">
        <v>1.0577449665197504E-2</v>
      </c>
      <c r="R11" s="64">
        <v>-3.428878944427814E-3</v>
      </c>
      <c r="V11" s="70">
        <v>0.27314996771979816</v>
      </c>
    </row>
    <row r="12" spans="1:22" x14ac:dyDescent="0.25">
      <c r="A12" s="54" t="s">
        <v>50</v>
      </c>
      <c r="B12" s="64">
        <v>2.8227082908432312E-3</v>
      </c>
      <c r="C12" s="64">
        <v>1.2500760321968646E-2</v>
      </c>
      <c r="D12" s="64">
        <v>4.1923466919765286E-3</v>
      </c>
      <c r="E12" s="64">
        <v>3.4984820344334138E-3</v>
      </c>
      <c r="F12" s="64">
        <v>-6.8956559007721577E-5</v>
      </c>
      <c r="G12" s="64">
        <v>4.097606756070433E-3</v>
      </c>
      <c r="H12" s="64">
        <v>-7.9611570820526576E-6</v>
      </c>
      <c r="I12" s="64">
        <v>7.4636278715978243E-4</v>
      </c>
      <c r="J12" s="64">
        <v>3.6347376185302241E-4</v>
      </c>
      <c r="K12" s="64">
        <v>2.2492099641460137E-3</v>
      </c>
      <c r="L12" s="64">
        <v>1.9100401457648609E-3</v>
      </c>
      <c r="M12" s="64">
        <v>5.3416267573278204E-4</v>
      </c>
      <c r="N12" s="64">
        <v>4.211420785441117E-4</v>
      </c>
      <c r="O12" s="64">
        <v>3.1005594495629478E-3</v>
      </c>
      <c r="P12" s="64">
        <v>3.4147792431796693E-3</v>
      </c>
      <c r="Q12" s="64">
        <v>6.1408205447572861E-3</v>
      </c>
      <c r="R12" s="64">
        <v>1.5910846404197725E-3</v>
      </c>
      <c r="V12" s="70">
        <v>0.39573902749009371</v>
      </c>
    </row>
    <row r="13" spans="1:22" x14ac:dyDescent="0.25">
      <c r="A13" s="54" t="s">
        <v>51</v>
      </c>
      <c r="B13" s="64">
        <v>6.4936697448512862E-3</v>
      </c>
      <c r="C13" s="64">
        <v>4.1923466919765286E-3</v>
      </c>
      <c r="D13" s="64">
        <v>2.5459087689883367E-2</v>
      </c>
      <c r="E13" s="64">
        <v>2.7264645891325089E-3</v>
      </c>
      <c r="F13" s="64">
        <v>7.1071423914071544E-3</v>
      </c>
      <c r="G13" s="64">
        <v>1.2693096193726335E-2</v>
      </c>
      <c r="H13" s="64">
        <v>3.842708234305498E-3</v>
      </c>
      <c r="I13" s="64">
        <v>7.2487968830182783E-3</v>
      </c>
      <c r="J13" s="64">
        <v>1.0622869325318271E-2</v>
      </c>
      <c r="K13" s="64">
        <v>-9.6446469895068905E-4</v>
      </c>
      <c r="L13" s="64">
        <v>1.641700625322739E-3</v>
      </c>
      <c r="M13" s="64">
        <v>1.5224446945131326E-2</v>
      </c>
      <c r="N13" s="64">
        <v>-2.2353171162536739E-3</v>
      </c>
      <c r="O13" s="64">
        <v>1.3137756991249454E-2</v>
      </c>
      <c r="P13" s="64">
        <v>6.9578601091362597E-3</v>
      </c>
      <c r="Q13" s="64">
        <v>9.5147420491251081E-3</v>
      </c>
      <c r="R13" s="64">
        <v>2.7989701318641209E-2</v>
      </c>
      <c r="V13" s="70">
        <v>0.92441505032845828</v>
      </c>
    </row>
    <row r="14" spans="1:22" x14ac:dyDescent="0.25">
      <c r="A14" s="54" t="s">
        <v>52</v>
      </c>
      <c r="B14" s="64">
        <v>4.0617573412976707E-3</v>
      </c>
      <c r="C14" s="64">
        <v>3.4984820344334138E-3</v>
      </c>
      <c r="D14" s="64">
        <v>2.7264645891325089E-3</v>
      </c>
      <c r="E14" s="64">
        <v>5.3565533147182293E-2</v>
      </c>
      <c r="F14" s="64">
        <v>4.482674825600763E-3</v>
      </c>
      <c r="G14" s="64">
        <v>3.483809713294875E-3</v>
      </c>
      <c r="H14" s="64">
        <v>-1.3982255870898725E-4</v>
      </c>
      <c r="I14" s="64">
        <v>3.4057447443581602E-3</v>
      </c>
      <c r="J14" s="64">
        <v>6.1462580481822281E-3</v>
      </c>
      <c r="K14" s="64">
        <v>3.6834141269823204E-3</v>
      </c>
      <c r="L14" s="64">
        <v>1.4622584875266106E-3</v>
      </c>
      <c r="M14" s="64">
        <v>-1.3177240017685891E-3</v>
      </c>
      <c r="N14" s="64">
        <v>-4.8029246813374223E-3</v>
      </c>
      <c r="O14" s="64">
        <v>6.0665873703254422E-3</v>
      </c>
      <c r="P14" s="64">
        <v>6.1835765286628831E-3</v>
      </c>
      <c r="Q14" s="64">
        <v>-2.300196631222236E-3</v>
      </c>
      <c r="R14" s="64">
        <v>-9.866768406642008E-3</v>
      </c>
      <c r="V14" s="70">
        <v>0.1786848573175169</v>
      </c>
    </row>
    <row r="15" spans="1:22" x14ac:dyDescent="0.25">
      <c r="A15" s="54" t="s">
        <v>53</v>
      </c>
      <c r="B15" s="64">
        <v>3.1469746685385191E-3</v>
      </c>
      <c r="C15" s="64">
        <v>-6.8956559007721577E-5</v>
      </c>
      <c r="D15" s="64">
        <v>7.1071423914071544E-3</v>
      </c>
      <c r="E15" s="64">
        <v>4.482674825600763E-3</v>
      </c>
      <c r="F15" s="64">
        <v>1.8144500255201534E-2</v>
      </c>
      <c r="G15" s="64">
        <v>4.987027438235701E-3</v>
      </c>
      <c r="H15" s="64">
        <v>1.8090553422210767E-3</v>
      </c>
      <c r="I15" s="64">
        <v>3.5321128795372785E-3</v>
      </c>
      <c r="J15" s="64">
        <v>7.2995413842601945E-3</v>
      </c>
      <c r="K15" s="64">
        <v>1.2471501623549798E-3</v>
      </c>
      <c r="L15" s="64">
        <v>1.2462570638993396E-3</v>
      </c>
      <c r="M15" s="64">
        <v>8.4663890214095403E-3</v>
      </c>
      <c r="N15" s="64">
        <v>-2.0385095708383228E-3</v>
      </c>
      <c r="O15" s="64">
        <v>9.1138854221552747E-3</v>
      </c>
      <c r="P15" s="64">
        <v>4.1834528189772313E-3</v>
      </c>
      <c r="Q15" s="64">
        <v>8.4843782606457037E-3</v>
      </c>
      <c r="R15" s="64">
        <v>3.9874481036048012E-3</v>
      </c>
      <c r="V15" s="70">
        <v>0.49848978085112244</v>
      </c>
    </row>
    <row r="16" spans="1:22" x14ac:dyDescent="0.25">
      <c r="A16" s="54" t="s">
        <v>54</v>
      </c>
      <c r="B16" s="64">
        <v>6.4463830232782326E-3</v>
      </c>
      <c r="C16" s="64">
        <v>4.097606756070433E-3</v>
      </c>
      <c r="D16" s="64">
        <v>1.2693096193726335E-2</v>
      </c>
      <c r="E16" s="64">
        <v>3.483809713294875E-3</v>
      </c>
      <c r="F16" s="64">
        <v>4.987027438235701E-3</v>
      </c>
      <c r="G16" s="64">
        <v>1.7470354824948103E-2</v>
      </c>
      <c r="H16" s="64">
        <v>1.9025099695566155E-3</v>
      </c>
      <c r="I16" s="64">
        <v>6.0156973603064934E-3</v>
      </c>
      <c r="J16" s="64">
        <v>1.3082246447665915E-2</v>
      </c>
      <c r="K16" s="64">
        <v>2.8219238915995856E-4</v>
      </c>
      <c r="L16" s="64">
        <v>2.9351000033018305E-3</v>
      </c>
      <c r="M16" s="64">
        <v>5.5528195939297297E-3</v>
      </c>
      <c r="N16" s="64">
        <v>-1.188899254484453E-3</v>
      </c>
      <c r="O16" s="64">
        <v>9.4484232315925325E-3</v>
      </c>
      <c r="P16" s="64">
        <v>4.3488737258219438E-3</v>
      </c>
      <c r="Q16" s="64">
        <v>5.8703348088368062E-3</v>
      </c>
      <c r="R16" s="64">
        <v>1.6398142088362041E-2</v>
      </c>
      <c r="V16" s="70">
        <v>0.75097153175304032</v>
      </c>
    </row>
    <row r="17" spans="1:22" x14ac:dyDescent="0.25">
      <c r="A17" s="54" t="s">
        <v>55</v>
      </c>
      <c r="B17" s="64">
        <v>4.3316329905992096E-3</v>
      </c>
      <c r="C17" s="64">
        <v>-7.9611570820526576E-6</v>
      </c>
      <c r="D17" s="64">
        <v>3.842708234305498E-3</v>
      </c>
      <c r="E17" s="64">
        <v>-1.3982255870898725E-4</v>
      </c>
      <c r="F17" s="64">
        <v>1.8090553422210767E-3</v>
      </c>
      <c r="G17" s="64">
        <v>1.9025099695566155E-3</v>
      </c>
      <c r="H17" s="64">
        <v>1.3430581888502591E-2</v>
      </c>
      <c r="I17" s="64">
        <v>7.1340760478036261E-3</v>
      </c>
      <c r="J17" s="64">
        <v>3.0177386222876306E-3</v>
      </c>
      <c r="K17" s="64">
        <v>-2.5656320598901445E-3</v>
      </c>
      <c r="L17" s="64">
        <v>-4.3180923146485793E-4</v>
      </c>
      <c r="M17" s="64">
        <v>6.085440617954979E-3</v>
      </c>
      <c r="N17" s="64">
        <v>7.9409784725835066E-3</v>
      </c>
      <c r="O17" s="64">
        <v>3.3540350627923308E-3</v>
      </c>
      <c r="P17" s="64">
        <v>4.1812083108226502E-3</v>
      </c>
      <c r="Q17" s="64">
        <v>4.2343271083696791E-3</v>
      </c>
      <c r="R17" s="64">
        <v>8.251240618181643E-3</v>
      </c>
      <c r="V17" s="70">
        <v>0.91405086609640118</v>
      </c>
    </row>
    <row r="18" spans="1:22" x14ac:dyDescent="0.25">
      <c r="A18" s="54" t="s">
        <v>56</v>
      </c>
      <c r="B18" s="64">
        <v>9.4297910394822541E-3</v>
      </c>
      <c r="C18" s="64">
        <v>7.4636278715978243E-4</v>
      </c>
      <c r="D18" s="64">
        <v>7.2487968830182783E-3</v>
      </c>
      <c r="E18" s="64">
        <v>3.4057447443581602E-3</v>
      </c>
      <c r="F18" s="64">
        <v>3.5321128795372785E-3</v>
      </c>
      <c r="G18" s="64">
        <v>6.0156973603064934E-3</v>
      </c>
      <c r="H18" s="64">
        <v>7.1340760478036261E-3</v>
      </c>
      <c r="I18" s="64">
        <v>2.0081107914804941E-2</v>
      </c>
      <c r="J18" s="64">
        <v>4.6270942989065878E-3</v>
      </c>
      <c r="K18" s="64">
        <v>8.8789369884453926E-4</v>
      </c>
      <c r="L18" s="64">
        <v>-8.6213320568686951E-4</v>
      </c>
      <c r="M18" s="64">
        <v>7.5346566748345153E-3</v>
      </c>
      <c r="N18" s="64">
        <v>-8.69981075169062E-3</v>
      </c>
      <c r="O18" s="64">
        <v>3.7911211703372284E-3</v>
      </c>
      <c r="P18" s="64">
        <v>6.536659747201092E-3</v>
      </c>
      <c r="Q18" s="64">
        <v>6.7443532103622968E-3</v>
      </c>
      <c r="R18" s="64">
        <v>4.843897736718665E-3</v>
      </c>
      <c r="V18" s="70">
        <v>0.56548410636153634</v>
      </c>
    </row>
    <row r="19" spans="1:22" x14ac:dyDescent="0.25">
      <c r="A19" s="54" t="s">
        <v>57</v>
      </c>
      <c r="B19" s="64">
        <v>4.4084030695049946E-3</v>
      </c>
      <c r="C19" s="64">
        <v>3.6347376185302241E-4</v>
      </c>
      <c r="D19" s="64">
        <v>1.0622869325318271E-2</v>
      </c>
      <c r="E19" s="64">
        <v>6.1462580481822281E-3</v>
      </c>
      <c r="F19" s="64">
        <v>7.2995413842601945E-3</v>
      </c>
      <c r="G19" s="64">
        <v>1.3082246447665915E-2</v>
      </c>
      <c r="H19" s="64">
        <v>3.0177386222876306E-3</v>
      </c>
      <c r="I19" s="64">
        <v>4.6270942989065878E-3</v>
      </c>
      <c r="J19" s="64">
        <v>4.2260274683426934E-2</v>
      </c>
      <c r="K19" s="64">
        <v>1.0476407042562747E-3</v>
      </c>
      <c r="L19" s="64">
        <v>3.6087159035247669E-3</v>
      </c>
      <c r="M19" s="64">
        <v>2.72778521016138E-3</v>
      </c>
      <c r="N19" s="64">
        <v>-5.3654215487031513E-4</v>
      </c>
      <c r="O19" s="64">
        <v>2.0721503405179573E-2</v>
      </c>
      <c r="P19" s="64">
        <v>5.4768095742964316E-3</v>
      </c>
      <c r="Q19" s="64">
        <v>3.9897365635147165E-3</v>
      </c>
      <c r="R19" s="64">
        <v>1.2871775329242172E-2</v>
      </c>
      <c r="V19" s="70">
        <v>0.43335587539537135</v>
      </c>
    </row>
    <row r="20" spans="1:22" x14ac:dyDescent="0.25">
      <c r="A20" s="54" t="s">
        <v>58</v>
      </c>
      <c r="B20" s="64">
        <v>2.1400292805574131E-4</v>
      </c>
      <c r="C20" s="64">
        <v>2.2492099641460137E-3</v>
      </c>
      <c r="D20" s="64">
        <v>-9.6446469895068905E-4</v>
      </c>
      <c r="E20" s="64">
        <v>3.6834141269823204E-3</v>
      </c>
      <c r="F20" s="64">
        <v>1.2471501623549798E-3</v>
      </c>
      <c r="G20" s="64">
        <v>2.8219238915995856E-4</v>
      </c>
      <c r="H20" s="64">
        <v>-2.5656320598901445E-3</v>
      </c>
      <c r="I20" s="64">
        <v>8.8789369884453926E-4</v>
      </c>
      <c r="J20" s="64">
        <v>1.0476407042562747E-3</v>
      </c>
      <c r="K20" s="64">
        <v>7.0306035120933754E-3</v>
      </c>
      <c r="L20" s="64">
        <v>-1.2627827348720979E-5</v>
      </c>
      <c r="M20" s="64">
        <v>-6.750104121309963E-4</v>
      </c>
      <c r="N20" s="64">
        <v>-1.8064861817061388E-3</v>
      </c>
      <c r="O20" s="64">
        <v>9.8176982140540893E-4</v>
      </c>
      <c r="P20" s="64">
        <v>-1.5018638699926519E-3</v>
      </c>
      <c r="Q20" s="64">
        <v>6.3055844618527767E-4</v>
      </c>
      <c r="R20" s="64">
        <v>-3.3845372527478075E-3</v>
      </c>
      <c r="V20" s="70">
        <v>0.75650681470724346</v>
      </c>
    </row>
    <row r="21" spans="1:22" x14ac:dyDescent="0.25">
      <c r="A21" s="54" t="s">
        <v>59</v>
      </c>
      <c r="B21" s="64">
        <v>-4.3756010351995333E-4</v>
      </c>
      <c r="C21" s="64">
        <v>1.9100401457648609E-3</v>
      </c>
      <c r="D21" s="64">
        <v>1.641700625322739E-3</v>
      </c>
      <c r="E21" s="64">
        <v>1.4622584875266106E-3</v>
      </c>
      <c r="F21" s="64">
        <v>1.2462570638993396E-3</v>
      </c>
      <c r="G21" s="64">
        <v>2.9351000033018305E-3</v>
      </c>
      <c r="H21" s="64">
        <v>-4.3180923146485793E-4</v>
      </c>
      <c r="I21" s="64">
        <v>-8.6213320568686951E-4</v>
      </c>
      <c r="J21" s="64">
        <v>3.6087159035247669E-3</v>
      </c>
      <c r="K21" s="64">
        <v>-1.2627827348720979E-5</v>
      </c>
      <c r="L21" s="64">
        <v>7.3277456485964579E-3</v>
      </c>
      <c r="M21" s="64">
        <v>-2.5591383926365356E-4</v>
      </c>
      <c r="N21" s="64">
        <v>2.2795212876398642E-3</v>
      </c>
      <c r="O21" s="64">
        <v>4.3064983912145987E-3</v>
      </c>
      <c r="P21" s="64">
        <v>-8.9629265570606847E-4</v>
      </c>
      <c r="Q21" s="64">
        <v>1.2523048789770915E-3</v>
      </c>
      <c r="R21" s="64">
        <v>-4.6234492296860757E-3</v>
      </c>
      <c r="V21" s="70">
        <v>1.0349969038560467</v>
      </c>
    </row>
    <row r="22" spans="1:22" x14ac:dyDescent="0.25">
      <c r="A22" s="54" t="s">
        <v>60</v>
      </c>
      <c r="B22" s="64">
        <v>1.0950947392018363E-2</v>
      </c>
      <c r="C22" s="64">
        <v>5.3416267573278204E-4</v>
      </c>
      <c r="D22" s="64">
        <v>1.5224446945131326E-2</v>
      </c>
      <c r="E22" s="64">
        <v>-1.3177240017685891E-3</v>
      </c>
      <c r="F22" s="64">
        <v>8.4663890214095403E-3</v>
      </c>
      <c r="G22" s="64">
        <v>5.5528195939297297E-3</v>
      </c>
      <c r="H22" s="64">
        <v>6.085440617954979E-3</v>
      </c>
      <c r="I22" s="64">
        <v>7.5346566748345153E-3</v>
      </c>
      <c r="J22" s="64">
        <v>2.72778521016138E-3</v>
      </c>
      <c r="K22" s="64">
        <v>-6.750104121309963E-4</v>
      </c>
      <c r="L22" s="64">
        <v>-2.5591383926365356E-4</v>
      </c>
      <c r="M22" s="64">
        <v>4.4454785694513471E-2</v>
      </c>
      <c r="N22" s="64">
        <v>2.9408113323836286E-3</v>
      </c>
      <c r="O22" s="64">
        <v>1.3492150984976376E-2</v>
      </c>
      <c r="P22" s="64">
        <v>3.0085119617607697E-3</v>
      </c>
      <c r="Q22" s="64">
        <v>1.871413912826158E-2</v>
      </c>
      <c r="R22" s="64">
        <v>1.3908735379980374E-2</v>
      </c>
    </row>
    <row r="23" spans="1:22" x14ac:dyDescent="0.25">
      <c r="A23" s="54" t="s">
        <v>61</v>
      </c>
      <c r="B23" s="64">
        <v>-6.947051527318132E-3</v>
      </c>
      <c r="C23" s="64">
        <v>4.211420785441117E-4</v>
      </c>
      <c r="D23" s="64">
        <v>-2.2353171162536739E-3</v>
      </c>
      <c r="E23" s="64">
        <v>-4.8029246813374223E-3</v>
      </c>
      <c r="F23" s="64">
        <v>-2.0385095708383228E-3</v>
      </c>
      <c r="G23" s="64">
        <v>-1.188899254484453E-3</v>
      </c>
      <c r="H23" s="64">
        <v>7.9409784725835066E-3</v>
      </c>
      <c r="I23" s="64">
        <v>-8.69981075169062E-3</v>
      </c>
      <c r="J23" s="64">
        <v>-5.3654215487031513E-4</v>
      </c>
      <c r="K23" s="64">
        <v>-1.8064861817061388E-3</v>
      </c>
      <c r="L23" s="64">
        <v>2.2795212876398642E-3</v>
      </c>
      <c r="M23" s="64">
        <v>2.9408113323836286E-3</v>
      </c>
      <c r="N23" s="64">
        <v>9.9778057507882018E-2</v>
      </c>
      <c r="O23" s="64">
        <v>-2.9463675147178249E-3</v>
      </c>
      <c r="P23" s="64">
        <v>-2.884115001041901E-3</v>
      </c>
      <c r="Q23" s="64">
        <v>-8.0322196853512603E-3</v>
      </c>
      <c r="R23" s="64">
        <v>3.0860374505175523E-3</v>
      </c>
    </row>
    <row r="24" spans="1:22" x14ac:dyDescent="0.25">
      <c r="A24" s="54" t="s">
        <v>62</v>
      </c>
      <c r="B24" s="64">
        <v>1.895889281826909E-3</v>
      </c>
      <c r="C24" s="64">
        <v>3.1005594495629478E-3</v>
      </c>
      <c r="D24" s="64">
        <v>1.3137756991249454E-2</v>
      </c>
      <c r="E24" s="64">
        <v>6.0665873703254422E-3</v>
      </c>
      <c r="F24" s="64">
        <v>9.1138854221552747E-3</v>
      </c>
      <c r="G24" s="64">
        <v>9.4484232315925325E-3</v>
      </c>
      <c r="H24" s="64">
        <v>3.3540350627923308E-3</v>
      </c>
      <c r="I24" s="64">
        <v>3.7911211703372284E-3</v>
      </c>
      <c r="J24" s="64">
        <v>2.0721503405179573E-2</v>
      </c>
      <c r="K24" s="64">
        <v>9.8176982140540893E-4</v>
      </c>
      <c r="L24" s="64">
        <v>4.3064983912145987E-3</v>
      </c>
      <c r="M24" s="64">
        <v>1.3492150984976376E-2</v>
      </c>
      <c r="N24" s="64">
        <v>-2.9463675147178249E-3</v>
      </c>
      <c r="O24" s="64">
        <v>3.0335395878974592E-2</v>
      </c>
      <c r="P24" s="64">
        <v>4.9539756203301789E-3</v>
      </c>
      <c r="Q24" s="64">
        <v>2.309266344344392E-2</v>
      </c>
      <c r="R24" s="64">
        <v>0.14060545211025671</v>
      </c>
    </row>
    <row r="25" spans="1:22" x14ac:dyDescent="0.25">
      <c r="A25" s="54" t="s">
        <v>63</v>
      </c>
      <c r="B25" s="64">
        <v>8.5082128057637086E-3</v>
      </c>
      <c r="C25" s="64">
        <v>3.4147792431796693E-3</v>
      </c>
      <c r="D25" s="64">
        <v>6.9578601091362597E-3</v>
      </c>
      <c r="E25" s="64">
        <v>6.1835765286628831E-3</v>
      </c>
      <c r="F25" s="64">
        <v>4.1834528189772313E-3</v>
      </c>
      <c r="G25" s="64">
        <v>4.3488737258219438E-3</v>
      </c>
      <c r="H25" s="64">
        <v>4.1812083108226502E-3</v>
      </c>
      <c r="I25" s="64">
        <v>6.536659747201092E-3</v>
      </c>
      <c r="J25" s="64">
        <v>5.4768095742964316E-3</v>
      </c>
      <c r="K25" s="64">
        <v>-1.5018638699926519E-3</v>
      </c>
      <c r="L25" s="64">
        <v>-8.9629265570606847E-4</v>
      </c>
      <c r="M25" s="64">
        <v>3.0085119617607697E-3</v>
      </c>
      <c r="N25" s="64">
        <v>-2.884115001041901E-3</v>
      </c>
      <c r="O25" s="64">
        <v>4.9539756203301789E-3</v>
      </c>
      <c r="P25" s="64">
        <v>1.6295249477120195E-2</v>
      </c>
      <c r="Q25" s="64">
        <v>6.9969846672258001E-3</v>
      </c>
      <c r="R25" s="64">
        <v>3.0135263304021274E-3</v>
      </c>
    </row>
    <row r="26" spans="1:22" x14ac:dyDescent="0.25">
      <c r="A26" s="54" t="s">
        <v>64</v>
      </c>
      <c r="B26" s="64">
        <v>1.0577449665197504E-2</v>
      </c>
      <c r="C26" s="64">
        <v>6.1408205447572861E-3</v>
      </c>
      <c r="D26" s="64">
        <v>9.5147420491251081E-3</v>
      </c>
      <c r="E26" s="64">
        <v>-2.300196631222236E-3</v>
      </c>
      <c r="F26" s="64">
        <v>8.4843782606457037E-3</v>
      </c>
      <c r="G26" s="64">
        <v>5.8703348088368062E-3</v>
      </c>
      <c r="H26" s="64">
        <v>4.2343271083696791E-3</v>
      </c>
      <c r="I26" s="64">
        <v>6.7443532103622968E-3</v>
      </c>
      <c r="J26" s="64">
        <v>3.9897365635147165E-3</v>
      </c>
      <c r="K26" s="64">
        <v>6.3055844618527767E-4</v>
      </c>
      <c r="L26" s="64">
        <v>1.2523048789770915E-3</v>
      </c>
      <c r="M26" s="64">
        <v>1.871413912826158E-2</v>
      </c>
      <c r="N26" s="64">
        <v>-8.0322196853512603E-3</v>
      </c>
      <c r="O26" s="64">
        <v>2.309266344344392E-2</v>
      </c>
      <c r="P26" s="64">
        <v>6.9969846672258001E-3</v>
      </c>
      <c r="Q26" s="64">
        <v>5.6048568606495368E-2</v>
      </c>
      <c r="R26" s="64">
        <v>2.043566509484054E-2</v>
      </c>
    </row>
    <row r="27" spans="1:22" ht="15.75" thickBot="1" x14ac:dyDescent="0.3">
      <c r="A27" s="55" t="s">
        <v>65</v>
      </c>
      <c r="B27" s="65">
        <v>-3.428878944427814E-3</v>
      </c>
      <c r="C27" s="65">
        <v>1.5910846404197725E-3</v>
      </c>
      <c r="D27" s="65">
        <v>2.7989701318641209E-2</v>
      </c>
      <c r="E27" s="65">
        <v>-9.866768406642008E-3</v>
      </c>
      <c r="F27" s="65">
        <v>3.9874481036048012E-3</v>
      </c>
      <c r="G27" s="65">
        <v>1.6398142088362041E-2</v>
      </c>
      <c r="H27" s="65">
        <v>8.251240618181643E-3</v>
      </c>
      <c r="I27" s="65">
        <v>4.843897736718665E-3</v>
      </c>
      <c r="J27" s="65">
        <v>1.2871775329242172E-2</v>
      </c>
      <c r="K27" s="65">
        <v>-3.3845372527478075E-3</v>
      </c>
      <c r="L27" s="65">
        <v>-4.6234492296860757E-3</v>
      </c>
      <c r="M27" s="65">
        <v>1.3908735379980374E-2</v>
      </c>
      <c r="N27" s="65">
        <v>3.0860374505175523E-3</v>
      </c>
      <c r="O27" s="65">
        <v>0.14060545211025671</v>
      </c>
      <c r="P27" s="65">
        <v>3.0135263304021274E-3</v>
      </c>
      <c r="Q27" s="65">
        <v>2.043566509484054E-2</v>
      </c>
      <c r="R27" s="65">
        <v>0.59908704937262969</v>
      </c>
    </row>
    <row r="31" spans="1:22" x14ac:dyDescent="0.25">
      <c r="V31" s="68" t="s">
        <v>78</v>
      </c>
    </row>
    <row r="32" spans="1:22" x14ac:dyDescent="0.25">
      <c r="A32" s="45" t="s">
        <v>79</v>
      </c>
      <c r="B32" s="61">
        <f t="array" ref="B32">MMULT(B4:R4,V5:V21)</f>
        <v>0.11911613310154913</v>
      </c>
      <c r="V32" s="69">
        <f t="array" ref="V32:V48">TRANSPOSE(B4:R4)</f>
        <v>0</v>
      </c>
    </row>
    <row r="33" spans="1:22" x14ac:dyDescent="0.25">
      <c r="A33" s="45" t="s">
        <v>80</v>
      </c>
      <c r="B33">
        <f>MMULT(MMULT(B4:R4,B11:R27),V32:V48)</f>
        <v>5.356553314718232E-2</v>
      </c>
      <c r="V33" s="69">
        <v>0</v>
      </c>
    </row>
    <row r="34" spans="1:22" x14ac:dyDescent="0.25">
      <c r="A34" s="45" t="s">
        <v>81</v>
      </c>
      <c r="B34" s="61">
        <f>SQRT(B33)</f>
        <v>0.23144228902078876</v>
      </c>
      <c r="V34" s="69">
        <v>0</v>
      </c>
    </row>
    <row r="35" spans="1:22" x14ac:dyDescent="0.25">
      <c r="V35" s="69">
        <v>1.0000000000000002</v>
      </c>
    </row>
    <row r="36" spans="1:22" x14ac:dyDescent="0.25">
      <c r="V36" s="69">
        <v>0</v>
      </c>
    </row>
    <row r="37" spans="1:22" x14ac:dyDescent="0.25">
      <c r="A37" s="45" t="s">
        <v>23</v>
      </c>
      <c r="V37" s="69">
        <v>0</v>
      </c>
    </row>
    <row r="38" spans="1:22" x14ac:dyDescent="0.25">
      <c r="A38" s="45" t="s">
        <v>82</v>
      </c>
      <c r="B38">
        <f>SUM(B4:R4)</f>
        <v>1.0000000000000002</v>
      </c>
      <c r="V38" s="69">
        <v>0</v>
      </c>
    </row>
    <row r="39" spans="1:22" x14ac:dyDescent="0.25">
      <c r="V39" s="69">
        <v>0</v>
      </c>
    </row>
    <row r="40" spans="1:22" x14ac:dyDescent="0.25">
      <c r="V40" s="69">
        <v>0</v>
      </c>
    </row>
    <row r="41" spans="1:22" x14ac:dyDescent="0.25">
      <c r="V41" s="69">
        <v>0</v>
      </c>
    </row>
    <row r="42" spans="1:22" x14ac:dyDescent="0.25">
      <c r="V42" s="69">
        <v>0</v>
      </c>
    </row>
    <row r="43" spans="1:22" x14ac:dyDescent="0.25">
      <c r="V43" s="69">
        <v>0</v>
      </c>
    </row>
    <row r="44" spans="1:22" x14ac:dyDescent="0.25">
      <c r="V44" s="69">
        <v>0</v>
      </c>
    </row>
    <row r="45" spans="1:22" x14ac:dyDescent="0.25">
      <c r="V45" s="69">
        <v>0</v>
      </c>
    </row>
    <row r="46" spans="1:22" x14ac:dyDescent="0.25">
      <c r="V46" s="69">
        <v>0</v>
      </c>
    </row>
    <row r="47" spans="1:22" x14ac:dyDescent="0.25">
      <c r="V47" s="69">
        <v>0</v>
      </c>
    </row>
    <row r="48" spans="1:22" x14ac:dyDescent="0.25">
      <c r="V48" s="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workbookViewId="0">
      <selection sqref="A1:XFD1"/>
    </sheetView>
  </sheetViews>
  <sheetFormatPr defaultRowHeight="15" x14ac:dyDescent="0.25"/>
  <cols>
    <col min="1" max="1" width="20.85546875" bestFit="1" customWidth="1"/>
    <col min="2" max="18" width="13.42578125" bestFit="1" customWidth="1"/>
    <col min="22" max="22" width="28.7109375" style="67" bestFit="1" customWidth="1"/>
  </cols>
  <sheetData>
    <row r="1" spans="1:22" s="102" customFormat="1" ht="18.75" x14ac:dyDescent="0.3">
      <c r="A1" s="102" t="s">
        <v>85</v>
      </c>
      <c r="V1" s="103"/>
    </row>
    <row r="2" spans="1:22" s="62" customFormat="1" ht="51" customHeight="1" x14ac:dyDescent="0.2">
      <c r="B2" s="62" t="s">
        <v>2</v>
      </c>
      <c r="C2" s="62" t="s">
        <v>3</v>
      </c>
      <c r="D2" s="62" t="s">
        <v>4</v>
      </c>
      <c r="E2" s="62" t="s">
        <v>5</v>
      </c>
      <c r="F2" s="62" t="s">
        <v>6</v>
      </c>
      <c r="G2" s="62" t="s">
        <v>7</v>
      </c>
      <c r="H2" s="62" t="s">
        <v>8</v>
      </c>
      <c r="I2" s="62" t="s">
        <v>10</v>
      </c>
      <c r="J2" s="62" t="s">
        <v>9</v>
      </c>
      <c r="K2" s="62" t="s">
        <v>11</v>
      </c>
      <c r="L2" s="62" t="s">
        <v>12</v>
      </c>
      <c r="M2" s="62" t="s">
        <v>13</v>
      </c>
      <c r="N2" s="62" t="s">
        <v>14</v>
      </c>
      <c r="O2" s="62" t="s">
        <v>15</v>
      </c>
      <c r="P2" s="62" t="s">
        <v>16</v>
      </c>
      <c r="Q2" s="62" t="s">
        <v>17</v>
      </c>
      <c r="R2" s="62" t="s">
        <v>48</v>
      </c>
      <c r="V2" s="66"/>
    </row>
    <row r="3" spans="1:22" ht="15.75" x14ac:dyDescent="0.25">
      <c r="A3" s="58" t="s">
        <v>71</v>
      </c>
      <c r="B3" s="59" t="s">
        <v>49</v>
      </c>
      <c r="C3" s="59" t="s">
        <v>50</v>
      </c>
      <c r="D3" s="60" t="s">
        <v>72</v>
      </c>
      <c r="E3" s="60" t="s">
        <v>73</v>
      </c>
      <c r="F3" s="60" t="s">
        <v>74</v>
      </c>
      <c r="G3" s="60" t="s">
        <v>75</v>
      </c>
      <c r="H3" s="60" t="s">
        <v>76</v>
      </c>
      <c r="I3" s="59" t="s">
        <v>56</v>
      </c>
      <c r="J3" s="59" t="s">
        <v>57</v>
      </c>
      <c r="K3" s="60" t="s">
        <v>58</v>
      </c>
      <c r="L3" s="59" t="s">
        <v>59</v>
      </c>
      <c r="M3" s="59" t="s">
        <v>60</v>
      </c>
      <c r="N3" s="60" t="s">
        <v>61</v>
      </c>
      <c r="O3" s="60" t="s">
        <v>62</v>
      </c>
      <c r="P3" s="60" t="s">
        <v>63</v>
      </c>
      <c r="Q3" s="60" t="s">
        <v>64</v>
      </c>
      <c r="R3" s="60" t="s">
        <v>65</v>
      </c>
    </row>
    <row r="4" spans="1:22" x14ac:dyDescent="0.25">
      <c r="B4" s="63">
        <v>0</v>
      </c>
      <c r="C4" s="63">
        <v>0</v>
      </c>
      <c r="D4" s="63">
        <v>0</v>
      </c>
      <c r="E4" s="63">
        <v>0</v>
      </c>
      <c r="F4" s="63">
        <v>0</v>
      </c>
      <c r="G4" s="63">
        <v>0</v>
      </c>
      <c r="H4" s="63">
        <v>0</v>
      </c>
      <c r="I4" s="63">
        <v>0</v>
      </c>
      <c r="J4" s="63">
        <v>0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1</v>
      </c>
      <c r="V4" s="68" t="s">
        <v>77</v>
      </c>
    </row>
    <row r="5" spans="1:22" x14ac:dyDescent="0.25">
      <c r="V5" s="70">
        <v>0.43332475696466777</v>
      </c>
    </row>
    <row r="6" spans="1:22" x14ac:dyDescent="0.25">
      <c r="V6" s="70">
        <v>0.63024607397587262</v>
      </c>
    </row>
    <row r="7" spans="1:22" x14ac:dyDescent="0.25">
      <c r="V7" s="70">
        <v>0.41704278407387652</v>
      </c>
    </row>
    <row r="8" spans="1:22" x14ac:dyDescent="0.25">
      <c r="V8" s="70">
        <v>0.1191161331015491</v>
      </c>
    </row>
    <row r="9" spans="1:22" ht="15.75" thickBot="1" x14ac:dyDescent="0.3">
      <c r="A9" s="57" t="s">
        <v>69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V9" s="70">
        <v>0.28932474379569723</v>
      </c>
    </row>
    <row r="10" spans="1:22" x14ac:dyDescent="0.25">
      <c r="A10" s="56"/>
      <c r="B10" s="56" t="s">
        <v>49</v>
      </c>
      <c r="C10" s="56" t="s">
        <v>50</v>
      </c>
      <c r="D10" s="56" t="s">
        <v>51</v>
      </c>
      <c r="E10" s="56" t="s">
        <v>52</v>
      </c>
      <c r="F10" s="56" t="s">
        <v>53</v>
      </c>
      <c r="G10" s="56" t="s">
        <v>54</v>
      </c>
      <c r="H10" s="56" t="s">
        <v>55</v>
      </c>
      <c r="I10" s="56" t="s">
        <v>56</v>
      </c>
      <c r="J10" s="56" t="s">
        <v>57</v>
      </c>
      <c r="K10" s="56" t="s">
        <v>58</v>
      </c>
      <c r="L10" s="56" t="s">
        <v>59</v>
      </c>
      <c r="M10" s="56" t="s">
        <v>60</v>
      </c>
      <c r="N10" s="56" t="s">
        <v>61</v>
      </c>
      <c r="O10" s="56" t="s">
        <v>62</v>
      </c>
      <c r="P10" s="56" t="s">
        <v>63</v>
      </c>
      <c r="Q10" s="56" t="s">
        <v>64</v>
      </c>
      <c r="R10" s="56" t="s">
        <v>65</v>
      </c>
      <c r="V10" s="70">
        <v>0.34227564947168809</v>
      </c>
    </row>
    <row r="11" spans="1:22" x14ac:dyDescent="0.25">
      <c r="A11" s="54" t="s">
        <v>49</v>
      </c>
      <c r="B11" s="64">
        <v>2.1788539265406477E-2</v>
      </c>
      <c r="C11" s="64">
        <v>2.8227082908432312E-3</v>
      </c>
      <c r="D11" s="64">
        <v>6.4936697448512862E-3</v>
      </c>
      <c r="E11" s="64">
        <v>4.0617573412976707E-3</v>
      </c>
      <c r="F11" s="64">
        <v>3.1469746685385191E-3</v>
      </c>
      <c r="G11" s="64">
        <v>6.4463830232782326E-3</v>
      </c>
      <c r="H11" s="64">
        <v>4.3316329905992096E-3</v>
      </c>
      <c r="I11" s="64">
        <v>9.4297910394822541E-3</v>
      </c>
      <c r="J11" s="64">
        <v>4.4084030695049946E-3</v>
      </c>
      <c r="K11" s="64">
        <v>2.1400292805574131E-4</v>
      </c>
      <c r="L11" s="64">
        <v>-4.3756010351995333E-4</v>
      </c>
      <c r="M11" s="64">
        <v>1.0950947392018363E-2</v>
      </c>
      <c r="N11" s="64">
        <v>-6.947051527318132E-3</v>
      </c>
      <c r="O11" s="64">
        <v>1.895889281826909E-3</v>
      </c>
      <c r="P11" s="64">
        <v>8.5082128057637086E-3</v>
      </c>
      <c r="Q11" s="64">
        <v>1.0577449665197504E-2</v>
      </c>
      <c r="R11" s="64">
        <v>-3.428878944427814E-3</v>
      </c>
      <c r="V11" s="70">
        <v>0.27314996771979816</v>
      </c>
    </row>
    <row r="12" spans="1:22" x14ac:dyDescent="0.25">
      <c r="A12" s="54" t="s">
        <v>50</v>
      </c>
      <c r="B12" s="64">
        <v>2.8227082908432312E-3</v>
      </c>
      <c r="C12" s="64">
        <v>1.2500760321968646E-2</v>
      </c>
      <c r="D12" s="64">
        <v>4.1923466919765286E-3</v>
      </c>
      <c r="E12" s="64">
        <v>3.4984820344334138E-3</v>
      </c>
      <c r="F12" s="64">
        <v>-6.8956559007721577E-5</v>
      </c>
      <c r="G12" s="64">
        <v>4.097606756070433E-3</v>
      </c>
      <c r="H12" s="64">
        <v>-7.9611570820526576E-6</v>
      </c>
      <c r="I12" s="64">
        <v>7.4636278715978243E-4</v>
      </c>
      <c r="J12" s="64">
        <v>3.6347376185302241E-4</v>
      </c>
      <c r="K12" s="64">
        <v>2.2492099641460137E-3</v>
      </c>
      <c r="L12" s="64">
        <v>1.9100401457648609E-3</v>
      </c>
      <c r="M12" s="64">
        <v>5.3416267573278204E-4</v>
      </c>
      <c r="N12" s="64">
        <v>4.211420785441117E-4</v>
      </c>
      <c r="O12" s="64">
        <v>3.1005594495629478E-3</v>
      </c>
      <c r="P12" s="64">
        <v>3.4147792431796693E-3</v>
      </c>
      <c r="Q12" s="64">
        <v>6.1408205447572861E-3</v>
      </c>
      <c r="R12" s="64">
        <v>1.5910846404197725E-3</v>
      </c>
      <c r="V12" s="70">
        <v>0.39573902749009371</v>
      </c>
    </row>
    <row r="13" spans="1:22" x14ac:dyDescent="0.25">
      <c r="A13" s="54" t="s">
        <v>51</v>
      </c>
      <c r="B13" s="64">
        <v>6.4936697448512862E-3</v>
      </c>
      <c r="C13" s="64">
        <v>4.1923466919765286E-3</v>
      </c>
      <c r="D13" s="64">
        <v>2.5459087689883367E-2</v>
      </c>
      <c r="E13" s="64">
        <v>2.7264645891325089E-3</v>
      </c>
      <c r="F13" s="64">
        <v>7.1071423914071544E-3</v>
      </c>
      <c r="G13" s="64">
        <v>1.2693096193726335E-2</v>
      </c>
      <c r="H13" s="64">
        <v>3.842708234305498E-3</v>
      </c>
      <c r="I13" s="64">
        <v>7.2487968830182783E-3</v>
      </c>
      <c r="J13" s="64">
        <v>1.0622869325318271E-2</v>
      </c>
      <c r="K13" s="64">
        <v>-9.6446469895068905E-4</v>
      </c>
      <c r="L13" s="64">
        <v>1.641700625322739E-3</v>
      </c>
      <c r="M13" s="64">
        <v>1.5224446945131326E-2</v>
      </c>
      <c r="N13" s="64">
        <v>-2.2353171162536739E-3</v>
      </c>
      <c r="O13" s="64">
        <v>1.3137756991249454E-2</v>
      </c>
      <c r="P13" s="64">
        <v>6.9578601091362597E-3</v>
      </c>
      <c r="Q13" s="64">
        <v>9.5147420491251081E-3</v>
      </c>
      <c r="R13" s="64">
        <v>2.7989701318641209E-2</v>
      </c>
      <c r="V13" s="70">
        <v>0.92441505032845828</v>
      </c>
    </row>
    <row r="14" spans="1:22" x14ac:dyDescent="0.25">
      <c r="A14" s="54" t="s">
        <v>52</v>
      </c>
      <c r="B14" s="64">
        <v>4.0617573412976707E-3</v>
      </c>
      <c r="C14" s="64">
        <v>3.4984820344334138E-3</v>
      </c>
      <c r="D14" s="64">
        <v>2.7264645891325089E-3</v>
      </c>
      <c r="E14" s="64">
        <v>5.3565533147182293E-2</v>
      </c>
      <c r="F14" s="64">
        <v>4.482674825600763E-3</v>
      </c>
      <c r="G14" s="64">
        <v>3.483809713294875E-3</v>
      </c>
      <c r="H14" s="64">
        <v>-1.3982255870898725E-4</v>
      </c>
      <c r="I14" s="64">
        <v>3.4057447443581602E-3</v>
      </c>
      <c r="J14" s="64">
        <v>6.1462580481822281E-3</v>
      </c>
      <c r="K14" s="64">
        <v>3.6834141269823204E-3</v>
      </c>
      <c r="L14" s="64">
        <v>1.4622584875266106E-3</v>
      </c>
      <c r="M14" s="64">
        <v>-1.3177240017685891E-3</v>
      </c>
      <c r="N14" s="64">
        <v>-4.8029246813374223E-3</v>
      </c>
      <c r="O14" s="64">
        <v>6.0665873703254422E-3</v>
      </c>
      <c r="P14" s="64">
        <v>6.1835765286628831E-3</v>
      </c>
      <c r="Q14" s="64">
        <v>-2.300196631222236E-3</v>
      </c>
      <c r="R14" s="64">
        <v>-9.866768406642008E-3</v>
      </c>
      <c r="V14" s="70">
        <v>0.1786848573175169</v>
      </c>
    </row>
    <row r="15" spans="1:22" x14ac:dyDescent="0.25">
      <c r="A15" s="54" t="s">
        <v>53</v>
      </c>
      <c r="B15" s="64">
        <v>3.1469746685385191E-3</v>
      </c>
      <c r="C15" s="64">
        <v>-6.8956559007721577E-5</v>
      </c>
      <c r="D15" s="64">
        <v>7.1071423914071544E-3</v>
      </c>
      <c r="E15" s="64">
        <v>4.482674825600763E-3</v>
      </c>
      <c r="F15" s="64">
        <v>1.8144500255201534E-2</v>
      </c>
      <c r="G15" s="64">
        <v>4.987027438235701E-3</v>
      </c>
      <c r="H15" s="64">
        <v>1.8090553422210767E-3</v>
      </c>
      <c r="I15" s="64">
        <v>3.5321128795372785E-3</v>
      </c>
      <c r="J15" s="64">
        <v>7.2995413842601945E-3</v>
      </c>
      <c r="K15" s="64">
        <v>1.2471501623549798E-3</v>
      </c>
      <c r="L15" s="64">
        <v>1.2462570638993396E-3</v>
      </c>
      <c r="M15" s="64">
        <v>8.4663890214095403E-3</v>
      </c>
      <c r="N15" s="64">
        <v>-2.0385095708383228E-3</v>
      </c>
      <c r="O15" s="64">
        <v>9.1138854221552747E-3</v>
      </c>
      <c r="P15" s="64">
        <v>4.1834528189772313E-3</v>
      </c>
      <c r="Q15" s="64">
        <v>8.4843782606457037E-3</v>
      </c>
      <c r="R15" s="64">
        <v>3.9874481036048012E-3</v>
      </c>
      <c r="V15" s="70">
        <v>0.49848978085112244</v>
      </c>
    </row>
    <row r="16" spans="1:22" x14ac:dyDescent="0.25">
      <c r="A16" s="54" t="s">
        <v>54</v>
      </c>
      <c r="B16" s="64">
        <v>6.4463830232782326E-3</v>
      </c>
      <c r="C16" s="64">
        <v>4.097606756070433E-3</v>
      </c>
      <c r="D16" s="64">
        <v>1.2693096193726335E-2</v>
      </c>
      <c r="E16" s="64">
        <v>3.483809713294875E-3</v>
      </c>
      <c r="F16" s="64">
        <v>4.987027438235701E-3</v>
      </c>
      <c r="G16" s="64">
        <v>1.7470354824948103E-2</v>
      </c>
      <c r="H16" s="64">
        <v>1.9025099695566155E-3</v>
      </c>
      <c r="I16" s="64">
        <v>6.0156973603064934E-3</v>
      </c>
      <c r="J16" s="64">
        <v>1.3082246447665915E-2</v>
      </c>
      <c r="K16" s="64">
        <v>2.8219238915995856E-4</v>
      </c>
      <c r="L16" s="64">
        <v>2.9351000033018305E-3</v>
      </c>
      <c r="M16" s="64">
        <v>5.5528195939297297E-3</v>
      </c>
      <c r="N16" s="64">
        <v>-1.188899254484453E-3</v>
      </c>
      <c r="O16" s="64">
        <v>9.4484232315925325E-3</v>
      </c>
      <c r="P16" s="64">
        <v>4.3488737258219438E-3</v>
      </c>
      <c r="Q16" s="64">
        <v>5.8703348088368062E-3</v>
      </c>
      <c r="R16" s="64">
        <v>1.6398142088362041E-2</v>
      </c>
      <c r="V16" s="70">
        <v>0.75097153175304032</v>
      </c>
    </row>
    <row r="17" spans="1:22" x14ac:dyDescent="0.25">
      <c r="A17" s="54" t="s">
        <v>55</v>
      </c>
      <c r="B17" s="64">
        <v>4.3316329905992096E-3</v>
      </c>
      <c r="C17" s="64">
        <v>-7.9611570820526576E-6</v>
      </c>
      <c r="D17" s="64">
        <v>3.842708234305498E-3</v>
      </c>
      <c r="E17" s="64">
        <v>-1.3982255870898725E-4</v>
      </c>
      <c r="F17" s="64">
        <v>1.8090553422210767E-3</v>
      </c>
      <c r="G17" s="64">
        <v>1.9025099695566155E-3</v>
      </c>
      <c r="H17" s="64">
        <v>1.3430581888502591E-2</v>
      </c>
      <c r="I17" s="64">
        <v>7.1340760478036261E-3</v>
      </c>
      <c r="J17" s="64">
        <v>3.0177386222876306E-3</v>
      </c>
      <c r="K17" s="64">
        <v>-2.5656320598901445E-3</v>
      </c>
      <c r="L17" s="64">
        <v>-4.3180923146485793E-4</v>
      </c>
      <c r="M17" s="64">
        <v>6.085440617954979E-3</v>
      </c>
      <c r="N17" s="64">
        <v>7.9409784725835066E-3</v>
      </c>
      <c r="O17" s="64">
        <v>3.3540350627923308E-3</v>
      </c>
      <c r="P17" s="64">
        <v>4.1812083108226502E-3</v>
      </c>
      <c r="Q17" s="64">
        <v>4.2343271083696791E-3</v>
      </c>
      <c r="R17" s="64">
        <v>8.251240618181643E-3</v>
      </c>
      <c r="V17" s="70">
        <v>0.91405086609640118</v>
      </c>
    </row>
    <row r="18" spans="1:22" x14ac:dyDescent="0.25">
      <c r="A18" s="54" t="s">
        <v>56</v>
      </c>
      <c r="B18" s="64">
        <v>9.4297910394822541E-3</v>
      </c>
      <c r="C18" s="64">
        <v>7.4636278715978243E-4</v>
      </c>
      <c r="D18" s="64">
        <v>7.2487968830182783E-3</v>
      </c>
      <c r="E18" s="64">
        <v>3.4057447443581602E-3</v>
      </c>
      <c r="F18" s="64">
        <v>3.5321128795372785E-3</v>
      </c>
      <c r="G18" s="64">
        <v>6.0156973603064934E-3</v>
      </c>
      <c r="H18" s="64">
        <v>7.1340760478036261E-3</v>
      </c>
      <c r="I18" s="64">
        <v>2.0081107914804941E-2</v>
      </c>
      <c r="J18" s="64">
        <v>4.6270942989065878E-3</v>
      </c>
      <c r="K18" s="64">
        <v>8.8789369884453926E-4</v>
      </c>
      <c r="L18" s="64">
        <v>-8.6213320568686951E-4</v>
      </c>
      <c r="M18" s="64">
        <v>7.5346566748345153E-3</v>
      </c>
      <c r="N18" s="64">
        <v>-8.69981075169062E-3</v>
      </c>
      <c r="O18" s="64">
        <v>3.7911211703372284E-3</v>
      </c>
      <c r="P18" s="64">
        <v>6.536659747201092E-3</v>
      </c>
      <c r="Q18" s="64">
        <v>6.7443532103622968E-3</v>
      </c>
      <c r="R18" s="64">
        <v>4.843897736718665E-3</v>
      </c>
      <c r="V18" s="70">
        <v>0.56548410636153634</v>
      </c>
    </row>
    <row r="19" spans="1:22" x14ac:dyDescent="0.25">
      <c r="A19" s="54" t="s">
        <v>57</v>
      </c>
      <c r="B19" s="64">
        <v>4.4084030695049946E-3</v>
      </c>
      <c r="C19" s="64">
        <v>3.6347376185302241E-4</v>
      </c>
      <c r="D19" s="64">
        <v>1.0622869325318271E-2</v>
      </c>
      <c r="E19" s="64">
        <v>6.1462580481822281E-3</v>
      </c>
      <c r="F19" s="64">
        <v>7.2995413842601945E-3</v>
      </c>
      <c r="G19" s="64">
        <v>1.3082246447665915E-2</v>
      </c>
      <c r="H19" s="64">
        <v>3.0177386222876306E-3</v>
      </c>
      <c r="I19" s="64">
        <v>4.6270942989065878E-3</v>
      </c>
      <c r="J19" s="64">
        <v>4.2260274683426934E-2</v>
      </c>
      <c r="K19" s="64">
        <v>1.0476407042562747E-3</v>
      </c>
      <c r="L19" s="64">
        <v>3.6087159035247669E-3</v>
      </c>
      <c r="M19" s="64">
        <v>2.72778521016138E-3</v>
      </c>
      <c r="N19" s="64">
        <v>-5.3654215487031513E-4</v>
      </c>
      <c r="O19" s="64">
        <v>2.0721503405179573E-2</v>
      </c>
      <c r="P19" s="64">
        <v>5.4768095742964316E-3</v>
      </c>
      <c r="Q19" s="64">
        <v>3.9897365635147165E-3</v>
      </c>
      <c r="R19" s="64">
        <v>1.2871775329242172E-2</v>
      </c>
      <c r="V19" s="70">
        <v>0.43335587539537135</v>
      </c>
    </row>
    <row r="20" spans="1:22" x14ac:dyDescent="0.25">
      <c r="A20" s="54" t="s">
        <v>58</v>
      </c>
      <c r="B20" s="64">
        <v>2.1400292805574131E-4</v>
      </c>
      <c r="C20" s="64">
        <v>2.2492099641460137E-3</v>
      </c>
      <c r="D20" s="64">
        <v>-9.6446469895068905E-4</v>
      </c>
      <c r="E20" s="64">
        <v>3.6834141269823204E-3</v>
      </c>
      <c r="F20" s="64">
        <v>1.2471501623549798E-3</v>
      </c>
      <c r="G20" s="64">
        <v>2.8219238915995856E-4</v>
      </c>
      <c r="H20" s="64">
        <v>-2.5656320598901445E-3</v>
      </c>
      <c r="I20" s="64">
        <v>8.8789369884453926E-4</v>
      </c>
      <c r="J20" s="64">
        <v>1.0476407042562747E-3</v>
      </c>
      <c r="K20" s="64">
        <v>7.0306035120933754E-3</v>
      </c>
      <c r="L20" s="64">
        <v>-1.2627827348720979E-5</v>
      </c>
      <c r="M20" s="64">
        <v>-6.750104121309963E-4</v>
      </c>
      <c r="N20" s="64">
        <v>-1.8064861817061388E-3</v>
      </c>
      <c r="O20" s="64">
        <v>9.8176982140540893E-4</v>
      </c>
      <c r="P20" s="64">
        <v>-1.5018638699926519E-3</v>
      </c>
      <c r="Q20" s="64">
        <v>6.3055844618527767E-4</v>
      </c>
      <c r="R20" s="64">
        <v>-3.3845372527478075E-3</v>
      </c>
      <c r="V20" s="70">
        <v>0.75650681470724346</v>
      </c>
    </row>
    <row r="21" spans="1:22" x14ac:dyDescent="0.25">
      <c r="A21" s="54" t="s">
        <v>59</v>
      </c>
      <c r="B21" s="64">
        <v>-4.3756010351995333E-4</v>
      </c>
      <c r="C21" s="64">
        <v>1.9100401457648609E-3</v>
      </c>
      <c r="D21" s="64">
        <v>1.641700625322739E-3</v>
      </c>
      <c r="E21" s="64">
        <v>1.4622584875266106E-3</v>
      </c>
      <c r="F21" s="64">
        <v>1.2462570638993396E-3</v>
      </c>
      <c r="G21" s="64">
        <v>2.9351000033018305E-3</v>
      </c>
      <c r="H21" s="64">
        <v>-4.3180923146485793E-4</v>
      </c>
      <c r="I21" s="64">
        <v>-8.6213320568686951E-4</v>
      </c>
      <c r="J21" s="64">
        <v>3.6087159035247669E-3</v>
      </c>
      <c r="K21" s="64">
        <v>-1.2627827348720979E-5</v>
      </c>
      <c r="L21" s="64">
        <v>7.3277456485964579E-3</v>
      </c>
      <c r="M21" s="64">
        <v>-2.5591383926365356E-4</v>
      </c>
      <c r="N21" s="64">
        <v>2.2795212876398642E-3</v>
      </c>
      <c r="O21" s="64">
        <v>4.3064983912145987E-3</v>
      </c>
      <c r="P21" s="64">
        <v>-8.9629265570606847E-4</v>
      </c>
      <c r="Q21" s="64">
        <v>1.2523048789770915E-3</v>
      </c>
      <c r="R21" s="64">
        <v>-4.6234492296860757E-3</v>
      </c>
      <c r="V21" s="70">
        <v>1.0349969038560467</v>
      </c>
    </row>
    <row r="22" spans="1:22" x14ac:dyDescent="0.25">
      <c r="A22" s="54" t="s">
        <v>60</v>
      </c>
      <c r="B22" s="64">
        <v>1.0950947392018363E-2</v>
      </c>
      <c r="C22" s="64">
        <v>5.3416267573278204E-4</v>
      </c>
      <c r="D22" s="64">
        <v>1.5224446945131326E-2</v>
      </c>
      <c r="E22" s="64">
        <v>-1.3177240017685891E-3</v>
      </c>
      <c r="F22" s="64">
        <v>8.4663890214095403E-3</v>
      </c>
      <c r="G22" s="64">
        <v>5.5528195939297297E-3</v>
      </c>
      <c r="H22" s="64">
        <v>6.085440617954979E-3</v>
      </c>
      <c r="I22" s="64">
        <v>7.5346566748345153E-3</v>
      </c>
      <c r="J22" s="64">
        <v>2.72778521016138E-3</v>
      </c>
      <c r="K22" s="64">
        <v>-6.750104121309963E-4</v>
      </c>
      <c r="L22" s="64">
        <v>-2.5591383926365356E-4</v>
      </c>
      <c r="M22" s="64">
        <v>4.4454785694513471E-2</v>
      </c>
      <c r="N22" s="64">
        <v>2.9408113323836286E-3</v>
      </c>
      <c r="O22" s="64">
        <v>1.3492150984976376E-2</v>
      </c>
      <c r="P22" s="64">
        <v>3.0085119617607697E-3</v>
      </c>
      <c r="Q22" s="64">
        <v>1.871413912826158E-2</v>
      </c>
      <c r="R22" s="64">
        <v>1.3908735379980374E-2</v>
      </c>
    </row>
    <row r="23" spans="1:22" x14ac:dyDescent="0.25">
      <c r="A23" s="54" t="s">
        <v>61</v>
      </c>
      <c r="B23" s="64">
        <v>-6.947051527318132E-3</v>
      </c>
      <c r="C23" s="64">
        <v>4.211420785441117E-4</v>
      </c>
      <c r="D23" s="64">
        <v>-2.2353171162536739E-3</v>
      </c>
      <c r="E23" s="64">
        <v>-4.8029246813374223E-3</v>
      </c>
      <c r="F23" s="64">
        <v>-2.0385095708383228E-3</v>
      </c>
      <c r="G23" s="64">
        <v>-1.188899254484453E-3</v>
      </c>
      <c r="H23" s="64">
        <v>7.9409784725835066E-3</v>
      </c>
      <c r="I23" s="64">
        <v>-8.69981075169062E-3</v>
      </c>
      <c r="J23" s="64">
        <v>-5.3654215487031513E-4</v>
      </c>
      <c r="K23" s="64">
        <v>-1.8064861817061388E-3</v>
      </c>
      <c r="L23" s="64">
        <v>2.2795212876398642E-3</v>
      </c>
      <c r="M23" s="64">
        <v>2.9408113323836286E-3</v>
      </c>
      <c r="N23" s="64">
        <v>9.9778057507882018E-2</v>
      </c>
      <c r="O23" s="64">
        <v>-2.9463675147178249E-3</v>
      </c>
      <c r="P23" s="64">
        <v>-2.884115001041901E-3</v>
      </c>
      <c r="Q23" s="64">
        <v>-8.0322196853512603E-3</v>
      </c>
      <c r="R23" s="64">
        <v>3.0860374505175523E-3</v>
      </c>
    </row>
    <row r="24" spans="1:22" x14ac:dyDescent="0.25">
      <c r="A24" s="54" t="s">
        <v>62</v>
      </c>
      <c r="B24" s="64">
        <v>1.895889281826909E-3</v>
      </c>
      <c r="C24" s="64">
        <v>3.1005594495629478E-3</v>
      </c>
      <c r="D24" s="64">
        <v>1.3137756991249454E-2</v>
      </c>
      <c r="E24" s="64">
        <v>6.0665873703254422E-3</v>
      </c>
      <c r="F24" s="64">
        <v>9.1138854221552747E-3</v>
      </c>
      <c r="G24" s="64">
        <v>9.4484232315925325E-3</v>
      </c>
      <c r="H24" s="64">
        <v>3.3540350627923308E-3</v>
      </c>
      <c r="I24" s="64">
        <v>3.7911211703372284E-3</v>
      </c>
      <c r="J24" s="64">
        <v>2.0721503405179573E-2</v>
      </c>
      <c r="K24" s="64">
        <v>9.8176982140540893E-4</v>
      </c>
      <c r="L24" s="64">
        <v>4.3064983912145987E-3</v>
      </c>
      <c r="M24" s="64">
        <v>1.3492150984976376E-2</v>
      </c>
      <c r="N24" s="64">
        <v>-2.9463675147178249E-3</v>
      </c>
      <c r="O24" s="64">
        <v>3.0335395878974592E-2</v>
      </c>
      <c r="P24" s="64">
        <v>4.9539756203301789E-3</v>
      </c>
      <c r="Q24" s="64">
        <v>2.309266344344392E-2</v>
      </c>
      <c r="R24" s="64">
        <v>0.14060545211025671</v>
      </c>
    </row>
    <row r="25" spans="1:22" x14ac:dyDescent="0.25">
      <c r="A25" s="54" t="s">
        <v>63</v>
      </c>
      <c r="B25" s="64">
        <v>8.5082128057637086E-3</v>
      </c>
      <c r="C25" s="64">
        <v>3.4147792431796693E-3</v>
      </c>
      <c r="D25" s="64">
        <v>6.9578601091362597E-3</v>
      </c>
      <c r="E25" s="64">
        <v>6.1835765286628831E-3</v>
      </c>
      <c r="F25" s="64">
        <v>4.1834528189772313E-3</v>
      </c>
      <c r="G25" s="64">
        <v>4.3488737258219438E-3</v>
      </c>
      <c r="H25" s="64">
        <v>4.1812083108226502E-3</v>
      </c>
      <c r="I25" s="64">
        <v>6.536659747201092E-3</v>
      </c>
      <c r="J25" s="64">
        <v>5.4768095742964316E-3</v>
      </c>
      <c r="K25" s="64">
        <v>-1.5018638699926519E-3</v>
      </c>
      <c r="L25" s="64">
        <v>-8.9629265570606847E-4</v>
      </c>
      <c r="M25" s="64">
        <v>3.0085119617607697E-3</v>
      </c>
      <c r="N25" s="64">
        <v>-2.884115001041901E-3</v>
      </c>
      <c r="O25" s="64">
        <v>4.9539756203301789E-3</v>
      </c>
      <c r="P25" s="64">
        <v>1.6295249477120195E-2</v>
      </c>
      <c r="Q25" s="64">
        <v>6.9969846672258001E-3</v>
      </c>
      <c r="R25" s="64">
        <v>3.0135263304021274E-3</v>
      </c>
    </row>
    <row r="26" spans="1:22" x14ac:dyDescent="0.25">
      <c r="A26" s="54" t="s">
        <v>64</v>
      </c>
      <c r="B26" s="64">
        <v>1.0577449665197504E-2</v>
      </c>
      <c r="C26" s="64">
        <v>6.1408205447572861E-3</v>
      </c>
      <c r="D26" s="64">
        <v>9.5147420491251081E-3</v>
      </c>
      <c r="E26" s="64">
        <v>-2.300196631222236E-3</v>
      </c>
      <c r="F26" s="64">
        <v>8.4843782606457037E-3</v>
      </c>
      <c r="G26" s="64">
        <v>5.8703348088368062E-3</v>
      </c>
      <c r="H26" s="64">
        <v>4.2343271083696791E-3</v>
      </c>
      <c r="I26" s="64">
        <v>6.7443532103622968E-3</v>
      </c>
      <c r="J26" s="64">
        <v>3.9897365635147165E-3</v>
      </c>
      <c r="K26" s="64">
        <v>6.3055844618527767E-4</v>
      </c>
      <c r="L26" s="64">
        <v>1.2523048789770915E-3</v>
      </c>
      <c r="M26" s="64">
        <v>1.871413912826158E-2</v>
      </c>
      <c r="N26" s="64">
        <v>-8.0322196853512603E-3</v>
      </c>
      <c r="O26" s="64">
        <v>2.309266344344392E-2</v>
      </c>
      <c r="P26" s="64">
        <v>6.9969846672258001E-3</v>
      </c>
      <c r="Q26" s="64">
        <v>5.6048568606495368E-2</v>
      </c>
      <c r="R26" s="64">
        <v>2.043566509484054E-2</v>
      </c>
    </row>
    <row r="27" spans="1:22" ht="15.75" thickBot="1" x14ac:dyDescent="0.3">
      <c r="A27" s="55" t="s">
        <v>65</v>
      </c>
      <c r="B27" s="65">
        <v>-3.428878944427814E-3</v>
      </c>
      <c r="C27" s="65">
        <v>1.5910846404197725E-3</v>
      </c>
      <c r="D27" s="65">
        <v>2.7989701318641209E-2</v>
      </c>
      <c r="E27" s="65">
        <v>-9.866768406642008E-3</v>
      </c>
      <c r="F27" s="65">
        <v>3.9874481036048012E-3</v>
      </c>
      <c r="G27" s="65">
        <v>1.6398142088362041E-2</v>
      </c>
      <c r="H27" s="65">
        <v>8.251240618181643E-3</v>
      </c>
      <c r="I27" s="65">
        <v>4.843897736718665E-3</v>
      </c>
      <c r="J27" s="65">
        <v>1.2871775329242172E-2</v>
      </c>
      <c r="K27" s="65">
        <v>-3.3845372527478075E-3</v>
      </c>
      <c r="L27" s="65">
        <v>-4.6234492296860757E-3</v>
      </c>
      <c r="M27" s="65">
        <v>1.3908735379980374E-2</v>
      </c>
      <c r="N27" s="65">
        <v>3.0860374505175523E-3</v>
      </c>
      <c r="O27" s="65">
        <v>0.14060545211025671</v>
      </c>
      <c r="P27" s="65">
        <v>3.0135263304021274E-3</v>
      </c>
      <c r="Q27" s="65">
        <v>2.043566509484054E-2</v>
      </c>
      <c r="R27" s="65">
        <v>0.59908704937262969</v>
      </c>
    </row>
    <row r="31" spans="1:22" x14ac:dyDescent="0.25">
      <c r="V31" s="68" t="s">
        <v>78</v>
      </c>
    </row>
    <row r="32" spans="1:22" x14ac:dyDescent="0.25">
      <c r="A32" s="45" t="s">
        <v>79</v>
      </c>
      <c r="B32" s="61">
        <f t="array" ref="B32">MMULT(B4:R4,V5:V21)</f>
        <v>1.0349969038560467</v>
      </c>
      <c r="V32" s="69">
        <f t="array" ref="V32:V48">TRANSPOSE(B4:R4)</f>
        <v>0</v>
      </c>
    </row>
    <row r="33" spans="1:22" x14ac:dyDescent="0.25">
      <c r="A33" s="45" t="s">
        <v>80</v>
      </c>
      <c r="B33">
        <f>MMULT(MMULT(B4:R4,B11:R27),V32:V48)</f>
        <v>0.59908704937262969</v>
      </c>
      <c r="V33" s="69">
        <v>0</v>
      </c>
    </row>
    <row r="34" spans="1:22" x14ac:dyDescent="0.25">
      <c r="A34" s="45" t="s">
        <v>81</v>
      </c>
      <c r="B34" s="61">
        <f>SQRT(B33)</f>
        <v>0.77400713780470376</v>
      </c>
      <c r="V34" s="69">
        <v>0</v>
      </c>
    </row>
    <row r="35" spans="1:22" x14ac:dyDescent="0.25">
      <c r="V35" s="69">
        <v>0</v>
      </c>
    </row>
    <row r="36" spans="1:22" x14ac:dyDescent="0.25">
      <c r="V36" s="69">
        <v>0</v>
      </c>
    </row>
    <row r="37" spans="1:22" x14ac:dyDescent="0.25">
      <c r="A37" s="45" t="s">
        <v>23</v>
      </c>
      <c r="V37" s="69">
        <v>0</v>
      </c>
    </row>
    <row r="38" spans="1:22" x14ac:dyDescent="0.25">
      <c r="A38" s="45" t="s">
        <v>82</v>
      </c>
      <c r="B38">
        <f>SUM(B4:R4)</f>
        <v>1</v>
      </c>
      <c r="V38" s="69">
        <v>0</v>
      </c>
    </row>
    <row r="39" spans="1:22" x14ac:dyDescent="0.25">
      <c r="V39" s="69">
        <v>0</v>
      </c>
    </row>
    <row r="40" spans="1:22" x14ac:dyDescent="0.25">
      <c r="V40" s="69">
        <v>0</v>
      </c>
    </row>
    <row r="41" spans="1:22" x14ac:dyDescent="0.25">
      <c r="V41" s="69">
        <v>0</v>
      </c>
    </row>
    <row r="42" spans="1:22" x14ac:dyDescent="0.25">
      <c r="V42" s="69">
        <v>0</v>
      </c>
    </row>
    <row r="43" spans="1:22" x14ac:dyDescent="0.25">
      <c r="V43" s="69">
        <v>0</v>
      </c>
    </row>
    <row r="44" spans="1:22" x14ac:dyDescent="0.25">
      <c r="V44" s="69">
        <v>0</v>
      </c>
    </row>
    <row r="45" spans="1:22" x14ac:dyDescent="0.25">
      <c r="V45" s="69">
        <v>0</v>
      </c>
    </row>
    <row r="46" spans="1:22" x14ac:dyDescent="0.25">
      <c r="V46" s="69">
        <v>0</v>
      </c>
    </row>
    <row r="47" spans="1:22" x14ac:dyDescent="0.25">
      <c r="V47" s="69">
        <v>0</v>
      </c>
    </row>
    <row r="48" spans="1:22" x14ac:dyDescent="0.25">
      <c r="V48" s="6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workbookViewId="0">
      <selection sqref="A1:XFD1"/>
    </sheetView>
  </sheetViews>
  <sheetFormatPr defaultRowHeight="15" x14ac:dyDescent="0.25"/>
  <cols>
    <col min="1" max="1" width="20.85546875" bestFit="1" customWidth="1"/>
    <col min="2" max="18" width="13.42578125" bestFit="1" customWidth="1"/>
    <col min="22" max="22" width="28.7109375" style="67" bestFit="1" customWidth="1"/>
  </cols>
  <sheetData>
    <row r="1" spans="1:22" s="102" customFormat="1" ht="18.75" x14ac:dyDescent="0.3">
      <c r="A1" s="102" t="s">
        <v>86</v>
      </c>
      <c r="V1" s="103"/>
    </row>
    <row r="2" spans="1:22" s="62" customFormat="1" ht="51" customHeight="1" x14ac:dyDescent="0.2">
      <c r="B2" s="62" t="s">
        <v>2</v>
      </c>
      <c r="C2" s="62" t="s">
        <v>3</v>
      </c>
      <c r="D2" s="62" t="s">
        <v>4</v>
      </c>
      <c r="E2" s="62" t="s">
        <v>5</v>
      </c>
      <c r="F2" s="62" t="s">
        <v>6</v>
      </c>
      <c r="G2" s="62" t="s">
        <v>7</v>
      </c>
      <c r="H2" s="62" t="s">
        <v>8</v>
      </c>
      <c r="I2" s="62" t="s">
        <v>10</v>
      </c>
      <c r="J2" s="62" t="s">
        <v>9</v>
      </c>
      <c r="K2" s="62" t="s">
        <v>11</v>
      </c>
      <c r="L2" s="62" t="s">
        <v>12</v>
      </c>
      <c r="M2" s="62" t="s">
        <v>13</v>
      </c>
      <c r="N2" s="62" t="s">
        <v>14</v>
      </c>
      <c r="O2" s="62" t="s">
        <v>15</v>
      </c>
      <c r="P2" s="62" t="s">
        <v>16</v>
      </c>
      <c r="Q2" s="62" t="s">
        <v>17</v>
      </c>
      <c r="R2" s="62" t="s">
        <v>48</v>
      </c>
      <c r="V2" s="66"/>
    </row>
    <row r="3" spans="1:22" ht="15.75" x14ac:dyDescent="0.25">
      <c r="A3" s="58" t="s">
        <v>71</v>
      </c>
      <c r="B3" s="59" t="s">
        <v>49</v>
      </c>
      <c r="C3" s="59" t="s">
        <v>50</v>
      </c>
      <c r="D3" s="60" t="s">
        <v>72</v>
      </c>
      <c r="E3" s="60" t="s">
        <v>73</v>
      </c>
      <c r="F3" s="60" t="s">
        <v>74</v>
      </c>
      <c r="G3" s="60" t="s">
        <v>75</v>
      </c>
      <c r="H3" s="60" t="s">
        <v>76</v>
      </c>
      <c r="I3" s="59" t="s">
        <v>56</v>
      </c>
      <c r="J3" s="59" t="s">
        <v>57</v>
      </c>
      <c r="K3" s="60" t="s">
        <v>58</v>
      </c>
      <c r="L3" s="59" t="s">
        <v>59</v>
      </c>
      <c r="M3" s="59" t="s">
        <v>60</v>
      </c>
      <c r="N3" s="60" t="s">
        <v>61</v>
      </c>
      <c r="O3" s="60" t="s">
        <v>62</v>
      </c>
      <c r="P3" s="60" t="s">
        <v>63</v>
      </c>
      <c r="Q3" s="60" t="s">
        <v>64</v>
      </c>
      <c r="R3" s="60" t="s">
        <v>65</v>
      </c>
    </row>
    <row r="4" spans="1:22" x14ac:dyDescent="0.25">
      <c r="B4" s="63">
        <v>0</v>
      </c>
      <c r="C4" s="63">
        <v>0</v>
      </c>
      <c r="D4" s="63">
        <v>0</v>
      </c>
      <c r="E4" s="63">
        <v>0</v>
      </c>
      <c r="F4" s="63">
        <v>0</v>
      </c>
      <c r="G4" s="63">
        <v>0</v>
      </c>
      <c r="H4" s="63">
        <v>0</v>
      </c>
      <c r="I4" s="63">
        <v>0</v>
      </c>
      <c r="J4" s="63">
        <v>0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1</v>
      </c>
      <c r="V4" s="68" t="s">
        <v>77</v>
      </c>
    </row>
    <row r="5" spans="1:22" x14ac:dyDescent="0.25">
      <c r="V5" s="70">
        <v>0.43332475696466777</v>
      </c>
    </row>
    <row r="6" spans="1:22" x14ac:dyDescent="0.25">
      <c r="V6" s="70">
        <v>0.63024607397587262</v>
      </c>
    </row>
    <row r="7" spans="1:22" x14ac:dyDescent="0.25">
      <c r="V7" s="70">
        <v>0.41704278407387652</v>
      </c>
    </row>
    <row r="8" spans="1:22" x14ac:dyDescent="0.25">
      <c r="V8" s="70">
        <v>0.1191161331015491</v>
      </c>
    </row>
    <row r="9" spans="1:22" ht="15.75" thickBot="1" x14ac:dyDescent="0.3">
      <c r="A9" s="57" t="s">
        <v>69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V9" s="70">
        <v>0.28932474379569723</v>
      </c>
    </row>
    <row r="10" spans="1:22" x14ac:dyDescent="0.25">
      <c r="A10" s="56"/>
      <c r="B10" s="56" t="s">
        <v>49</v>
      </c>
      <c r="C10" s="56" t="s">
        <v>50</v>
      </c>
      <c r="D10" s="56" t="s">
        <v>51</v>
      </c>
      <c r="E10" s="56" t="s">
        <v>52</v>
      </c>
      <c r="F10" s="56" t="s">
        <v>53</v>
      </c>
      <c r="G10" s="56" t="s">
        <v>54</v>
      </c>
      <c r="H10" s="56" t="s">
        <v>55</v>
      </c>
      <c r="I10" s="56" t="s">
        <v>56</v>
      </c>
      <c r="J10" s="56" t="s">
        <v>57</v>
      </c>
      <c r="K10" s="56" t="s">
        <v>58</v>
      </c>
      <c r="L10" s="56" t="s">
        <v>59</v>
      </c>
      <c r="M10" s="56" t="s">
        <v>60</v>
      </c>
      <c r="N10" s="56" t="s">
        <v>61</v>
      </c>
      <c r="O10" s="56" t="s">
        <v>62</v>
      </c>
      <c r="P10" s="56" t="s">
        <v>63</v>
      </c>
      <c r="Q10" s="56" t="s">
        <v>64</v>
      </c>
      <c r="R10" s="56" t="s">
        <v>65</v>
      </c>
      <c r="V10" s="70">
        <v>0.34227564947168809</v>
      </c>
    </row>
    <row r="11" spans="1:22" x14ac:dyDescent="0.25">
      <c r="A11" s="54" t="s">
        <v>49</v>
      </c>
      <c r="B11" s="64">
        <v>2.1788539265406477E-2</v>
      </c>
      <c r="C11" s="64">
        <v>2.8227082908432312E-3</v>
      </c>
      <c r="D11" s="64">
        <v>6.4936697448512862E-3</v>
      </c>
      <c r="E11" s="64">
        <v>4.0617573412976707E-3</v>
      </c>
      <c r="F11" s="64">
        <v>3.1469746685385191E-3</v>
      </c>
      <c r="G11" s="64">
        <v>6.4463830232782326E-3</v>
      </c>
      <c r="H11" s="64">
        <v>4.3316329905992096E-3</v>
      </c>
      <c r="I11" s="64">
        <v>9.4297910394822541E-3</v>
      </c>
      <c r="J11" s="64">
        <v>4.4084030695049946E-3</v>
      </c>
      <c r="K11" s="64">
        <v>2.1400292805574131E-4</v>
      </c>
      <c r="L11" s="64">
        <v>-4.3756010351995333E-4</v>
      </c>
      <c r="M11" s="64">
        <v>1.0950947392018363E-2</v>
      </c>
      <c r="N11" s="64">
        <v>-6.947051527318132E-3</v>
      </c>
      <c r="O11" s="64">
        <v>1.895889281826909E-3</v>
      </c>
      <c r="P11" s="64">
        <v>8.5082128057637086E-3</v>
      </c>
      <c r="Q11" s="64">
        <v>1.0577449665197504E-2</v>
      </c>
      <c r="R11" s="64">
        <v>-3.428878944427814E-3</v>
      </c>
      <c r="V11" s="70">
        <v>0.27314996771979816</v>
      </c>
    </row>
    <row r="12" spans="1:22" x14ac:dyDescent="0.25">
      <c r="A12" s="54" t="s">
        <v>50</v>
      </c>
      <c r="B12" s="64">
        <v>2.8227082908432312E-3</v>
      </c>
      <c r="C12" s="64">
        <v>1.2500760321968646E-2</v>
      </c>
      <c r="D12" s="64">
        <v>4.1923466919765286E-3</v>
      </c>
      <c r="E12" s="64">
        <v>3.4984820344334138E-3</v>
      </c>
      <c r="F12" s="64">
        <v>-6.8956559007721577E-5</v>
      </c>
      <c r="G12" s="64">
        <v>4.097606756070433E-3</v>
      </c>
      <c r="H12" s="64">
        <v>-7.9611570820526576E-6</v>
      </c>
      <c r="I12" s="64">
        <v>7.4636278715978243E-4</v>
      </c>
      <c r="J12" s="64">
        <v>3.6347376185302241E-4</v>
      </c>
      <c r="K12" s="64">
        <v>2.2492099641460137E-3</v>
      </c>
      <c r="L12" s="64">
        <v>1.9100401457648609E-3</v>
      </c>
      <c r="M12" s="64">
        <v>5.3416267573278204E-4</v>
      </c>
      <c r="N12" s="64">
        <v>4.211420785441117E-4</v>
      </c>
      <c r="O12" s="64">
        <v>3.1005594495629478E-3</v>
      </c>
      <c r="P12" s="64">
        <v>3.4147792431796693E-3</v>
      </c>
      <c r="Q12" s="64">
        <v>6.1408205447572861E-3</v>
      </c>
      <c r="R12" s="64">
        <v>1.5910846404197725E-3</v>
      </c>
      <c r="V12" s="70">
        <v>0.39573902749009371</v>
      </c>
    </row>
    <row r="13" spans="1:22" x14ac:dyDescent="0.25">
      <c r="A13" s="54" t="s">
        <v>51</v>
      </c>
      <c r="B13" s="64">
        <v>6.4936697448512862E-3</v>
      </c>
      <c r="C13" s="64">
        <v>4.1923466919765286E-3</v>
      </c>
      <c r="D13" s="64">
        <v>2.5459087689883367E-2</v>
      </c>
      <c r="E13" s="64">
        <v>2.7264645891325089E-3</v>
      </c>
      <c r="F13" s="64">
        <v>7.1071423914071544E-3</v>
      </c>
      <c r="G13" s="64">
        <v>1.2693096193726335E-2</v>
      </c>
      <c r="H13" s="64">
        <v>3.842708234305498E-3</v>
      </c>
      <c r="I13" s="64">
        <v>7.2487968830182783E-3</v>
      </c>
      <c r="J13" s="64">
        <v>1.0622869325318271E-2</v>
      </c>
      <c r="K13" s="64">
        <v>-9.6446469895068905E-4</v>
      </c>
      <c r="L13" s="64">
        <v>1.641700625322739E-3</v>
      </c>
      <c r="M13" s="64">
        <v>1.5224446945131326E-2</v>
      </c>
      <c r="N13" s="64">
        <v>-2.2353171162536739E-3</v>
      </c>
      <c r="O13" s="64">
        <v>1.3137756991249454E-2</v>
      </c>
      <c r="P13" s="64">
        <v>6.9578601091362597E-3</v>
      </c>
      <c r="Q13" s="64">
        <v>9.5147420491251081E-3</v>
      </c>
      <c r="R13" s="64">
        <v>2.7989701318641209E-2</v>
      </c>
      <c r="V13" s="70">
        <v>0.92441505032845828</v>
      </c>
    </row>
    <row r="14" spans="1:22" x14ac:dyDescent="0.25">
      <c r="A14" s="54" t="s">
        <v>52</v>
      </c>
      <c r="B14" s="64">
        <v>4.0617573412976707E-3</v>
      </c>
      <c r="C14" s="64">
        <v>3.4984820344334138E-3</v>
      </c>
      <c r="D14" s="64">
        <v>2.7264645891325089E-3</v>
      </c>
      <c r="E14" s="64">
        <v>5.3565533147182293E-2</v>
      </c>
      <c r="F14" s="64">
        <v>4.482674825600763E-3</v>
      </c>
      <c r="G14" s="64">
        <v>3.483809713294875E-3</v>
      </c>
      <c r="H14" s="64">
        <v>-1.3982255870898725E-4</v>
      </c>
      <c r="I14" s="64">
        <v>3.4057447443581602E-3</v>
      </c>
      <c r="J14" s="64">
        <v>6.1462580481822281E-3</v>
      </c>
      <c r="K14" s="64">
        <v>3.6834141269823204E-3</v>
      </c>
      <c r="L14" s="64">
        <v>1.4622584875266106E-3</v>
      </c>
      <c r="M14" s="64">
        <v>-1.3177240017685891E-3</v>
      </c>
      <c r="N14" s="64">
        <v>-4.8029246813374223E-3</v>
      </c>
      <c r="O14" s="64">
        <v>6.0665873703254422E-3</v>
      </c>
      <c r="P14" s="64">
        <v>6.1835765286628831E-3</v>
      </c>
      <c r="Q14" s="64">
        <v>-2.300196631222236E-3</v>
      </c>
      <c r="R14" s="64">
        <v>-9.866768406642008E-3</v>
      </c>
      <c r="V14" s="70">
        <v>0.1786848573175169</v>
      </c>
    </row>
    <row r="15" spans="1:22" x14ac:dyDescent="0.25">
      <c r="A15" s="54" t="s">
        <v>53</v>
      </c>
      <c r="B15" s="64">
        <v>3.1469746685385191E-3</v>
      </c>
      <c r="C15" s="64">
        <v>-6.8956559007721577E-5</v>
      </c>
      <c r="D15" s="64">
        <v>7.1071423914071544E-3</v>
      </c>
      <c r="E15" s="64">
        <v>4.482674825600763E-3</v>
      </c>
      <c r="F15" s="64">
        <v>1.8144500255201534E-2</v>
      </c>
      <c r="G15" s="64">
        <v>4.987027438235701E-3</v>
      </c>
      <c r="H15" s="64">
        <v>1.8090553422210767E-3</v>
      </c>
      <c r="I15" s="64">
        <v>3.5321128795372785E-3</v>
      </c>
      <c r="J15" s="64">
        <v>7.2995413842601945E-3</v>
      </c>
      <c r="K15" s="64">
        <v>1.2471501623549798E-3</v>
      </c>
      <c r="L15" s="64">
        <v>1.2462570638993396E-3</v>
      </c>
      <c r="M15" s="64">
        <v>8.4663890214095403E-3</v>
      </c>
      <c r="N15" s="64">
        <v>-2.0385095708383228E-3</v>
      </c>
      <c r="O15" s="64">
        <v>9.1138854221552747E-3</v>
      </c>
      <c r="P15" s="64">
        <v>4.1834528189772313E-3</v>
      </c>
      <c r="Q15" s="64">
        <v>8.4843782606457037E-3</v>
      </c>
      <c r="R15" s="64">
        <v>3.9874481036048012E-3</v>
      </c>
      <c r="V15" s="70">
        <v>0.49848978085112244</v>
      </c>
    </row>
    <row r="16" spans="1:22" x14ac:dyDescent="0.25">
      <c r="A16" s="54" t="s">
        <v>54</v>
      </c>
      <c r="B16" s="64">
        <v>6.4463830232782326E-3</v>
      </c>
      <c r="C16" s="64">
        <v>4.097606756070433E-3</v>
      </c>
      <c r="D16" s="64">
        <v>1.2693096193726335E-2</v>
      </c>
      <c r="E16" s="64">
        <v>3.483809713294875E-3</v>
      </c>
      <c r="F16" s="64">
        <v>4.987027438235701E-3</v>
      </c>
      <c r="G16" s="64">
        <v>1.7470354824948103E-2</v>
      </c>
      <c r="H16" s="64">
        <v>1.9025099695566155E-3</v>
      </c>
      <c r="I16" s="64">
        <v>6.0156973603064934E-3</v>
      </c>
      <c r="J16" s="64">
        <v>1.3082246447665915E-2</v>
      </c>
      <c r="K16" s="64">
        <v>2.8219238915995856E-4</v>
      </c>
      <c r="L16" s="64">
        <v>2.9351000033018305E-3</v>
      </c>
      <c r="M16" s="64">
        <v>5.5528195939297297E-3</v>
      </c>
      <c r="N16" s="64">
        <v>-1.188899254484453E-3</v>
      </c>
      <c r="O16" s="64">
        <v>9.4484232315925325E-3</v>
      </c>
      <c r="P16" s="64">
        <v>4.3488737258219438E-3</v>
      </c>
      <c r="Q16" s="64">
        <v>5.8703348088368062E-3</v>
      </c>
      <c r="R16" s="64">
        <v>1.6398142088362041E-2</v>
      </c>
      <c r="V16" s="70">
        <v>0.75097153175304032</v>
      </c>
    </row>
    <row r="17" spans="1:22" x14ac:dyDescent="0.25">
      <c r="A17" s="54" t="s">
        <v>55</v>
      </c>
      <c r="B17" s="64">
        <v>4.3316329905992096E-3</v>
      </c>
      <c r="C17" s="64">
        <v>-7.9611570820526576E-6</v>
      </c>
      <c r="D17" s="64">
        <v>3.842708234305498E-3</v>
      </c>
      <c r="E17" s="64">
        <v>-1.3982255870898725E-4</v>
      </c>
      <c r="F17" s="64">
        <v>1.8090553422210767E-3</v>
      </c>
      <c r="G17" s="64">
        <v>1.9025099695566155E-3</v>
      </c>
      <c r="H17" s="64">
        <v>1.3430581888502591E-2</v>
      </c>
      <c r="I17" s="64">
        <v>7.1340760478036261E-3</v>
      </c>
      <c r="J17" s="64">
        <v>3.0177386222876306E-3</v>
      </c>
      <c r="K17" s="64">
        <v>-2.5656320598901445E-3</v>
      </c>
      <c r="L17" s="64">
        <v>-4.3180923146485793E-4</v>
      </c>
      <c r="M17" s="64">
        <v>6.085440617954979E-3</v>
      </c>
      <c r="N17" s="64">
        <v>7.9409784725835066E-3</v>
      </c>
      <c r="O17" s="64">
        <v>3.3540350627923308E-3</v>
      </c>
      <c r="P17" s="64">
        <v>4.1812083108226502E-3</v>
      </c>
      <c r="Q17" s="64">
        <v>4.2343271083696791E-3</v>
      </c>
      <c r="R17" s="64">
        <v>8.251240618181643E-3</v>
      </c>
      <c r="V17" s="70">
        <v>0.91405086609640118</v>
      </c>
    </row>
    <row r="18" spans="1:22" x14ac:dyDescent="0.25">
      <c r="A18" s="54" t="s">
        <v>56</v>
      </c>
      <c r="B18" s="64">
        <v>9.4297910394822541E-3</v>
      </c>
      <c r="C18" s="64">
        <v>7.4636278715978243E-4</v>
      </c>
      <c r="D18" s="64">
        <v>7.2487968830182783E-3</v>
      </c>
      <c r="E18" s="64">
        <v>3.4057447443581602E-3</v>
      </c>
      <c r="F18" s="64">
        <v>3.5321128795372785E-3</v>
      </c>
      <c r="G18" s="64">
        <v>6.0156973603064934E-3</v>
      </c>
      <c r="H18" s="64">
        <v>7.1340760478036261E-3</v>
      </c>
      <c r="I18" s="64">
        <v>2.0081107914804941E-2</v>
      </c>
      <c r="J18" s="64">
        <v>4.6270942989065878E-3</v>
      </c>
      <c r="K18" s="64">
        <v>8.8789369884453926E-4</v>
      </c>
      <c r="L18" s="64">
        <v>-8.6213320568686951E-4</v>
      </c>
      <c r="M18" s="64">
        <v>7.5346566748345153E-3</v>
      </c>
      <c r="N18" s="64">
        <v>-8.69981075169062E-3</v>
      </c>
      <c r="O18" s="64">
        <v>3.7911211703372284E-3</v>
      </c>
      <c r="P18" s="64">
        <v>6.536659747201092E-3</v>
      </c>
      <c r="Q18" s="64">
        <v>6.7443532103622968E-3</v>
      </c>
      <c r="R18" s="64">
        <v>4.843897736718665E-3</v>
      </c>
      <c r="V18" s="70">
        <v>0.56548410636153634</v>
      </c>
    </row>
    <row r="19" spans="1:22" x14ac:dyDescent="0.25">
      <c r="A19" s="54" t="s">
        <v>57</v>
      </c>
      <c r="B19" s="64">
        <v>4.4084030695049946E-3</v>
      </c>
      <c r="C19" s="64">
        <v>3.6347376185302241E-4</v>
      </c>
      <c r="D19" s="64">
        <v>1.0622869325318271E-2</v>
      </c>
      <c r="E19" s="64">
        <v>6.1462580481822281E-3</v>
      </c>
      <c r="F19" s="64">
        <v>7.2995413842601945E-3</v>
      </c>
      <c r="G19" s="64">
        <v>1.3082246447665915E-2</v>
      </c>
      <c r="H19" s="64">
        <v>3.0177386222876306E-3</v>
      </c>
      <c r="I19" s="64">
        <v>4.6270942989065878E-3</v>
      </c>
      <c r="J19" s="64">
        <v>4.2260274683426934E-2</v>
      </c>
      <c r="K19" s="64">
        <v>1.0476407042562747E-3</v>
      </c>
      <c r="L19" s="64">
        <v>3.6087159035247669E-3</v>
      </c>
      <c r="M19" s="64">
        <v>2.72778521016138E-3</v>
      </c>
      <c r="N19" s="64">
        <v>-5.3654215487031513E-4</v>
      </c>
      <c r="O19" s="64">
        <v>2.0721503405179573E-2</v>
      </c>
      <c r="P19" s="64">
        <v>5.4768095742964316E-3</v>
      </c>
      <c r="Q19" s="64">
        <v>3.9897365635147165E-3</v>
      </c>
      <c r="R19" s="64">
        <v>1.2871775329242172E-2</v>
      </c>
      <c r="V19" s="70">
        <v>0.43335587539537135</v>
      </c>
    </row>
    <row r="20" spans="1:22" x14ac:dyDescent="0.25">
      <c r="A20" s="54" t="s">
        <v>58</v>
      </c>
      <c r="B20" s="64">
        <v>2.1400292805574131E-4</v>
      </c>
      <c r="C20" s="64">
        <v>2.2492099641460137E-3</v>
      </c>
      <c r="D20" s="64">
        <v>-9.6446469895068905E-4</v>
      </c>
      <c r="E20" s="64">
        <v>3.6834141269823204E-3</v>
      </c>
      <c r="F20" s="64">
        <v>1.2471501623549798E-3</v>
      </c>
      <c r="G20" s="64">
        <v>2.8219238915995856E-4</v>
      </c>
      <c r="H20" s="64">
        <v>-2.5656320598901445E-3</v>
      </c>
      <c r="I20" s="64">
        <v>8.8789369884453926E-4</v>
      </c>
      <c r="J20" s="64">
        <v>1.0476407042562747E-3</v>
      </c>
      <c r="K20" s="64">
        <v>7.0306035120933754E-3</v>
      </c>
      <c r="L20" s="64">
        <v>-1.2627827348720979E-5</v>
      </c>
      <c r="M20" s="64">
        <v>-6.750104121309963E-4</v>
      </c>
      <c r="N20" s="64">
        <v>-1.8064861817061388E-3</v>
      </c>
      <c r="O20" s="64">
        <v>9.8176982140540893E-4</v>
      </c>
      <c r="P20" s="64">
        <v>-1.5018638699926519E-3</v>
      </c>
      <c r="Q20" s="64">
        <v>6.3055844618527767E-4</v>
      </c>
      <c r="R20" s="64">
        <v>-3.3845372527478075E-3</v>
      </c>
      <c r="V20" s="70">
        <v>0.75650681470724346</v>
      </c>
    </row>
    <row r="21" spans="1:22" x14ac:dyDescent="0.25">
      <c r="A21" s="54" t="s">
        <v>59</v>
      </c>
      <c r="B21" s="64">
        <v>-4.3756010351995333E-4</v>
      </c>
      <c r="C21" s="64">
        <v>1.9100401457648609E-3</v>
      </c>
      <c r="D21" s="64">
        <v>1.641700625322739E-3</v>
      </c>
      <c r="E21" s="64">
        <v>1.4622584875266106E-3</v>
      </c>
      <c r="F21" s="64">
        <v>1.2462570638993396E-3</v>
      </c>
      <c r="G21" s="64">
        <v>2.9351000033018305E-3</v>
      </c>
      <c r="H21" s="64">
        <v>-4.3180923146485793E-4</v>
      </c>
      <c r="I21" s="64">
        <v>-8.6213320568686951E-4</v>
      </c>
      <c r="J21" s="64">
        <v>3.6087159035247669E-3</v>
      </c>
      <c r="K21" s="64">
        <v>-1.2627827348720979E-5</v>
      </c>
      <c r="L21" s="64">
        <v>7.3277456485964579E-3</v>
      </c>
      <c r="M21" s="64">
        <v>-2.5591383926365356E-4</v>
      </c>
      <c r="N21" s="64">
        <v>2.2795212876398642E-3</v>
      </c>
      <c r="O21" s="64">
        <v>4.3064983912145987E-3</v>
      </c>
      <c r="P21" s="64">
        <v>-8.9629265570606847E-4</v>
      </c>
      <c r="Q21" s="64">
        <v>1.2523048789770915E-3</v>
      </c>
      <c r="R21" s="64">
        <v>-4.6234492296860757E-3</v>
      </c>
      <c r="V21" s="70">
        <v>1.0349969038560467</v>
      </c>
    </row>
    <row r="22" spans="1:22" x14ac:dyDescent="0.25">
      <c r="A22" s="54" t="s">
        <v>60</v>
      </c>
      <c r="B22" s="64">
        <v>1.0950947392018363E-2</v>
      </c>
      <c r="C22" s="64">
        <v>5.3416267573278204E-4</v>
      </c>
      <c r="D22" s="64">
        <v>1.5224446945131326E-2</v>
      </c>
      <c r="E22" s="64">
        <v>-1.3177240017685891E-3</v>
      </c>
      <c r="F22" s="64">
        <v>8.4663890214095403E-3</v>
      </c>
      <c r="G22" s="64">
        <v>5.5528195939297297E-3</v>
      </c>
      <c r="H22" s="64">
        <v>6.085440617954979E-3</v>
      </c>
      <c r="I22" s="64">
        <v>7.5346566748345153E-3</v>
      </c>
      <c r="J22" s="64">
        <v>2.72778521016138E-3</v>
      </c>
      <c r="K22" s="64">
        <v>-6.750104121309963E-4</v>
      </c>
      <c r="L22" s="64">
        <v>-2.5591383926365356E-4</v>
      </c>
      <c r="M22" s="64">
        <v>4.4454785694513471E-2</v>
      </c>
      <c r="N22" s="64">
        <v>2.9408113323836286E-3</v>
      </c>
      <c r="O22" s="64">
        <v>1.3492150984976376E-2</v>
      </c>
      <c r="P22" s="64">
        <v>3.0085119617607697E-3</v>
      </c>
      <c r="Q22" s="64">
        <v>1.871413912826158E-2</v>
      </c>
      <c r="R22" s="64">
        <v>1.3908735379980374E-2</v>
      </c>
    </row>
    <row r="23" spans="1:22" x14ac:dyDescent="0.25">
      <c r="A23" s="54" t="s">
        <v>61</v>
      </c>
      <c r="B23" s="64">
        <v>-6.947051527318132E-3</v>
      </c>
      <c r="C23" s="64">
        <v>4.211420785441117E-4</v>
      </c>
      <c r="D23" s="64">
        <v>-2.2353171162536739E-3</v>
      </c>
      <c r="E23" s="64">
        <v>-4.8029246813374223E-3</v>
      </c>
      <c r="F23" s="64">
        <v>-2.0385095708383228E-3</v>
      </c>
      <c r="G23" s="64">
        <v>-1.188899254484453E-3</v>
      </c>
      <c r="H23" s="64">
        <v>7.9409784725835066E-3</v>
      </c>
      <c r="I23" s="64">
        <v>-8.69981075169062E-3</v>
      </c>
      <c r="J23" s="64">
        <v>-5.3654215487031513E-4</v>
      </c>
      <c r="K23" s="64">
        <v>-1.8064861817061388E-3</v>
      </c>
      <c r="L23" s="64">
        <v>2.2795212876398642E-3</v>
      </c>
      <c r="M23" s="64">
        <v>2.9408113323836286E-3</v>
      </c>
      <c r="N23" s="64">
        <v>9.9778057507882018E-2</v>
      </c>
      <c r="O23" s="64">
        <v>-2.9463675147178249E-3</v>
      </c>
      <c r="P23" s="64">
        <v>-2.884115001041901E-3</v>
      </c>
      <c r="Q23" s="64">
        <v>-8.0322196853512603E-3</v>
      </c>
      <c r="R23" s="64">
        <v>3.0860374505175523E-3</v>
      </c>
    </row>
    <row r="24" spans="1:22" x14ac:dyDescent="0.25">
      <c r="A24" s="54" t="s">
        <v>62</v>
      </c>
      <c r="B24" s="64">
        <v>1.895889281826909E-3</v>
      </c>
      <c r="C24" s="64">
        <v>3.1005594495629478E-3</v>
      </c>
      <c r="D24" s="64">
        <v>1.3137756991249454E-2</v>
      </c>
      <c r="E24" s="64">
        <v>6.0665873703254422E-3</v>
      </c>
      <c r="F24" s="64">
        <v>9.1138854221552747E-3</v>
      </c>
      <c r="G24" s="64">
        <v>9.4484232315925325E-3</v>
      </c>
      <c r="H24" s="64">
        <v>3.3540350627923308E-3</v>
      </c>
      <c r="I24" s="64">
        <v>3.7911211703372284E-3</v>
      </c>
      <c r="J24" s="64">
        <v>2.0721503405179573E-2</v>
      </c>
      <c r="K24" s="64">
        <v>9.8176982140540893E-4</v>
      </c>
      <c r="L24" s="64">
        <v>4.3064983912145987E-3</v>
      </c>
      <c r="M24" s="64">
        <v>1.3492150984976376E-2</v>
      </c>
      <c r="N24" s="64">
        <v>-2.9463675147178249E-3</v>
      </c>
      <c r="O24" s="64">
        <v>3.0335395878974592E-2</v>
      </c>
      <c r="P24" s="64">
        <v>4.9539756203301789E-3</v>
      </c>
      <c r="Q24" s="64">
        <v>2.309266344344392E-2</v>
      </c>
      <c r="R24" s="64">
        <v>0.14060545211025671</v>
      </c>
    </row>
    <row r="25" spans="1:22" x14ac:dyDescent="0.25">
      <c r="A25" s="54" t="s">
        <v>63</v>
      </c>
      <c r="B25" s="64">
        <v>8.5082128057637086E-3</v>
      </c>
      <c r="C25" s="64">
        <v>3.4147792431796693E-3</v>
      </c>
      <c r="D25" s="64">
        <v>6.9578601091362597E-3</v>
      </c>
      <c r="E25" s="64">
        <v>6.1835765286628831E-3</v>
      </c>
      <c r="F25" s="64">
        <v>4.1834528189772313E-3</v>
      </c>
      <c r="G25" s="64">
        <v>4.3488737258219438E-3</v>
      </c>
      <c r="H25" s="64">
        <v>4.1812083108226502E-3</v>
      </c>
      <c r="I25" s="64">
        <v>6.536659747201092E-3</v>
      </c>
      <c r="J25" s="64">
        <v>5.4768095742964316E-3</v>
      </c>
      <c r="K25" s="64">
        <v>-1.5018638699926519E-3</v>
      </c>
      <c r="L25" s="64">
        <v>-8.9629265570606847E-4</v>
      </c>
      <c r="M25" s="64">
        <v>3.0085119617607697E-3</v>
      </c>
      <c r="N25" s="64">
        <v>-2.884115001041901E-3</v>
      </c>
      <c r="O25" s="64">
        <v>4.9539756203301789E-3</v>
      </c>
      <c r="P25" s="64">
        <v>1.6295249477120195E-2</v>
      </c>
      <c r="Q25" s="64">
        <v>6.9969846672258001E-3</v>
      </c>
      <c r="R25" s="64">
        <v>3.0135263304021274E-3</v>
      </c>
    </row>
    <row r="26" spans="1:22" x14ac:dyDescent="0.25">
      <c r="A26" s="54" t="s">
        <v>64</v>
      </c>
      <c r="B26" s="64">
        <v>1.0577449665197504E-2</v>
      </c>
      <c r="C26" s="64">
        <v>6.1408205447572861E-3</v>
      </c>
      <c r="D26" s="64">
        <v>9.5147420491251081E-3</v>
      </c>
      <c r="E26" s="64">
        <v>-2.300196631222236E-3</v>
      </c>
      <c r="F26" s="64">
        <v>8.4843782606457037E-3</v>
      </c>
      <c r="G26" s="64">
        <v>5.8703348088368062E-3</v>
      </c>
      <c r="H26" s="64">
        <v>4.2343271083696791E-3</v>
      </c>
      <c r="I26" s="64">
        <v>6.7443532103622968E-3</v>
      </c>
      <c r="J26" s="64">
        <v>3.9897365635147165E-3</v>
      </c>
      <c r="K26" s="64">
        <v>6.3055844618527767E-4</v>
      </c>
      <c r="L26" s="64">
        <v>1.2523048789770915E-3</v>
      </c>
      <c r="M26" s="64">
        <v>1.871413912826158E-2</v>
      </c>
      <c r="N26" s="64">
        <v>-8.0322196853512603E-3</v>
      </c>
      <c r="O26" s="64">
        <v>2.309266344344392E-2</v>
      </c>
      <c r="P26" s="64">
        <v>6.9969846672258001E-3</v>
      </c>
      <c r="Q26" s="64">
        <v>5.6048568606495368E-2</v>
      </c>
      <c r="R26" s="64">
        <v>2.043566509484054E-2</v>
      </c>
    </row>
    <row r="27" spans="1:22" ht="15.75" thickBot="1" x14ac:dyDescent="0.3">
      <c r="A27" s="55" t="s">
        <v>65</v>
      </c>
      <c r="B27" s="65">
        <v>-3.428878944427814E-3</v>
      </c>
      <c r="C27" s="65">
        <v>1.5910846404197725E-3</v>
      </c>
      <c r="D27" s="65">
        <v>2.7989701318641209E-2</v>
      </c>
      <c r="E27" s="65">
        <v>-9.866768406642008E-3</v>
      </c>
      <c r="F27" s="65">
        <v>3.9874481036048012E-3</v>
      </c>
      <c r="G27" s="65">
        <v>1.6398142088362041E-2</v>
      </c>
      <c r="H27" s="65">
        <v>8.251240618181643E-3</v>
      </c>
      <c r="I27" s="65">
        <v>4.843897736718665E-3</v>
      </c>
      <c r="J27" s="65">
        <v>1.2871775329242172E-2</v>
      </c>
      <c r="K27" s="65">
        <v>-3.3845372527478075E-3</v>
      </c>
      <c r="L27" s="65">
        <v>-4.6234492296860757E-3</v>
      </c>
      <c r="M27" s="65">
        <v>1.3908735379980374E-2</v>
      </c>
      <c r="N27" s="65">
        <v>3.0860374505175523E-3</v>
      </c>
      <c r="O27" s="65">
        <v>0.14060545211025671</v>
      </c>
      <c r="P27" s="65">
        <v>3.0135263304021274E-3</v>
      </c>
      <c r="Q27" s="65">
        <v>2.043566509484054E-2</v>
      </c>
      <c r="R27" s="65">
        <v>0.59908704937262969</v>
      </c>
    </row>
    <row r="31" spans="1:22" x14ac:dyDescent="0.25">
      <c r="V31" s="68" t="s">
        <v>78</v>
      </c>
    </row>
    <row r="32" spans="1:22" x14ac:dyDescent="0.25">
      <c r="A32" s="45" t="s">
        <v>79</v>
      </c>
      <c r="B32" s="61">
        <f t="array" ref="B32">MMULT(B4:R4,V5:V21)</f>
        <v>1.0349969038560467</v>
      </c>
      <c r="V32" s="69">
        <f t="array" ref="V32:V48">TRANSPOSE(B4:R4)</f>
        <v>0</v>
      </c>
    </row>
    <row r="33" spans="1:22" x14ac:dyDescent="0.25">
      <c r="A33" s="45" t="s">
        <v>80</v>
      </c>
      <c r="B33">
        <f>MMULT(MMULT(B4:R4,B11:R27),V32:V48)</f>
        <v>0.59908704937262969</v>
      </c>
      <c r="V33" s="69">
        <v>0</v>
      </c>
    </row>
    <row r="34" spans="1:22" x14ac:dyDescent="0.25">
      <c r="A34" s="45" t="s">
        <v>81</v>
      </c>
      <c r="B34" s="61">
        <f>SQRT(B33)</f>
        <v>0.77400713780470376</v>
      </c>
      <c r="V34" s="69">
        <v>0</v>
      </c>
    </row>
    <row r="35" spans="1:22" x14ac:dyDescent="0.25">
      <c r="V35" s="69">
        <v>0</v>
      </c>
    </row>
    <row r="36" spans="1:22" x14ac:dyDescent="0.25">
      <c r="V36" s="69">
        <v>0</v>
      </c>
    </row>
    <row r="37" spans="1:22" x14ac:dyDescent="0.25">
      <c r="A37" s="45" t="s">
        <v>23</v>
      </c>
      <c r="V37" s="69">
        <v>0</v>
      </c>
    </row>
    <row r="38" spans="1:22" x14ac:dyDescent="0.25">
      <c r="A38" s="45" t="s">
        <v>82</v>
      </c>
      <c r="B38">
        <f>SUM(B4:R4)</f>
        <v>1</v>
      </c>
      <c r="V38" s="69">
        <v>0</v>
      </c>
    </row>
    <row r="39" spans="1:22" x14ac:dyDescent="0.25">
      <c r="V39" s="69">
        <v>0</v>
      </c>
    </row>
    <row r="40" spans="1:22" x14ac:dyDescent="0.25">
      <c r="V40" s="69">
        <v>0</v>
      </c>
    </row>
    <row r="41" spans="1:22" x14ac:dyDescent="0.25">
      <c r="V41" s="69">
        <v>0</v>
      </c>
    </row>
    <row r="42" spans="1:22" x14ac:dyDescent="0.25">
      <c r="V42" s="69">
        <v>0</v>
      </c>
    </row>
    <row r="43" spans="1:22" x14ac:dyDescent="0.25">
      <c r="V43" s="69">
        <v>0</v>
      </c>
    </row>
    <row r="44" spans="1:22" x14ac:dyDescent="0.25">
      <c r="V44" s="69">
        <v>0</v>
      </c>
    </row>
    <row r="45" spans="1:22" x14ac:dyDescent="0.25">
      <c r="V45" s="69">
        <v>0</v>
      </c>
    </row>
    <row r="46" spans="1:22" x14ac:dyDescent="0.25">
      <c r="V46" s="69">
        <v>0</v>
      </c>
    </row>
    <row r="47" spans="1:22" x14ac:dyDescent="0.25">
      <c r="V47" s="69">
        <v>0</v>
      </c>
    </row>
    <row r="48" spans="1:22" x14ac:dyDescent="0.25">
      <c r="V48" s="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workbookViewId="0">
      <selection sqref="A1:XFD1"/>
    </sheetView>
  </sheetViews>
  <sheetFormatPr defaultRowHeight="15" x14ac:dyDescent="0.25"/>
  <cols>
    <col min="1" max="1" width="20.85546875" bestFit="1" customWidth="1"/>
    <col min="2" max="18" width="13.42578125" bestFit="1" customWidth="1"/>
    <col min="22" max="22" width="28.7109375" style="67" bestFit="1" customWidth="1"/>
  </cols>
  <sheetData>
    <row r="1" spans="1:22" s="102" customFormat="1" ht="18.75" x14ac:dyDescent="0.3">
      <c r="A1" s="102" t="s">
        <v>87</v>
      </c>
      <c r="V1" s="103"/>
    </row>
    <row r="2" spans="1:22" s="62" customFormat="1" ht="51" customHeight="1" x14ac:dyDescent="0.2">
      <c r="B2" s="62" t="s">
        <v>2</v>
      </c>
      <c r="C2" s="62" t="s">
        <v>3</v>
      </c>
      <c r="D2" s="62" t="s">
        <v>4</v>
      </c>
      <c r="E2" s="62" t="s">
        <v>5</v>
      </c>
      <c r="F2" s="62" t="s">
        <v>6</v>
      </c>
      <c r="G2" s="62" t="s">
        <v>7</v>
      </c>
      <c r="H2" s="62" t="s">
        <v>8</v>
      </c>
      <c r="I2" s="62" t="s">
        <v>10</v>
      </c>
      <c r="J2" s="62" t="s">
        <v>9</v>
      </c>
      <c r="K2" s="62" t="s">
        <v>11</v>
      </c>
      <c r="L2" s="62" t="s">
        <v>12</v>
      </c>
      <c r="M2" s="62" t="s">
        <v>13</v>
      </c>
      <c r="N2" s="62" t="s">
        <v>14</v>
      </c>
      <c r="O2" s="62" t="s">
        <v>15</v>
      </c>
      <c r="P2" s="62" t="s">
        <v>16</v>
      </c>
      <c r="Q2" s="62" t="s">
        <v>17</v>
      </c>
      <c r="R2" s="62" t="s">
        <v>48</v>
      </c>
      <c r="V2" s="66"/>
    </row>
    <row r="3" spans="1:22" ht="15.75" x14ac:dyDescent="0.25">
      <c r="A3" s="58" t="s">
        <v>71</v>
      </c>
      <c r="B3" s="59" t="s">
        <v>49</v>
      </c>
      <c r="C3" s="59" t="s">
        <v>50</v>
      </c>
      <c r="D3" s="60" t="s">
        <v>72</v>
      </c>
      <c r="E3" s="60" t="s">
        <v>73</v>
      </c>
      <c r="F3" s="60" t="s">
        <v>74</v>
      </c>
      <c r="G3" s="60" t="s">
        <v>75</v>
      </c>
      <c r="H3" s="60" t="s">
        <v>76</v>
      </c>
      <c r="I3" s="59" t="s">
        <v>56</v>
      </c>
      <c r="J3" s="59" t="s">
        <v>57</v>
      </c>
      <c r="K3" s="60" t="s">
        <v>58</v>
      </c>
      <c r="L3" s="59" t="s">
        <v>59</v>
      </c>
      <c r="M3" s="59" t="s">
        <v>60</v>
      </c>
      <c r="N3" s="60" t="s">
        <v>61</v>
      </c>
      <c r="O3" s="60" t="s">
        <v>62</v>
      </c>
      <c r="P3" s="60" t="s">
        <v>63</v>
      </c>
      <c r="Q3" s="60" t="s">
        <v>64</v>
      </c>
      <c r="R3" s="60" t="s">
        <v>65</v>
      </c>
    </row>
    <row r="4" spans="1:22" x14ac:dyDescent="0.25">
      <c r="B4" s="63">
        <v>0</v>
      </c>
      <c r="C4" s="63">
        <v>0</v>
      </c>
      <c r="D4" s="63">
        <v>0</v>
      </c>
      <c r="E4" s="63">
        <v>0</v>
      </c>
      <c r="F4" s="63">
        <v>0</v>
      </c>
      <c r="G4" s="63">
        <v>0</v>
      </c>
      <c r="H4" s="63">
        <v>0</v>
      </c>
      <c r="I4" s="63">
        <v>0</v>
      </c>
      <c r="J4" s="63">
        <v>0.62602471818876015</v>
      </c>
      <c r="K4" s="63">
        <v>0</v>
      </c>
      <c r="L4" s="63">
        <v>0</v>
      </c>
      <c r="M4" s="63">
        <v>0</v>
      </c>
      <c r="N4" s="63">
        <v>0.20875119282460733</v>
      </c>
      <c r="O4" s="63">
        <v>0</v>
      </c>
      <c r="P4" s="63">
        <v>0</v>
      </c>
      <c r="Q4" s="63">
        <v>0</v>
      </c>
      <c r="R4" s="63">
        <v>0.16522408898663254</v>
      </c>
      <c r="V4" s="68" t="s">
        <v>77</v>
      </c>
    </row>
    <row r="5" spans="1:22" x14ac:dyDescent="0.25">
      <c r="V5" s="70">
        <v>0.43332475696466777</v>
      </c>
    </row>
    <row r="6" spans="1:22" x14ac:dyDescent="0.25">
      <c r="V6" s="70">
        <v>0.63024607397587262</v>
      </c>
    </row>
    <row r="7" spans="1:22" x14ac:dyDescent="0.25">
      <c r="V7" s="70">
        <v>0.41704278407387652</v>
      </c>
    </row>
    <row r="8" spans="1:22" x14ac:dyDescent="0.25">
      <c r="V8" s="70">
        <v>0.1191161331015491</v>
      </c>
    </row>
    <row r="9" spans="1:22" ht="15.75" thickBot="1" x14ac:dyDescent="0.3">
      <c r="A9" s="57" t="s">
        <v>69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V9" s="70">
        <v>0.28932474379569723</v>
      </c>
    </row>
    <row r="10" spans="1:22" x14ac:dyDescent="0.25">
      <c r="A10" s="56"/>
      <c r="B10" s="56" t="s">
        <v>49</v>
      </c>
      <c r="C10" s="56" t="s">
        <v>50</v>
      </c>
      <c r="D10" s="56" t="s">
        <v>51</v>
      </c>
      <c r="E10" s="56" t="s">
        <v>52</v>
      </c>
      <c r="F10" s="56" t="s">
        <v>53</v>
      </c>
      <c r="G10" s="56" t="s">
        <v>54</v>
      </c>
      <c r="H10" s="56" t="s">
        <v>55</v>
      </c>
      <c r="I10" s="56" t="s">
        <v>56</v>
      </c>
      <c r="J10" s="56" t="s">
        <v>57</v>
      </c>
      <c r="K10" s="56" t="s">
        <v>58</v>
      </c>
      <c r="L10" s="56" t="s">
        <v>59</v>
      </c>
      <c r="M10" s="56" t="s">
        <v>60</v>
      </c>
      <c r="N10" s="56" t="s">
        <v>61</v>
      </c>
      <c r="O10" s="56" t="s">
        <v>62</v>
      </c>
      <c r="P10" s="56" t="s">
        <v>63</v>
      </c>
      <c r="Q10" s="56" t="s">
        <v>64</v>
      </c>
      <c r="R10" s="56" t="s">
        <v>65</v>
      </c>
      <c r="V10" s="70">
        <v>0.34227564947168809</v>
      </c>
    </row>
    <row r="11" spans="1:22" x14ac:dyDescent="0.25">
      <c r="A11" s="54" t="s">
        <v>49</v>
      </c>
      <c r="B11" s="64">
        <v>2.1788539265406477E-2</v>
      </c>
      <c r="C11" s="64">
        <v>2.8227082908432312E-3</v>
      </c>
      <c r="D11" s="64">
        <v>6.4936697448512862E-3</v>
      </c>
      <c r="E11" s="64">
        <v>4.0617573412976707E-3</v>
      </c>
      <c r="F11" s="64">
        <v>3.1469746685385191E-3</v>
      </c>
      <c r="G11" s="64">
        <v>6.4463830232782326E-3</v>
      </c>
      <c r="H11" s="64">
        <v>4.3316329905992096E-3</v>
      </c>
      <c r="I11" s="64">
        <v>9.4297910394822541E-3</v>
      </c>
      <c r="J11" s="64">
        <v>4.4084030695049946E-3</v>
      </c>
      <c r="K11" s="64">
        <v>2.1400292805574131E-4</v>
      </c>
      <c r="L11" s="64">
        <v>-4.3756010351995333E-4</v>
      </c>
      <c r="M11" s="64">
        <v>1.0950947392018363E-2</v>
      </c>
      <c r="N11" s="64">
        <v>-6.947051527318132E-3</v>
      </c>
      <c r="O11" s="64">
        <v>1.895889281826909E-3</v>
      </c>
      <c r="P11" s="64">
        <v>8.5082128057637086E-3</v>
      </c>
      <c r="Q11" s="64">
        <v>1.0577449665197504E-2</v>
      </c>
      <c r="R11" s="64">
        <v>-3.428878944427814E-3</v>
      </c>
      <c r="V11" s="70">
        <v>0.27314996771979816</v>
      </c>
    </row>
    <row r="12" spans="1:22" x14ac:dyDescent="0.25">
      <c r="A12" s="54" t="s">
        <v>50</v>
      </c>
      <c r="B12" s="64">
        <v>2.8227082908432312E-3</v>
      </c>
      <c r="C12" s="64">
        <v>1.2500760321968646E-2</v>
      </c>
      <c r="D12" s="64">
        <v>4.1923466919765286E-3</v>
      </c>
      <c r="E12" s="64">
        <v>3.4984820344334138E-3</v>
      </c>
      <c r="F12" s="64">
        <v>-6.8956559007721577E-5</v>
      </c>
      <c r="G12" s="64">
        <v>4.097606756070433E-3</v>
      </c>
      <c r="H12" s="64">
        <v>-7.9611570820526576E-6</v>
      </c>
      <c r="I12" s="64">
        <v>7.4636278715978243E-4</v>
      </c>
      <c r="J12" s="64">
        <v>3.6347376185302241E-4</v>
      </c>
      <c r="K12" s="64">
        <v>2.2492099641460137E-3</v>
      </c>
      <c r="L12" s="64">
        <v>1.9100401457648609E-3</v>
      </c>
      <c r="M12" s="64">
        <v>5.3416267573278204E-4</v>
      </c>
      <c r="N12" s="64">
        <v>4.211420785441117E-4</v>
      </c>
      <c r="O12" s="64">
        <v>3.1005594495629478E-3</v>
      </c>
      <c r="P12" s="64">
        <v>3.4147792431796693E-3</v>
      </c>
      <c r="Q12" s="64">
        <v>6.1408205447572861E-3</v>
      </c>
      <c r="R12" s="64">
        <v>1.5910846404197725E-3</v>
      </c>
      <c r="V12" s="70">
        <v>0.39573902749009371</v>
      </c>
    </row>
    <row r="13" spans="1:22" x14ac:dyDescent="0.25">
      <c r="A13" s="54" t="s">
        <v>51</v>
      </c>
      <c r="B13" s="64">
        <v>6.4936697448512862E-3</v>
      </c>
      <c r="C13" s="64">
        <v>4.1923466919765286E-3</v>
      </c>
      <c r="D13" s="64">
        <v>2.5459087689883367E-2</v>
      </c>
      <c r="E13" s="64">
        <v>2.7264645891325089E-3</v>
      </c>
      <c r="F13" s="64">
        <v>7.1071423914071544E-3</v>
      </c>
      <c r="G13" s="64">
        <v>1.2693096193726335E-2</v>
      </c>
      <c r="H13" s="64">
        <v>3.842708234305498E-3</v>
      </c>
      <c r="I13" s="64">
        <v>7.2487968830182783E-3</v>
      </c>
      <c r="J13" s="64">
        <v>1.0622869325318271E-2</v>
      </c>
      <c r="K13" s="64">
        <v>-9.6446469895068905E-4</v>
      </c>
      <c r="L13" s="64">
        <v>1.641700625322739E-3</v>
      </c>
      <c r="M13" s="64">
        <v>1.5224446945131326E-2</v>
      </c>
      <c r="N13" s="64">
        <v>-2.2353171162536739E-3</v>
      </c>
      <c r="O13" s="64">
        <v>1.3137756991249454E-2</v>
      </c>
      <c r="P13" s="64">
        <v>6.9578601091362597E-3</v>
      </c>
      <c r="Q13" s="64">
        <v>9.5147420491251081E-3</v>
      </c>
      <c r="R13" s="64">
        <v>2.7989701318641209E-2</v>
      </c>
      <c r="V13" s="70">
        <v>0.92441505032845828</v>
      </c>
    </row>
    <row r="14" spans="1:22" x14ac:dyDescent="0.25">
      <c r="A14" s="54" t="s">
        <v>52</v>
      </c>
      <c r="B14" s="64">
        <v>4.0617573412976707E-3</v>
      </c>
      <c r="C14" s="64">
        <v>3.4984820344334138E-3</v>
      </c>
      <c r="D14" s="64">
        <v>2.7264645891325089E-3</v>
      </c>
      <c r="E14" s="64">
        <v>5.3565533147182293E-2</v>
      </c>
      <c r="F14" s="64">
        <v>4.482674825600763E-3</v>
      </c>
      <c r="G14" s="64">
        <v>3.483809713294875E-3</v>
      </c>
      <c r="H14" s="64">
        <v>-1.3982255870898725E-4</v>
      </c>
      <c r="I14" s="64">
        <v>3.4057447443581602E-3</v>
      </c>
      <c r="J14" s="64">
        <v>6.1462580481822281E-3</v>
      </c>
      <c r="K14" s="64">
        <v>3.6834141269823204E-3</v>
      </c>
      <c r="L14" s="64">
        <v>1.4622584875266106E-3</v>
      </c>
      <c r="M14" s="64">
        <v>-1.3177240017685891E-3</v>
      </c>
      <c r="N14" s="64">
        <v>-4.8029246813374223E-3</v>
      </c>
      <c r="O14" s="64">
        <v>6.0665873703254422E-3</v>
      </c>
      <c r="P14" s="64">
        <v>6.1835765286628831E-3</v>
      </c>
      <c r="Q14" s="64">
        <v>-2.300196631222236E-3</v>
      </c>
      <c r="R14" s="64">
        <v>-9.866768406642008E-3</v>
      </c>
      <c r="V14" s="70">
        <v>0.1786848573175169</v>
      </c>
    </row>
    <row r="15" spans="1:22" x14ac:dyDescent="0.25">
      <c r="A15" s="54" t="s">
        <v>53</v>
      </c>
      <c r="B15" s="64">
        <v>3.1469746685385191E-3</v>
      </c>
      <c r="C15" s="64">
        <v>-6.8956559007721577E-5</v>
      </c>
      <c r="D15" s="64">
        <v>7.1071423914071544E-3</v>
      </c>
      <c r="E15" s="64">
        <v>4.482674825600763E-3</v>
      </c>
      <c r="F15" s="64">
        <v>1.8144500255201534E-2</v>
      </c>
      <c r="G15" s="64">
        <v>4.987027438235701E-3</v>
      </c>
      <c r="H15" s="64">
        <v>1.8090553422210767E-3</v>
      </c>
      <c r="I15" s="64">
        <v>3.5321128795372785E-3</v>
      </c>
      <c r="J15" s="64">
        <v>7.2995413842601945E-3</v>
      </c>
      <c r="K15" s="64">
        <v>1.2471501623549798E-3</v>
      </c>
      <c r="L15" s="64">
        <v>1.2462570638993396E-3</v>
      </c>
      <c r="M15" s="64">
        <v>8.4663890214095403E-3</v>
      </c>
      <c r="N15" s="64">
        <v>-2.0385095708383228E-3</v>
      </c>
      <c r="O15" s="64">
        <v>9.1138854221552747E-3</v>
      </c>
      <c r="P15" s="64">
        <v>4.1834528189772313E-3</v>
      </c>
      <c r="Q15" s="64">
        <v>8.4843782606457037E-3</v>
      </c>
      <c r="R15" s="64">
        <v>3.9874481036048012E-3</v>
      </c>
      <c r="V15" s="70">
        <v>0.49848978085112244</v>
      </c>
    </row>
    <row r="16" spans="1:22" x14ac:dyDescent="0.25">
      <c r="A16" s="54" t="s">
        <v>54</v>
      </c>
      <c r="B16" s="64">
        <v>6.4463830232782326E-3</v>
      </c>
      <c r="C16" s="64">
        <v>4.097606756070433E-3</v>
      </c>
      <c r="D16" s="64">
        <v>1.2693096193726335E-2</v>
      </c>
      <c r="E16" s="64">
        <v>3.483809713294875E-3</v>
      </c>
      <c r="F16" s="64">
        <v>4.987027438235701E-3</v>
      </c>
      <c r="G16" s="64">
        <v>1.7470354824948103E-2</v>
      </c>
      <c r="H16" s="64">
        <v>1.9025099695566155E-3</v>
      </c>
      <c r="I16" s="64">
        <v>6.0156973603064934E-3</v>
      </c>
      <c r="J16" s="64">
        <v>1.3082246447665915E-2</v>
      </c>
      <c r="K16" s="64">
        <v>2.8219238915995856E-4</v>
      </c>
      <c r="L16" s="64">
        <v>2.9351000033018305E-3</v>
      </c>
      <c r="M16" s="64">
        <v>5.5528195939297297E-3</v>
      </c>
      <c r="N16" s="64">
        <v>-1.188899254484453E-3</v>
      </c>
      <c r="O16" s="64">
        <v>9.4484232315925325E-3</v>
      </c>
      <c r="P16" s="64">
        <v>4.3488737258219438E-3</v>
      </c>
      <c r="Q16" s="64">
        <v>5.8703348088368062E-3</v>
      </c>
      <c r="R16" s="64">
        <v>1.6398142088362041E-2</v>
      </c>
      <c r="V16" s="70">
        <v>0.75097153175304032</v>
      </c>
    </row>
    <row r="17" spans="1:22" x14ac:dyDescent="0.25">
      <c r="A17" s="54" t="s">
        <v>55</v>
      </c>
      <c r="B17" s="64">
        <v>4.3316329905992096E-3</v>
      </c>
      <c r="C17" s="64">
        <v>-7.9611570820526576E-6</v>
      </c>
      <c r="D17" s="64">
        <v>3.842708234305498E-3</v>
      </c>
      <c r="E17" s="64">
        <v>-1.3982255870898725E-4</v>
      </c>
      <c r="F17" s="64">
        <v>1.8090553422210767E-3</v>
      </c>
      <c r="G17" s="64">
        <v>1.9025099695566155E-3</v>
      </c>
      <c r="H17" s="64">
        <v>1.3430581888502591E-2</v>
      </c>
      <c r="I17" s="64">
        <v>7.1340760478036261E-3</v>
      </c>
      <c r="J17" s="64">
        <v>3.0177386222876306E-3</v>
      </c>
      <c r="K17" s="64">
        <v>-2.5656320598901445E-3</v>
      </c>
      <c r="L17" s="64">
        <v>-4.3180923146485793E-4</v>
      </c>
      <c r="M17" s="64">
        <v>6.085440617954979E-3</v>
      </c>
      <c r="N17" s="64">
        <v>7.9409784725835066E-3</v>
      </c>
      <c r="O17" s="64">
        <v>3.3540350627923308E-3</v>
      </c>
      <c r="P17" s="64">
        <v>4.1812083108226502E-3</v>
      </c>
      <c r="Q17" s="64">
        <v>4.2343271083696791E-3</v>
      </c>
      <c r="R17" s="64">
        <v>8.251240618181643E-3</v>
      </c>
      <c r="V17" s="70">
        <v>0.91405086609640118</v>
      </c>
    </row>
    <row r="18" spans="1:22" x14ac:dyDescent="0.25">
      <c r="A18" s="54" t="s">
        <v>56</v>
      </c>
      <c r="B18" s="64">
        <v>9.4297910394822541E-3</v>
      </c>
      <c r="C18" s="64">
        <v>7.4636278715978243E-4</v>
      </c>
      <c r="D18" s="64">
        <v>7.2487968830182783E-3</v>
      </c>
      <c r="E18" s="64">
        <v>3.4057447443581602E-3</v>
      </c>
      <c r="F18" s="64">
        <v>3.5321128795372785E-3</v>
      </c>
      <c r="G18" s="64">
        <v>6.0156973603064934E-3</v>
      </c>
      <c r="H18" s="64">
        <v>7.1340760478036261E-3</v>
      </c>
      <c r="I18" s="64">
        <v>2.0081107914804941E-2</v>
      </c>
      <c r="J18" s="64">
        <v>4.6270942989065878E-3</v>
      </c>
      <c r="K18" s="64">
        <v>8.8789369884453926E-4</v>
      </c>
      <c r="L18" s="64">
        <v>-8.6213320568686951E-4</v>
      </c>
      <c r="M18" s="64">
        <v>7.5346566748345153E-3</v>
      </c>
      <c r="N18" s="64">
        <v>-8.69981075169062E-3</v>
      </c>
      <c r="O18" s="64">
        <v>3.7911211703372284E-3</v>
      </c>
      <c r="P18" s="64">
        <v>6.536659747201092E-3</v>
      </c>
      <c r="Q18" s="64">
        <v>6.7443532103622968E-3</v>
      </c>
      <c r="R18" s="64">
        <v>4.843897736718665E-3</v>
      </c>
      <c r="V18" s="70">
        <v>0.56548410636153634</v>
      </c>
    </row>
    <row r="19" spans="1:22" x14ac:dyDescent="0.25">
      <c r="A19" s="54" t="s">
        <v>57</v>
      </c>
      <c r="B19" s="64">
        <v>4.4084030695049946E-3</v>
      </c>
      <c r="C19" s="64">
        <v>3.6347376185302241E-4</v>
      </c>
      <c r="D19" s="64">
        <v>1.0622869325318271E-2</v>
      </c>
      <c r="E19" s="64">
        <v>6.1462580481822281E-3</v>
      </c>
      <c r="F19" s="64">
        <v>7.2995413842601945E-3</v>
      </c>
      <c r="G19" s="64">
        <v>1.3082246447665915E-2</v>
      </c>
      <c r="H19" s="64">
        <v>3.0177386222876306E-3</v>
      </c>
      <c r="I19" s="64">
        <v>4.6270942989065878E-3</v>
      </c>
      <c r="J19" s="64">
        <v>4.2260274683426934E-2</v>
      </c>
      <c r="K19" s="64">
        <v>1.0476407042562747E-3</v>
      </c>
      <c r="L19" s="64">
        <v>3.6087159035247669E-3</v>
      </c>
      <c r="M19" s="64">
        <v>2.72778521016138E-3</v>
      </c>
      <c r="N19" s="64">
        <v>-5.3654215487031513E-4</v>
      </c>
      <c r="O19" s="64">
        <v>2.0721503405179573E-2</v>
      </c>
      <c r="P19" s="64">
        <v>5.4768095742964316E-3</v>
      </c>
      <c r="Q19" s="64">
        <v>3.9897365635147165E-3</v>
      </c>
      <c r="R19" s="64">
        <v>1.2871775329242172E-2</v>
      </c>
      <c r="V19" s="70">
        <v>0.43335587539537135</v>
      </c>
    </row>
    <row r="20" spans="1:22" x14ac:dyDescent="0.25">
      <c r="A20" s="54" t="s">
        <v>58</v>
      </c>
      <c r="B20" s="64">
        <v>2.1400292805574131E-4</v>
      </c>
      <c r="C20" s="64">
        <v>2.2492099641460137E-3</v>
      </c>
      <c r="D20" s="64">
        <v>-9.6446469895068905E-4</v>
      </c>
      <c r="E20" s="64">
        <v>3.6834141269823204E-3</v>
      </c>
      <c r="F20" s="64">
        <v>1.2471501623549798E-3</v>
      </c>
      <c r="G20" s="64">
        <v>2.8219238915995856E-4</v>
      </c>
      <c r="H20" s="64">
        <v>-2.5656320598901445E-3</v>
      </c>
      <c r="I20" s="64">
        <v>8.8789369884453926E-4</v>
      </c>
      <c r="J20" s="64">
        <v>1.0476407042562747E-3</v>
      </c>
      <c r="K20" s="64">
        <v>7.0306035120933754E-3</v>
      </c>
      <c r="L20" s="64">
        <v>-1.2627827348720979E-5</v>
      </c>
      <c r="M20" s="64">
        <v>-6.750104121309963E-4</v>
      </c>
      <c r="N20" s="64">
        <v>-1.8064861817061388E-3</v>
      </c>
      <c r="O20" s="64">
        <v>9.8176982140540893E-4</v>
      </c>
      <c r="P20" s="64">
        <v>-1.5018638699926519E-3</v>
      </c>
      <c r="Q20" s="64">
        <v>6.3055844618527767E-4</v>
      </c>
      <c r="R20" s="64">
        <v>-3.3845372527478075E-3</v>
      </c>
      <c r="V20" s="70">
        <v>0.75650681470724346</v>
      </c>
    </row>
    <row r="21" spans="1:22" x14ac:dyDescent="0.25">
      <c r="A21" s="54" t="s">
        <v>59</v>
      </c>
      <c r="B21" s="64">
        <v>-4.3756010351995333E-4</v>
      </c>
      <c r="C21" s="64">
        <v>1.9100401457648609E-3</v>
      </c>
      <c r="D21" s="64">
        <v>1.641700625322739E-3</v>
      </c>
      <c r="E21" s="64">
        <v>1.4622584875266106E-3</v>
      </c>
      <c r="F21" s="64">
        <v>1.2462570638993396E-3</v>
      </c>
      <c r="G21" s="64">
        <v>2.9351000033018305E-3</v>
      </c>
      <c r="H21" s="64">
        <v>-4.3180923146485793E-4</v>
      </c>
      <c r="I21" s="64">
        <v>-8.6213320568686951E-4</v>
      </c>
      <c r="J21" s="64">
        <v>3.6087159035247669E-3</v>
      </c>
      <c r="K21" s="64">
        <v>-1.2627827348720979E-5</v>
      </c>
      <c r="L21" s="64">
        <v>7.3277456485964579E-3</v>
      </c>
      <c r="M21" s="64">
        <v>-2.5591383926365356E-4</v>
      </c>
      <c r="N21" s="64">
        <v>2.2795212876398642E-3</v>
      </c>
      <c r="O21" s="64">
        <v>4.3064983912145987E-3</v>
      </c>
      <c r="P21" s="64">
        <v>-8.9629265570606847E-4</v>
      </c>
      <c r="Q21" s="64">
        <v>1.2523048789770915E-3</v>
      </c>
      <c r="R21" s="64">
        <v>-4.6234492296860757E-3</v>
      </c>
      <c r="V21" s="70">
        <v>1.0349969038560467</v>
      </c>
    </row>
    <row r="22" spans="1:22" x14ac:dyDescent="0.25">
      <c r="A22" s="54" t="s">
        <v>60</v>
      </c>
      <c r="B22" s="64">
        <v>1.0950947392018363E-2</v>
      </c>
      <c r="C22" s="64">
        <v>5.3416267573278204E-4</v>
      </c>
      <c r="D22" s="64">
        <v>1.5224446945131326E-2</v>
      </c>
      <c r="E22" s="64">
        <v>-1.3177240017685891E-3</v>
      </c>
      <c r="F22" s="64">
        <v>8.4663890214095403E-3</v>
      </c>
      <c r="G22" s="64">
        <v>5.5528195939297297E-3</v>
      </c>
      <c r="H22" s="64">
        <v>6.085440617954979E-3</v>
      </c>
      <c r="I22" s="64">
        <v>7.5346566748345153E-3</v>
      </c>
      <c r="J22" s="64">
        <v>2.72778521016138E-3</v>
      </c>
      <c r="K22" s="64">
        <v>-6.750104121309963E-4</v>
      </c>
      <c r="L22" s="64">
        <v>-2.5591383926365356E-4</v>
      </c>
      <c r="M22" s="64">
        <v>4.4454785694513471E-2</v>
      </c>
      <c r="N22" s="64">
        <v>2.9408113323836286E-3</v>
      </c>
      <c r="O22" s="64">
        <v>1.3492150984976376E-2</v>
      </c>
      <c r="P22" s="64">
        <v>3.0085119617607697E-3</v>
      </c>
      <c r="Q22" s="64">
        <v>1.871413912826158E-2</v>
      </c>
      <c r="R22" s="64">
        <v>1.3908735379980374E-2</v>
      </c>
    </row>
    <row r="23" spans="1:22" x14ac:dyDescent="0.25">
      <c r="A23" s="54" t="s">
        <v>61</v>
      </c>
      <c r="B23" s="64">
        <v>-6.947051527318132E-3</v>
      </c>
      <c r="C23" s="64">
        <v>4.211420785441117E-4</v>
      </c>
      <c r="D23" s="64">
        <v>-2.2353171162536739E-3</v>
      </c>
      <c r="E23" s="64">
        <v>-4.8029246813374223E-3</v>
      </c>
      <c r="F23" s="64">
        <v>-2.0385095708383228E-3</v>
      </c>
      <c r="G23" s="64">
        <v>-1.188899254484453E-3</v>
      </c>
      <c r="H23" s="64">
        <v>7.9409784725835066E-3</v>
      </c>
      <c r="I23" s="64">
        <v>-8.69981075169062E-3</v>
      </c>
      <c r="J23" s="64">
        <v>-5.3654215487031513E-4</v>
      </c>
      <c r="K23" s="64">
        <v>-1.8064861817061388E-3</v>
      </c>
      <c r="L23" s="64">
        <v>2.2795212876398642E-3</v>
      </c>
      <c r="M23" s="64">
        <v>2.9408113323836286E-3</v>
      </c>
      <c r="N23" s="64">
        <v>9.9778057507882018E-2</v>
      </c>
      <c r="O23" s="64">
        <v>-2.9463675147178249E-3</v>
      </c>
      <c r="P23" s="64">
        <v>-2.884115001041901E-3</v>
      </c>
      <c r="Q23" s="64">
        <v>-8.0322196853512603E-3</v>
      </c>
      <c r="R23" s="64">
        <v>3.0860374505175523E-3</v>
      </c>
    </row>
    <row r="24" spans="1:22" x14ac:dyDescent="0.25">
      <c r="A24" s="54" t="s">
        <v>62</v>
      </c>
      <c r="B24" s="64">
        <v>1.895889281826909E-3</v>
      </c>
      <c r="C24" s="64">
        <v>3.1005594495629478E-3</v>
      </c>
      <c r="D24" s="64">
        <v>1.3137756991249454E-2</v>
      </c>
      <c r="E24" s="64">
        <v>6.0665873703254422E-3</v>
      </c>
      <c r="F24" s="64">
        <v>9.1138854221552747E-3</v>
      </c>
      <c r="G24" s="64">
        <v>9.4484232315925325E-3</v>
      </c>
      <c r="H24" s="64">
        <v>3.3540350627923308E-3</v>
      </c>
      <c r="I24" s="64">
        <v>3.7911211703372284E-3</v>
      </c>
      <c r="J24" s="64">
        <v>2.0721503405179573E-2</v>
      </c>
      <c r="K24" s="64">
        <v>9.8176982140540893E-4</v>
      </c>
      <c r="L24" s="64">
        <v>4.3064983912145987E-3</v>
      </c>
      <c r="M24" s="64">
        <v>1.3492150984976376E-2</v>
      </c>
      <c r="N24" s="64">
        <v>-2.9463675147178249E-3</v>
      </c>
      <c r="O24" s="64">
        <v>3.0335395878974592E-2</v>
      </c>
      <c r="P24" s="64">
        <v>4.9539756203301789E-3</v>
      </c>
      <c r="Q24" s="64">
        <v>2.309266344344392E-2</v>
      </c>
      <c r="R24" s="64">
        <v>0.14060545211025671</v>
      </c>
    </row>
    <row r="25" spans="1:22" x14ac:dyDescent="0.25">
      <c r="A25" s="54" t="s">
        <v>63</v>
      </c>
      <c r="B25" s="64">
        <v>8.5082128057637086E-3</v>
      </c>
      <c r="C25" s="64">
        <v>3.4147792431796693E-3</v>
      </c>
      <c r="D25" s="64">
        <v>6.9578601091362597E-3</v>
      </c>
      <c r="E25" s="64">
        <v>6.1835765286628831E-3</v>
      </c>
      <c r="F25" s="64">
        <v>4.1834528189772313E-3</v>
      </c>
      <c r="G25" s="64">
        <v>4.3488737258219438E-3</v>
      </c>
      <c r="H25" s="64">
        <v>4.1812083108226502E-3</v>
      </c>
      <c r="I25" s="64">
        <v>6.536659747201092E-3</v>
      </c>
      <c r="J25" s="64">
        <v>5.4768095742964316E-3</v>
      </c>
      <c r="K25" s="64">
        <v>-1.5018638699926519E-3</v>
      </c>
      <c r="L25" s="64">
        <v>-8.9629265570606847E-4</v>
      </c>
      <c r="M25" s="64">
        <v>3.0085119617607697E-3</v>
      </c>
      <c r="N25" s="64">
        <v>-2.884115001041901E-3</v>
      </c>
      <c r="O25" s="64">
        <v>4.9539756203301789E-3</v>
      </c>
      <c r="P25" s="64">
        <v>1.6295249477120195E-2</v>
      </c>
      <c r="Q25" s="64">
        <v>6.9969846672258001E-3</v>
      </c>
      <c r="R25" s="64">
        <v>3.0135263304021274E-3</v>
      </c>
    </row>
    <row r="26" spans="1:22" x14ac:dyDescent="0.25">
      <c r="A26" s="54" t="s">
        <v>64</v>
      </c>
      <c r="B26" s="64">
        <v>1.0577449665197504E-2</v>
      </c>
      <c r="C26" s="64">
        <v>6.1408205447572861E-3</v>
      </c>
      <c r="D26" s="64">
        <v>9.5147420491251081E-3</v>
      </c>
      <c r="E26" s="64">
        <v>-2.300196631222236E-3</v>
      </c>
      <c r="F26" s="64">
        <v>8.4843782606457037E-3</v>
      </c>
      <c r="G26" s="64">
        <v>5.8703348088368062E-3</v>
      </c>
      <c r="H26" s="64">
        <v>4.2343271083696791E-3</v>
      </c>
      <c r="I26" s="64">
        <v>6.7443532103622968E-3</v>
      </c>
      <c r="J26" s="64">
        <v>3.9897365635147165E-3</v>
      </c>
      <c r="K26" s="64">
        <v>6.3055844618527767E-4</v>
      </c>
      <c r="L26" s="64">
        <v>1.2523048789770915E-3</v>
      </c>
      <c r="M26" s="64">
        <v>1.871413912826158E-2</v>
      </c>
      <c r="N26" s="64">
        <v>-8.0322196853512603E-3</v>
      </c>
      <c r="O26" s="64">
        <v>2.309266344344392E-2</v>
      </c>
      <c r="P26" s="64">
        <v>6.9969846672258001E-3</v>
      </c>
      <c r="Q26" s="64">
        <v>5.6048568606495368E-2</v>
      </c>
      <c r="R26" s="64">
        <v>2.043566509484054E-2</v>
      </c>
    </row>
    <row r="27" spans="1:22" ht="15.75" thickBot="1" x14ac:dyDescent="0.3">
      <c r="A27" s="55" t="s">
        <v>65</v>
      </c>
      <c r="B27" s="65">
        <v>-3.428878944427814E-3</v>
      </c>
      <c r="C27" s="65">
        <v>1.5910846404197725E-3</v>
      </c>
      <c r="D27" s="65">
        <v>2.7989701318641209E-2</v>
      </c>
      <c r="E27" s="65">
        <v>-9.866768406642008E-3</v>
      </c>
      <c r="F27" s="65">
        <v>3.9874481036048012E-3</v>
      </c>
      <c r="G27" s="65">
        <v>1.6398142088362041E-2</v>
      </c>
      <c r="H27" s="65">
        <v>8.251240618181643E-3</v>
      </c>
      <c r="I27" s="65">
        <v>4.843897736718665E-3</v>
      </c>
      <c r="J27" s="65">
        <v>1.2871775329242172E-2</v>
      </c>
      <c r="K27" s="65">
        <v>-3.3845372527478075E-3</v>
      </c>
      <c r="L27" s="65">
        <v>-4.6234492296860757E-3</v>
      </c>
      <c r="M27" s="65">
        <v>1.3908735379980374E-2</v>
      </c>
      <c r="N27" s="65">
        <v>3.0860374505175523E-3</v>
      </c>
      <c r="O27" s="65">
        <v>0.14060545211025671</v>
      </c>
      <c r="P27" s="65">
        <v>3.0135263304021274E-3</v>
      </c>
      <c r="Q27" s="65">
        <v>2.043566509484054E-2</v>
      </c>
      <c r="R27" s="65">
        <v>0.59908704937262969</v>
      </c>
    </row>
    <row r="31" spans="1:22" x14ac:dyDescent="0.25">
      <c r="V31" s="68" t="s">
        <v>78</v>
      </c>
    </row>
    <row r="32" spans="1:22" x14ac:dyDescent="0.25">
      <c r="A32" s="45" t="s">
        <v>79</v>
      </c>
      <c r="B32" s="61">
        <f t="array" ref="B32">MMULT(B4:R4,V5:V21)</f>
        <v>0.94052230051491137</v>
      </c>
      <c r="V32" s="69">
        <f t="array" ref="V32:V48">TRANSPOSE(B4:R4)</f>
        <v>0</v>
      </c>
    </row>
    <row r="33" spans="1:22" x14ac:dyDescent="0.25">
      <c r="A33" s="45" t="s">
        <v>80</v>
      </c>
      <c r="B33">
        <f>MMULT(MMULT(B4:R4,B11:R27),V32:V48)</f>
        <v>4.000001963476129E-2</v>
      </c>
      <c r="V33" s="69">
        <v>0</v>
      </c>
    </row>
    <row r="34" spans="1:22" x14ac:dyDescent="0.25">
      <c r="A34" s="45" t="s">
        <v>81</v>
      </c>
      <c r="B34" s="61">
        <f>SQRT(B33)</f>
        <v>0.2000000490868972</v>
      </c>
      <c r="V34" s="69">
        <v>0</v>
      </c>
    </row>
    <row r="35" spans="1:22" x14ac:dyDescent="0.25">
      <c r="V35" s="69">
        <v>0</v>
      </c>
    </row>
    <row r="36" spans="1:22" x14ac:dyDescent="0.25">
      <c r="V36" s="69">
        <v>0</v>
      </c>
    </row>
    <row r="37" spans="1:22" x14ac:dyDescent="0.25">
      <c r="A37" s="45" t="s">
        <v>23</v>
      </c>
      <c r="V37" s="69">
        <v>0</v>
      </c>
    </row>
    <row r="38" spans="1:22" x14ac:dyDescent="0.25">
      <c r="A38" s="45" t="s">
        <v>82</v>
      </c>
      <c r="B38">
        <f>SUM(B4:R4)</f>
        <v>1</v>
      </c>
      <c r="V38" s="69">
        <v>0</v>
      </c>
    </row>
    <row r="39" spans="1:22" x14ac:dyDescent="0.25">
      <c r="V39" s="69">
        <v>0</v>
      </c>
    </row>
    <row r="40" spans="1:22" x14ac:dyDescent="0.25">
      <c r="V40" s="69">
        <v>0.62602471818876015</v>
      </c>
    </row>
    <row r="41" spans="1:22" x14ac:dyDescent="0.25">
      <c r="V41" s="69">
        <v>0</v>
      </c>
    </row>
    <row r="42" spans="1:22" x14ac:dyDescent="0.25">
      <c r="V42" s="69">
        <v>0</v>
      </c>
    </row>
    <row r="43" spans="1:22" x14ac:dyDescent="0.25">
      <c r="V43" s="69">
        <v>0</v>
      </c>
    </row>
    <row r="44" spans="1:22" x14ac:dyDescent="0.25">
      <c r="V44" s="69">
        <v>0.20875119282460733</v>
      </c>
    </row>
    <row r="45" spans="1:22" x14ac:dyDescent="0.25">
      <c r="V45" s="69">
        <v>0</v>
      </c>
    </row>
    <row r="46" spans="1:22" x14ac:dyDescent="0.25">
      <c r="V46" s="69">
        <v>0</v>
      </c>
    </row>
    <row r="47" spans="1:22" x14ac:dyDescent="0.25">
      <c r="V47" s="69">
        <v>0</v>
      </c>
    </row>
    <row r="48" spans="1:22" x14ac:dyDescent="0.25">
      <c r="V48" s="69">
        <v>0.16522408898663254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workbookViewId="0">
      <selection sqref="A1:XFD1"/>
    </sheetView>
  </sheetViews>
  <sheetFormatPr defaultRowHeight="15" x14ac:dyDescent="0.25"/>
  <cols>
    <col min="1" max="1" width="20.85546875" bestFit="1" customWidth="1"/>
    <col min="2" max="18" width="13.42578125" bestFit="1" customWidth="1"/>
    <col min="22" max="22" width="28.7109375" style="67" bestFit="1" customWidth="1"/>
  </cols>
  <sheetData>
    <row r="1" spans="1:22" s="102" customFormat="1" ht="18.75" x14ac:dyDescent="0.3">
      <c r="A1" s="102" t="s">
        <v>87</v>
      </c>
      <c r="V1" s="103"/>
    </row>
    <row r="2" spans="1:22" s="62" customFormat="1" ht="51" customHeight="1" x14ac:dyDescent="0.2">
      <c r="B2" s="62" t="s">
        <v>2</v>
      </c>
      <c r="C2" s="62" t="s">
        <v>3</v>
      </c>
      <c r="D2" s="62" t="s">
        <v>4</v>
      </c>
      <c r="E2" s="62" t="s">
        <v>5</v>
      </c>
      <c r="F2" s="62" t="s">
        <v>6</v>
      </c>
      <c r="G2" s="62" t="s">
        <v>7</v>
      </c>
      <c r="H2" s="62" t="s">
        <v>8</v>
      </c>
      <c r="I2" s="62" t="s">
        <v>10</v>
      </c>
      <c r="J2" s="62" t="s">
        <v>9</v>
      </c>
      <c r="K2" s="62" t="s">
        <v>11</v>
      </c>
      <c r="L2" s="62" t="s">
        <v>12</v>
      </c>
      <c r="M2" s="62" t="s">
        <v>13</v>
      </c>
      <c r="N2" s="62" t="s">
        <v>14</v>
      </c>
      <c r="O2" s="62" t="s">
        <v>15</v>
      </c>
      <c r="P2" s="62" t="s">
        <v>16</v>
      </c>
      <c r="Q2" s="62" t="s">
        <v>17</v>
      </c>
      <c r="R2" s="62" t="s">
        <v>48</v>
      </c>
      <c r="V2" s="66"/>
    </row>
    <row r="3" spans="1:22" ht="15.75" x14ac:dyDescent="0.25">
      <c r="A3" s="58" t="s">
        <v>71</v>
      </c>
      <c r="B3" s="59" t="s">
        <v>49</v>
      </c>
      <c r="C3" s="59" t="s">
        <v>50</v>
      </c>
      <c r="D3" s="60" t="s">
        <v>72</v>
      </c>
      <c r="E3" s="60" t="s">
        <v>73</v>
      </c>
      <c r="F3" s="60" t="s">
        <v>74</v>
      </c>
      <c r="G3" s="60" t="s">
        <v>75</v>
      </c>
      <c r="H3" s="60" t="s">
        <v>76</v>
      </c>
      <c r="I3" s="59" t="s">
        <v>56</v>
      </c>
      <c r="J3" s="59" t="s">
        <v>57</v>
      </c>
      <c r="K3" s="60" t="s">
        <v>58</v>
      </c>
      <c r="L3" s="59" t="s">
        <v>59</v>
      </c>
      <c r="M3" s="59" t="s">
        <v>60</v>
      </c>
      <c r="N3" s="60" t="s">
        <v>61</v>
      </c>
      <c r="O3" s="60" t="s">
        <v>62</v>
      </c>
      <c r="P3" s="60" t="s">
        <v>63</v>
      </c>
      <c r="Q3" s="60" t="s">
        <v>64</v>
      </c>
      <c r="R3" s="60" t="s">
        <v>65</v>
      </c>
    </row>
    <row r="4" spans="1:22" x14ac:dyDescent="0.25">
      <c r="B4" s="63">
        <v>0</v>
      </c>
      <c r="C4" s="63">
        <v>0.33157851813143135</v>
      </c>
      <c r="D4" s="63">
        <v>0</v>
      </c>
      <c r="E4" s="63">
        <v>0</v>
      </c>
      <c r="F4" s="63">
        <v>0</v>
      </c>
      <c r="G4" s="63">
        <v>0</v>
      </c>
      <c r="H4" s="63">
        <v>0</v>
      </c>
      <c r="I4" s="63">
        <v>0</v>
      </c>
      <c r="J4" s="63">
        <v>0.3140126685750062</v>
      </c>
      <c r="K4" s="63">
        <v>0</v>
      </c>
      <c r="L4" s="63">
        <v>0</v>
      </c>
      <c r="M4" s="63">
        <v>0.12737888030483457</v>
      </c>
      <c r="N4" s="63">
        <v>0.14043062844690937</v>
      </c>
      <c r="O4" s="63">
        <v>0</v>
      </c>
      <c r="P4" s="63">
        <v>0</v>
      </c>
      <c r="Q4" s="63">
        <v>7.0820421170048137E-2</v>
      </c>
      <c r="R4" s="63">
        <v>1.5778883378085407E-2</v>
      </c>
      <c r="V4" s="68" t="s">
        <v>77</v>
      </c>
    </row>
    <row r="5" spans="1:22" x14ac:dyDescent="0.25">
      <c r="V5" s="70">
        <v>0.43332475696466777</v>
      </c>
    </row>
    <row r="6" spans="1:22" x14ac:dyDescent="0.25">
      <c r="V6" s="70">
        <v>0.63024607397587262</v>
      </c>
    </row>
    <row r="7" spans="1:22" x14ac:dyDescent="0.25">
      <c r="V7" s="70">
        <v>0.41704278407387652</v>
      </c>
    </row>
    <row r="8" spans="1:22" x14ac:dyDescent="0.25">
      <c r="V8" s="70">
        <v>0.1191161331015491</v>
      </c>
    </row>
    <row r="9" spans="1:22" ht="15.75" thickBot="1" x14ac:dyDescent="0.3">
      <c r="A9" s="57" t="s">
        <v>69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V9" s="70">
        <v>0.28932474379569723</v>
      </c>
    </row>
    <row r="10" spans="1:22" x14ac:dyDescent="0.25">
      <c r="A10" s="56"/>
      <c r="B10" s="56" t="s">
        <v>49</v>
      </c>
      <c r="C10" s="56" t="s">
        <v>50</v>
      </c>
      <c r="D10" s="56" t="s">
        <v>51</v>
      </c>
      <c r="E10" s="56" t="s">
        <v>52</v>
      </c>
      <c r="F10" s="56" t="s">
        <v>53</v>
      </c>
      <c r="G10" s="56" t="s">
        <v>54</v>
      </c>
      <c r="H10" s="56" t="s">
        <v>55</v>
      </c>
      <c r="I10" s="56" t="s">
        <v>56</v>
      </c>
      <c r="J10" s="56" t="s">
        <v>57</v>
      </c>
      <c r="K10" s="56" t="s">
        <v>58</v>
      </c>
      <c r="L10" s="56" t="s">
        <v>59</v>
      </c>
      <c r="M10" s="56" t="s">
        <v>60</v>
      </c>
      <c r="N10" s="56" t="s">
        <v>61</v>
      </c>
      <c r="O10" s="56" t="s">
        <v>62</v>
      </c>
      <c r="P10" s="56" t="s">
        <v>63</v>
      </c>
      <c r="Q10" s="56" t="s">
        <v>64</v>
      </c>
      <c r="R10" s="56" t="s">
        <v>65</v>
      </c>
      <c r="V10" s="70">
        <v>0.34227564947168809</v>
      </c>
    </row>
    <row r="11" spans="1:22" x14ac:dyDescent="0.25">
      <c r="A11" s="54" t="s">
        <v>49</v>
      </c>
      <c r="B11" s="64">
        <v>2.1788539265406477E-2</v>
      </c>
      <c r="C11" s="64">
        <v>2.8227082908432312E-3</v>
      </c>
      <c r="D11" s="64">
        <v>6.4936697448512862E-3</v>
      </c>
      <c r="E11" s="64">
        <v>4.0617573412976707E-3</v>
      </c>
      <c r="F11" s="64">
        <v>3.1469746685385191E-3</v>
      </c>
      <c r="G11" s="64">
        <v>6.4463830232782326E-3</v>
      </c>
      <c r="H11" s="64">
        <v>4.3316329905992096E-3</v>
      </c>
      <c r="I11" s="64">
        <v>9.4297910394822541E-3</v>
      </c>
      <c r="J11" s="64">
        <v>4.4084030695049946E-3</v>
      </c>
      <c r="K11" s="64">
        <v>2.1400292805574131E-4</v>
      </c>
      <c r="L11" s="64">
        <v>-4.3756010351995333E-4</v>
      </c>
      <c r="M11" s="64">
        <v>1.0950947392018363E-2</v>
      </c>
      <c r="N11" s="64">
        <v>-6.947051527318132E-3</v>
      </c>
      <c r="O11" s="64">
        <v>1.895889281826909E-3</v>
      </c>
      <c r="P11" s="64">
        <v>8.5082128057637086E-3</v>
      </c>
      <c r="Q11" s="64">
        <v>1.0577449665197504E-2</v>
      </c>
      <c r="R11" s="64">
        <v>-3.428878944427814E-3</v>
      </c>
      <c r="V11" s="70">
        <v>0.27314996771979816</v>
      </c>
    </row>
    <row r="12" spans="1:22" x14ac:dyDescent="0.25">
      <c r="A12" s="54" t="s">
        <v>50</v>
      </c>
      <c r="B12" s="64">
        <v>2.8227082908432312E-3</v>
      </c>
      <c r="C12" s="64">
        <v>1.2500760321968646E-2</v>
      </c>
      <c r="D12" s="64">
        <v>4.1923466919765286E-3</v>
      </c>
      <c r="E12" s="64">
        <v>3.4984820344334138E-3</v>
      </c>
      <c r="F12" s="64">
        <v>-6.8956559007721577E-5</v>
      </c>
      <c r="G12" s="64">
        <v>4.097606756070433E-3</v>
      </c>
      <c r="H12" s="64">
        <v>-7.9611570820526576E-6</v>
      </c>
      <c r="I12" s="64">
        <v>7.4636278715978243E-4</v>
      </c>
      <c r="J12" s="64">
        <v>3.6347376185302241E-4</v>
      </c>
      <c r="K12" s="64">
        <v>2.2492099641460137E-3</v>
      </c>
      <c r="L12" s="64">
        <v>1.9100401457648609E-3</v>
      </c>
      <c r="M12" s="64">
        <v>5.3416267573278204E-4</v>
      </c>
      <c r="N12" s="64">
        <v>4.211420785441117E-4</v>
      </c>
      <c r="O12" s="64">
        <v>3.1005594495629478E-3</v>
      </c>
      <c r="P12" s="64">
        <v>3.4147792431796693E-3</v>
      </c>
      <c r="Q12" s="64">
        <v>6.1408205447572861E-3</v>
      </c>
      <c r="R12" s="64">
        <v>1.5910846404197725E-3</v>
      </c>
      <c r="V12" s="70">
        <v>0.39573902749009371</v>
      </c>
    </row>
    <row r="13" spans="1:22" x14ac:dyDescent="0.25">
      <c r="A13" s="54" t="s">
        <v>51</v>
      </c>
      <c r="B13" s="64">
        <v>6.4936697448512862E-3</v>
      </c>
      <c r="C13" s="64">
        <v>4.1923466919765286E-3</v>
      </c>
      <c r="D13" s="64">
        <v>2.5459087689883367E-2</v>
      </c>
      <c r="E13" s="64">
        <v>2.7264645891325089E-3</v>
      </c>
      <c r="F13" s="64">
        <v>7.1071423914071544E-3</v>
      </c>
      <c r="G13" s="64">
        <v>1.2693096193726335E-2</v>
      </c>
      <c r="H13" s="64">
        <v>3.842708234305498E-3</v>
      </c>
      <c r="I13" s="64">
        <v>7.2487968830182783E-3</v>
      </c>
      <c r="J13" s="64">
        <v>1.0622869325318271E-2</v>
      </c>
      <c r="K13" s="64">
        <v>-9.6446469895068905E-4</v>
      </c>
      <c r="L13" s="64">
        <v>1.641700625322739E-3</v>
      </c>
      <c r="M13" s="64">
        <v>1.5224446945131326E-2</v>
      </c>
      <c r="N13" s="64">
        <v>-2.2353171162536739E-3</v>
      </c>
      <c r="O13" s="64">
        <v>1.3137756991249454E-2</v>
      </c>
      <c r="P13" s="64">
        <v>6.9578601091362597E-3</v>
      </c>
      <c r="Q13" s="64">
        <v>9.5147420491251081E-3</v>
      </c>
      <c r="R13" s="64">
        <v>2.7989701318641209E-2</v>
      </c>
      <c r="V13" s="70">
        <v>0.92441505032845828</v>
      </c>
    </row>
    <row r="14" spans="1:22" x14ac:dyDescent="0.25">
      <c r="A14" s="54" t="s">
        <v>52</v>
      </c>
      <c r="B14" s="64">
        <v>4.0617573412976707E-3</v>
      </c>
      <c r="C14" s="64">
        <v>3.4984820344334138E-3</v>
      </c>
      <c r="D14" s="64">
        <v>2.7264645891325089E-3</v>
      </c>
      <c r="E14" s="64">
        <v>5.3565533147182293E-2</v>
      </c>
      <c r="F14" s="64">
        <v>4.482674825600763E-3</v>
      </c>
      <c r="G14" s="64">
        <v>3.483809713294875E-3</v>
      </c>
      <c r="H14" s="64">
        <v>-1.3982255870898725E-4</v>
      </c>
      <c r="I14" s="64">
        <v>3.4057447443581602E-3</v>
      </c>
      <c r="J14" s="64">
        <v>6.1462580481822281E-3</v>
      </c>
      <c r="K14" s="64">
        <v>3.6834141269823204E-3</v>
      </c>
      <c r="L14" s="64">
        <v>1.4622584875266106E-3</v>
      </c>
      <c r="M14" s="64">
        <v>-1.3177240017685891E-3</v>
      </c>
      <c r="N14" s="64">
        <v>-4.8029246813374223E-3</v>
      </c>
      <c r="O14" s="64">
        <v>6.0665873703254422E-3</v>
      </c>
      <c r="P14" s="64">
        <v>6.1835765286628831E-3</v>
      </c>
      <c r="Q14" s="64">
        <v>-2.300196631222236E-3</v>
      </c>
      <c r="R14" s="64">
        <v>-9.866768406642008E-3</v>
      </c>
      <c r="V14" s="70">
        <v>0.1786848573175169</v>
      </c>
    </row>
    <row r="15" spans="1:22" x14ac:dyDescent="0.25">
      <c r="A15" s="54" t="s">
        <v>53</v>
      </c>
      <c r="B15" s="64">
        <v>3.1469746685385191E-3</v>
      </c>
      <c r="C15" s="64">
        <v>-6.8956559007721577E-5</v>
      </c>
      <c r="D15" s="64">
        <v>7.1071423914071544E-3</v>
      </c>
      <c r="E15" s="64">
        <v>4.482674825600763E-3</v>
      </c>
      <c r="F15" s="64">
        <v>1.8144500255201534E-2</v>
      </c>
      <c r="G15" s="64">
        <v>4.987027438235701E-3</v>
      </c>
      <c r="H15" s="64">
        <v>1.8090553422210767E-3</v>
      </c>
      <c r="I15" s="64">
        <v>3.5321128795372785E-3</v>
      </c>
      <c r="J15" s="64">
        <v>7.2995413842601945E-3</v>
      </c>
      <c r="K15" s="64">
        <v>1.2471501623549798E-3</v>
      </c>
      <c r="L15" s="64">
        <v>1.2462570638993396E-3</v>
      </c>
      <c r="M15" s="64">
        <v>8.4663890214095403E-3</v>
      </c>
      <c r="N15" s="64">
        <v>-2.0385095708383228E-3</v>
      </c>
      <c r="O15" s="64">
        <v>9.1138854221552747E-3</v>
      </c>
      <c r="P15" s="64">
        <v>4.1834528189772313E-3</v>
      </c>
      <c r="Q15" s="64">
        <v>8.4843782606457037E-3</v>
      </c>
      <c r="R15" s="64">
        <v>3.9874481036048012E-3</v>
      </c>
      <c r="V15" s="70">
        <v>0.49848978085112244</v>
      </c>
    </row>
    <row r="16" spans="1:22" x14ac:dyDescent="0.25">
      <c r="A16" s="54" t="s">
        <v>54</v>
      </c>
      <c r="B16" s="64">
        <v>6.4463830232782326E-3</v>
      </c>
      <c r="C16" s="64">
        <v>4.097606756070433E-3</v>
      </c>
      <c r="D16" s="64">
        <v>1.2693096193726335E-2</v>
      </c>
      <c r="E16" s="64">
        <v>3.483809713294875E-3</v>
      </c>
      <c r="F16" s="64">
        <v>4.987027438235701E-3</v>
      </c>
      <c r="G16" s="64">
        <v>1.7470354824948103E-2</v>
      </c>
      <c r="H16" s="64">
        <v>1.9025099695566155E-3</v>
      </c>
      <c r="I16" s="64">
        <v>6.0156973603064934E-3</v>
      </c>
      <c r="J16" s="64">
        <v>1.3082246447665915E-2</v>
      </c>
      <c r="K16" s="64">
        <v>2.8219238915995856E-4</v>
      </c>
      <c r="L16" s="64">
        <v>2.9351000033018305E-3</v>
      </c>
      <c r="M16" s="64">
        <v>5.5528195939297297E-3</v>
      </c>
      <c r="N16" s="64">
        <v>-1.188899254484453E-3</v>
      </c>
      <c r="O16" s="64">
        <v>9.4484232315925325E-3</v>
      </c>
      <c r="P16" s="64">
        <v>4.3488737258219438E-3</v>
      </c>
      <c r="Q16" s="64">
        <v>5.8703348088368062E-3</v>
      </c>
      <c r="R16" s="64">
        <v>1.6398142088362041E-2</v>
      </c>
      <c r="V16" s="70">
        <v>0.75097153175304032</v>
      </c>
    </row>
    <row r="17" spans="1:22" x14ac:dyDescent="0.25">
      <c r="A17" s="54" t="s">
        <v>55</v>
      </c>
      <c r="B17" s="64">
        <v>4.3316329905992096E-3</v>
      </c>
      <c r="C17" s="64">
        <v>-7.9611570820526576E-6</v>
      </c>
      <c r="D17" s="64">
        <v>3.842708234305498E-3</v>
      </c>
      <c r="E17" s="64">
        <v>-1.3982255870898725E-4</v>
      </c>
      <c r="F17" s="64">
        <v>1.8090553422210767E-3</v>
      </c>
      <c r="G17" s="64">
        <v>1.9025099695566155E-3</v>
      </c>
      <c r="H17" s="64">
        <v>1.3430581888502591E-2</v>
      </c>
      <c r="I17" s="64">
        <v>7.1340760478036261E-3</v>
      </c>
      <c r="J17" s="64">
        <v>3.0177386222876306E-3</v>
      </c>
      <c r="K17" s="64">
        <v>-2.5656320598901445E-3</v>
      </c>
      <c r="L17" s="64">
        <v>-4.3180923146485793E-4</v>
      </c>
      <c r="M17" s="64">
        <v>6.085440617954979E-3</v>
      </c>
      <c r="N17" s="64">
        <v>7.9409784725835066E-3</v>
      </c>
      <c r="O17" s="64">
        <v>3.3540350627923308E-3</v>
      </c>
      <c r="P17" s="64">
        <v>4.1812083108226502E-3</v>
      </c>
      <c r="Q17" s="64">
        <v>4.2343271083696791E-3</v>
      </c>
      <c r="R17" s="64">
        <v>8.251240618181643E-3</v>
      </c>
      <c r="V17" s="70">
        <v>0.91405086609640118</v>
      </c>
    </row>
    <row r="18" spans="1:22" x14ac:dyDescent="0.25">
      <c r="A18" s="54" t="s">
        <v>56</v>
      </c>
      <c r="B18" s="64">
        <v>9.4297910394822541E-3</v>
      </c>
      <c r="C18" s="64">
        <v>7.4636278715978243E-4</v>
      </c>
      <c r="D18" s="64">
        <v>7.2487968830182783E-3</v>
      </c>
      <c r="E18" s="64">
        <v>3.4057447443581602E-3</v>
      </c>
      <c r="F18" s="64">
        <v>3.5321128795372785E-3</v>
      </c>
      <c r="G18" s="64">
        <v>6.0156973603064934E-3</v>
      </c>
      <c r="H18" s="64">
        <v>7.1340760478036261E-3</v>
      </c>
      <c r="I18" s="64">
        <v>2.0081107914804941E-2</v>
      </c>
      <c r="J18" s="64">
        <v>4.6270942989065878E-3</v>
      </c>
      <c r="K18" s="64">
        <v>8.8789369884453926E-4</v>
      </c>
      <c r="L18" s="64">
        <v>-8.6213320568686951E-4</v>
      </c>
      <c r="M18" s="64">
        <v>7.5346566748345153E-3</v>
      </c>
      <c r="N18" s="64">
        <v>-8.69981075169062E-3</v>
      </c>
      <c r="O18" s="64">
        <v>3.7911211703372284E-3</v>
      </c>
      <c r="P18" s="64">
        <v>6.536659747201092E-3</v>
      </c>
      <c r="Q18" s="64">
        <v>6.7443532103622968E-3</v>
      </c>
      <c r="R18" s="64">
        <v>4.843897736718665E-3</v>
      </c>
      <c r="V18" s="70">
        <v>0.56548410636153634</v>
      </c>
    </row>
    <row r="19" spans="1:22" x14ac:dyDescent="0.25">
      <c r="A19" s="54" t="s">
        <v>57</v>
      </c>
      <c r="B19" s="64">
        <v>4.4084030695049946E-3</v>
      </c>
      <c r="C19" s="64">
        <v>3.6347376185302241E-4</v>
      </c>
      <c r="D19" s="64">
        <v>1.0622869325318271E-2</v>
      </c>
      <c r="E19" s="64">
        <v>6.1462580481822281E-3</v>
      </c>
      <c r="F19" s="64">
        <v>7.2995413842601945E-3</v>
      </c>
      <c r="G19" s="64">
        <v>1.3082246447665915E-2</v>
      </c>
      <c r="H19" s="64">
        <v>3.0177386222876306E-3</v>
      </c>
      <c r="I19" s="64">
        <v>4.6270942989065878E-3</v>
      </c>
      <c r="J19" s="64">
        <v>4.2260274683426934E-2</v>
      </c>
      <c r="K19" s="64">
        <v>1.0476407042562747E-3</v>
      </c>
      <c r="L19" s="64">
        <v>3.6087159035247669E-3</v>
      </c>
      <c r="M19" s="64">
        <v>2.72778521016138E-3</v>
      </c>
      <c r="N19" s="64">
        <v>-5.3654215487031513E-4</v>
      </c>
      <c r="O19" s="64">
        <v>2.0721503405179573E-2</v>
      </c>
      <c r="P19" s="64">
        <v>5.4768095742964316E-3</v>
      </c>
      <c r="Q19" s="64">
        <v>3.9897365635147165E-3</v>
      </c>
      <c r="R19" s="64">
        <v>1.2871775329242172E-2</v>
      </c>
      <c r="V19" s="70">
        <v>0.43335587539537135</v>
      </c>
    </row>
    <row r="20" spans="1:22" x14ac:dyDescent="0.25">
      <c r="A20" s="54" t="s">
        <v>58</v>
      </c>
      <c r="B20" s="64">
        <v>2.1400292805574131E-4</v>
      </c>
      <c r="C20" s="64">
        <v>2.2492099641460137E-3</v>
      </c>
      <c r="D20" s="64">
        <v>-9.6446469895068905E-4</v>
      </c>
      <c r="E20" s="64">
        <v>3.6834141269823204E-3</v>
      </c>
      <c r="F20" s="64">
        <v>1.2471501623549798E-3</v>
      </c>
      <c r="G20" s="64">
        <v>2.8219238915995856E-4</v>
      </c>
      <c r="H20" s="64">
        <v>-2.5656320598901445E-3</v>
      </c>
      <c r="I20" s="64">
        <v>8.8789369884453926E-4</v>
      </c>
      <c r="J20" s="64">
        <v>1.0476407042562747E-3</v>
      </c>
      <c r="K20" s="64">
        <v>7.0306035120933754E-3</v>
      </c>
      <c r="L20" s="64">
        <v>-1.2627827348720979E-5</v>
      </c>
      <c r="M20" s="64">
        <v>-6.750104121309963E-4</v>
      </c>
      <c r="N20" s="64">
        <v>-1.8064861817061388E-3</v>
      </c>
      <c r="O20" s="64">
        <v>9.8176982140540893E-4</v>
      </c>
      <c r="P20" s="64">
        <v>-1.5018638699926519E-3</v>
      </c>
      <c r="Q20" s="64">
        <v>6.3055844618527767E-4</v>
      </c>
      <c r="R20" s="64">
        <v>-3.3845372527478075E-3</v>
      </c>
      <c r="V20" s="70">
        <v>0.75650681470724346</v>
      </c>
    </row>
    <row r="21" spans="1:22" x14ac:dyDescent="0.25">
      <c r="A21" s="54" t="s">
        <v>59</v>
      </c>
      <c r="B21" s="64">
        <v>-4.3756010351995333E-4</v>
      </c>
      <c r="C21" s="64">
        <v>1.9100401457648609E-3</v>
      </c>
      <c r="D21" s="64">
        <v>1.641700625322739E-3</v>
      </c>
      <c r="E21" s="64">
        <v>1.4622584875266106E-3</v>
      </c>
      <c r="F21" s="64">
        <v>1.2462570638993396E-3</v>
      </c>
      <c r="G21" s="64">
        <v>2.9351000033018305E-3</v>
      </c>
      <c r="H21" s="64">
        <v>-4.3180923146485793E-4</v>
      </c>
      <c r="I21" s="64">
        <v>-8.6213320568686951E-4</v>
      </c>
      <c r="J21" s="64">
        <v>3.6087159035247669E-3</v>
      </c>
      <c r="K21" s="64">
        <v>-1.2627827348720979E-5</v>
      </c>
      <c r="L21" s="64">
        <v>7.3277456485964579E-3</v>
      </c>
      <c r="M21" s="64">
        <v>-2.5591383926365356E-4</v>
      </c>
      <c r="N21" s="64">
        <v>2.2795212876398642E-3</v>
      </c>
      <c r="O21" s="64">
        <v>4.3064983912145987E-3</v>
      </c>
      <c r="P21" s="64">
        <v>-8.9629265570606847E-4</v>
      </c>
      <c r="Q21" s="64">
        <v>1.2523048789770915E-3</v>
      </c>
      <c r="R21" s="64">
        <v>-4.6234492296860757E-3</v>
      </c>
      <c r="V21" s="70">
        <v>1.0349969038560467</v>
      </c>
    </row>
    <row r="22" spans="1:22" x14ac:dyDescent="0.25">
      <c r="A22" s="54" t="s">
        <v>60</v>
      </c>
      <c r="B22" s="64">
        <v>1.0950947392018363E-2</v>
      </c>
      <c r="C22" s="64">
        <v>5.3416267573278204E-4</v>
      </c>
      <c r="D22" s="64">
        <v>1.5224446945131326E-2</v>
      </c>
      <c r="E22" s="64">
        <v>-1.3177240017685891E-3</v>
      </c>
      <c r="F22" s="64">
        <v>8.4663890214095403E-3</v>
      </c>
      <c r="G22" s="64">
        <v>5.5528195939297297E-3</v>
      </c>
      <c r="H22" s="64">
        <v>6.085440617954979E-3</v>
      </c>
      <c r="I22" s="64">
        <v>7.5346566748345153E-3</v>
      </c>
      <c r="J22" s="64">
        <v>2.72778521016138E-3</v>
      </c>
      <c r="K22" s="64">
        <v>-6.750104121309963E-4</v>
      </c>
      <c r="L22" s="64">
        <v>-2.5591383926365356E-4</v>
      </c>
      <c r="M22" s="64">
        <v>4.4454785694513471E-2</v>
      </c>
      <c r="N22" s="64">
        <v>2.9408113323836286E-3</v>
      </c>
      <c r="O22" s="64">
        <v>1.3492150984976376E-2</v>
      </c>
      <c r="P22" s="64">
        <v>3.0085119617607697E-3</v>
      </c>
      <c r="Q22" s="64">
        <v>1.871413912826158E-2</v>
      </c>
      <c r="R22" s="64">
        <v>1.3908735379980374E-2</v>
      </c>
    </row>
    <row r="23" spans="1:22" x14ac:dyDescent="0.25">
      <c r="A23" s="54" t="s">
        <v>61</v>
      </c>
      <c r="B23" s="64">
        <v>-6.947051527318132E-3</v>
      </c>
      <c r="C23" s="64">
        <v>4.211420785441117E-4</v>
      </c>
      <c r="D23" s="64">
        <v>-2.2353171162536739E-3</v>
      </c>
      <c r="E23" s="64">
        <v>-4.8029246813374223E-3</v>
      </c>
      <c r="F23" s="64">
        <v>-2.0385095708383228E-3</v>
      </c>
      <c r="G23" s="64">
        <v>-1.188899254484453E-3</v>
      </c>
      <c r="H23" s="64">
        <v>7.9409784725835066E-3</v>
      </c>
      <c r="I23" s="64">
        <v>-8.69981075169062E-3</v>
      </c>
      <c r="J23" s="64">
        <v>-5.3654215487031513E-4</v>
      </c>
      <c r="K23" s="64">
        <v>-1.8064861817061388E-3</v>
      </c>
      <c r="L23" s="64">
        <v>2.2795212876398642E-3</v>
      </c>
      <c r="M23" s="64">
        <v>2.9408113323836286E-3</v>
      </c>
      <c r="N23" s="64">
        <v>9.9778057507882018E-2</v>
      </c>
      <c r="O23" s="64">
        <v>-2.9463675147178249E-3</v>
      </c>
      <c r="P23" s="64">
        <v>-2.884115001041901E-3</v>
      </c>
      <c r="Q23" s="64">
        <v>-8.0322196853512603E-3</v>
      </c>
      <c r="R23" s="64">
        <v>3.0860374505175523E-3</v>
      </c>
    </row>
    <row r="24" spans="1:22" x14ac:dyDescent="0.25">
      <c r="A24" s="54" t="s">
        <v>62</v>
      </c>
      <c r="B24" s="64">
        <v>1.895889281826909E-3</v>
      </c>
      <c r="C24" s="64">
        <v>3.1005594495629478E-3</v>
      </c>
      <c r="D24" s="64">
        <v>1.3137756991249454E-2</v>
      </c>
      <c r="E24" s="64">
        <v>6.0665873703254422E-3</v>
      </c>
      <c r="F24" s="64">
        <v>9.1138854221552747E-3</v>
      </c>
      <c r="G24" s="64">
        <v>9.4484232315925325E-3</v>
      </c>
      <c r="H24" s="64">
        <v>3.3540350627923308E-3</v>
      </c>
      <c r="I24" s="64">
        <v>3.7911211703372284E-3</v>
      </c>
      <c r="J24" s="64">
        <v>2.0721503405179573E-2</v>
      </c>
      <c r="K24" s="64">
        <v>9.8176982140540893E-4</v>
      </c>
      <c r="L24" s="64">
        <v>4.3064983912145987E-3</v>
      </c>
      <c r="M24" s="64">
        <v>1.3492150984976376E-2</v>
      </c>
      <c r="N24" s="64">
        <v>-2.9463675147178249E-3</v>
      </c>
      <c r="O24" s="64">
        <v>3.0335395878974592E-2</v>
      </c>
      <c r="P24" s="64">
        <v>4.9539756203301789E-3</v>
      </c>
      <c r="Q24" s="64">
        <v>2.309266344344392E-2</v>
      </c>
      <c r="R24" s="64">
        <v>0.14060545211025671</v>
      </c>
    </row>
    <row r="25" spans="1:22" x14ac:dyDescent="0.25">
      <c r="A25" s="54" t="s">
        <v>63</v>
      </c>
      <c r="B25" s="64">
        <v>8.5082128057637086E-3</v>
      </c>
      <c r="C25" s="64">
        <v>3.4147792431796693E-3</v>
      </c>
      <c r="D25" s="64">
        <v>6.9578601091362597E-3</v>
      </c>
      <c r="E25" s="64">
        <v>6.1835765286628831E-3</v>
      </c>
      <c r="F25" s="64">
        <v>4.1834528189772313E-3</v>
      </c>
      <c r="G25" s="64">
        <v>4.3488737258219438E-3</v>
      </c>
      <c r="H25" s="64">
        <v>4.1812083108226502E-3</v>
      </c>
      <c r="I25" s="64">
        <v>6.536659747201092E-3</v>
      </c>
      <c r="J25" s="64">
        <v>5.4768095742964316E-3</v>
      </c>
      <c r="K25" s="64">
        <v>-1.5018638699926519E-3</v>
      </c>
      <c r="L25" s="64">
        <v>-8.9629265570606847E-4</v>
      </c>
      <c r="M25" s="64">
        <v>3.0085119617607697E-3</v>
      </c>
      <c r="N25" s="64">
        <v>-2.884115001041901E-3</v>
      </c>
      <c r="O25" s="64">
        <v>4.9539756203301789E-3</v>
      </c>
      <c r="P25" s="64">
        <v>1.6295249477120195E-2</v>
      </c>
      <c r="Q25" s="64">
        <v>6.9969846672258001E-3</v>
      </c>
      <c r="R25" s="64">
        <v>3.0135263304021274E-3</v>
      </c>
    </row>
    <row r="26" spans="1:22" x14ac:dyDescent="0.25">
      <c r="A26" s="54" t="s">
        <v>64</v>
      </c>
      <c r="B26" s="64">
        <v>1.0577449665197504E-2</v>
      </c>
      <c r="C26" s="64">
        <v>6.1408205447572861E-3</v>
      </c>
      <c r="D26" s="64">
        <v>9.5147420491251081E-3</v>
      </c>
      <c r="E26" s="64">
        <v>-2.300196631222236E-3</v>
      </c>
      <c r="F26" s="64">
        <v>8.4843782606457037E-3</v>
      </c>
      <c r="G26" s="64">
        <v>5.8703348088368062E-3</v>
      </c>
      <c r="H26" s="64">
        <v>4.2343271083696791E-3</v>
      </c>
      <c r="I26" s="64">
        <v>6.7443532103622968E-3</v>
      </c>
      <c r="J26" s="64">
        <v>3.9897365635147165E-3</v>
      </c>
      <c r="K26" s="64">
        <v>6.3055844618527767E-4</v>
      </c>
      <c r="L26" s="64">
        <v>1.2523048789770915E-3</v>
      </c>
      <c r="M26" s="64">
        <v>1.871413912826158E-2</v>
      </c>
      <c r="N26" s="64">
        <v>-8.0322196853512603E-3</v>
      </c>
      <c r="O26" s="64">
        <v>2.309266344344392E-2</v>
      </c>
      <c r="P26" s="64">
        <v>6.9969846672258001E-3</v>
      </c>
      <c r="Q26" s="64">
        <v>5.6048568606495368E-2</v>
      </c>
      <c r="R26" s="64">
        <v>2.043566509484054E-2</v>
      </c>
    </row>
    <row r="27" spans="1:22" ht="15.75" thickBot="1" x14ac:dyDescent="0.3">
      <c r="A27" s="55" t="s">
        <v>65</v>
      </c>
      <c r="B27" s="65">
        <v>-3.428878944427814E-3</v>
      </c>
      <c r="C27" s="65">
        <v>1.5910846404197725E-3</v>
      </c>
      <c r="D27" s="65">
        <v>2.7989701318641209E-2</v>
      </c>
      <c r="E27" s="65">
        <v>-9.866768406642008E-3</v>
      </c>
      <c r="F27" s="65">
        <v>3.9874481036048012E-3</v>
      </c>
      <c r="G27" s="65">
        <v>1.6398142088362041E-2</v>
      </c>
      <c r="H27" s="65">
        <v>8.251240618181643E-3</v>
      </c>
      <c r="I27" s="65">
        <v>4.843897736718665E-3</v>
      </c>
      <c r="J27" s="65">
        <v>1.2871775329242172E-2</v>
      </c>
      <c r="K27" s="65">
        <v>-3.3845372527478075E-3</v>
      </c>
      <c r="L27" s="65">
        <v>-4.6234492296860757E-3</v>
      </c>
      <c r="M27" s="65">
        <v>1.3908735379980374E-2</v>
      </c>
      <c r="N27" s="65">
        <v>3.0860374505175523E-3</v>
      </c>
      <c r="O27" s="65">
        <v>0.14060545211025671</v>
      </c>
      <c r="P27" s="65">
        <v>3.0135263304021274E-3</v>
      </c>
      <c r="Q27" s="65">
        <v>2.043566509484054E-2</v>
      </c>
      <c r="R27" s="65">
        <v>0.59908704937262969</v>
      </c>
    </row>
    <row r="31" spans="1:22" x14ac:dyDescent="0.25">
      <c r="V31" s="68" t="s">
        <v>78</v>
      </c>
    </row>
    <row r="32" spans="1:22" x14ac:dyDescent="0.25">
      <c r="A32" s="45" t="s">
        <v>79</v>
      </c>
      <c r="B32" s="61">
        <f t="array" ref="B32">MMULT(B4:R4,V5:V21)</f>
        <v>0.79317997318368094</v>
      </c>
      <c r="V32" s="69">
        <f t="array" ref="V32:V48">TRANSPOSE(B4:R4)</f>
        <v>0</v>
      </c>
    </row>
    <row r="33" spans="1:22" x14ac:dyDescent="0.25">
      <c r="A33" s="45" t="s">
        <v>80</v>
      </c>
      <c r="B33">
        <f>MMULT(MMULT(B4:R4,B11:R27),V32:V48)</f>
        <v>1.0000011122870876E-2</v>
      </c>
      <c r="V33" s="69">
        <v>0.33157851813143135</v>
      </c>
    </row>
    <row r="34" spans="1:22" x14ac:dyDescent="0.25">
      <c r="A34" s="45" t="s">
        <v>81</v>
      </c>
      <c r="B34" s="61">
        <f>SQRT(B33)</f>
        <v>0.10000005561433892</v>
      </c>
      <c r="V34" s="69">
        <v>0</v>
      </c>
    </row>
    <row r="35" spans="1:22" x14ac:dyDescent="0.25">
      <c r="V35" s="69">
        <v>0</v>
      </c>
    </row>
    <row r="36" spans="1:22" x14ac:dyDescent="0.25">
      <c r="V36" s="69">
        <v>0</v>
      </c>
    </row>
    <row r="37" spans="1:22" x14ac:dyDescent="0.25">
      <c r="A37" s="45" t="s">
        <v>23</v>
      </c>
      <c r="V37" s="69">
        <v>0</v>
      </c>
    </row>
    <row r="38" spans="1:22" x14ac:dyDescent="0.25">
      <c r="A38" s="45" t="s">
        <v>82</v>
      </c>
      <c r="B38">
        <f>SUM(B4:R4)</f>
        <v>1.0000000000063149</v>
      </c>
      <c r="V38" s="69">
        <v>0</v>
      </c>
    </row>
    <row r="39" spans="1:22" x14ac:dyDescent="0.25">
      <c r="V39" s="69">
        <v>0</v>
      </c>
    </row>
    <row r="40" spans="1:22" x14ac:dyDescent="0.25">
      <c r="V40" s="69">
        <v>0.3140126685750062</v>
      </c>
    </row>
    <row r="41" spans="1:22" x14ac:dyDescent="0.25">
      <c r="V41" s="69">
        <v>0</v>
      </c>
    </row>
    <row r="42" spans="1:22" x14ac:dyDescent="0.25">
      <c r="V42" s="69">
        <v>0</v>
      </c>
    </row>
    <row r="43" spans="1:22" x14ac:dyDescent="0.25">
      <c r="V43" s="69">
        <v>0.12737888030483457</v>
      </c>
    </row>
    <row r="44" spans="1:22" x14ac:dyDescent="0.25">
      <c r="V44" s="69">
        <v>0.14043062844690937</v>
      </c>
    </row>
    <row r="45" spans="1:22" x14ac:dyDescent="0.25">
      <c r="V45" s="69">
        <v>0</v>
      </c>
    </row>
    <row r="46" spans="1:22" x14ac:dyDescent="0.25">
      <c r="V46" s="69">
        <v>0</v>
      </c>
    </row>
    <row r="47" spans="1:22" x14ac:dyDescent="0.25">
      <c r="V47" s="69">
        <v>7.0820421170048137E-2</v>
      </c>
    </row>
    <row r="48" spans="1:22" x14ac:dyDescent="0.25">
      <c r="V48" s="69">
        <v>1.5778883378085407E-2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workbookViewId="0"/>
  </sheetViews>
  <sheetFormatPr defaultRowHeight="15" x14ac:dyDescent="0.25"/>
  <cols>
    <col min="1" max="1" width="20.85546875" bestFit="1" customWidth="1"/>
    <col min="2" max="18" width="13.42578125" bestFit="1" customWidth="1"/>
    <col min="22" max="22" width="28.7109375" style="67" bestFit="1" customWidth="1"/>
  </cols>
  <sheetData>
    <row r="1" spans="1:22" s="102" customFormat="1" ht="18.75" x14ac:dyDescent="0.3">
      <c r="A1" s="102" t="s">
        <v>87</v>
      </c>
      <c r="V1" s="103"/>
    </row>
    <row r="2" spans="1:22" s="62" customFormat="1" ht="51" customHeight="1" x14ac:dyDescent="0.2">
      <c r="B2" s="62" t="s">
        <v>2</v>
      </c>
      <c r="C2" s="62" t="s">
        <v>3</v>
      </c>
      <c r="D2" s="62" t="s">
        <v>4</v>
      </c>
      <c r="E2" s="62" t="s">
        <v>5</v>
      </c>
      <c r="F2" s="62" t="s">
        <v>6</v>
      </c>
      <c r="G2" s="62" t="s">
        <v>7</v>
      </c>
      <c r="H2" s="62" t="s">
        <v>8</v>
      </c>
      <c r="I2" s="62" t="s">
        <v>10</v>
      </c>
      <c r="J2" s="62" t="s">
        <v>9</v>
      </c>
      <c r="K2" s="62" t="s">
        <v>11</v>
      </c>
      <c r="L2" s="62" t="s">
        <v>12</v>
      </c>
      <c r="M2" s="62" t="s">
        <v>13</v>
      </c>
      <c r="N2" s="62" t="s">
        <v>14</v>
      </c>
      <c r="O2" s="62" t="s">
        <v>15</v>
      </c>
      <c r="P2" s="62" t="s">
        <v>16</v>
      </c>
      <c r="Q2" s="62" t="s">
        <v>17</v>
      </c>
      <c r="R2" s="62" t="s">
        <v>48</v>
      </c>
      <c r="V2" s="66"/>
    </row>
    <row r="3" spans="1:22" ht="15.75" x14ac:dyDescent="0.25">
      <c r="A3" s="58" t="s">
        <v>71</v>
      </c>
      <c r="B3" s="59" t="s">
        <v>49</v>
      </c>
      <c r="C3" s="59" t="s">
        <v>50</v>
      </c>
      <c r="D3" s="60" t="s">
        <v>72</v>
      </c>
      <c r="E3" s="60" t="s">
        <v>73</v>
      </c>
      <c r="F3" s="60" t="s">
        <v>74</v>
      </c>
      <c r="G3" s="60" t="s">
        <v>75</v>
      </c>
      <c r="H3" s="60" t="s">
        <v>76</v>
      </c>
      <c r="I3" s="59" t="s">
        <v>56</v>
      </c>
      <c r="J3" s="59" t="s">
        <v>57</v>
      </c>
      <c r="K3" s="60" t="s">
        <v>58</v>
      </c>
      <c r="L3" s="59" t="s">
        <v>59</v>
      </c>
      <c r="M3" s="59" t="s">
        <v>60</v>
      </c>
      <c r="N3" s="60" t="s">
        <v>61</v>
      </c>
      <c r="O3" s="60" t="s">
        <v>62</v>
      </c>
      <c r="P3" s="60" t="s">
        <v>63</v>
      </c>
      <c r="Q3" s="60" t="s">
        <v>64</v>
      </c>
      <c r="R3" s="60" t="s">
        <v>65</v>
      </c>
    </row>
    <row r="4" spans="1:22" x14ac:dyDescent="0.25">
      <c r="B4" s="63">
        <v>0</v>
      </c>
      <c r="C4" s="63">
        <v>0.05</v>
      </c>
      <c r="D4" s="63">
        <v>0</v>
      </c>
      <c r="E4" s="63">
        <v>0</v>
      </c>
      <c r="F4" s="63">
        <v>0</v>
      </c>
      <c r="G4" s="63">
        <v>0</v>
      </c>
      <c r="H4" s="63">
        <v>0.05</v>
      </c>
      <c r="I4" s="63">
        <v>0</v>
      </c>
      <c r="J4" s="63">
        <v>5.000000000000001E-2</v>
      </c>
      <c r="K4" s="63">
        <v>0.05</v>
      </c>
      <c r="L4" s="63">
        <v>0.05</v>
      </c>
      <c r="M4" s="63">
        <v>0.05</v>
      </c>
      <c r="N4" s="63">
        <v>0.05</v>
      </c>
      <c r="O4" s="63">
        <v>0</v>
      </c>
      <c r="P4" s="63">
        <v>0.05</v>
      </c>
      <c r="Q4" s="63">
        <v>0.19999999368182905</v>
      </c>
      <c r="R4" s="63">
        <v>0.40000000206187852</v>
      </c>
      <c r="V4" s="68" t="s">
        <v>77</v>
      </c>
    </row>
    <row r="5" spans="1:22" x14ac:dyDescent="0.25">
      <c r="V5" s="70">
        <v>0.43332475696466777</v>
      </c>
    </row>
    <row r="6" spans="1:22" x14ac:dyDescent="0.25">
      <c r="V6" s="70">
        <v>0.63024607397587262</v>
      </c>
    </row>
    <row r="7" spans="1:22" x14ac:dyDescent="0.25">
      <c r="V7" s="70">
        <v>0.41704278407387652</v>
      </c>
    </row>
    <row r="8" spans="1:22" x14ac:dyDescent="0.25">
      <c r="V8" s="70">
        <v>0.1191161331015491</v>
      </c>
    </row>
    <row r="9" spans="1:22" ht="15.75" thickBot="1" x14ac:dyDescent="0.3">
      <c r="A9" s="57" t="s">
        <v>69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V9" s="70">
        <v>0.28932474379569723</v>
      </c>
    </row>
    <row r="10" spans="1:22" x14ac:dyDescent="0.25">
      <c r="A10" s="56"/>
      <c r="B10" s="56" t="s">
        <v>49</v>
      </c>
      <c r="C10" s="56" t="s">
        <v>50</v>
      </c>
      <c r="D10" s="56" t="s">
        <v>51</v>
      </c>
      <c r="E10" s="56" t="s">
        <v>52</v>
      </c>
      <c r="F10" s="56" t="s">
        <v>53</v>
      </c>
      <c r="G10" s="56" t="s">
        <v>54</v>
      </c>
      <c r="H10" s="56" t="s">
        <v>55</v>
      </c>
      <c r="I10" s="56" t="s">
        <v>56</v>
      </c>
      <c r="J10" s="56" t="s">
        <v>57</v>
      </c>
      <c r="K10" s="56" t="s">
        <v>58</v>
      </c>
      <c r="L10" s="56" t="s">
        <v>59</v>
      </c>
      <c r="M10" s="56" t="s">
        <v>60</v>
      </c>
      <c r="N10" s="56" t="s">
        <v>61</v>
      </c>
      <c r="O10" s="56" t="s">
        <v>62</v>
      </c>
      <c r="P10" s="56" t="s">
        <v>63</v>
      </c>
      <c r="Q10" s="56" t="s">
        <v>64</v>
      </c>
      <c r="R10" s="56" t="s">
        <v>65</v>
      </c>
      <c r="V10" s="70">
        <v>0.34227564947168809</v>
      </c>
    </row>
    <row r="11" spans="1:22" x14ac:dyDescent="0.25">
      <c r="A11" s="54" t="s">
        <v>49</v>
      </c>
      <c r="B11" s="64">
        <v>2.1788539265406477E-2</v>
      </c>
      <c r="C11" s="64">
        <v>2.8227082908432312E-3</v>
      </c>
      <c r="D11" s="64">
        <v>6.4936697448512862E-3</v>
      </c>
      <c r="E11" s="64">
        <v>4.0617573412976707E-3</v>
      </c>
      <c r="F11" s="64">
        <v>3.1469746685385191E-3</v>
      </c>
      <c r="G11" s="64">
        <v>6.4463830232782326E-3</v>
      </c>
      <c r="H11" s="64">
        <v>4.3316329905992096E-3</v>
      </c>
      <c r="I11" s="64">
        <v>9.4297910394822541E-3</v>
      </c>
      <c r="J11" s="64">
        <v>4.4084030695049946E-3</v>
      </c>
      <c r="K11" s="64">
        <v>2.1400292805574131E-4</v>
      </c>
      <c r="L11" s="64">
        <v>-4.3756010351995333E-4</v>
      </c>
      <c r="M11" s="64">
        <v>1.0950947392018363E-2</v>
      </c>
      <c r="N11" s="64">
        <v>-6.947051527318132E-3</v>
      </c>
      <c r="O11" s="64">
        <v>1.895889281826909E-3</v>
      </c>
      <c r="P11" s="64">
        <v>8.5082128057637086E-3</v>
      </c>
      <c r="Q11" s="64">
        <v>1.0577449665197504E-2</v>
      </c>
      <c r="R11" s="64">
        <v>-3.428878944427814E-3</v>
      </c>
      <c r="V11" s="70">
        <v>0.27314996771979816</v>
      </c>
    </row>
    <row r="12" spans="1:22" x14ac:dyDescent="0.25">
      <c r="A12" s="54" t="s">
        <v>50</v>
      </c>
      <c r="B12" s="64">
        <v>2.8227082908432312E-3</v>
      </c>
      <c r="C12" s="64">
        <v>1.2500760321968646E-2</v>
      </c>
      <c r="D12" s="64">
        <v>4.1923466919765286E-3</v>
      </c>
      <c r="E12" s="64">
        <v>3.4984820344334138E-3</v>
      </c>
      <c r="F12" s="64">
        <v>-6.8956559007721577E-5</v>
      </c>
      <c r="G12" s="64">
        <v>4.097606756070433E-3</v>
      </c>
      <c r="H12" s="64">
        <v>-7.9611570820526576E-6</v>
      </c>
      <c r="I12" s="64">
        <v>7.4636278715978243E-4</v>
      </c>
      <c r="J12" s="64">
        <v>3.6347376185302241E-4</v>
      </c>
      <c r="K12" s="64">
        <v>2.2492099641460137E-3</v>
      </c>
      <c r="L12" s="64">
        <v>1.9100401457648609E-3</v>
      </c>
      <c r="M12" s="64">
        <v>5.3416267573278204E-4</v>
      </c>
      <c r="N12" s="64">
        <v>4.211420785441117E-4</v>
      </c>
      <c r="O12" s="64">
        <v>3.1005594495629478E-3</v>
      </c>
      <c r="P12" s="64">
        <v>3.4147792431796693E-3</v>
      </c>
      <c r="Q12" s="64">
        <v>6.1408205447572861E-3</v>
      </c>
      <c r="R12" s="64">
        <v>1.5910846404197725E-3</v>
      </c>
      <c r="V12" s="70">
        <v>0.39573902749009371</v>
      </c>
    </row>
    <row r="13" spans="1:22" x14ac:dyDescent="0.25">
      <c r="A13" s="54" t="s">
        <v>51</v>
      </c>
      <c r="B13" s="64">
        <v>6.4936697448512862E-3</v>
      </c>
      <c r="C13" s="64">
        <v>4.1923466919765286E-3</v>
      </c>
      <c r="D13" s="64">
        <v>2.5459087689883367E-2</v>
      </c>
      <c r="E13" s="64">
        <v>2.7264645891325089E-3</v>
      </c>
      <c r="F13" s="64">
        <v>7.1071423914071544E-3</v>
      </c>
      <c r="G13" s="64">
        <v>1.2693096193726335E-2</v>
      </c>
      <c r="H13" s="64">
        <v>3.842708234305498E-3</v>
      </c>
      <c r="I13" s="64">
        <v>7.2487968830182783E-3</v>
      </c>
      <c r="J13" s="64">
        <v>1.0622869325318271E-2</v>
      </c>
      <c r="K13" s="64">
        <v>-9.6446469895068905E-4</v>
      </c>
      <c r="L13" s="64">
        <v>1.641700625322739E-3</v>
      </c>
      <c r="M13" s="64">
        <v>1.5224446945131326E-2</v>
      </c>
      <c r="N13" s="64">
        <v>-2.2353171162536739E-3</v>
      </c>
      <c r="O13" s="64">
        <v>1.3137756991249454E-2</v>
      </c>
      <c r="P13" s="64">
        <v>6.9578601091362597E-3</v>
      </c>
      <c r="Q13" s="64">
        <v>9.5147420491251081E-3</v>
      </c>
      <c r="R13" s="64">
        <v>2.7989701318641209E-2</v>
      </c>
      <c r="V13" s="70">
        <v>0.92441505032845828</v>
      </c>
    </row>
    <row r="14" spans="1:22" x14ac:dyDescent="0.25">
      <c r="A14" s="54" t="s">
        <v>52</v>
      </c>
      <c r="B14" s="64">
        <v>4.0617573412976707E-3</v>
      </c>
      <c r="C14" s="64">
        <v>3.4984820344334138E-3</v>
      </c>
      <c r="D14" s="64">
        <v>2.7264645891325089E-3</v>
      </c>
      <c r="E14" s="64">
        <v>5.3565533147182293E-2</v>
      </c>
      <c r="F14" s="64">
        <v>4.482674825600763E-3</v>
      </c>
      <c r="G14" s="64">
        <v>3.483809713294875E-3</v>
      </c>
      <c r="H14" s="64">
        <v>-1.3982255870898725E-4</v>
      </c>
      <c r="I14" s="64">
        <v>3.4057447443581602E-3</v>
      </c>
      <c r="J14" s="64">
        <v>6.1462580481822281E-3</v>
      </c>
      <c r="K14" s="64">
        <v>3.6834141269823204E-3</v>
      </c>
      <c r="L14" s="64">
        <v>1.4622584875266106E-3</v>
      </c>
      <c r="M14" s="64">
        <v>-1.3177240017685891E-3</v>
      </c>
      <c r="N14" s="64">
        <v>-4.8029246813374223E-3</v>
      </c>
      <c r="O14" s="64">
        <v>6.0665873703254422E-3</v>
      </c>
      <c r="P14" s="64">
        <v>6.1835765286628831E-3</v>
      </c>
      <c r="Q14" s="64">
        <v>-2.300196631222236E-3</v>
      </c>
      <c r="R14" s="64">
        <v>-9.866768406642008E-3</v>
      </c>
      <c r="V14" s="70">
        <v>0.1786848573175169</v>
      </c>
    </row>
    <row r="15" spans="1:22" x14ac:dyDescent="0.25">
      <c r="A15" s="54" t="s">
        <v>53</v>
      </c>
      <c r="B15" s="64">
        <v>3.1469746685385191E-3</v>
      </c>
      <c r="C15" s="64">
        <v>-6.8956559007721577E-5</v>
      </c>
      <c r="D15" s="64">
        <v>7.1071423914071544E-3</v>
      </c>
      <c r="E15" s="64">
        <v>4.482674825600763E-3</v>
      </c>
      <c r="F15" s="64">
        <v>1.8144500255201534E-2</v>
      </c>
      <c r="G15" s="64">
        <v>4.987027438235701E-3</v>
      </c>
      <c r="H15" s="64">
        <v>1.8090553422210767E-3</v>
      </c>
      <c r="I15" s="64">
        <v>3.5321128795372785E-3</v>
      </c>
      <c r="J15" s="64">
        <v>7.2995413842601945E-3</v>
      </c>
      <c r="K15" s="64">
        <v>1.2471501623549798E-3</v>
      </c>
      <c r="L15" s="64">
        <v>1.2462570638993396E-3</v>
      </c>
      <c r="M15" s="64">
        <v>8.4663890214095403E-3</v>
      </c>
      <c r="N15" s="64">
        <v>-2.0385095708383228E-3</v>
      </c>
      <c r="O15" s="64">
        <v>9.1138854221552747E-3</v>
      </c>
      <c r="P15" s="64">
        <v>4.1834528189772313E-3</v>
      </c>
      <c r="Q15" s="64">
        <v>8.4843782606457037E-3</v>
      </c>
      <c r="R15" s="64">
        <v>3.9874481036048012E-3</v>
      </c>
      <c r="V15" s="70">
        <v>0.49848978085112244</v>
      </c>
    </row>
    <row r="16" spans="1:22" x14ac:dyDescent="0.25">
      <c r="A16" s="54" t="s">
        <v>54</v>
      </c>
      <c r="B16" s="64">
        <v>6.4463830232782326E-3</v>
      </c>
      <c r="C16" s="64">
        <v>4.097606756070433E-3</v>
      </c>
      <c r="D16" s="64">
        <v>1.2693096193726335E-2</v>
      </c>
      <c r="E16" s="64">
        <v>3.483809713294875E-3</v>
      </c>
      <c r="F16" s="64">
        <v>4.987027438235701E-3</v>
      </c>
      <c r="G16" s="64">
        <v>1.7470354824948103E-2</v>
      </c>
      <c r="H16" s="64">
        <v>1.9025099695566155E-3</v>
      </c>
      <c r="I16" s="64">
        <v>6.0156973603064934E-3</v>
      </c>
      <c r="J16" s="64">
        <v>1.3082246447665915E-2</v>
      </c>
      <c r="K16" s="64">
        <v>2.8219238915995856E-4</v>
      </c>
      <c r="L16" s="64">
        <v>2.9351000033018305E-3</v>
      </c>
      <c r="M16" s="64">
        <v>5.5528195939297297E-3</v>
      </c>
      <c r="N16" s="64">
        <v>-1.188899254484453E-3</v>
      </c>
      <c r="O16" s="64">
        <v>9.4484232315925325E-3</v>
      </c>
      <c r="P16" s="64">
        <v>4.3488737258219438E-3</v>
      </c>
      <c r="Q16" s="64">
        <v>5.8703348088368062E-3</v>
      </c>
      <c r="R16" s="64">
        <v>1.6398142088362041E-2</v>
      </c>
      <c r="V16" s="70">
        <v>0.75097153175304032</v>
      </c>
    </row>
    <row r="17" spans="1:22" x14ac:dyDescent="0.25">
      <c r="A17" s="54" t="s">
        <v>55</v>
      </c>
      <c r="B17" s="64">
        <v>4.3316329905992096E-3</v>
      </c>
      <c r="C17" s="64">
        <v>-7.9611570820526576E-6</v>
      </c>
      <c r="D17" s="64">
        <v>3.842708234305498E-3</v>
      </c>
      <c r="E17" s="64">
        <v>-1.3982255870898725E-4</v>
      </c>
      <c r="F17" s="64">
        <v>1.8090553422210767E-3</v>
      </c>
      <c r="G17" s="64">
        <v>1.9025099695566155E-3</v>
      </c>
      <c r="H17" s="64">
        <v>1.3430581888502591E-2</v>
      </c>
      <c r="I17" s="64">
        <v>7.1340760478036261E-3</v>
      </c>
      <c r="J17" s="64">
        <v>3.0177386222876306E-3</v>
      </c>
      <c r="K17" s="64">
        <v>-2.5656320598901445E-3</v>
      </c>
      <c r="L17" s="64">
        <v>-4.3180923146485793E-4</v>
      </c>
      <c r="M17" s="64">
        <v>6.085440617954979E-3</v>
      </c>
      <c r="N17" s="64">
        <v>7.9409784725835066E-3</v>
      </c>
      <c r="O17" s="64">
        <v>3.3540350627923308E-3</v>
      </c>
      <c r="P17" s="64">
        <v>4.1812083108226502E-3</v>
      </c>
      <c r="Q17" s="64">
        <v>4.2343271083696791E-3</v>
      </c>
      <c r="R17" s="64">
        <v>8.251240618181643E-3</v>
      </c>
      <c r="V17" s="70">
        <v>0.91405086609640118</v>
      </c>
    </row>
    <row r="18" spans="1:22" x14ac:dyDescent="0.25">
      <c r="A18" s="54" t="s">
        <v>56</v>
      </c>
      <c r="B18" s="64">
        <v>9.4297910394822541E-3</v>
      </c>
      <c r="C18" s="64">
        <v>7.4636278715978243E-4</v>
      </c>
      <c r="D18" s="64">
        <v>7.2487968830182783E-3</v>
      </c>
      <c r="E18" s="64">
        <v>3.4057447443581602E-3</v>
      </c>
      <c r="F18" s="64">
        <v>3.5321128795372785E-3</v>
      </c>
      <c r="G18" s="64">
        <v>6.0156973603064934E-3</v>
      </c>
      <c r="H18" s="64">
        <v>7.1340760478036261E-3</v>
      </c>
      <c r="I18" s="64">
        <v>2.0081107914804941E-2</v>
      </c>
      <c r="J18" s="64">
        <v>4.6270942989065878E-3</v>
      </c>
      <c r="K18" s="64">
        <v>8.8789369884453926E-4</v>
      </c>
      <c r="L18" s="64">
        <v>-8.6213320568686951E-4</v>
      </c>
      <c r="M18" s="64">
        <v>7.5346566748345153E-3</v>
      </c>
      <c r="N18" s="64">
        <v>-8.69981075169062E-3</v>
      </c>
      <c r="O18" s="64">
        <v>3.7911211703372284E-3</v>
      </c>
      <c r="P18" s="64">
        <v>6.536659747201092E-3</v>
      </c>
      <c r="Q18" s="64">
        <v>6.7443532103622968E-3</v>
      </c>
      <c r="R18" s="64">
        <v>4.843897736718665E-3</v>
      </c>
      <c r="V18" s="70">
        <v>0.56548410636153634</v>
      </c>
    </row>
    <row r="19" spans="1:22" x14ac:dyDescent="0.25">
      <c r="A19" s="54" t="s">
        <v>57</v>
      </c>
      <c r="B19" s="64">
        <v>4.4084030695049946E-3</v>
      </c>
      <c r="C19" s="64">
        <v>3.6347376185302241E-4</v>
      </c>
      <c r="D19" s="64">
        <v>1.0622869325318271E-2</v>
      </c>
      <c r="E19" s="64">
        <v>6.1462580481822281E-3</v>
      </c>
      <c r="F19" s="64">
        <v>7.2995413842601945E-3</v>
      </c>
      <c r="G19" s="64">
        <v>1.3082246447665915E-2</v>
      </c>
      <c r="H19" s="64">
        <v>3.0177386222876306E-3</v>
      </c>
      <c r="I19" s="64">
        <v>4.6270942989065878E-3</v>
      </c>
      <c r="J19" s="64">
        <v>4.2260274683426934E-2</v>
      </c>
      <c r="K19" s="64">
        <v>1.0476407042562747E-3</v>
      </c>
      <c r="L19" s="64">
        <v>3.6087159035247669E-3</v>
      </c>
      <c r="M19" s="64">
        <v>2.72778521016138E-3</v>
      </c>
      <c r="N19" s="64">
        <v>-5.3654215487031513E-4</v>
      </c>
      <c r="O19" s="64">
        <v>2.0721503405179573E-2</v>
      </c>
      <c r="P19" s="64">
        <v>5.4768095742964316E-3</v>
      </c>
      <c r="Q19" s="64">
        <v>3.9897365635147165E-3</v>
      </c>
      <c r="R19" s="64">
        <v>1.2871775329242172E-2</v>
      </c>
      <c r="V19" s="70">
        <v>0.43335587539537135</v>
      </c>
    </row>
    <row r="20" spans="1:22" x14ac:dyDescent="0.25">
      <c r="A20" s="54" t="s">
        <v>58</v>
      </c>
      <c r="B20" s="64">
        <v>2.1400292805574131E-4</v>
      </c>
      <c r="C20" s="64">
        <v>2.2492099641460137E-3</v>
      </c>
      <c r="D20" s="64">
        <v>-9.6446469895068905E-4</v>
      </c>
      <c r="E20" s="64">
        <v>3.6834141269823204E-3</v>
      </c>
      <c r="F20" s="64">
        <v>1.2471501623549798E-3</v>
      </c>
      <c r="G20" s="64">
        <v>2.8219238915995856E-4</v>
      </c>
      <c r="H20" s="64">
        <v>-2.5656320598901445E-3</v>
      </c>
      <c r="I20" s="64">
        <v>8.8789369884453926E-4</v>
      </c>
      <c r="J20" s="64">
        <v>1.0476407042562747E-3</v>
      </c>
      <c r="K20" s="64">
        <v>7.0306035120933754E-3</v>
      </c>
      <c r="L20" s="64">
        <v>-1.2627827348720979E-5</v>
      </c>
      <c r="M20" s="64">
        <v>-6.750104121309963E-4</v>
      </c>
      <c r="N20" s="64">
        <v>-1.8064861817061388E-3</v>
      </c>
      <c r="O20" s="64">
        <v>9.8176982140540893E-4</v>
      </c>
      <c r="P20" s="64">
        <v>-1.5018638699926519E-3</v>
      </c>
      <c r="Q20" s="64">
        <v>6.3055844618527767E-4</v>
      </c>
      <c r="R20" s="64">
        <v>-3.3845372527478075E-3</v>
      </c>
      <c r="V20" s="70">
        <v>0.75650681470724346</v>
      </c>
    </row>
    <row r="21" spans="1:22" x14ac:dyDescent="0.25">
      <c r="A21" s="54" t="s">
        <v>59</v>
      </c>
      <c r="B21" s="64">
        <v>-4.3756010351995333E-4</v>
      </c>
      <c r="C21" s="64">
        <v>1.9100401457648609E-3</v>
      </c>
      <c r="D21" s="64">
        <v>1.641700625322739E-3</v>
      </c>
      <c r="E21" s="64">
        <v>1.4622584875266106E-3</v>
      </c>
      <c r="F21" s="64">
        <v>1.2462570638993396E-3</v>
      </c>
      <c r="G21" s="64">
        <v>2.9351000033018305E-3</v>
      </c>
      <c r="H21" s="64">
        <v>-4.3180923146485793E-4</v>
      </c>
      <c r="I21" s="64">
        <v>-8.6213320568686951E-4</v>
      </c>
      <c r="J21" s="64">
        <v>3.6087159035247669E-3</v>
      </c>
      <c r="K21" s="64">
        <v>-1.2627827348720979E-5</v>
      </c>
      <c r="L21" s="64">
        <v>7.3277456485964579E-3</v>
      </c>
      <c r="M21" s="64">
        <v>-2.5591383926365356E-4</v>
      </c>
      <c r="N21" s="64">
        <v>2.2795212876398642E-3</v>
      </c>
      <c r="O21" s="64">
        <v>4.3064983912145987E-3</v>
      </c>
      <c r="P21" s="64">
        <v>-8.9629265570606847E-4</v>
      </c>
      <c r="Q21" s="64">
        <v>1.2523048789770915E-3</v>
      </c>
      <c r="R21" s="64">
        <v>-4.6234492296860757E-3</v>
      </c>
      <c r="V21" s="70">
        <v>1.0349969038560467</v>
      </c>
    </row>
    <row r="22" spans="1:22" x14ac:dyDescent="0.25">
      <c r="A22" s="54" t="s">
        <v>60</v>
      </c>
      <c r="B22" s="64">
        <v>1.0950947392018363E-2</v>
      </c>
      <c r="C22" s="64">
        <v>5.3416267573278204E-4</v>
      </c>
      <c r="D22" s="64">
        <v>1.5224446945131326E-2</v>
      </c>
      <c r="E22" s="64">
        <v>-1.3177240017685891E-3</v>
      </c>
      <c r="F22" s="64">
        <v>8.4663890214095403E-3</v>
      </c>
      <c r="G22" s="64">
        <v>5.5528195939297297E-3</v>
      </c>
      <c r="H22" s="64">
        <v>6.085440617954979E-3</v>
      </c>
      <c r="I22" s="64">
        <v>7.5346566748345153E-3</v>
      </c>
      <c r="J22" s="64">
        <v>2.72778521016138E-3</v>
      </c>
      <c r="K22" s="64">
        <v>-6.750104121309963E-4</v>
      </c>
      <c r="L22" s="64">
        <v>-2.5591383926365356E-4</v>
      </c>
      <c r="M22" s="64">
        <v>4.4454785694513471E-2</v>
      </c>
      <c r="N22" s="64">
        <v>2.9408113323836286E-3</v>
      </c>
      <c r="O22" s="64">
        <v>1.3492150984976376E-2</v>
      </c>
      <c r="P22" s="64">
        <v>3.0085119617607697E-3</v>
      </c>
      <c r="Q22" s="64">
        <v>1.871413912826158E-2</v>
      </c>
      <c r="R22" s="64">
        <v>1.3908735379980374E-2</v>
      </c>
    </row>
    <row r="23" spans="1:22" x14ac:dyDescent="0.25">
      <c r="A23" s="54" t="s">
        <v>61</v>
      </c>
      <c r="B23" s="64">
        <v>-6.947051527318132E-3</v>
      </c>
      <c r="C23" s="64">
        <v>4.211420785441117E-4</v>
      </c>
      <c r="D23" s="64">
        <v>-2.2353171162536739E-3</v>
      </c>
      <c r="E23" s="64">
        <v>-4.8029246813374223E-3</v>
      </c>
      <c r="F23" s="64">
        <v>-2.0385095708383228E-3</v>
      </c>
      <c r="G23" s="64">
        <v>-1.188899254484453E-3</v>
      </c>
      <c r="H23" s="64">
        <v>7.9409784725835066E-3</v>
      </c>
      <c r="I23" s="64">
        <v>-8.69981075169062E-3</v>
      </c>
      <c r="J23" s="64">
        <v>-5.3654215487031513E-4</v>
      </c>
      <c r="K23" s="64">
        <v>-1.8064861817061388E-3</v>
      </c>
      <c r="L23" s="64">
        <v>2.2795212876398642E-3</v>
      </c>
      <c r="M23" s="64">
        <v>2.9408113323836286E-3</v>
      </c>
      <c r="N23" s="64">
        <v>9.9778057507882018E-2</v>
      </c>
      <c r="O23" s="64">
        <v>-2.9463675147178249E-3</v>
      </c>
      <c r="P23" s="64">
        <v>-2.884115001041901E-3</v>
      </c>
      <c r="Q23" s="64">
        <v>-8.0322196853512603E-3</v>
      </c>
      <c r="R23" s="64">
        <v>3.0860374505175523E-3</v>
      </c>
    </row>
    <row r="24" spans="1:22" x14ac:dyDescent="0.25">
      <c r="A24" s="54" t="s">
        <v>62</v>
      </c>
      <c r="B24" s="64">
        <v>1.895889281826909E-3</v>
      </c>
      <c r="C24" s="64">
        <v>3.1005594495629478E-3</v>
      </c>
      <c r="D24" s="64">
        <v>1.3137756991249454E-2</v>
      </c>
      <c r="E24" s="64">
        <v>6.0665873703254422E-3</v>
      </c>
      <c r="F24" s="64">
        <v>9.1138854221552747E-3</v>
      </c>
      <c r="G24" s="64">
        <v>9.4484232315925325E-3</v>
      </c>
      <c r="H24" s="64">
        <v>3.3540350627923308E-3</v>
      </c>
      <c r="I24" s="64">
        <v>3.7911211703372284E-3</v>
      </c>
      <c r="J24" s="64">
        <v>2.0721503405179573E-2</v>
      </c>
      <c r="K24" s="64">
        <v>9.8176982140540893E-4</v>
      </c>
      <c r="L24" s="64">
        <v>4.3064983912145987E-3</v>
      </c>
      <c r="M24" s="64">
        <v>1.3492150984976376E-2</v>
      </c>
      <c r="N24" s="64">
        <v>-2.9463675147178249E-3</v>
      </c>
      <c r="O24" s="64">
        <v>3.0335395878974592E-2</v>
      </c>
      <c r="P24" s="64">
        <v>4.9539756203301789E-3</v>
      </c>
      <c r="Q24" s="64">
        <v>2.309266344344392E-2</v>
      </c>
      <c r="R24" s="64">
        <v>0.14060545211025671</v>
      </c>
    </row>
    <row r="25" spans="1:22" x14ac:dyDescent="0.25">
      <c r="A25" s="54" t="s">
        <v>63</v>
      </c>
      <c r="B25" s="64">
        <v>8.5082128057637086E-3</v>
      </c>
      <c r="C25" s="64">
        <v>3.4147792431796693E-3</v>
      </c>
      <c r="D25" s="64">
        <v>6.9578601091362597E-3</v>
      </c>
      <c r="E25" s="64">
        <v>6.1835765286628831E-3</v>
      </c>
      <c r="F25" s="64">
        <v>4.1834528189772313E-3</v>
      </c>
      <c r="G25" s="64">
        <v>4.3488737258219438E-3</v>
      </c>
      <c r="H25" s="64">
        <v>4.1812083108226502E-3</v>
      </c>
      <c r="I25" s="64">
        <v>6.536659747201092E-3</v>
      </c>
      <c r="J25" s="64">
        <v>5.4768095742964316E-3</v>
      </c>
      <c r="K25" s="64">
        <v>-1.5018638699926519E-3</v>
      </c>
      <c r="L25" s="64">
        <v>-8.9629265570606847E-4</v>
      </c>
      <c r="M25" s="64">
        <v>3.0085119617607697E-3</v>
      </c>
      <c r="N25" s="64">
        <v>-2.884115001041901E-3</v>
      </c>
      <c r="O25" s="64">
        <v>4.9539756203301789E-3</v>
      </c>
      <c r="P25" s="64">
        <v>1.6295249477120195E-2</v>
      </c>
      <c r="Q25" s="64">
        <v>6.9969846672258001E-3</v>
      </c>
      <c r="R25" s="64">
        <v>3.0135263304021274E-3</v>
      </c>
    </row>
    <row r="26" spans="1:22" x14ac:dyDescent="0.25">
      <c r="A26" s="54" t="s">
        <v>64</v>
      </c>
      <c r="B26" s="64">
        <v>1.0577449665197504E-2</v>
      </c>
      <c r="C26" s="64">
        <v>6.1408205447572861E-3</v>
      </c>
      <c r="D26" s="64">
        <v>9.5147420491251081E-3</v>
      </c>
      <c r="E26" s="64">
        <v>-2.300196631222236E-3</v>
      </c>
      <c r="F26" s="64">
        <v>8.4843782606457037E-3</v>
      </c>
      <c r="G26" s="64">
        <v>5.8703348088368062E-3</v>
      </c>
      <c r="H26" s="64">
        <v>4.2343271083696791E-3</v>
      </c>
      <c r="I26" s="64">
        <v>6.7443532103622968E-3</v>
      </c>
      <c r="J26" s="64">
        <v>3.9897365635147165E-3</v>
      </c>
      <c r="K26" s="64">
        <v>6.3055844618527767E-4</v>
      </c>
      <c r="L26" s="64">
        <v>1.2523048789770915E-3</v>
      </c>
      <c r="M26" s="64">
        <v>1.871413912826158E-2</v>
      </c>
      <c r="N26" s="64">
        <v>-8.0322196853512603E-3</v>
      </c>
      <c r="O26" s="64">
        <v>2.309266344344392E-2</v>
      </c>
      <c r="P26" s="64">
        <v>6.9969846672258001E-3</v>
      </c>
      <c r="Q26" s="64">
        <v>5.6048568606495368E-2</v>
      </c>
      <c r="R26" s="64">
        <v>2.043566509484054E-2</v>
      </c>
    </row>
    <row r="27" spans="1:22" ht="15.75" thickBot="1" x14ac:dyDescent="0.3">
      <c r="A27" s="55" t="s">
        <v>65</v>
      </c>
      <c r="B27" s="65">
        <v>-3.428878944427814E-3</v>
      </c>
      <c r="C27" s="65">
        <v>1.5910846404197725E-3</v>
      </c>
      <c r="D27" s="65">
        <v>2.7989701318641209E-2</v>
      </c>
      <c r="E27" s="65">
        <v>-9.866768406642008E-3</v>
      </c>
      <c r="F27" s="65">
        <v>3.9874481036048012E-3</v>
      </c>
      <c r="G27" s="65">
        <v>1.6398142088362041E-2</v>
      </c>
      <c r="H27" s="65">
        <v>8.251240618181643E-3</v>
      </c>
      <c r="I27" s="65">
        <v>4.843897736718665E-3</v>
      </c>
      <c r="J27" s="65">
        <v>1.2871775329242172E-2</v>
      </c>
      <c r="K27" s="65">
        <v>-3.3845372527478075E-3</v>
      </c>
      <c r="L27" s="65">
        <v>-4.6234492296860757E-3</v>
      </c>
      <c r="M27" s="65">
        <v>1.3908735379980374E-2</v>
      </c>
      <c r="N27" s="65">
        <v>3.0860374505175523E-3</v>
      </c>
      <c r="O27" s="65">
        <v>0.14060545211025671</v>
      </c>
      <c r="P27" s="65">
        <v>3.0135263304021274E-3</v>
      </c>
      <c r="Q27" s="65">
        <v>2.043566509484054E-2</v>
      </c>
      <c r="R27" s="65">
        <v>0.59908704937262969</v>
      </c>
    </row>
    <row r="31" spans="1:22" x14ac:dyDescent="0.25">
      <c r="V31" s="68" t="s">
        <v>78</v>
      </c>
    </row>
    <row r="32" spans="1:22" x14ac:dyDescent="0.25">
      <c r="A32" s="45" t="s">
        <v>79</v>
      </c>
      <c r="B32" s="61">
        <f t="array" ref="B32">MMULT(B4:R4,V5:V21)</f>
        <v>0.79546832201004491</v>
      </c>
      <c r="V32" s="69">
        <f t="array" ref="V32:V48">TRANSPOSE(B4:R4)</f>
        <v>0</v>
      </c>
    </row>
    <row r="33" spans="1:22" x14ac:dyDescent="0.25">
      <c r="A33" s="45" t="s">
        <v>80</v>
      </c>
      <c r="B33">
        <f>MMULT(MMULT(B4:R4,B11:R27),V32:V48)</f>
        <v>0.10423855109279327</v>
      </c>
      <c r="V33" s="69">
        <v>0.05</v>
      </c>
    </row>
    <row r="34" spans="1:22" x14ac:dyDescent="0.25">
      <c r="A34" s="45" t="s">
        <v>81</v>
      </c>
      <c r="B34" s="61">
        <f>SQRT(B33)</f>
        <v>0.32285995585205868</v>
      </c>
      <c r="V34" s="69">
        <v>0</v>
      </c>
    </row>
    <row r="35" spans="1:22" x14ac:dyDescent="0.25">
      <c r="V35" s="69">
        <v>0</v>
      </c>
    </row>
    <row r="36" spans="1:22" x14ac:dyDescent="0.25">
      <c r="V36" s="69">
        <v>0</v>
      </c>
    </row>
    <row r="37" spans="1:22" x14ac:dyDescent="0.25">
      <c r="A37" s="45" t="s">
        <v>23</v>
      </c>
      <c r="V37" s="69">
        <v>0</v>
      </c>
    </row>
    <row r="38" spans="1:22" x14ac:dyDescent="0.25">
      <c r="A38" s="45" t="s">
        <v>82</v>
      </c>
      <c r="B38">
        <f>SUM(B4:R4)</f>
        <v>0.99999999574370757</v>
      </c>
      <c r="V38" s="69">
        <v>0.05</v>
      </c>
    </row>
    <row r="39" spans="1:22" x14ac:dyDescent="0.25">
      <c r="B39" s="72">
        <f>SUM(C4,H4,J4,K4,L4,M4,N4,P4,R4)</f>
        <v>0.80000000206187849</v>
      </c>
      <c r="V39" s="69">
        <v>0</v>
      </c>
    </row>
    <row r="40" spans="1:22" x14ac:dyDescent="0.25">
      <c r="V40" s="69">
        <v>5.000000000000001E-2</v>
      </c>
    </row>
    <row r="41" spans="1:22" x14ac:dyDescent="0.25">
      <c r="V41" s="69">
        <v>0.05</v>
      </c>
    </row>
    <row r="42" spans="1:22" x14ac:dyDescent="0.25">
      <c r="V42" s="69">
        <v>0.05</v>
      </c>
    </row>
    <row r="43" spans="1:22" x14ac:dyDescent="0.25">
      <c r="V43" s="69">
        <v>0.05</v>
      </c>
    </row>
    <row r="44" spans="1:22" x14ac:dyDescent="0.25">
      <c r="V44" s="69">
        <v>0.05</v>
      </c>
    </row>
    <row r="45" spans="1:22" x14ac:dyDescent="0.25">
      <c r="V45" s="69">
        <v>0</v>
      </c>
    </row>
    <row r="46" spans="1:22" x14ac:dyDescent="0.25">
      <c r="V46" s="69">
        <v>0.05</v>
      </c>
    </row>
    <row r="47" spans="1:22" x14ac:dyDescent="0.25">
      <c r="V47" s="69">
        <v>0.19999999368182905</v>
      </c>
    </row>
    <row r="48" spans="1:22" x14ac:dyDescent="0.25">
      <c r="V48" s="69">
        <v>0.40000000206187852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opLeftCell="A2" workbookViewId="0">
      <selection activeCell="C63" sqref="C63"/>
    </sheetView>
  </sheetViews>
  <sheetFormatPr defaultRowHeight="15" x14ac:dyDescent="0.25"/>
  <sheetData>
    <row r="1" spans="1:18" ht="84.75" x14ac:dyDescent="0.25">
      <c r="A1" s="71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10</v>
      </c>
      <c r="J1" s="3" t="s">
        <v>9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48</v>
      </c>
    </row>
    <row r="2" spans="1:18" x14ac:dyDescent="0.25">
      <c r="A2" s="71" t="s">
        <v>0</v>
      </c>
      <c r="B2" s="71" t="s">
        <v>1</v>
      </c>
      <c r="C2" s="71" t="s">
        <v>1</v>
      </c>
      <c r="D2" s="71" t="s">
        <v>1</v>
      </c>
      <c r="E2" s="71" t="s">
        <v>1</v>
      </c>
      <c r="F2" s="71" t="s">
        <v>1</v>
      </c>
      <c r="G2" s="71" t="s">
        <v>1</v>
      </c>
      <c r="H2" s="71" t="s">
        <v>1</v>
      </c>
      <c r="I2" s="71" t="s">
        <v>1</v>
      </c>
      <c r="J2" s="71" t="s">
        <v>1</v>
      </c>
      <c r="K2" s="71" t="s">
        <v>1</v>
      </c>
      <c r="L2" s="71" t="s">
        <v>1</v>
      </c>
      <c r="M2" s="71" t="s">
        <v>1</v>
      </c>
      <c r="N2" s="71" t="s">
        <v>1</v>
      </c>
      <c r="O2" s="71" t="s">
        <v>1</v>
      </c>
      <c r="P2" s="71" t="s">
        <v>1</v>
      </c>
      <c r="Q2" s="71" t="s">
        <v>1</v>
      </c>
      <c r="R2" s="71" t="s">
        <v>1</v>
      </c>
    </row>
    <row r="3" spans="1:18" x14ac:dyDescent="0.25">
      <c r="A3" s="75">
        <v>42522</v>
      </c>
      <c r="B3" s="1">
        <v>542.90002000000004</v>
      </c>
      <c r="C3" s="1">
        <v>533.29999999999995</v>
      </c>
      <c r="D3" s="1">
        <v>347.35</v>
      </c>
      <c r="E3" s="1">
        <v>6.32</v>
      </c>
      <c r="F3" s="1">
        <v>603</v>
      </c>
      <c r="G3" s="1">
        <v>260.95</v>
      </c>
      <c r="H3" s="1">
        <v>22.05</v>
      </c>
      <c r="I3" s="1">
        <v>532.15</v>
      </c>
      <c r="J3" s="1">
        <v>940.1</v>
      </c>
      <c r="K3" s="1">
        <v>33.380001</v>
      </c>
      <c r="L3" s="1">
        <v>13466.5</v>
      </c>
      <c r="M3" s="1">
        <v>478.3</v>
      </c>
      <c r="N3" s="1">
        <v>569.5</v>
      </c>
      <c r="O3" s="1">
        <v>310.89999999999998</v>
      </c>
      <c r="P3" s="1">
        <v>2220.4</v>
      </c>
      <c r="Q3" s="1">
        <v>92.75</v>
      </c>
      <c r="R3" s="44">
        <v>11404.049805000001</v>
      </c>
    </row>
    <row r="4" spans="1:18" x14ac:dyDescent="0.25">
      <c r="A4" s="75">
        <v>42492</v>
      </c>
      <c r="B4" s="1">
        <v>569.29998999999998</v>
      </c>
      <c r="C4" s="1">
        <v>531.07000000000005</v>
      </c>
      <c r="D4" s="1">
        <v>240.8</v>
      </c>
      <c r="E4" s="1">
        <v>5.91</v>
      </c>
      <c r="F4" s="1">
        <v>553.35</v>
      </c>
      <c r="G4" s="1">
        <v>234.55</v>
      </c>
      <c r="H4" s="1">
        <v>20.9</v>
      </c>
      <c r="I4" s="1">
        <v>509.726</v>
      </c>
      <c r="J4" s="1">
        <v>940.5</v>
      </c>
      <c r="K4" s="1">
        <v>32.832340000000002</v>
      </c>
      <c r="L4" s="1">
        <v>13770.36</v>
      </c>
      <c r="M4" s="1">
        <v>446.7</v>
      </c>
      <c r="N4" s="1">
        <v>534.95000000000005</v>
      </c>
      <c r="O4" s="1">
        <v>315.89999999999998</v>
      </c>
      <c r="P4" s="1">
        <v>2275.5</v>
      </c>
      <c r="Q4" s="1">
        <v>93.45</v>
      </c>
      <c r="R4" s="44">
        <v>11366.040039</v>
      </c>
    </row>
    <row r="5" spans="1:18" x14ac:dyDescent="0.25">
      <c r="A5" s="75">
        <v>42461</v>
      </c>
      <c r="B5" s="1">
        <v>567.09997999999996</v>
      </c>
      <c r="C5" s="1">
        <v>598.41</v>
      </c>
      <c r="D5" s="1">
        <v>223.5</v>
      </c>
      <c r="E5" s="1">
        <v>7.19</v>
      </c>
      <c r="F5" s="1">
        <v>581.79999999999995</v>
      </c>
      <c r="G5" s="1">
        <v>251.39</v>
      </c>
      <c r="H5" s="1">
        <v>22.2</v>
      </c>
      <c r="I5" s="1">
        <v>505.15199999999999</v>
      </c>
      <c r="J5" s="1">
        <v>1051.95</v>
      </c>
      <c r="K5" s="1">
        <v>39.139789999999998</v>
      </c>
      <c r="L5" s="1">
        <v>12521.97</v>
      </c>
      <c r="M5" s="1">
        <v>486.4</v>
      </c>
      <c r="N5" s="1">
        <v>588.9</v>
      </c>
      <c r="O5" s="1">
        <v>322.10000000000002</v>
      </c>
      <c r="P5" s="1">
        <v>2243.8200000000002</v>
      </c>
      <c r="Q5" s="1">
        <v>90.2</v>
      </c>
      <c r="R5" s="44">
        <v>11042.919921999999</v>
      </c>
    </row>
    <row r="6" spans="1:18" x14ac:dyDescent="0.25">
      <c r="A6" s="75">
        <v>42430</v>
      </c>
      <c r="B6" s="1">
        <v>484</v>
      </c>
      <c r="C6" s="1">
        <v>596.13</v>
      </c>
      <c r="D6" s="1">
        <v>195</v>
      </c>
      <c r="E6" s="1">
        <v>5.3</v>
      </c>
      <c r="F6" s="1">
        <v>546.95000000000005</v>
      </c>
      <c r="G6" s="1">
        <v>230.52</v>
      </c>
      <c r="H6" s="1">
        <v>20.55</v>
      </c>
      <c r="I6" s="1">
        <v>508.13499999999999</v>
      </c>
      <c r="J6" s="1">
        <v>968.35</v>
      </c>
      <c r="K6" s="1">
        <v>43.588614999999997</v>
      </c>
      <c r="L6" s="1">
        <v>12076.37</v>
      </c>
      <c r="M6" s="1">
        <v>364</v>
      </c>
      <c r="N6" s="1">
        <v>500</v>
      </c>
      <c r="O6" s="1">
        <v>297.10000000000002</v>
      </c>
      <c r="P6" s="1">
        <v>2074.87</v>
      </c>
      <c r="Q6" s="1">
        <v>98.85</v>
      </c>
      <c r="R6" s="44">
        <v>10618.950194999999</v>
      </c>
    </row>
    <row r="7" spans="1:18" x14ac:dyDescent="0.25">
      <c r="A7" s="75">
        <v>42401</v>
      </c>
      <c r="B7" s="1">
        <v>525</v>
      </c>
      <c r="C7" s="1">
        <v>613.54999999999995</v>
      </c>
      <c r="D7" s="1">
        <v>178.1</v>
      </c>
      <c r="E7" s="1">
        <v>8.5500000000000007</v>
      </c>
      <c r="F7" s="1">
        <v>507.71</v>
      </c>
      <c r="G7" s="1">
        <v>220.85</v>
      </c>
      <c r="H7" s="1">
        <v>19.55</v>
      </c>
      <c r="I7" s="1">
        <v>522.25599999999997</v>
      </c>
      <c r="J7" s="1">
        <v>826.75</v>
      </c>
      <c r="K7" s="1">
        <v>42.370685999999999</v>
      </c>
      <c r="L7" s="1">
        <v>9847.9</v>
      </c>
      <c r="M7" s="1">
        <v>387.55</v>
      </c>
      <c r="N7" s="1">
        <v>480.5</v>
      </c>
      <c r="O7" s="1">
        <v>224</v>
      </c>
      <c r="P7" s="1">
        <v>1900.97</v>
      </c>
      <c r="Q7" s="1">
        <v>64.099999999999994</v>
      </c>
      <c r="R7" s="44">
        <v>9575.0996090000008</v>
      </c>
    </row>
    <row r="8" spans="1:18" x14ac:dyDescent="0.25">
      <c r="A8" s="75">
        <v>42370</v>
      </c>
      <c r="B8" s="1">
        <v>591.25</v>
      </c>
      <c r="C8" s="1">
        <v>613.15</v>
      </c>
      <c r="D8" s="1">
        <v>202.7</v>
      </c>
      <c r="E8" s="1">
        <v>11.11</v>
      </c>
      <c r="F8" s="1">
        <v>671.48</v>
      </c>
      <c r="G8" s="1">
        <v>249.44</v>
      </c>
      <c r="H8" s="1">
        <v>21.35</v>
      </c>
      <c r="I8" s="1">
        <v>488.745</v>
      </c>
      <c r="J8" s="1">
        <v>1094.5</v>
      </c>
      <c r="K8" s="1">
        <v>39.625076</v>
      </c>
      <c r="L8" s="1">
        <v>12039.15</v>
      </c>
      <c r="M8" s="1">
        <v>467.25</v>
      </c>
      <c r="N8" s="1">
        <v>549.5</v>
      </c>
      <c r="O8" s="1">
        <v>322.39999999999998</v>
      </c>
      <c r="P8" s="1">
        <v>2083.2600000000002</v>
      </c>
      <c r="Q8" s="1">
        <v>78.849999999999994</v>
      </c>
      <c r="R8" s="44">
        <v>10417.259765999999</v>
      </c>
    </row>
    <row r="9" spans="1:18" x14ac:dyDescent="0.25">
      <c r="A9" s="75">
        <v>42339</v>
      </c>
      <c r="B9" s="1">
        <v>659</v>
      </c>
      <c r="C9" s="1">
        <v>688.88</v>
      </c>
      <c r="D9" s="1">
        <v>245</v>
      </c>
      <c r="E9" s="1">
        <v>13.55</v>
      </c>
      <c r="F9" s="1">
        <v>676.91</v>
      </c>
      <c r="G9" s="1">
        <v>300.25</v>
      </c>
      <c r="H9" s="1">
        <v>26.05</v>
      </c>
      <c r="I9" s="1">
        <v>567.54999999999995</v>
      </c>
      <c r="J9" s="1">
        <v>1099.55</v>
      </c>
      <c r="K9" s="1">
        <v>34.300548999999997</v>
      </c>
      <c r="L9" s="1">
        <v>13298.95</v>
      </c>
      <c r="M9" s="1">
        <v>508.5</v>
      </c>
      <c r="N9" s="1">
        <v>640</v>
      </c>
      <c r="O9" s="1">
        <v>298.7</v>
      </c>
      <c r="P9" s="1">
        <v>2527.88</v>
      </c>
      <c r="Q9" s="1">
        <v>99.2</v>
      </c>
      <c r="R9" s="44">
        <v>11143.080078000001</v>
      </c>
    </row>
    <row r="10" spans="1:18" x14ac:dyDescent="0.25">
      <c r="A10" s="75">
        <v>42310</v>
      </c>
      <c r="B10" s="1">
        <v>640</v>
      </c>
      <c r="C10" s="1">
        <v>686.65</v>
      </c>
      <c r="D10" s="1">
        <v>245</v>
      </c>
      <c r="E10" s="1">
        <v>18.899999999999999</v>
      </c>
      <c r="F10" s="1">
        <v>635.75</v>
      </c>
      <c r="G10" s="1">
        <v>284.51</v>
      </c>
      <c r="H10" s="1">
        <v>22.45</v>
      </c>
      <c r="I10" s="1">
        <v>513.10699999999997</v>
      </c>
      <c r="J10" s="1">
        <v>1025.75</v>
      </c>
      <c r="K10" s="1">
        <v>37.956721999999999</v>
      </c>
      <c r="L10" s="1">
        <v>13159.09</v>
      </c>
      <c r="M10" s="1">
        <v>507</v>
      </c>
      <c r="N10" s="1">
        <v>549.29999999999995</v>
      </c>
      <c r="O10" s="1">
        <v>280.7</v>
      </c>
      <c r="P10" s="1">
        <v>2047.7</v>
      </c>
      <c r="Q10" s="1">
        <v>118.4</v>
      </c>
      <c r="R10" s="44">
        <v>10989.759765999999</v>
      </c>
    </row>
    <row r="11" spans="1:18" x14ac:dyDescent="0.25">
      <c r="A11" s="75">
        <v>42278</v>
      </c>
      <c r="B11" s="1">
        <v>689.75</v>
      </c>
      <c r="C11" s="1">
        <v>673.35</v>
      </c>
      <c r="D11" s="1">
        <v>245.7</v>
      </c>
      <c r="E11" s="1">
        <v>23.65</v>
      </c>
      <c r="F11" s="1">
        <v>627.79999999999995</v>
      </c>
      <c r="G11" s="1">
        <v>274.95</v>
      </c>
      <c r="H11" s="1">
        <v>18.55</v>
      </c>
      <c r="I11" s="1">
        <v>480.79</v>
      </c>
      <c r="J11" s="1">
        <v>915.99</v>
      </c>
      <c r="K11" s="1">
        <v>49.514674999999997</v>
      </c>
      <c r="L11" s="1">
        <v>13975.18</v>
      </c>
      <c r="M11" s="1">
        <v>523.95000000000005</v>
      </c>
      <c r="N11" s="1">
        <v>441.1</v>
      </c>
      <c r="O11" s="1">
        <v>273.39999999999998</v>
      </c>
      <c r="P11" s="1">
        <v>1689.29</v>
      </c>
      <c r="Q11" s="1">
        <v>123.9</v>
      </c>
      <c r="R11" s="44">
        <v>10974.599609000001</v>
      </c>
    </row>
    <row r="12" spans="1:18" x14ac:dyDescent="0.25">
      <c r="A12" s="75">
        <v>42248</v>
      </c>
      <c r="B12" s="1">
        <v>672.5</v>
      </c>
      <c r="C12" s="1">
        <v>679.45</v>
      </c>
      <c r="D12" s="1">
        <v>239.3</v>
      </c>
      <c r="E12" s="1">
        <v>22.05</v>
      </c>
      <c r="F12" s="1">
        <v>630.96</v>
      </c>
      <c r="G12" s="1">
        <v>287.64999999999998</v>
      </c>
      <c r="H12" s="1">
        <v>15.2</v>
      </c>
      <c r="I12" s="1">
        <v>387.416</v>
      </c>
      <c r="J12" s="1">
        <v>907.99</v>
      </c>
      <c r="K12" s="1">
        <v>49.844906000000002</v>
      </c>
      <c r="L12" s="1">
        <v>13179</v>
      </c>
      <c r="M12" s="1">
        <v>528.85</v>
      </c>
      <c r="N12" s="1">
        <v>400.1</v>
      </c>
      <c r="O12" s="1">
        <v>295.7</v>
      </c>
      <c r="P12" s="1">
        <v>1597.65</v>
      </c>
      <c r="Q12" s="1">
        <v>131.30000000000001</v>
      </c>
      <c r="R12" s="44">
        <v>10799.200194999999</v>
      </c>
    </row>
    <row r="13" spans="1:18" x14ac:dyDescent="0.25">
      <c r="A13" s="75">
        <v>42219</v>
      </c>
      <c r="B13" s="1">
        <v>675.06237999999996</v>
      </c>
      <c r="C13" s="1">
        <v>708.49</v>
      </c>
      <c r="D13" s="1">
        <v>245.59</v>
      </c>
      <c r="E13" s="1">
        <v>60.5</v>
      </c>
      <c r="F13" s="1">
        <v>572.86</v>
      </c>
      <c r="G13" s="1">
        <v>286.14999999999998</v>
      </c>
      <c r="H13" s="1">
        <v>16</v>
      </c>
      <c r="I13" s="1">
        <v>389.99799999999999</v>
      </c>
      <c r="J13" s="1">
        <v>996.15</v>
      </c>
      <c r="K13" s="1">
        <v>56.574398000000002</v>
      </c>
      <c r="L13" s="1">
        <v>14102.38</v>
      </c>
      <c r="M13" s="1">
        <v>518.71299999999997</v>
      </c>
      <c r="N13" s="1">
        <v>415.3</v>
      </c>
      <c r="O13" s="1">
        <v>277.29000000000002</v>
      </c>
      <c r="P13" s="1">
        <v>1604.07</v>
      </c>
      <c r="Q13" s="1">
        <v>98.444029999999998</v>
      </c>
      <c r="R13" s="44">
        <v>10734.419921999999</v>
      </c>
    </row>
    <row r="14" spans="1:18" x14ac:dyDescent="0.25">
      <c r="A14" s="75">
        <v>42186</v>
      </c>
      <c r="B14" s="1">
        <v>682.27031999999997</v>
      </c>
      <c r="C14" s="1">
        <v>705.66</v>
      </c>
      <c r="D14" s="1">
        <v>265.08999999999997</v>
      </c>
      <c r="E14" s="1">
        <v>176.7</v>
      </c>
      <c r="F14" s="1">
        <v>564.62</v>
      </c>
      <c r="G14" s="1">
        <v>328.78</v>
      </c>
      <c r="H14" s="1">
        <v>16.739999999999998</v>
      </c>
      <c r="I14" s="1">
        <v>438.20499999999998</v>
      </c>
      <c r="J14" s="1">
        <v>833.83</v>
      </c>
      <c r="K14" s="1">
        <v>66.661452999999995</v>
      </c>
      <c r="L14" s="1">
        <v>13583.78</v>
      </c>
      <c r="M14" s="1">
        <v>561.72299999999996</v>
      </c>
      <c r="N14" s="1">
        <v>438.1</v>
      </c>
      <c r="O14" s="1">
        <v>281.37</v>
      </c>
      <c r="P14" s="1">
        <v>1267.6400000000001</v>
      </c>
      <c r="Q14" s="1">
        <v>106.60621999999999</v>
      </c>
      <c r="R14" s="44">
        <v>11273.019531</v>
      </c>
    </row>
    <row r="15" spans="1:18" x14ac:dyDescent="0.25">
      <c r="A15" s="75">
        <v>42156</v>
      </c>
      <c r="B15" s="1">
        <v>535.37714000000005</v>
      </c>
      <c r="C15" s="1">
        <v>654.73</v>
      </c>
      <c r="D15" s="1">
        <v>177.76</v>
      </c>
      <c r="E15" s="1">
        <v>236.35</v>
      </c>
      <c r="F15" s="1">
        <v>466.2</v>
      </c>
      <c r="G15" s="1">
        <v>324.70999999999998</v>
      </c>
      <c r="H15" s="1">
        <v>13.67</v>
      </c>
      <c r="I15" s="1">
        <v>369.197</v>
      </c>
      <c r="J15" s="1">
        <v>723.7</v>
      </c>
      <c r="K15" s="1">
        <v>65.126677999999998</v>
      </c>
      <c r="L15" s="1">
        <v>14988.07</v>
      </c>
      <c r="M15" s="1">
        <v>237.352</v>
      </c>
      <c r="N15" s="1">
        <v>345.46</v>
      </c>
      <c r="O15" s="1">
        <v>245.54</v>
      </c>
      <c r="P15" s="1">
        <v>1252.08</v>
      </c>
      <c r="Q15" s="1">
        <v>55.244120000000002</v>
      </c>
      <c r="R15" s="44">
        <v>10679.990234000001</v>
      </c>
    </row>
    <row r="16" spans="1:18" x14ac:dyDescent="0.25">
      <c r="A16" s="75">
        <v>42125</v>
      </c>
      <c r="B16" s="1">
        <v>535.87427000000002</v>
      </c>
      <c r="C16" s="1">
        <v>544.76</v>
      </c>
      <c r="D16" s="1">
        <v>166.61</v>
      </c>
      <c r="E16" s="1">
        <v>180.65</v>
      </c>
      <c r="F16" s="1">
        <v>453.81</v>
      </c>
      <c r="G16" s="1">
        <v>309.31</v>
      </c>
      <c r="H16" s="1">
        <v>12.28</v>
      </c>
      <c r="I16" s="1">
        <v>359.14100000000002</v>
      </c>
      <c r="J16" s="1">
        <v>570.16999999999996</v>
      </c>
      <c r="K16" s="1">
        <v>64.287070999999997</v>
      </c>
      <c r="L16" s="1">
        <v>16048.52</v>
      </c>
      <c r="M16" s="1">
        <v>424.851</v>
      </c>
      <c r="N16" s="1">
        <v>362.38</v>
      </c>
      <c r="O16" s="1">
        <v>240.96</v>
      </c>
      <c r="P16" s="1">
        <v>1111.54</v>
      </c>
      <c r="Q16" s="1">
        <v>53.701270000000001</v>
      </c>
      <c r="R16" s="44">
        <v>10716.089844</v>
      </c>
    </row>
    <row r="17" spans="1:18" x14ac:dyDescent="0.25">
      <c r="A17" s="75">
        <v>42095</v>
      </c>
      <c r="B17" s="1">
        <v>537.86266999999998</v>
      </c>
      <c r="C17" s="1">
        <v>468.39</v>
      </c>
      <c r="D17" s="1">
        <v>139.76</v>
      </c>
      <c r="E17" s="1">
        <v>105.25</v>
      </c>
      <c r="F17" s="1">
        <v>403.51</v>
      </c>
      <c r="G17" s="1">
        <v>273.75</v>
      </c>
      <c r="H17" s="1">
        <v>11.33</v>
      </c>
      <c r="I17" s="1">
        <v>307.87799999999999</v>
      </c>
      <c r="J17" s="1">
        <v>431.62</v>
      </c>
      <c r="K17" s="1">
        <v>62.059348999999997</v>
      </c>
      <c r="L17" s="1">
        <v>13522.32</v>
      </c>
      <c r="M17" s="1">
        <v>364.15800000000002</v>
      </c>
      <c r="N17" s="1">
        <v>322.26</v>
      </c>
      <c r="O17" s="1">
        <v>184.73</v>
      </c>
      <c r="P17" s="1">
        <v>878.36</v>
      </c>
      <c r="Q17" s="1">
        <v>49.570399999999999</v>
      </c>
      <c r="R17" s="44">
        <v>10416.290039</v>
      </c>
    </row>
    <row r="18" spans="1:18" x14ac:dyDescent="0.25">
      <c r="A18" s="75">
        <v>42065</v>
      </c>
      <c r="B18" s="1">
        <v>542.33654999999999</v>
      </c>
      <c r="C18" s="1">
        <v>447.84</v>
      </c>
      <c r="D18" s="1">
        <v>146.32</v>
      </c>
      <c r="E18" s="1">
        <v>55.1</v>
      </c>
      <c r="F18" s="1">
        <v>335.2</v>
      </c>
      <c r="G18" s="1">
        <v>258.66000000000003</v>
      </c>
      <c r="H18" s="1">
        <v>12.11</v>
      </c>
      <c r="I18" s="1">
        <v>324.73500000000001</v>
      </c>
      <c r="J18" s="1">
        <v>378.38</v>
      </c>
      <c r="K18" s="1">
        <v>62.328220000000002</v>
      </c>
      <c r="L18" s="1">
        <v>13598.58</v>
      </c>
      <c r="M18" s="1">
        <v>322.697</v>
      </c>
      <c r="N18" s="1">
        <v>308.62</v>
      </c>
      <c r="O18" s="1">
        <v>182.54</v>
      </c>
      <c r="P18" s="1">
        <v>741.15</v>
      </c>
      <c r="Q18" s="1">
        <v>49.12247</v>
      </c>
      <c r="R18" s="44">
        <v>10592.219727</v>
      </c>
    </row>
    <row r="19" spans="1:18" x14ac:dyDescent="0.25">
      <c r="A19" s="75">
        <v>42037</v>
      </c>
      <c r="B19" s="1">
        <v>590.55529999999999</v>
      </c>
      <c r="C19" s="1">
        <v>404.16</v>
      </c>
      <c r="D19" s="1">
        <v>113.6</v>
      </c>
      <c r="E19" s="1">
        <v>61.45</v>
      </c>
      <c r="F19" s="1">
        <v>331.2</v>
      </c>
      <c r="G19" s="1">
        <v>207.2</v>
      </c>
      <c r="H19" s="1">
        <v>14.08</v>
      </c>
      <c r="I19" s="1">
        <v>337.45299999999997</v>
      </c>
      <c r="J19" s="1">
        <v>399.76</v>
      </c>
      <c r="K19" s="1">
        <v>60.883003000000002</v>
      </c>
      <c r="L19" s="1">
        <v>11487.83</v>
      </c>
      <c r="M19" s="1">
        <v>353.54300000000001</v>
      </c>
      <c r="N19" s="1">
        <v>386.87</v>
      </c>
      <c r="O19" s="1">
        <v>202.44</v>
      </c>
      <c r="P19" s="1">
        <v>861.19</v>
      </c>
      <c r="Q19" s="1">
        <v>50.366709999999998</v>
      </c>
      <c r="R19" s="44">
        <v>10811.459961</v>
      </c>
    </row>
    <row r="20" spans="1:18" x14ac:dyDescent="0.25">
      <c r="A20" s="75">
        <v>42005</v>
      </c>
      <c r="B20" s="1">
        <v>562.96624999999995</v>
      </c>
      <c r="C20" s="1">
        <v>465.47</v>
      </c>
      <c r="D20" s="1">
        <v>127.02</v>
      </c>
      <c r="E20" s="1">
        <v>66.849999999999994</v>
      </c>
      <c r="F20" s="1">
        <v>376.51</v>
      </c>
      <c r="G20" s="1">
        <v>204.97</v>
      </c>
      <c r="H20" s="1">
        <v>13.25</v>
      </c>
      <c r="I20" s="1">
        <v>386.005</v>
      </c>
      <c r="J20" s="1">
        <v>404.85</v>
      </c>
      <c r="K20" s="1">
        <v>61.035881000000003</v>
      </c>
      <c r="L20" s="1">
        <v>11663.38</v>
      </c>
      <c r="M20" s="1">
        <v>329.14100000000002</v>
      </c>
      <c r="N20" s="1">
        <v>224.4</v>
      </c>
      <c r="O20" s="1">
        <v>233.79</v>
      </c>
      <c r="P20" s="1">
        <v>830.33</v>
      </c>
      <c r="Q20" s="1">
        <v>62.809080000000002</v>
      </c>
      <c r="R20" s="44">
        <v>10738.589844</v>
      </c>
    </row>
    <row r="21" spans="1:18" x14ac:dyDescent="0.25">
      <c r="A21" s="75">
        <v>41974</v>
      </c>
      <c r="B21" s="1">
        <v>594.03497000000004</v>
      </c>
      <c r="C21" s="1">
        <v>439.19</v>
      </c>
      <c r="D21" s="1">
        <v>100.52</v>
      </c>
      <c r="E21" s="1">
        <v>76.95</v>
      </c>
      <c r="F21" s="1">
        <v>367.73</v>
      </c>
      <c r="G21" s="1">
        <v>178.55</v>
      </c>
      <c r="H21" s="1">
        <v>12.07</v>
      </c>
      <c r="I21" s="1">
        <v>370.28100000000001</v>
      </c>
      <c r="J21" s="1">
        <v>345.02</v>
      </c>
      <c r="K21" s="1">
        <v>62.822620000000001</v>
      </c>
      <c r="L21" s="1">
        <v>11622.84</v>
      </c>
      <c r="M21" s="1">
        <v>281.68599999999998</v>
      </c>
      <c r="N21" s="1">
        <v>177.21</v>
      </c>
      <c r="O21" s="1">
        <v>162.03</v>
      </c>
      <c r="P21" s="1">
        <v>806.76</v>
      </c>
      <c r="Q21" s="1">
        <v>50.764870000000002</v>
      </c>
      <c r="R21" s="44">
        <v>1452.4399410000001</v>
      </c>
    </row>
    <row r="22" spans="1:18" x14ac:dyDescent="0.25">
      <c r="A22" s="75">
        <v>41946</v>
      </c>
      <c r="B22" s="1">
        <v>608.45092999999997</v>
      </c>
      <c r="C22" s="1">
        <v>415.58</v>
      </c>
      <c r="D22" s="1">
        <v>112</v>
      </c>
      <c r="E22" s="1">
        <v>87.171000000000006</v>
      </c>
      <c r="F22" s="1">
        <v>383.47</v>
      </c>
      <c r="G22" s="1">
        <v>183.31</v>
      </c>
      <c r="H22" s="1">
        <v>10.59</v>
      </c>
      <c r="I22" s="1">
        <v>381.71699999999998</v>
      </c>
      <c r="J22" s="1">
        <v>319.14999999999998</v>
      </c>
      <c r="K22" s="1">
        <v>61.699741000000003</v>
      </c>
      <c r="L22" s="1">
        <v>9411.39</v>
      </c>
      <c r="M22" s="1">
        <v>245.869</v>
      </c>
      <c r="N22" s="1">
        <v>87.86</v>
      </c>
      <c r="O22" s="1">
        <v>199.41</v>
      </c>
      <c r="P22" s="1">
        <v>832.61</v>
      </c>
      <c r="Q22" s="1">
        <v>55.64228</v>
      </c>
      <c r="R22" s="44">
        <v>10270.610352</v>
      </c>
    </row>
    <row r="23" spans="1:18" x14ac:dyDescent="0.25">
      <c r="A23" s="75">
        <v>41913</v>
      </c>
      <c r="B23" s="1">
        <v>605.66718000000003</v>
      </c>
      <c r="C23" s="1">
        <v>402.19</v>
      </c>
      <c r="D23" s="1">
        <v>99.17</v>
      </c>
      <c r="E23" s="1">
        <v>93.162000000000006</v>
      </c>
      <c r="F23" s="1">
        <v>410.77</v>
      </c>
      <c r="G23" s="1">
        <v>130.97</v>
      </c>
      <c r="H23" s="1">
        <v>10.93</v>
      </c>
      <c r="I23" s="1">
        <v>336.17099999999999</v>
      </c>
      <c r="J23" s="1">
        <v>176.06</v>
      </c>
      <c r="K23" s="1">
        <v>54.960388000000002</v>
      </c>
      <c r="L23" s="1">
        <v>8792.98</v>
      </c>
      <c r="M23" s="1">
        <v>258.60700000000003</v>
      </c>
      <c r="N23" s="1">
        <v>62.57</v>
      </c>
      <c r="O23" s="1">
        <v>163.28</v>
      </c>
      <c r="P23" s="1">
        <v>961.01</v>
      </c>
      <c r="Q23" s="1">
        <v>65.397090000000006</v>
      </c>
      <c r="R23" s="44">
        <v>9834.5996090000008</v>
      </c>
    </row>
    <row r="24" spans="1:18" x14ac:dyDescent="0.25">
      <c r="A24" s="75">
        <v>41883</v>
      </c>
      <c r="B24" s="1">
        <v>622.96618999999998</v>
      </c>
      <c r="C24" s="1">
        <v>408.21</v>
      </c>
      <c r="D24" s="1">
        <v>72.27</v>
      </c>
      <c r="E24" s="1">
        <v>92.763000000000005</v>
      </c>
      <c r="F24" s="1">
        <v>579.13</v>
      </c>
      <c r="G24" s="1">
        <v>102.66</v>
      </c>
      <c r="H24" s="1">
        <v>11.82</v>
      </c>
      <c r="I24" s="1">
        <v>340.55799999999999</v>
      </c>
      <c r="J24" s="1">
        <v>184.1</v>
      </c>
      <c r="K24" s="1">
        <v>55.302585999999998</v>
      </c>
      <c r="L24" s="1">
        <v>7847.28</v>
      </c>
      <c r="M24" s="1">
        <v>239.55</v>
      </c>
      <c r="N24" s="1">
        <v>51.57</v>
      </c>
      <c r="O24" s="1"/>
      <c r="P24" s="1">
        <v>995.47</v>
      </c>
      <c r="Q24" s="1">
        <v>77.939009999999996</v>
      </c>
      <c r="R24" s="44">
        <v>9530.3496090000008</v>
      </c>
    </row>
    <row r="25" spans="1:18" x14ac:dyDescent="0.25">
      <c r="A25" s="75">
        <v>41852</v>
      </c>
      <c r="B25" s="1">
        <v>563.03290000000004</v>
      </c>
      <c r="C25" s="1">
        <v>365.88</v>
      </c>
      <c r="D25" s="1">
        <v>62.93</v>
      </c>
      <c r="E25" s="1">
        <v>100.45099999999999</v>
      </c>
      <c r="F25" s="1">
        <v>459.98</v>
      </c>
      <c r="G25" s="1">
        <v>97.44</v>
      </c>
      <c r="H25" s="1">
        <v>9.52</v>
      </c>
      <c r="I25" s="1">
        <v>310.28100000000001</v>
      </c>
      <c r="J25" s="1">
        <v>145.44</v>
      </c>
      <c r="K25" s="1">
        <v>58.899979000000002</v>
      </c>
      <c r="L25" s="1">
        <v>7029.55</v>
      </c>
      <c r="M25" s="1">
        <v>215.434</v>
      </c>
      <c r="N25" s="1">
        <v>50.87</v>
      </c>
      <c r="O25" s="1"/>
      <c r="P25" s="1">
        <v>996.05</v>
      </c>
      <c r="Q25" s="1">
        <v>53.950119999999998</v>
      </c>
      <c r="R25" s="44">
        <v>9298.9003909999992</v>
      </c>
    </row>
    <row r="26" spans="1:18" x14ac:dyDescent="0.25">
      <c r="A26" s="75">
        <v>41821</v>
      </c>
      <c r="B26" s="1">
        <v>359.59613000000002</v>
      </c>
      <c r="C26" s="1">
        <v>342.31</v>
      </c>
      <c r="D26" s="1">
        <v>61.65</v>
      </c>
      <c r="E26" s="1">
        <v>91.215000000000003</v>
      </c>
      <c r="F26" s="1">
        <v>456.97</v>
      </c>
      <c r="G26" s="1">
        <v>86.81</v>
      </c>
      <c r="H26" s="1">
        <v>10.029999999999999</v>
      </c>
      <c r="I26" s="1">
        <v>282.13600000000002</v>
      </c>
      <c r="J26" s="1">
        <v>124.06</v>
      </c>
      <c r="K26" s="1">
        <v>54.644882000000003</v>
      </c>
      <c r="L26" s="1">
        <v>7914.62</v>
      </c>
      <c r="M26" s="1">
        <v>194.37700000000001</v>
      </c>
      <c r="N26" s="1">
        <v>80.040000000000006</v>
      </c>
      <c r="O26" s="1"/>
      <c r="P26" s="1">
        <v>675.54</v>
      </c>
      <c r="Q26" s="1">
        <v>35.323090000000001</v>
      </c>
      <c r="R26" s="44">
        <v>9188.1904300000006</v>
      </c>
    </row>
    <row r="27" spans="1:18" x14ac:dyDescent="0.25">
      <c r="A27" s="75">
        <v>41792</v>
      </c>
      <c r="B27" s="1">
        <v>391.31207000000001</v>
      </c>
      <c r="C27" s="1">
        <v>260.94</v>
      </c>
      <c r="D27" s="1">
        <v>47.42</v>
      </c>
      <c r="E27" s="1">
        <v>98.554000000000002</v>
      </c>
      <c r="F27" s="1">
        <v>437.03</v>
      </c>
      <c r="G27" s="1">
        <v>66.599999999999994</v>
      </c>
      <c r="H27" s="1">
        <v>8.9499999999999993</v>
      </c>
      <c r="I27" s="1">
        <v>294.98700000000002</v>
      </c>
      <c r="J27" s="1">
        <v>87.05</v>
      </c>
      <c r="K27" s="1">
        <v>54.862366000000002</v>
      </c>
      <c r="L27" s="1">
        <v>7054.27</v>
      </c>
      <c r="M27" s="1">
        <v>189.642</v>
      </c>
      <c r="N27" s="1">
        <v>69.69</v>
      </c>
      <c r="O27" s="1"/>
      <c r="P27" s="1">
        <v>618.29</v>
      </c>
      <c r="Q27" s="1">
        <v>25.467749999999999</v>
      </c>
      <c r="R27" s="44">
        <v>9378.9501949999994</v>
      </c>
    </row>
    <row r="28" spans="1:18" x14ac:dyDescent="0.25">
      <c r="A28" s="75">
        <v>41760</v>
      </c>
      <c r="B28" s="1">
        <v>249.08417</v>
      </c>
      <c r="C28" s="1">
        <v>240.87</v>
      </c>
      <c r="D28" s="1">
        <v>45.55</v>
      </c>
      <c r="E28" s="1">
        <v>74.789000000000001</v>
      </c>
      <c r="F28" s="1">
        <v>441.32</v>
      </c>
      <c r="G28" s="1">
        <v>65.41</v>
      </c>
      <c r="H28" s="1">
        <v>8.0299999999999994</v>
      </c>
      <c r="I28" s="1">
        <v>291.90800000000002</v>
      </c>
      <c r="J28" s="1">
        <v>72.87</v>
      </c>
      <c r="K28" s="1">
        <v>56.329552</v>
      </c>
      <c r="L28" s="1">
        <v>6350.99</v>
      </c>
      <c r="M28" s="1">
        <v>183.43700000000001</v>
      </c>
      <c r="N28" s="1">
        <v>65.209999999999994</v>
      </c>
      <c r="O28" s="1"/>
      <c r="P28" s="1">
        <v>486</v>
      </c>
      <c r="Q28" s="1">
        <v>20.100989999999999</v>
      </c>
      <c r="R28" s="44">
        <v>8467.2197269999997</v>
      </c>
    </row>
    <row r="29" spans="1:18" x14ac:dyDescent="0.25">
      <c r="A29" s="75">
        <v>41730</v>
      </c>
      <c r="B29" s="1">
        <v>236.19028</v>
      </c>
      <c r="C29" s="1">
        <v>291.27999999999997</v>
      </c>
      <c r="D29" s="1">
        <v>40.299999999999997</v>
      </c>
      <c r="E29" s="1">
        <v>76.835999999999999</v>
      </c>
      <c r="F29" s="1">
        <v>393.11</v>
      </c>
      <c r="G29" s="1">
        <v>52.14</v>
      </c>
      <c r="H29" s="1">
        <v>6.91</v>
      </c>
      <c r="I29" s="1">
        <v>282.47800000000001</v>
      </c>
      <c r="J29" s="1">
        <v>44.45</v>
      </c>
      <c r="K29" s="1">
        <v>54.015799999999999</v>
      </c>
      <c r="L29" s="1">
        <v>5719.95</v>
      </c>
      <c r="M29" s="1">
        <v>151.01599999999999</v>
      </c>
      <c r="N29" s="1">
        <v>65.260000000000005</v>
      </c>
      <c r="O29" s="1"/>
      <c r="P29" s="1">
        <v>476.28</v>
      </c>
      <c r="Q29" s="1">
        <v>18.7349</v>
      </c>
      <c r="R29" s="44">
        <v>7323.4599609999996</v>
      </c>
    </row>
    <row r="30" spans="1:18" x14ac:dyDescent="0.25">
      <c r="A30" s="75">
        <v>41701</v>
      </c>
      <c r="B30" s="1">
        <v>181.65063000000001</v>
      </c>
      <c r="C30" s="1">
        <v>277.87</v>
      </c>
      <c r="D30" s="1">
        <v>36.08</v>
      </c>
      <c r="E30" s="1">
        <v>84.174999999999997</v>
      </c>
      <c r="F30" s="1">
        <v>365.53</v>
      </c>
      <c r="G30" s="1">
        <v>45.09</v>
      </c>
      <c r="H30" s="1">
        <v>4.7</v>
      </c>
      <c r="I30" s="1">
        <v>195.55</v>
      </c>
      <c r="J30" s="1">
        <v>39.36</v>
      </c>
      <c r="K30" s="1">
        <v>55.765224000000003</v>
      </c>
      <c r="L30" s="1">
        <v>6375.79</v>
      </c>
      <c r="M30" s="1">
        <v>146.87899999999999</v>
      </c>
      <c r="N30" s="1">
        <v>53.76</v>
      </c>
      <c r="O30" s="1"/>
      <c r="P30" s="1">
        <v>431.57</v>
      </c>
      <c r="Q30" s="1">
        <v>17.563970000000001</v>
      </c>
      <c r="R30" s="44">
        <v>7082.8598629999997</v>
      </c>
    </row>
    <row r="31" spans="1:18" x14ac:dyDescent="0.25">
      <c r="A31" s="75">
        <v>41673</v>
      </c>
      <c r="B31" s="1">
        <v>172.56066999999999</v>
      </c>
      <c r="C31" s="1">
        <v>262.01</v>
      </c>
      <c r="D31" s="1">
        <v>32.25</v>
      </c>
      <c r="E31" s="1">
        <v>63.927</v>
      </c>
      <c r="F31" s="1">
        <v>348.77</v>
      </c>
      <c r="G31" s="1">
        <v>42.37</v>
      </c>
      <c r="H31" s="1">
        <v>5.05</v>
      </c>
      <c r="I31" s="1">
        <v>199.94800000000001</v>
      </c>
      <c r="J31" s="1">
        <v>37.11</v>
      </c>
      <c r="K31" s="1">
        <v>54.189407000000003</v>
      </c>
      <c r="L31" s="1">
        <v>5766.27</v>
      </c>
      <c r="M31" s="1">
        <v>125.72199999999999</v>
      </c>
      <c r="N31" s="1">
        <v>48.78</v>
      </c>
      <c r="O31" s="1"/>
      <c r="P31" s="1">
        <v>462.37</v>
      </c>
      <c r="Q31" s="1">
        <v>18.647079999999999</v>
      </c>
      <c r="R31" s="44">
        <v>6500.419922</v>
      </c>
    </row>
    <row r="32" spans="1:18" x14ac:dyDescent="0.25">
      <c r="A32" s="75">
        <v>41640</v>
      </c>
      <c r="B32" s="1">
        <v>168.06512000000001</v>
      </c>
      <c r="C32" s="1">
        <v>217.52</v>
      </c>
      <c r="D32" s="1">
        <v>30.58</v>
      </c>
      <c r="E32" s="1">
        <v>56.148000000000003</v>
      </c>
      <c r="F32" s="1">
        <v>359.11</v>
      </c>
      <c r="G32" s="1">
        <v>34.43</v>
      </c>
      <c r="H32" s="1">
        <v>5.25</v>
      </c>
      <c r="I32" s="1">
        <v>204.73699999999999</v>
      </c>
      <c r="J32" s="1">
        <v>39.21</v>
      </c>
      <c r="K32" s="1">
        <v>49.825031000000003</v>
      </c>
      <c r="L32" s="1">
        <v>5582.19</v>
      </c>
      <c r="M32" s="1">
        <v>115.081</v>
      </c>
      <c r="N32" s="1">
        <v>48.78</v>
      </c>
      <c r="O32" s="1"/>
      <c r="P32" s="1">
        <v>378.24</v>
      </c>
      <c r="Q32" s="1">
        <v>11.787369999999999</v>
      </c>
      <c r="R32" s="44">
        <v>6308.0498049999997</v>
      </c>
    </row>
    <row r="33" spans="1:18" x14ac:dyDescent="0.25">
      <c r="A33" s="75">
        <v>41610</v>
      </c>
      <c r="B33" s="1">
        <v>202.54760999999999</v>
      </c>
      <c r="C33" s="1">
        <v>206.16</v>
      </c>
      <c r="D33" s="1">
        <v>30.92</v>
      </c>
      <c r="E33" s="1">
        <v>64.424999999999997</v>
      </c>
      <c r="F33" s="1">
        <v>354.6</v>
      </c>
      <c r="G33" s="1">
        <v>34.090000000000003</v>
      </c>
      <c r="H33" s="1">
        <v>5.05</v>
      </c>
      <c r="I33" s="1">
        <v>199.31299999999999</v>
      </c>
      <c r="J33" s="1">
        <v>38.06</v>
      </c>
      <c r="K33" s="1">
        <v>50.012343999999999</v>
      </c>
      <c r="L33" s="1">
        <v>5068.49</v>
      </c>
      <c r="M33" s="1">
        <v>113.137</v>
      </c>
      <c r="N33" s="1">
        <v>48.78</v>
      </c>
      <c r="O33" s="1"/>
      <c r="P33" s="1">
        <v>379.14</v>
      </c>
      <c r="Q33" s="1">
        <v>8.8893199999999997</v>
      </c>
      <c r="R33" s="44">
        <v>6705.5600590000004</v>
      </c>
    </row>
    <row r="34" spans="1:18" x14ac:dyDescent="0.25">
      <c r="A34" s="75">
        <v>41579</v>
      </c>
      <c r="B34" s="1">
        <v>131.40894</v>
      </c>
      <c r="C34" s="1">
        <v>200.53</v>
      </c>
      <c r="D34" s="1">
        <v>28.96</v>
      </c>
      <c r="E34" s="1">
        <v>67.218000000000004</v>
      </c>
      <c r="F34" s="1">
        <v>345.64</v>
      </c>
      <c r="G34" s="1">
        <v>28.07</v>
      </c>
      <c r="H34" s="1">
        <v>4.9800000000000004</v>
      </c>
      <c r="I34" s="1">
        <v>176.005</v>
      </c>
      <c r="J34" s="1">
        <v>39.409999999999997</v>
      </c>
      <c r="K34" s="1">
        <v>49.640391999999999</v>
      </c>
      <c r="L34" s="1">
        <v>5142.91</v>
      </c>
      <c r="M34" s="1">
        <v>88.167000000000002</v>
      </c>
      <c r="N34" s="1">
        <v>48.63</v>
      </c>
      <c r="O34" s="1"/>
      <c r="P34" s="1">
        <v>367.82</v>
      </c>
      <c r="Q34" s="1">
        <v>9.7577599999999993</v>
      </c>
      <c r="R34" s="44">
        <v>6325.580078</v>
      </c>
    </row>
    <row r="35" spans="1:18" x14ac:dyDescent="0.25">
      <c r="A35" s="75">
        <v>41548</v>
      </c>
      <c r="B35" s="1">
        <v>128.44481999999999</v>
      </c>
      <c r="C35" s="1">
        <v>194.02</v>
      </c>
      <c r="D35" s="1">
        <v>25.62</v>
      </c>
      <c r="E35" s="1">
        <v>64.025999999999996</v>
      </c>
      <c r="F35" s="1">
        <v>196.02</v>
      </c>
      <c r="G35" s="1">
        <v>22.45</v>
      </c>
      <c r="H35" s="1">
        <v>5.65</v>
      </c>
      <c r="I35" s="1">
        <v>172.096</v>
      </c>
      <c r="J35" s="1">
        <v>30.07</v>
      </c>
      <c r="K35" s="1">
        <v>42.976315</v>
      </c>
      <c r="L35" s="1">
        <v>4367.53</v>
      </c>
      <c r="M35" s="1">
        <v>85.072000000000003</v>
      </c>
      <c r="N35" s="1">
        <v>48.63</v>
      </c>
      <c r="O35" s="1"/>
      <c r="P35" s="1">
        <v>349.19</v>
      </c>
      <c r="Q35" s="1">
        <v>8.8307699999999993</v>
      </c>
      <c r="R35" s="44">
        <v>6107.3500979999999</v>
      </c>
    </row>
    <row r="36" spans="1:18" x14ac:dyDescent="0.25">
      <c r="A36" s="75">
        <v>41519</v>
      </c>
      <c r="B36" s="1">
        <v>116.09435999999999</v>
      </c>
      <c r="C36" s="1">
        <v>136.41</v>
      </c>
      <c r="D36" s="1">
        <v>20.66</v>
      </c>
      <c r="E36" s="1">
        <v>60.036999999999999</v>
      </c>
      <c r="F36" s="1">
        <v>226.49</v>
      </c>
      <c r="G36" s="1">
        <v>18.45</v>
      </c>
      <c r="H36" s="1">
        <v>5.9</v>
      </c>
      <c r="I36" s="1">
        <v>200.339</v>
      </c>
      <c r="J36" s="1">
        <v>26.37</v>
      </c>
      <c r="K36" s="1">
        <v>40.329323000000002</v>
      </c>
      <c r="L36" s="1">
        <v>4292.0600000000004</v>
      </c>
      <c r="M36" s="1">
        <v>84.912999999999997</v>
      </c>
      <c r="N36" s="1">
        <v>48.63</v>
      </c>
      <c r="O36" s="1"/>
      <c r="P36" s="1">
        <v>283.88</v>
      </c>
      <c r="Q36" s="1">
        <v>10.148070000000001</v>
      </c>
      <c r="R36" s="44">
        <v>5605.9799800000001</v>
      </c>
    </row>
    <row r="37" spans="1:18" x14ac:dyDescent="0.25">
      <c r="A37" s="75">
        <v>41487</v>
      </c>
      <c r="B37" s="1">
        <v>100.92731999999999</v>
      </c>
      <c r="C37" s="1">
        <v>131.47</v>
      </c>
      <c r="D37" s="1">
        <v>18.600000000000001</v>
      </c>
      <c r="E37" s="1">
        <v>72.103999999999999</v>
      </c>
      <c r="F37" s="1">
        <v>195.28</v>
      </c>
      <c r="G37" s="1">
        <v>15.39</v>
      </c>
      <c r="H37" s="1">
        <v>6.06</v>
      </c>
      <c r="I37" s="1">
        <v>202.58699999999999</v>
      </c>
      <c r="J37" s="1">
        <v>26.52</v>
      </c>
      <c r="K37" s="1">
        <v>41.178265000000003</v>
      </c>
      <c r="L37" s="1">
        <v>3903.35</v>
      </c>
      <c r="M37" s="1">
        <v>70.260999999999996</v>
      </c>
      <c r="N37" s="1">
        <v>48.63</v>
      </c>
      <c r="O37" s="1"/>
      <c r="P37" s="1">
        <v>284.82</v>
      </c>
      <c r="Q37" s="1">
        <v>9.29331</v>
      </c>
      <c r="R37" s="44">
        <v>5300.3999020000001</v>
      </c>
    </row>
    <row r="38" spans="1:18" x14ac:dyDescent="0.25">
      <c r="A38" s="75">
        <v>41456</v>
      </c>
      <c r="B38" s="1">
        <v>99.004900000000006</v>
      </c>
      <c r="C38" s="1">
        <v>151.19999999999999</v>
      </c>
      <c r="D38" s="1">
        <v>15.72</v>
      </c>
      <c r="E38" s="1">
        <v>51.311</v>
      </c>
      <c r="F38" s="1">
        <v>157.85</v>
      </c>
      <c r="G38" s="1">
        <v>16.28</v>
      </c>
      <c r="H38" s="1">
        <v>6.7</v>
      </c>
      <c r="I38" s="1">
        <v>209.13399999999999</v>
      </c>
      <c r="J38" s="1">
        <v>17.03</v>
      </c>
      <c r="K38" s="1">
        <v>44.802101</v>
      </c>
      <c r="L38" s="1">
        <v>4274.04</v>
      </c>
      <c r="M38" s="1">
        <v>75.808999999999997</v>
      </c>
      <c r="N38" s="1">
        <v>48.63</v>
      </c>
      <c r="O38" s="1"/>
      <c r="P38" s="1">
        <v>258.51</v>
      </c>
      <c r="Q38" s="1">
        <v>9.7565600000000003</v>
      </c>
      <c r="R38" s="44">
        <v>5543.1298829999996</v>
      </c>
    </row>
    <row r="39" spans="1:18" x14ac:dyDescent="0.25">
      <c r="A39" s="75">
        <v>41428</v>
      </c>
      <c r="B39" s="1">
        <v>90.353980000000007</v>
      </c>
      <c r="C39" s="1">
        <v>127.61</v>
      </c>
      <c r="D39" s="1">
        <v>18.89</v>
      </c>
      <c r="E39" s="1">
        <v>66.769000000000005</v>
      </c>
      <c r="F39" s="1">
        <v>163.58000000000001</v>
      </c>
      <c r="G39" s="1">
        <v>15.49</v>
      </c>
      <c r="H39" s="1">
        <v>9.25</v>
      </c>
      <c r="I39" s="1">
        <v>210.52699999999999</v>
      </c>
      <c r="J39" s="1">
        <v>13.98</v>
      </c>
      <c r="K39" s="1">
        <v>44.486984</v>
      </c>
      <c r="L39" s="1">
        <v>3989.44</v>
      </c>
      <c r="M39" s="1">
        <v>77.093000000000004</v>
      </c>
      <c r="N39" s="1">
        <v>48.63</v>
      </c>
      <c r="O39" s="1"/>
      <c r="P39" s="1">
        <v>282.94</v>
      </c>
      <c r="Q39" s="1">
        <v>7.1566999999999998</v>
      </c>
      <c r="R39" s="44">
        <v>5964.5</v>
      </c>
    </row>
    <row r="40" spans="1:18" x14ac:dyDescent="0.25">
      <c r="A40" s="75">
        <v>41395</v>
      </c>
      <c r="B40" s="1">
        <v>98.235919999999993</v>
      </c>
      <c r="C40" s="1">
        <v>130.97999999999999</v>
      </c>
      <c r="D40" s="1">
        <v>19.78</v>
      </c>
      <c r="E40" s="1">
        <v>94.045000000000002</v>
      </c>
      <c r="F40" s="1">
        <v>178.67</v>
      </c>
      <c r="G40" s="1">
        <v>17.27</v>
      </c>
      <c r="H40" s="1">
        <v>9.08</v>
      </c>
      <c r="I40" s="1">
        <v>234.625</v>
      </c>
      <c r="J40" s="1">
        <v>14.37</v>
      </c>
      <c r="K40" s="1">
        <v>44.571444999999997</v>
      </c>
      <c r="L40" s="1">
        <v>4113.18</v>
      </c>
      <c r="M40" s="1">
        <v>63.573999999999998</v>
      </c>
      <c r="N40" s="1">
        <v>48.63</v>
      </c>
      <c r="O40" s="1"/>
      <c r="P40" s="1">
        <v>309.63</v>
      </c>
      <c r="Q40" s="1">
        <v>7.4308699999999996</v>
      </c>
      <c r="R40" s="44">
        <v>6389.4702150000003</v>
      </c>
    </row>
    <row r="41" spans="1:18" x14ac:dyDescent="0.25">
      <c r="A41" s="75">
        <v>41365</v>
      </c>
      <c r="B41" s="1">
        <v>79.300039999999996</v>
      </c>
      <c r="C41" s="1">
        <v>109.9</v>
      </c>
      <c r="D41" s="1">
        <v>16.53</v>
      </c>
      <c r="E41" s="1">
        <v>90.405000000000001</v>
      </c>
      <c r="F41" s="1">
        <v>184.89</v>
      </c>
      <c r="G41" s="1">
        <v>17.27</v>
      </c>
      <c r="H41" s="1">
        <v>9.5399999999999991</v>
      </c>
      <c r="I41" s="1">
        <v>210.126</v>
      </c>
      <c r="J41" s="1">
        <v>12.19</v>
      </c>
      <c r="K41" s="1">
        <v>41.123013</v>
      </c>
      <c r="L41" s="1">
        <v>3486.22</v>
      </c>
      <c r="M41" s="1">
        <v>57.478000000000002</v>
      </c>
      <c r="N41" s="1">
        <v>48.63</v>
      </c>
      <c r="O41" s="1"/>
      <c r="P41" s="1">
        <v>293.19</v>
      </c>
      <c r="Q41" s="1">
        <v>7.3268800000000001</v>
      </c>
      <c r="R41" s="44">
        <v>6344.0400390000004</v>
      </c>
    </row>
    <row r="42" spans="1:18" x14ac:dyDescent="0.25">
      <c r="A42" s="75">
        <v>41334</v>
      </c>
      <c r="B42" s="1">
        <v>83.577430000000007</v>
      </c>
      <c r="C42" s="1">
        <v>100.27</v>
      </c>
      <c r="D42" s="1">
        <v>15.96</v>
      </c>
      <c r="E42" s="1">
        <v>70.308999999999997</v>
      </c>
      <c r="F42" s="1">
        <v>180.04</v>
      </c>
      <c r="G42" s="1">
        <v>16.48</v>
      </c>
      <c r="H42" s="1">
        <v>10.07</v>
      </c>
      <c r="I42" s="1">
        <v>194.95099999999999</v>
      </c>
      <c r="J42" s="1">
        <v>9.89</v>
      </c>
      <c r="K42" s="1">
        <v>38.578181999999998</v>
      </c>
      <c r="L42" s="1">
        <v>3232.65</v>
      </c>
      <c r="M42" s="1">
        <v>56.847999999999999</v>
      </c>
      <c r="N42" s="1">
        <v>48.63</v>
      </c>
      <c r="O42" s="1"/>
      <c r="P42" s="1">
        <v>301.13</v>
      </c>
      <c r="Q42" s="1">
        <v>6.4382000000000001</v>
      </c>
      <c r="R42" s="44">
        <v>6142.0600590000004</v>
      </c>
    </row>
    <row r="43" spans="1:18" x14ac:dyDescent="0.25">
      <c r="A43" s="75">
        <v>41306</v>
      </c>
      <c r="B43" s="1">
        <v>86.509129999999999</v>
      </c>
      <c r="C43" s="1">
        <v>80.150000000000006</v>
      </c>
      <c r="D43" s="1">
        <v>20.73</v>
      </c>
      <c r="E43" s="1">
        <v>94.394000000000005</v>
      </c>
      <c r="F43" s="1">
        <v>191.03</v>
      </c>
      <c r="G43" s="1">
        <v>18.3</v>
      </c>
      <c r="H43" s="1">
        <v>9.1199999999999992</v>
      </c>
      <c r="I43" s="1">
        <v>198.01</v>
      </c>
      <c r="J43" s="1">
        <v>13.04</v>
      </c>
      <c r="K43" s="1">
        <v>37.715285999999999</v>
      </c>
      <c r="L43" s="1">
        <v>3180.77</v>
      </c>
      <c r="M43" s="1">
        <v>61.616</v>
      </c>
      <c r="N43" s="1">
        <v>51.17</v>
      </c>
      <c r="O43" s="1"/>
      <c r="P43" s="1">
        <v>332.46</v>
      </c>
      <c r="Q43" s="1">
        <v>7.1661599999999996</v>
      </c>
      <c r="R43" s="44">
        <v>6302.7797849999997</v>
      </c>
    </row>
    <row r="44" spans="1:18" x14ac:dyDescent="0.25">
      <c r="A44" s="75">
        <v>41275</v>
      </c>
      <c r="B44" s="1">
        <v>103.66678</v>
      </c>
      <c r="C44" s="1">
        <v>75.09</v>
      </c>
      <c r="D44" s="1">
        <v>25.54</v>
      </c>
      <c r="E44" s="1">
        <v>99.081000000000003</v>
      </c>
      <c r="F44" s="1">
        <v>225.62</v>
      </c>
      <c r="G44" s="1">
        <v>21.01</v>
      </c>
      <c r="H44" s="1">
        <v>9.6999999999999993</v>
      </c>
      <c r="I44" s="1">
        <v>228.57900000000001</v>
      </c>
      <c r="J44" s="1">
        <v>13.68</v>
      </c>
      <c r="K44" s="1">
        <v>36.256225999999998</v>
      </c>
      <c r="L44" s="1">
        <v>3280.55</v>
      </c>
      <c r="M44" s="1">
        <v>79.128</v>
      </c>
      <c r="N44" s="1">
        <v>49.28</v>
      </c>
      <c r="O44" s="1"/>
      <c r="P44" s="1">
        <v>330.63</v>
      </c>
      <c r="Q44" s="1">
        <v>9.6431100000000001</v>
      </c>
      <c r="R44" s="44">
        <v>6970.8798829999996</v>
      </c>
    </row>
    <row r="45" spans="1:18" x14ac:dyDescent="0.25">
      <c r="A45" s="75">
        <v>41246</v>
      </c>
      <c r="B45" s="1">
        <v>109.09763</v>
      </c>
      <c r="C45" s="1">
        <v>69.61</v>
      </c>
      <c r="D45" s="1">
        <v>27.81</v>
      </c>
      <c r="E45" s="1">
        <v>105.364</v>
      </c>
      <c r="F45" s="1">
        <v>231.67</v>
      </c>
      <c r="G45" s="1">
        <v>22.89</v>
      </c>
      <c r="H45" s="1">
        <v>9.9</v>
      </c>
      <c r="I45" s="1">
        <v>238.84</v>
      </c>
      <c r="J45" s="1">
        <v>14.23</v>
      </c>
      <c r="K45" s="1">
        <v>35.806583000000003</v>
      </c>
      <c r="L45" s="1">
        <v>3309.64</v>
      </c>
      <c r="M45" s="1">
        <v>77.893000000000001</v>
      </c>
      <c r="N45" s="1">
        <v>47.44</v>
      </c>
      <c r="O45" s="1"/>
      <c r="P45" s="1">
        <v>350.36</v>
      </c>
      <c r="Q45" s="1">
        <v>11.307</v>
      </c>
      <c r="R45" s="44">
        <v>7112.8901370000003</v>
      </c>
    </row>
    <row r="46" spans="1:18" x14ac:dyDescent="0.25">
      <c r="A46" s="75">
        <v>41214</v>
      </c>
      <c r="B46" s="1">
        <v>106.69459999999999</v>
      </c>
      <c r="C46" s="1">
        <v>61.33</v>
      </c>
      <c r="D46" s="1">
        <v>30.36</v>
      </c>
      <c r="E46" s="1">
        <v>102.982</v>
      </c>
      <c r="F46" s="1">
        <v>229.94</v>
      </c>
      <c r="G46" s="1">
        <v>24.02</v>
      </c>
      <c r="H46" s="1">
        <v>10</v>
      </c>
      <c r="I46" s="1">
        <v>233.99799999999999</v>
      </c>
      <c r="J46" s="1">
        <v>13.9</v>
      </c>
      <c r="K46" s="1">
        <v>35.330162000000001</v>
      </c>
      <c r="L46" s="1">
        <v>3239.33</v>
      </c>
      <c r="M46" s="1">
        <v>78.061999999999998</v>
      </c>
      <c r="N46" s="1">
        <v>68.69</v>
      </c>
      <c r="O46" s="1"/>
      <c r="P46" s="1">
        <v>355.25</v>
      </c>
      <c r="Q46" s="1">
        <v>9.8227499999999992</v>
      </c>
      <c r="R46" s="44">
        <v>6901.9902339999999</v>
      </c>
    </row>
    <row r="47" spans="1:18" x14ac:dyDescent="0.25">
      <c r="A47" s="75">
        <v>41183</v>
      </c>
      <c r="B47" s="1">
        <v>88.816040000000001</v>
      </c>
      <c r="C47" s="1">
        <v>65.13</v>
      </c>
      <c r="D47" s="1">
        <v>32.06</v>
      </c>
      <c r="E47" s="1">
        <v>96.007000000000005</v>
      </c>
      <c r="F47" s="1">
        <v>233.73</v>
      </c>
      <c r="G47" s="1">
        <v>20.87</v>
      </c>
      <c r="H47" s="1">
        <v>9.1999999999999993</v>
      </c>
      <c r="I47" s="1">
        <v>185.14599999999999</v>
      </c>
      <c r="J47" s="1">
        <v>12.59</v>
      </c>
      <c r="K47" s="1">
        <v>34.755020000000002</v>
      </c>
      <c r="L47" s="1">
        <v>3228.65</v>
      </c>
      <c r="M47" s="1">
        <v>79.462999999999994</v>
      </c>
      <c r="N47" s="1">
        <v>71.23</v>
      </c>
      <c r="O47" s="1"/>
      <c r="P47" s="1">
        <v>342.51</v>
      </c>
      <c r="Q47" s="1">
        <v>11.278700000000001</v>
      </c>
      <c r="R47" s="44">
        <v>6565.9902339999999</v>
      </c>
    </row>
    <row r="48" spans="1:18" x14ac:dyDescent="0.25">
      <c r="A48" s="75">
        <v>41155</v>
      </c>
      <c r="B48" s="1">
        <v>86.028530000000003</v>
      </c>
      <c r="C48" s="1">
        <v>68.84</v>
      </c>
      <c r="D48" s="1">
        <v>32.86</v>
      </c>
      <c r="E48" s="1">
        <v>96.405000000000001</v>
      </c>
      <c r="F48" s="1">
        <v>239.68</v>
      </c>
      <c r="G48" s="1">
        <v>18.649999999999999</v>
      </c>
      <c r="H48" s="1">
        <v>9.26</v>
      </c>
      <c r="I48" s="1">
        <v>146.70099999999999</v>
      </c>
      <c r="J48" s="1">
        <v>8.65</v>
      </c>
      <c r="K48" s="1">
        <v>34.344200000000001</v>
      </c>
      <c r="L48" s="1">
        <v>3062.05</v>
      </c>
      <c r="M48" s="1">
        <v>70.323999999999998</v>
      </c>
      <c r="N48" s="1">
        <v>113.69</v>
      </c>
      <c r="O48" s="1"/>
      <c r="P48" s="1">
        <v>350.32</v>
      </c>
      <c r="Q48" s="1">
        <v>13.235620000000001</v>
      </c>
      <c r="R48" s="44">
        <v>6607.2900390000004</v>
      </c>
    </row>
    <row r="49" spans="1:18" x14ac:dyDescent="0.25">
      <c r="A49" s="75">
        <v>41122</v>
      </c>
      <c r="B49" s="1">
        <v>77.569850000000002</v>
      </c>
      <c r="C49" s="1">
        <v>67.06</v>
      </c>
      <c r="D49" s="1">
        <v>26.86</v>
      </c>
      <c r="E49" s="1">
        <v>97.501000000000005</v>
      </c>
      <c r="F49" s="1">
        <v>221.21</v>
      </c>
      <c r="G49" s="1">
        <v>17.61</v>
      </c>
      <c r="H49" s="1">
        <v>7.98</v>
      </c>
      <c r="I49" s="1">
        <v>121.111</v>
      </c>
      <c r="J49" s="1">
        <v>8.33</v>
      </c>
      <c r="K49" s="1">
        <v>36.612549000000001</v>
      </c>
      <c r="L49" s="1">
        <v>2895.88</v>
      </c>
      <c r="M49" s="1">
        <v>59.036000000000001</v>
      </c>
      <c r="N49" s="1">
        <v>109.51</v>
      </c>
      <c r="O49" s="1"/>
      <c r="P49" s="1">
        <v>268.44</v>
      </c>
      <c r="Q49" s="1">
        <v>12.299659999999999</v>
      </c>
      <c r="R49" s="44">
        <v>5998.8398440000001</v>
      </c>
    </row>
    <row r="50" spans="1:18" x14ac:dyDescent="0.25">
      <c r="A50" s="75">
        <v>41092</v>
      </c>
      <c r="B50" s="1">
        <v>63.854900000000001</v>
      </c>
      <c r="C50" s="1">
        <v>57.72</v>
      </c>
      <c r="D50" s="1">
        <v>22.44</v>
      </c>
      <c r="E50" s="1">
        <v>91.224000000000004</v>
      </c>
      <c r="F50" s="1">
        <v>231.38</v>
      </c>
      <c r="G50" s="1">
        <v>17.22</v>
      </c>
      <c r="H50" s="1">
        <v>8</v>
      </c>
      <c r="I50" s="1">
        <v>81.334000000000003</v>
      </c>
      <c r="J50" s="1">
        <v>7.18</v>
      </c>
      <c r="K50" s="1">
        <v>32.552559000000002</v>
      </c>
      <c r="L50" s="1">
        <v>2839.44</v>
      </c>
      <c r="M50" s="1">
        <v>52.067999999999998</v>
      </c>
      <c r="N50" s="1">
        <v>110.51</v>
      </c>
      <c r="O50" s="1"/>
      <c r="P50" s="1">
        <v>210.07</v>
      </c>
      <c r="Q50" s="1">
        <v>14.09596</v>
      </c>
      <c r="R50" s="44">
        <v>6012.2797849999997</v>
      </c>
    </row>
    <row r="51" spans="1:18" x14ac:dyDescent="0.25">
      <c r="A51" s="75">
        <v>41061</v>
      </c>
      <c r="B51" s="1">
        <v>59.11139</v>
      </c>
      <c r="C51" s="1">
        <v>52.29</v>
      </c>
      <c r="D51" s="1">
        <v>22.44</v>
      </c>
      <c r="E51" s="1">
        <v>103.48</v>
      </c>
      <c r="F51" s="1">
        <v>245.39</v>
      </c>
      <c r="G51" s="1">
        <v>20.13</v>
      </c>
      <c r="H51" s="1">
        <v>8.31</v>
      </c>
      <c r="I51" s="1">
        <v>69.697999999999993</v>
      </c>
      <c r="J51" s="1">
        <v>7.98</v>
      </c>
      <c r="K51" s="1">
        <v>31.199228000000002</v>
      </c>
      <c r="L51" s="1">
        <v>2768.85</v>
      </c>
      <c r="M51" s="1">
        <v>48.695999999999998</v>
      </c>
      <c r="N51" s="1">
        <v>106.47</v>
      </c>
      <c r="O51" s="1"/>
      <c r="P51" s="1">
        <v>229.85</v>
      </c>
      <c r="Q51" s="1">
        <v>12.356450000000001</v>
      </c>
      <c r="R51" s="44">
        <v>6153.7202150000003</v>
      </c>
    </row>
    <row r="52" spans="1:18" x14ac:dyDescent="0.25">
      <c r="A52" s="75">
        <v>41030</v>
      </c>
      <c r="B52" s="1">
        <v>56.435589999999998</v>
      </c>
      <c r="C52" s="1">
        <v>46.56</v>
      </c>
      <c r="D52" s="1">
        <v>23.27</v>
      </c>
      <c r="E52" s="1">
        <v>101.437</v>
      </c>
      <c r="F52" s="1">
        <v>241.07</v>
      </c>
      <c r="G52" s="1">
        <v>17.71</v>
      </c>
      <c r="H52" s="1">
        <v>8.06</v>
      </c>
      <c r="I52" s="1">
        <v>66.516000000000005</v>
      </c>
      <c r="J52" s="1">
        <v>6.79</v>
      </c>
      <c r="K52" s="1">
        <v>34.372630999999998</v>
      </c>
      <c r="L52" s="1">
        <v>2956.51</v>
      </c>
      <c r="M52" s="1">
        <v>40.991</v>
      </c>
      <c r="N52" s="1">
        <v>113.54</v>
      </c>
      <c r="O52" s="1"/>
      <c r="P52" s="1">
        <v>235.55</v>
      </c>
      <c r="Q52" s="1">
        <v>11.836460000000001</v>
      </c>
      <c r="R52" s="44">
        <v>5907.9501950000003</v>
      </c>
    </row>
    <row r="53" spans="1:18" x14ac:dyDescent="0.25">
      <c r="A53" s="75">
        <v>41001</v>
      </c>
      <c r="B53" s="1">
        <v>67.625339999999994</v>
      </c>
      <c r="C53" s="1">
        <v>51.02</v>
      </c>
      <c r="D53" s="1">
        <v>27.18</v>
      </c>
      <c r="E53" s="1">
        <v>104.925</v>
      </c>
      <c r="F53" s="1">
        <v>264.42</v>
      </c>
      <c r="G53" s="1">
        <v>21.71</v>
      </c>
      <c r="H53" s="1">
        <v>8.5</v>
      </c>
      <c r="I53" s="1">
        <v>71.977999999999994</v>
      </c>
      <c r="J53" s="1">
        <v>6.99</v>
      </c>
      <c r="K53" s="1">
        <v>37.055594999999997</v>
      </c>
      <c r="L53" s="1">
        <v>2991.9</v>
      </c>
      <c r="M53" s="1">
        <v>30.745000000000001</v>
      </c>
      <c r="N53" s="1">
        <v>118.72</v>
      </c>
      <c r="O53" s="1"/>
      <c r="P53" s="1">
        <v>253.91</v>
      </c>
      <c r="Q53" s="1">
        <v>12.21457</v>
      </c>
      <c r="R53" s="44">
        <v>6315.8500979999999</v>
      </c>
    </row>
    <row r="54" spans="1:18" x14ac:dyDescent="0.25">
      <c r="A54" s="75">
        <v>40969</v>
      </c>
      <c r="B54" s="1">
        <v>56.040239999999997</v>
      </c>
      <c r="C54" s="1">
        <v>45.52</v>
      </c>
      <c r="D54" s="1">
        <v>27.37</v>
      </c>
      <c r="E54" s="1">
        <v>106.619</v>
      </c>
      <c r="F54" s="1">
        <v>261.35000000000002</v>
      </c>
      <c r="G54" s="1">
        <v>22.25</v>
      </c>
      <c r="H54" s="1">
        <v>8.5</v>
      </c>
      <c r="I54" s="1">
        <v>66.492000000000004</v>
      </c>
      <c r="J54" s="1">
        <v>6.65</v>
      </c>
      <c r="K54" s="1">
        <v>35.890265999999997</v>
      </c>
      <c r="L54" s="1">
        <v>2580.59</v>
      </c>
      <c r="M54" s="1">
        <v>28.763000000000002</v>
      </c>
      <c r="N54" s="1">
        <v>113.29</v>
      </c>
      <c r="O54" s="1"/>
      <c r="P54" s="1">
        <v>243.42</v>
      </c>
      <c r="Q54" s="1">
        <v>10.29541</v>
      </c>
      <c r="R54" s="44">
        <v>6346.3798829999996</v>
      </c>
    </row>
    <row r="55" spans="1:18" x14ac:dyDescent="0.25">
      <c r="A55" s="75">
        <v>40940</v>
      </c>
      <c r="B55" s="1">
        <v>62.66901</v>
      </c>
      <c r="C55" s="1">
        <v>42.32</v>
      </c>
      <c r="D55" s="1">
        <v>30.72</v>
      </c>
      <c r="E55" s="1">
        <v>99.096000000000004</v>
      </c>
      <c r="F55" s="1">
        <v>259.36</v>
      </c>
      <c r="G55" s="1">
        <v>27.62</v>
      </c>
      <c r="H55" s="1">
        <v>8.69</v>
      </c>
      <c r="I55" s="1">
        <v>80.67</v>
      </c>
      <c r="J55" s="1">
        <v>7</v>
      </c>
      <c r="K55" s="1">
        <v>34.127045000000003</v>
      </c>
      <c r="L55" s="1">
        <v>2398.1</v>
      </c>
      <c r="M55" s="1">
        <v>30.588999999999999</v>
      </c>
      <c r="N55" s="1">
        <v>124.44</v>
      </c>
      <c r="O55" s="1"/>
      <c r="P55" s="1">
        <v>264.27999999999997</v>
      </c>
      <c r="Q55" s="1">
        <v>13.604369999999999</v>
      </c>
      <c r="R55" s="44">
        <v>6386.8198240000002</v>
      </c>
    </row>
    <row r="56" spans="1:18" x14ac:dyDescent="0.25">
      <c r="A56" s="75">
        <v>40910</v>
      </c>
      <c r="B56" s="1">
        <v>63.125120000000003</v>
      </c>
      <c r="C56" s="1">
        <v>35.97</v>
      </c>
      <c r="D56" s="1">
        <v>27.93</v>
      </c>
      <c r="E56" s="1">
        <v>98.896000000000001</v>
      </c>
      <c r="F56" s="1">
        <v>204.48</v>
      </c>
      <c r="G56" s="1">
        <v>27.08</v>
      </c>
      <c r="H56" s="1">
        <v>8.89</v>
      </c>
      <c r="I56" s="1">
        <v>78.341999999999999</v>
      </c>
      <c r="J56" s="1">
        <v>7.6</v>
      </c>
      <c r="K56" s="1">
        <v>30.280221999999998</v>
      </c>
      <c r="L56" s="1">
        <v>2348.23</v>
      </c>
      <c r="M56" s="1">
        <v>26.228000000000002</v>
      </c>
      <c r="N56" s="1">
        <v>76.209999999999994</v>
      </c>
      <c r="O56" s="1"/>
      <c r="P56" s="1">
        <v>255.85</v>
      </c>
      <c r="Q56" s="1">
        <v>13.70838</v>
      </c>
      <c r="R56" s="44">
        <v>5871.7001950000003</v>
      </c>
    </row>
    <row r="57" spans="1:18" x14ac:dyDescent="0.25">
      <c r="A57" s="75">
        <v>40878</v>
      </c>
      <c r="B57" s="1">
        <v>57.16536</v>
      </c>
      <c r="C57" s="1">
        <v>33.340000000000003</v>
      </c>
      <c r="D57" s="1">
        <v>21.13</v>
      </c>
      <c r="E57" s="1">
        <v>95.21</v>
      </c>
      <c r="F57" s="1">
        <v>182.04</v>
      </c>
      <c r="G57" s="1">
        <v>22.54</v>
      </c>
      <c r="H57" s="1">
        <v>9.0500000000000007</v>
      </c>
      <c r="I57" s="1">
        <v>73.593000000000004</v>
      </c>
      <c r="J57" s="1">
        <v>7.3</v>
      </c>
      <c r="K57" s="1">
        <v>28.923051999999998</v>
      </c>
      <c r="L57" s="1">
        <v>2281.0100000000002</v>
      </c>
      <c r="M57" s="1">
        <v>22.657</v>
      </c>
      <c r="N57" s="1">
        <v>127.43</v>
      </c>
      <c r="O57" s="1"/>
      <c r="P57" s="1">
        <v>231.91</v>
      </c>
      <c r="Q57" s="1">
        <v>14.9846</v>
      </c>
      <c r="R57" s="44">
        <v>5135.0498049999997</v>
      </c>
    </row>
    <row r="58" spans="1:18" x14ac:dyDescent="0.25">
      <c r="A58" s="75">
        <v>40848</v>
      </c>
      <c r="B58" s="1">
        <v>60.814219999999999</v>
      </c>
      <c r="C58" s="1">
        <v>38.840000000000003</v>
      </c>
      <c r="D58" s="1">
        <v>28.39</v>
      </c>
      <c r="E58" s="1">
        <v>96.087999999999994</v>
      </c>
      <c r="F58" s="1">
        <v>189.83</v>
      </c>
      <c r="G58" s="1">
        <v>27.18</v>
      </c>
      <c r="H58" s="1">
        <v>9.3000000000000007</v>
      </c>
      <c r="I58" s="1">
        <v>74.091999999999999</v>
      </c>
      <c r="J58" s="1">
        <v>9.2899999999999991</v>
      </c>
      <c r="K58" s="1">
        <v>28.968240999999999</v>
      </c>
      <c r="L58" s="1">
        <v>2436.0300000000002</v>
      </c>
      <c r="M58" s="1">
        <v>28.716000000000001</v>
      </c>
      <c r="N58" s="1">
        <v>134.9</v>
      </c>
      <c r="O58" s="1"/>
      <c r="P58" s="1">
        <v>265.66000000000003</v>
      </c>
      <c r="Q58" s="1">
        <v>13.42473</v>
      </c>
      <c r="R58" s="44">
        <v>5627.6899409999996</v>
      </c>
    </row>
    <row r="59" spans="1:18" x14ac:dyDescent="0.25">
      <c r="A59" s="75">
        <v>40819</v>
      </c>
      <c r="B59" s="1">
        <v>78.450299999999999</v>
      </c>
      <c r="C59" s="1">
        <v>42.09</v>
      </c>
      <c r="D59" s="1">
        <v>32.44</v>
      </c>
      <c r="E59" s="1">
        <v>71.905000000000001</v>
      </c>
      <c r="F59" s="1">
        <v>209.53</v>
      </c>
      <c r="G59" s="1">
        <v>34.33</v>
      </c>
      <c r="H59" s="1">
        <v>8.85</v>
      </c>
      <c r="I59" s="1">
        <v>84.278999999999996</v>
      </c>
      <c r="J59" s="1">
        <v>9.31</v>
      </c>
      <c r="K59" s="1">
        <v>27.355409999999999</v>
      </c>
      <c r="L59" s="1">
        <v>2407.0300000000002</v>
      </c>
      <c r="M59" s="1">
        <v>41.396999999999998</v>
      </c>
      <c r="N59" s="1">
        <v>179.2</v>
      </c>
      <c r="O59" s="1"/>
      <c r="P59" s="1">
        <v>263.92</v>
      </c>
      <c r="Q59" s="1">
        <v>19.361840000000001</v>
      </c>
      <c r="R59" s="44">
        <v>6297.9902339999999</v>
      </c>
    </row>
    <row r="60" spans="1:18" x14ac:dyDescent="0.25">
      <c r="A60" s="75">
        <v>40788</v>
      </c>
      <c r="B60" s="1">
        <v>75.896100000000004</v>
      </c>
      <c r="C60" s="1">
        <v>39.53</v>
      </c>
      <c r="D60" s="1">
        <v>32.58</v>
      </c>
      <c r="E60" s="1">
        <v>68.233999999999995</v>
      </c>
      <c r="F60" s="1">
        <v>213.54</v>
      </c>
      <c r="G60" s="1">
        <v>35.369999999999997</v>
      </c>
      <c r="H60" s="1">
        <v>9.25</v>
      </c>
      <c r="I60" s="1">
        <v>82.070999999999998</v>
      </c>
      <c r="J60" s="1">
        <v>9.18</v>
      </c>
      <c r="K60" s="1">
        <v>23.583176000000002</v>
      </c>
      <c r="L60" s="1">
        <v>2402.86</v>
      </c>
      <c r="M60" s="1">
        <v>41.600999999999999</v>
      </c>
      <c r="N60" s="1">
        <v>193.34</v>
      </c>
      <c r="O60" s="1"/>
      <c r="P60" s="1">
        <v>250.59</v>
      </c>
      <c r="Q60" s="1">
        <v>11.023440000000001</v>
      </c>
      <c r="R60" s="44">
        <v>6129.5898440000001</v>
      </c>
    </row>
    <row r="61" spans="1:18" x14ac:dyDescent="0.25">
      <c r="A61" s="75">
        <v>40756</v>
      </c>
      <c r="B61" s="1">
        <v>71.031000000000006</v>
      </c>
      <c r="C61" s="1"/>
      <c r="D61" s="1">
        <v>31.23</v>
      </c>
      <c r="E61" s="1">
        <v>56.030999999999999</v>
      </c>
      <c r="F61" s="1">
        <v>212.79</v>
      </c>
      <c r="G61" s="1">
        <v>38.869999999999997</v>
      </c>
      <c r="H61" s="1">
        <v>8.8000000000000007</v>
      </c>
      <c r="I61" s="1">
        <v>80.307000000000002</v>
      </c>
      <c r="J61" s="1">
        <v>9.99</v>
      </c>
      <c r="K61" s="1">
        <v>23.16114</v>
      </c>
      <c r="L61" s="1">
        <v>2447.25</v>
      </c>
      <c r="M61" s="1">
        <v>29.8</v>
      </c>
      <c r="N61" s="1">
        <v>175.22</v>
      </c>
      <c r="O61" s="1"/>
      <c r="P61" s="1">
        <v>250.28</v>
      </c>
      <c r="Q61" s="1">
        <v>8.0831900000000001</v>
      </c>
      <c r="R61" s="44">
        <v>6273.6000979999999</v>
      </c>
    </row>
    <row r="62" spans="1:18" x14ac:dyDescent="0.25">
      <c r="A62" s="75">
        <v>40725</v>
      </c>
      <c r="B62" s="1">
        <v>85.467349999999996</v>
      </c>
      <c r="C62" s="1"/>
      <c r="D62" s="1">
        <v>34.619999999999997</v>
      </c>
      <c r="E62" s="1">
        <v>57.37</v>
      </c>
      <c r="F62" s="1">
        <v>241.13</v>
      </c>
      <c r="G62" s="1">
        <v>43.79</v>
      </c>
      <c r="H62" s="1">
        <v>9.7100000000000009</v>
      </c>
      <c r="I62" s="1">
        <v>103.718</v>
      </c>
      <c r="J62" s="1">
        <v>12.34</v>
      </c>
      <c r="K62" s="1">
        <v>25.767326000000001</v>
      </c>
      <c r="L62" s="1">
        <v>2138.58</v>
      </c>
      <c r="M62" s="1">
        <v>27.178999999999998</v>
      </c>
      <c r="N62" s="1">
        <v>168.9</v>
      </c>
      <c r="O62" s="1"/>
      <c r="P62" s="1">
        <v>291.25</v>
      </c>
      <c r="Q62" s="1">
        <v>8.3195399999999999</v>
      </c>
      <c r="R62" s="44">
        <v>6915.3100590000004</v>
      </c>
    </row>
    <row r="63" spans="1:18" x14ac:dyDescent="0.25">
      <c r="A63" s="75">
        <v>40695</v>
      </c>
      <c r="B63" s="1">
        <v>72.36103</v>
      </c>
      <c r="C63" s="1"/>
      <c r="D63" s="1">
        <v>37.61</v>
      </c>
      <c r="E63" s="1">
        <v>42.389000000000003</v>
      </c>
      <c r="F63" s="1">
        <v>238.58</v>
      </c>
      <c r="G63" s="1">
        <v>37.46</v>
      </c>
      <c r="H63" s="1">
        <v>8.8800000000000008</v>
      </c>
      <c r="I63" s="1">
        <v>87.736000000000004</v>
      </c>
      <c r="J63" s="1">
        <v>12.22</v>
      </c>
      <c r="K63" s="1">
        <v>26.097563000000001</v>
      </c>
      <c r="L63" s="1">
        <v>1808.31</v>
      </c>
      <c r="M63" s="1">
        <v>27.556000000000001</v>
      </c>
      <c r="N63" s="1">
        <v>258.94</v>
      </c>
      <c r="O63" s="1"/>
      <c r="P63" s="1">
        <v>280.87</v>
      </c>
      <c r="Q63" s="1">
        <v>5.0673599999999999</v>
      </c>
      <c r="R63" s="44">
        <v>6854.0498049999997</v>
      </c>
    </row>
    <row r="64" spans="1:18" x14ac:dyDescent="0.25">
      <c r="A64" s="75">
        <v>40665</v>
      </c>
      <c r="B64" s="1">
        <v>69.745570000000001</v>
      </c>
      <c r="C64" s="1"/>
      <c r="D64" s="1">
        <v>44.96</v>
      </c>
      <c r="E64" s="1">
        <v>42.884999999999998</v>
      </c>
      <c r="F64" s="1">
        <v>246.28</v>
      </c>
      <c r="G64" s="1">
        <v>42.58</v>
      </c>
      <c r="H64" s="1">
        <v>8.15</v>
      </c>
      <c r="I64" s="1">
        <v>92.001000000000005</v>
      </c>
      <c r="J64" s="1">
        <v>12.51</v>
      </c>
      <c r="K64" s="1">
        <v>25.681591000000001</v>
      </c>
      <c r="L64" s="1">
        <v>1589.18</v>
      </c>
      <c r="M64" s="1">
        <v>22.065000000000001</v>
      </c>
      <c r="N64" s="1">
        <v>272.52999999999997</v>
      </c>
      <c r="O64" s="1"/>
      <c r="P64" s="1">
        <v>284.43</v>
      </c>
      <c r="Q64" s="1">
        <v>5.6724199999999998</v>
      </c>
      <c r="R64" s="44">
        <v>6787.7402339999999</v>
      </c>
    </row>
    <row r="65" spans="1:18" x14ac:dyDescent="0.25">
      <c r="A65" s="75">
        <v>40634</v>
      </c>
      <c r="B65" s="1">
        <v>65.531809999999993</v>
      </c>
      <c r="C65" s="1"/>
      <c r="D65" s="1">
        <v>49</v>
      </c>
      <c r="E65" s="1">
        <v>45.39</v>
      </c>
      <c r="F65" s="1">
        <v>244.2</v>
      </c>
      <c r="G65" s="1">
        <v>47.59</v>
      </c>
      <c r="H65" s="1"/>
      <c r="I65" s="1">
        <v>109.81</v>
      </c>
      <c r="J65" s="1">
        <v>13.86</v>
      </c>
      <c r="K65" s="1">
        <v>21.262011000000001</v>
      </c>
      <c r="L65" s="1">
        <v>1553.07</v>
      </c>
      <c r="M65" s="1">
        <v>25.885999999999999</v>
      </c>
      <c r="N65" s="1">
        <v>282.74</v>
      </c>
      <c r="O65" s="1"/>
      <c r="P65" s="1">
        <v>345.84</v>
      </c>
      <c r="Q65" s="1">
        <v>5.5400700000000001</v>
      </c>
      <c r="R65" s="44">
        <v>7094.2597660000001</v>
      </c>
    </row>
    <row r="66" spans="1:18" x14ac:dyDescent="0.25">
      <c r="A66" s="75">
        <v>40603</v>
      </c>
      <c r="B66" s="1">
        <v>62.712859999999999</v>
      </c>
      <c r="C66" s="1"/>
      <c r="D66" s="1">
        <v>42.25</v>
      </c>
      <c r="E66" s="1">
        <v>40.380000000000003</v>
      </c>
      <c r="F66" s="1">
        <v>217.66</v>
      </c>
      <c r="G66" s="1">
        <v>48.47</v>
      </c>
      <c r="H66" s="1"/>
      <c r="I66" s="1">
        <v>85.040999999999997</v>
      </c>
      <c r="J66" s="1">
        <v>14.38</v>
      </c>
      <c r="K66" s="1">
        <v>21.573248</v>
      </c>
      <c r="L66" s="1">
        <v>1536.5</v>
      </c>
      <c r="M66" s="1">
        <v>25.655999999999999</v>
      </c>
      <c r="N66" s="1">
        <v>252.62</v>
      </c>
      <c r="O66" s="1"/>
      <c r="P66" s="1">
        <v>269.74</v>
      </c>
      <c r="Q66" s="1">
        <v>4.0652299999999997</v>
      </c>
      <c r="R66" s="44">
        <v>6873.3999020000001</v>
      </c>
    </row>
    <row r="67" spans="1:18" x14ac:dyDescent="0.25">
      <c r="A67" s="75">
        <v>40575</v>
      </c>
      <c r="B67" s="1">
        <v>63.933410000000002</v>
      </c>
      <c r="C67" s="1"/>
      <c r="D67" s="1">
        <v>44.73</v>
      </c>
      <c r="E67" s="1">
        <v>35.097000000000001</v>
      </c>
      <c r="F67" s="1">
        <v>216.26</v>
      </c>
      <c r="G67" s="1">
        <v>47.69</v>
      </c>
      <c r="H67" s="1"/>
      <c r="I67" s="1">
        <v>76.3</v>
      </c>
      <c r="J67" s="1">
        <v>15.33</v>
      </c>
      <c r="K67" s="1">
        <v>21.208088</v>
      </c>
      <c r="L67" s="1">
        <v>1484.96</v>
      </c>
      <c r="M67" s="1">
        <v>25.872</v>
      </c>
      <c r="N67" s="1">
        <v>326.33999999999997</v>
      </c>
      <c r="O67" s="1"/>
      <c r="P67" s="1">
        <v>274.08</v>
      </c>
      <c r="Q67" s="1">
        <v>4.1314200000000003</v>
      </c>
      <c r="R67" s="44">
        <v>6373.2299800000001</v>
      </c>
    </row>
    <row r="68" spans="1:18" x14ac:dyDescent="0.25">
      <c r="A68" s="75">
        <v>40546</v>
      </c>
      <c r="B68" s="1">
        <v>76.40043</v>
      </c>
      <c r="C68" s="1"/>
      <c r="D68" s="1">
        <v>50.05</v>
      </c>
      <c r="E68" s="1">
        <v>38.445</v>
      </c>
      <c r="F68" s="1">
        <v>218.36</v>
      </c>
      <c r="G68" s="1">
        <v>46.57</v>
      </c>
      <c r="H68" s="1"/>
      <c r="I68" s="1">
        <v>91.391000000000005</v>
      </c>
      <c r="J68" s="1">
        <v>13.73</v>
      </c>
      <c r="K68" s="1">
        <v>20.542562</v>
      </c>
      <c r="L68" s="1">
        <v>1404.05</v>
      </c>
      <c r="M68" s="1">
        <v>28.052</v>
      </c>
      <c r="N68" s="1">
        <v>131.36000000000001</v>
      </c>
      <c r="O68" s="1"/>
      <c r="P68" s="1">
        <v>260.45</v>
      </c>
      <c r="Q68" s="1">
        <v>3.99905</v>
      </c>
      <c r="R68" s="44">
        <v>6868.3500979999999</v>
      </c>
    </row>
    <row r="69" spans="1:18" x14ac:dyDescent="0.25">
      <c r="A69" s="75">
        <v>40513</v>
      </c>
      <c r="B69" s="1">
        <v>76.022670000000005</v>
      </c>
      <c r="C69" s="1"/>
      <c r="D69" s="1">
        <v>56.57</v>
      </c>
      <c r="E69" s="1">
        <v>33.807000000000002</v>
      </c>
      <c r="F69" s="1">
        <v>242.88</v>
      </c>
      <c r="G69" s="1">
        <v>52.95</v>
      </c>
      <c r="H69" s="1"/>
      <c r="I69" s="1">
        <v>108.521</v>
      </c>
      <c r="J69" s="1">
        <v>16.63</v>
      </c>
      <c r="K69" s="1">
        <v>22.450403000000001</v>
      </c>
      <c r="L69" s="1">
        <v>1433.05</v>
      </c>
      <c r="M69" s="1">
        <v>34.707000000000001</v>
      </c>
      <c r="N69" s="1">
        <v>60.48</v>
      </c>
      <c r="O69" s="1"/>
      <c r="P69" s="1">
        <v>290.19</v>
      </c>
      <c r="Q69" s="1">
        <v>4.1503199999999998</v>
      </c>
      <c r="R69" s="44">
        <v>7802.7099609999996</v>
      </c>
    </row>
    <row r="70" spans="1:18" x14ac:dyDescent="0.25">
      <c r="A70" s="75">
        <v>40483</v>
      </c>
      <c r="B70" s="1">
        <v>75.557730000000006</v>
      </c>
      <c r="C70" s="1"/>
      <c r="D70" s="1">
        <v>57.45</v>
      </c>
      <c r="E70" s="1">
        <v>29.911000000000001</v>
      </c>
      <c r="F70" s="1">
        <v>243.44</v>
      </c>
      <c r="G70" s="1">
        <v>53.78</v>
      </c>
      <c r="H70" s="1"/>
      <c r="I70" s="1">
        <v>84.361000000000004</v>
      </c>
      <c r="J70" s="1">
        <v>18.03</v>
      </c>
      <c r="K70" s="1">
        <v>22.742905</v>
      </c>
      <c r="L70" s="1">
        <v>1366.63</v>
      </c>
      <c r="M70" s="1">
        <v>32.683</v>
      </c>
      <c r="N70" s="1">
        <v>52.32</v>
      </c>
      <c r="O70" s="1"/>
      <c r="P70" s="1">
        <v>271.44</v>
      </c>
      <c r="Q70" s="1">
        <v>4.0179600000000004</v>
      </c>
      <c r="R70" s="44">
        <v>7764.0200199999999</v>
      </c>
    </row>
    <row r="71" spans="1:18" x14ac:dyDescent="0.25">
      <c r="A71" s="75">
        <v>40452</v>
      </c>
      <c r="B71" s="1">
        <v>75.586759999999998</v>
      </c>
      <c r="C71" s="1"/>
      <c r="D71" s="1">
        <v>75.36</v>
      </c>
      <c r="E71" s="1">
        <v>31.015000000000001</v>
      </c>
      <c r="F71" s="1">
        <v>259.68</v>
      </c>
      <c r="G71" s="1">
        <v>66.489999999999995</v>
      </c>
      <c r="H71" s="1"/>
      <c r="I71" s="1">
        <v>100.648</v>
      </c>
      <c r="J71" s="1">
        <v>20.98</v>
      </c>
      <c r="K71" s="1">
        <v>20.962793000000001</v>
      </c>
      <c r="L71" s="1">
        <v>1202.74</v>
      </c>
      <c r="M71" s="1">
        <v>39.731000000000002</v>
      </c>
      <c r="N71" s="1">
        <v>39.130000000000003</v>
      </c>
      <c r="O71" s="1"/>
      <c r="P71" s="1">
        <v>295.31</v>
      </c>
      <c r="Q71" s="1">
        <v>4.5852000000000004</v>
      </c>
      <c r="R71" s="44">
        <v>8302.5595699999994</v>
      </c>
    </row>
    <row r="72" spans="1:18" x14ac:dyDescent="0.25">
      <c r="A72" s="75">
        <v>40422</v>
      </c>
      <c r="B72" s="1">
        <v>80.788650000000004</v>
      </c>
      <c r="C72" s="1"/>
      <c r="D72" s="1">
        <v>73.34</v>
      </c>
      <c r="E72" s="1">
        <v>31.113</v>
      </c>
      <c r="F72" s="1">
        <v>287.7</v>
      </c>
      <c r="G72" s="1">
        <v>67.180000000000007</v>
      </c>
      <c r="H72" s="1"/>
      <c r="I72" s="1">
        <v>113.911</v>
      </c>
      <c r="J72" s="1">
        <v>18.63</v>
      </c>
      <c r="K72" s="1">
        <v>20.440273000000001</v>
      </c>
      <c r="L72" s="1">
        <v>1151.49</v>
      </c>
      <c r="M72" s="1">
        <v>39.881</v>
      </c>
      <c r="N72" s="1"/>
      <c r="O72" s="1"/>
      <c r="P72" s="1">
        <v>329.99</v>
      </c>
      <c r="Q72" s="1">
        <v>4.3110400000000002</v>
      </c>
      <c r="R72" s="44">
        <v>8084.1401370000003</v>
      </c>
    </row>
    <row r="73" spans="1:18" x14ac:dyDescent="0.25">
      <c r="A73" s="75">
        <v>40392</v>
      </c>
      <c r="B73" s="1">
        <v>76.313249999999996</v>
      </c>
      <c r="C73" s="1"/>
      <c r="D73" s="1">
        <v>68.42</v>
      </c>
      <c r="E73" s="1">
        <v>30.966000000000001</v>
      </c>
      <c r="F73" s="1">
        <v>276.25</v>
      </c>
      <c r="G73" s="1">
        <v>70.48</v>
      </c>
      <c r="H73" s="1"/>
      <c r="I73" s="1">
        <v>84.408000000000001</v>
      </c>
      <c r="J73" s="1">
        <v>18.989999999999998</v>
      </c>
      <c r="K73" s="1">
        <v>17.148700999999999</v>
      </c>
      <c r="L73" s="1">
        <v>1168.01</v>
      </c>
      <c r="M73" s="1">
        <v>36.225000000000001</v>
      </c>
      <c r="N73" s="1"/>
      <c r="O73" s="1"/>
      <c r="P73" s="1">
        <v>297.35000000000002</v>
      </c>
      <c r="Q73" s="1">
        <v>3.9895999999999998</v>
      </c>
      <c r="R73" s="1"/>
    </row>
    <row r="74" spans="1:18" x14ac:dyDescent="0.25">
      <c r="A74" s="75">
        <v>40360</v>
      </c>
      <c r="B74" s="1">
        <v>77.359430000000003</v>
      </c>
      <c r="C74" s="1"/>
      <c r="D74" s="1">
        <v>62.89</v>
      </c>
      <c r="E74" s="1">
        <v>31.382999999999999</v>
      </c>
      <c r="F74" s="1">
        <v>268.76</v>
      </c>
      <c r="G74" s="1">
        <v>70.290000000000006</v>
      </c>
      <c r="H74" s="1"/>
      <c r="I74" s="1">
        <v>84.408000000000001</v>
      </c>
      <c r="J74" s="1">
        <v>12.8</v>
      </c>
      <c r="K74" s="1">
        <v>16.477242</v>
      </c>
      <c r="L74" s="1">
        <v>1048.05</v>
      </c>
      <c r="M74" s="1">
        <v>35.527999999999999</v>
      </c>
      <c r="N74" s="1"/>
      <c r="O74" s="1"/>
      <c r="P74" s="1">
        <v>327.35000000000002</v>
      </c>
      <c r="Q74" s="1">
        <v>4.15977</v>
      </c>
      <c r="R74" s="1"/>
    </row>
    <row r="75" spans="1:18" x14ac:dyDescent="0.25">
      <c r="A75" s="75">
        <v>40330</v>
      </c>
      <c r="B75" s="1">
        <v>71.686779999999999</v>
      </c>
      <c r="C75" s="1"/>
      <c r="D75" s="1">
        <v>66.650000000000006</v>
      </c>
      <c r="E75" s="1">
        <v>31.652000000000001</v>
      </c>
      <c r="F75" s="1">
        <v>272.70999999999998</v>
      </c>
      <c r="G75" s="1">
        <v>62.59</v>
      </c>
      <c r="H75" s="1"/>
      <c r="I75" s="1">
        <v>79.31</v>
      </c>
      <c r="J75" s="1">
        <v>7.98</v>
      </c>
      <c r="K75" s="1">
        <v>15.814617</v>
      </c>
      <c r="L75" s="1">
        <v>876.19</v>
      </c>
      <c r="M75" s="1">
        <v>32.412999999999997</v>
      </c>
      <c r="N75" s="1"/>
      <c r="O75" s="1"/>
      <c r="P75" s="1">
        <v>327.26</v>
      </c>
      <c r="Q75" s="1">
        <v>4.0368700000000004</v>
      </c>
      <c r="R75" s="1"/>
    </row>
    <row r="76" spans="1:18" x14ac:dyDescent="0.25">
      <c r="A76" s="75">
        <v>40301</v>
      </c>
      <c r="B76" s="1">
        <v>66.180959999999999</v>
      </c>
      <c r="C76" s="1"/>
      <c r="D76" s="1">
        <v>56.64</v>
      </c>
      <c r="E76" s="1">
        <v>32.607999999999997</v>
      </c>
      <c r="F76" s="1">
        <v>269.92</v>
      </c>
      <c r="G76" s="1">
        <v>54.17</v>
      </c>
      <c r="H76" s="1"/>
      <c r="I76" s="1">
        <v>74.049000000000007</v>
      </c>
      <c r="J76" s="1">
        <v>10.98</v>
      </c>
      <c r="K76" s="1">
        <v>19.576495999999999</v>
      </c>
      <c r="L76" s="1">
        <v>755.56</v>
      </c>
      <c r="M76" s="1">
        <v>27.068999999999999</v>
      </c>
      <c r="N76" s="1"/>
      <c r="O76" s="1"/>
      <c r="P76" s="1">
        <v>321.23</v>
      </c>
      <c r="Q76" s="1">
        <v>4.2164900000000003</v>
      </c>
      <c r="R76" s="1"/>
    </row>
    <row r="77" spans="1:18" x14ac:dyDescent="0.25">
      <c r="A77" s="75">
        <v>40269</v>
      </c>
      <c r="B77" s="1">
        <v>70.073989999999995</v>
      </c>
      <c r="C77" s="1"/>
      <c r="D77" s="1">
        <v>54.33</v>
      </c>
      <c r="E77" s="1">
        <v>34.496000000000002</v>
      </c>
      <c r="F77" s="1">
        <v>276.70999999999998</v>
      </c>
      <c r="G77" s="1">
        <v>62.98</v>
      </c>
      <c r="H77" s="1"/>
      <c r="I77" s="1">
        <v>98.885000000000005</v>
      </c>
      <c r="J77" s="1">
        <v>9.68</v>
      </c>
      <c r="K77" s="1">
        <v>20.449112</v>
      </c>
      <c r="L77" s="1">
        <v>761.53</v>
      </c>
      <c r="M77" s="1">
        <v>28.201000000000001</v>
      </c>
      <c r="N77" s="1"/>
      <c r="O77" s="1"/>
      <c r="P77" s="1">
        <v>303.43</v>
      </c>
      <c r="Q77" s="1">
        <v>4.44339</v>
      </c>
      <c r="R77" s="1"/>
    </row>
    <row r="78" spans="1:18" x14ac:dyDescent="0.25">
      <c r="A78" s="75">
        <v>40239</v>
      </c>
      <c r="B78" s="1">
        <v>64.595950000000002</v>
      </c>
      <c r="C78" s="1"/>
      <c r="D78" s="1">
        <v>44.4</v>
      </c>
      <c r="E78" s="1">
        <v>34.226999999999997</v>
      </c>
      <c r="F78" s="1">
        <v>202.38</v>
      </c>
      <c r="G78" s="1">
        <v>57.41</v>
      </c>
      <c r="H78" s="1"/>
      <c r="I78" s="1">
        <v>93.531999999999996</v>
      </c>
      <c r="J78" s="1">
        <v>9.8000000000000007</v>
      </c>
      <c r="K78" s="1">
        <v>19.188669000000001</v>
      </c>
      <c r="L78" s="1">
        <v>746.53</v>
      </c>
      <c r="M78" s="1">
        <v>19.856999999999999</v>
      </c>
      <c r="N78" s="1"/>
      <c r="O78" s="1"/>
      <c r="P78" s="1">
        <v>262.36</v>
      </c>
      <c r="Q78" s="1">
        <v>4.2070400000000001</v>
      </c>
      <c r="R78" s="1"/>
    </row>
    <row r="79" spans="1:18" x14ac:dyDescent="0.25">
      <c r="A79" s="75">
        <v>40210</v>
      </c>
      <c r="B79" s="1">
        <v>64.123289999999997</v>
      </c>
      <c r="C79" s="1"/>
      <c r="D79" s="1">
        <v>41.5</v>
      </c>
      <c r="E79" s="1">
        <v>32.118000000000002</v>
      </c>
      <c r="F79" s="1">
        <v>185.36</v>
      </c>
      <c r="G79" s="1">
        <v>55.38</v>
      </c>
      <c r="H79" s="1"/>
      <c r="I79" s="1">
        <v>91.212000000000003</v>
      </c>
      <c r="J79" s="1">
        <v>8.81</v>
      </c>
      <c r="K79" s="1">
        <v>16.839102</v>
      </c>
      <c r="L79" s="1">
        <v>750.1</v>
      </c>
      <c r="M79" s="1">
        <v>16.888000000000002</v>
      </c>
      <c r="N79" s="1"/>
      <c r="O79" s="1"/>
      <c r="P79" s="1">
        <v>220.36</v>
      </c>
      <c r="Q79" s="1">
        <v>4.3488600000000002</v>
      </c>
      <c r="R79" s="1"/>
    </row>
    <row r="80" spans="1:18" x14ac:dyDescent="0.25">
      <c r="A80" s="75">
        <v>40179</v>
      </c>
      <c r="B80" s="1">
        <v>71.214110000000005</v>
      </c>
      <c r="C80" s="1"/>
      <c r="D80" s="1">
        <v>62.07</v>
      </c>
      <c r="E80" s="1">
        <v>26.405000000000001</v>
      </c>
      <c r="F80" s="1">
        <v>173.43</v>
      </c>
      <c r="G80" s="1">
        <v>56.15</v>
      </c>
      <c r="H80" s="1"/>
      <c r="I80" s="1">
        <v>87.834000000000003</v>
      </c>
      <c r="J80" s="1">
        <v>11.21</v>
      </c>
      <c r="K80" s="1">
        <v>14.007671</v>
      </c>
      <c r="L80" s="1">
        <v>760.82</v>
      </c>
      <c r="M80" s="1">
        <v>15.867000000000001</v>
      </c>
      <c r="N80" s="1"/>
      <c r="O80" s="1"/>
      <c r="P80" s="1">
        <v>252.27</v>
      </c>
      <c r="Q80" s="1">
        <v>4.44339</v>
      </c>
      <c r="R80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54" workbookViewId="0">
      <selection activeCell="V75" sqref="V75"/>
    </sheetView>
  </sheetViews>
  <sheetFormatPr defaultRowHeight="15" x14ac:dyDescent="0.25"/>
  <sheetData>
    <row r="1" spans="1:18" ht="84.75" x14ac:dyDescent="0.25">
      <c r="A1" s="71" t="s">
        <v>0</v>
      </c>
      <c r="B1" s="71" t="s">
        <v>2</v>
      </c>
      <c r="C1" s="71" t="s">
        <v>3</v>
      </c>
      <c r="D1" s="71" t="s">
        <v>4</v>
      </c>
      <c r="E1" s="71" t="s">
        <v>5</v>
      </c>
      <c r="F1" s="71" t="s">
        <v>6</v>
      </c>
      <c r="G1" s="71" t="s">
        <v>7</v>
      </c>
      <c r="H1" s="71" t="s">
        <v>8</v>
      </c>
      <c r="I1" s="71" t="s">
        <v>10</v>
      </c>
      <c r="J1" s="71" t="s">
        <v>9</v>
      </c>
      <c r="K1" s="71" t="s">
        <v>11</v>
      </c>
      <c r="L1" s="71" t="s">
        <v>12</v>
      </c>
      <c r="M1" s="71" t="s">
        <v>13</v>
      </c>
      <c r="N1" s="71" t="s">
        <v>14</v>
      </c>
      <c r="O1" s="71" t="s">
        <v>15</v>
      </c>
      <c r="P1" s="71" t="s">
        <v>16</v>
      </c>
      <c r="Q1" s="71" t="s">
        <v>17</v>
      </c>
      <c r="R1" s="71" t="s">
        <v>48</v>
      </c>
    </row>
    <row r="2" spans="1:18" x14ac:dyDescent="0.25">
      <c r="A2" s="75">
        <v>42522</v>
      </c>
      <c r="B2" s="1">
        <v>542.90002000000004</v>
      </c>
      <c r="C2" s="1">
        <v>533.29999999999995</v>
      </c>
      <c r="D2" s="1">
        <v>347.35</v>
      </c>
      <c r="E2" s="1">
        <v>6.32</v>
      </c>
      <c r="F2" s="1">
        <v>603</v>
      </c>
      <c r="G2" s="1">
        <v>260.95</v>
      </c>
      <c r="H2" s="1">
        <v>22.05</v>
      </c>
      <c r="I2" s="1">
        <v>532.15</v>
      </c>
      <c r="J2" s="1">
        <v>940.1</v>
      </c>
      <c r="K2" s="1">
        <v>33.380001</v>
      </c>
      <c r="L2" s="1">
        <v>13466.5</v>
      </c>
      <c r="M2" s="1">
        <v>478.3</v>
      </c>
      <c r="N2" s="1">
        <v>569.5</v>
      </c>
      <c r="O2" s="1">
        <v>310.89999999999998</v>
      </c>
      <c r="P2" s="1">
        <v>2220.4</v>
      </c>
      <c r="Q2" s="1">
        <v>92.75</v>
      </c>
      <c r="R2" s="44">
        <v>11404.049805000001</v>
      </c>
    </row>
    <row r="3" spans="1:18" x14ac:dyDescent="0.25">
      <c r="A3" s="75">
        <v>42492</v>
      </c>
      <c r="B3" s="1">
        <v>569.29998999999998</v>
      </c>
      <c r="C3" s="1">
        <v>531.07000000000005</v>
      </c>
      <c r="D3" s="1">
        <v>240.8</v>
      </c>
      <c r="E3" s="1">
        <v>5.91</v>
      </c>
      <c r="F3" s="1">
        <v>553.35</v>
      </c>
      <c r="G3" s="1">
        <v>234.55</v>
      </c>
      <c r="H3" s="1">
        <v>20.9</v>
      </c>
      <c r="I3" s="1">
        <v>509.726</v>
      </c>
      <c r="J3" s="1">
        <v>940.5</v>
      </c>
      <c r="K3" s="1">
        <v>32.832340000000002</v>
      </c>
      <c r="L3" s="1">
        <v>13770.36</v>
      </c>
      <c r="M3" s="1">
        <v>446.7</v>
      </c>
      <c r="N3" s="1">
        <v>534.95000000000005</v>
      </c>
      <c r="O3" s="1">
        <v>315.89999999999998</v>
      </c>
      <c r="P3" s="1">
        <v>2275.5</v>
      </c>
      <c r="Q3" s="1">
        <v>93.45</v>
      </c>
      <c r="R3" s="44">
        <v>11366.040039</v>
      </c>
    </row>
    <row r="4" spans="1:18" x14ac:dyDescent="0.25">
      <c r="A4" s="75">
        <v>42461</v>
      </c>
      <c r="B4" s="1">
        <v>567.09997999999996</v>
      </c>
      <c r="C4" s="1">
        <v>598.41</v>
      </c>
      <c r="D4" s="1">
        <v>223.5</v>
      </c>
      <c r="E4" s="1">
        <v>7.19</v>
      </c>
      <c r="F4" s="1">
        <v>581.79999999999995</v>
      </c>
      <c r="G4" s="1">
        <v>251.39</v>
      </c>
      <c r="H4" s="1">
        <v>22.2</v>
      </c>
      <c r="I4" s="1">
        <v>505.15199999999999</v>
      </c>
      <c r="J4" s="1">
        <v>1051.95</v>
      </c>
      <c r="K4" s="1">
        <v>39.139789999999998</v>
      </c>
      <c r="L4" s="1">
        <v>12521.97</v>
      </c>
      <c r="M4" s="1">
        <v>486.4</v>
      </c>
      <c r="N4" s="1">
        <v>588.9</v>
      </c>
      <c r="O4" s="1">
        <v>322.10000000000002</v>
      </c>
      <c r="P4" s="1">
        <v>2243.8200000000002</v>
      </c>
      <c r="Q4" s="1">
        <v>90.2</v>
      </c>
      <c r="R4" s="44">
        <v>11042.919921999999</v>
      </c>
    </row>
    <row r="5" spans="1:18" x14ac:dyDescent="0.25">
      <c r="A5" s="75">
        <v>42430</v>
      </c>
      <c r="B5" s="1">
        <v>484</v>
      </c>
      <c r="C5" s="1">
        <v>596.13</v>
      </c>
      <c r="D5" s="1">
        <v>195</v>
      </c>
      <c r="E5" s="1">
        <v>5.3</v>
      </c>
      <c r="F5" s="1">
        <v>546.95000000000005</v>
      </c>
      <c r="G5" s="1">
        <v>230.52</v>
      </c>
      <c r="H5" s="1">
        <v>20.55</v>
      </c>
      <c r="I5" s="1">
        <v>508.13499999999999</v>
      </c>
      <c r="J5" s="1">
        <v>968.35</v>
      </c>
      <c r="K5" s="1">
        <v>43.588614999999997</v>
      </c>
      <c r="L5" s="1">
        <v>12076.37</v>
      </c>
      <c r="M5" s="1">
        <v>364</v>
      </c>
      <c r="N5" s="1">
        <v>500</v>
      </c>
      <c r="O5" s="1">
        <v>297.10000000000002</v>
      </c>
      <c r="P5" s="1">
        <v>2074.87</v>
      </c>
      <c r="Q5" s="1">
        <v>98.85</v>
      </c>
      <c r="R5" s="44">
        <v>10618.950194999999</v>
      </c>
    </row>
    <row r="6" spans="1:18" x14ac:dyDescent="0.25">
      <c r="A6" s="75">
        <v>42401</v>
      </c>
      <c r="B6" s="1">
        <v>525</v>
      </c>
      <c r="C6" s="1">
        <v>613.54999999999995</v>
      </c>
      <c r="D6" s="1">
        <v>178.1</v>
      </c>
      <c r="E6" s="1">
        <v>8.5500000000000007</v>
      </c>
      <c r="F6" s="1">
        <v>507.71</v>
      </c>
      <c r="G6" s="1">
        <v>220.85</v>
      </c>
      <c r="H6" s="1">
        <v>19.55</v>
      </c>
      <c r="I6" s="1">
        <v>522.25599999999997</v>
      </c>
      <c r="J6" s="1">
        <v>826.75</v>
      </c>
      <c r="K6" s="1">
        <v>42.370685999999999</v>
      </c>
      <c r="L6" s="1">
        <v>9847.9</v>
      </c>
      <c r="M6" s="1">
        <v>387.55</v>
      </c>
      <c r="N6" s="1">
        <v>480.5</v>
      </c>
      <c r="O6" s="1">
        <v>224</v>
      </c>
      <c r="P6" s="1">
        <v>1900.97</v>
      </c>
      <c r="Q6" s="1">
        <v>64.099999999999994</v>
      </c>
      <c r="R6" s="44">
        <v>9575.0996090000008</v>
      </c>
    </row>
    <row r="7" spans="1:18" x14ac:dyDescent="0.25">
      <c r="A7" s="75">
        <v>42370</v>
      </c>
      <c r="B7" s="1">
        <v>591.25</v>
      </c>
      <c r="C7" s="1">
        <v>613.15</v>
      </c>
      <c r="D7" s="1">
        <v>202.7</v>
      </c>
      <c r="E7" s="1">
        <v>11.11</v>
      </c>
      <c r="F7" s="1">
        <v>671.48</v>
      </c>
      <c r="G7" s="1">
        <v>249.44</v>
      </c>
      <c r="H7" s="1">
        <v>21.35</v>
      </c>
      <c r="I7" s="1">
        <v>488.745</v>
      </c>
      <c r="J7" s="1">
        <v>1094.5</v>
      </c>
      <c r="K7" s="1">
        <v>39.625076</v>
      </c>
      <c r="L7" s="1">
        <v>12039.15</v>
      </c>
      <c r="M7" s="1">
        <v>467.25</v>
      </c>
      <c r="N7" s="1">
        <v>549.5</v>
      </c>
      <c r="O7" s="1">
        <v>322.39999999999998</v>
      </c>
      <c r="P7" s="1">
        <v>2083.2600000000002</v>
      </c>
      <c r="Q7" s="1">
        <v>78.849999999999994</v>
      </c>
      <c r="R7" s="44">
        <v>10417.259765999999</v>
      </c>
    </row>
    <row r="8" spans="1:18" x14ac:dyDescent="0.25">
      <c r="A8" s="75">
        <v>42339</v>
      </c>
      <c r="B8" s="1">
        <v>659</v>
      </c>
      <c r="C8" s="1">
        <v>688.88</v>
      </c>
      <c r="D8" s="1">
        <v>245</v>
      </c>
      <c r="E8" s="1">
        <v>13.55</v>
      </c>
      <c r="F8" s="1">
        <v>676.91</v>
      </c>
      <c r="G8" s="1">
        <v>300.25</v>
      </c>
      <c r="H8" s="1">
        <v>26.05</v>
      </c>
      <c r="I8" s="1">
        <v>567.54999999999995</v>
      </c>
      <c r="J8" s="1">
        <v>1099.55</v>
      </c>
      <c r="K8" s="1">
        <v>34.300548999999997</v>
      </c>
      <c r="L8" s="1">
        <v>13298.95</v>
      </c>
      <c r="M8" s="1">
        <v>508.5</v>
      </c>
      <c r="N8" s="1">
        <v>640</v>
      </c>
      <c r="O8" s="1">
        <v>298.7</v>
      </c>
      <c r="P8" s="1">
        <v>2527.88</v>
      </c>
      <c r="Q8" s="1">
        <v>99.2</v>
      </c>
      <c r="R8" s="44">
        <v>11143.080078000001</v>
      </c>
    </row>
    <row r="9" spans="1:18" x14ac:dyDescent="0.25">
      <c r="A9" s="75">
        <v>42310</v>
      </c>
      <c r="B9" s="1">
        <v>640</v>
      </c>
      <c r="C9" s="1">
        <v>686.65</v>
      </c>
      <c r="D9" s="1">
        <v>245</v>
      </c>
      <c r="E9" s="1">
        <v>18.899999999999999</v>
      </c>
      <c r="F9" s="1">
        <v>635.75</v>
      </c>
      <c r="G9" s="1">
        <v>284.51</v>
      </c>
      <c r="H9" s="1">
        <v>22.45</v>
      </c>
      <c r="I9" s="1">
        <v>513.10699999999997</v>
      </c>
      <c r="J9" s="1">
        <v>1025.75</v>
      </c>
      <c r="K9" s="1">
        <v>37.956721999999999</v>
      </c>
      <c r="L9" s="1">
        <v>13159.09</v>
      </c>
      <c r="M9" s="1">
        <v>507</v>
      </c>
      <c r="N9" s="1">
        <v>549.29999999999995</v>
      </c>
      <c r="O9" s="1">
        <v>280.7</v>
      </c>
      <c r="P9" s="1">
        <v>2047.7</v>
      </c>
      <c r="Q9" s="1">
        <v>118.4</v>
      </c>
      <c r="R9" s="44">
        <v>10989.759765999999</v>
      </c>
    </row>
    <row r="10" spans="1:18" x14ac:dyDescent="0.25">
      <c r="A10" s="75">
        <v>42278</v>
      </c>
      <c r="B10" s="1">
        <v>689.75</v>
      </c>
      <c r="C10" s="1">
        <v>673.35</v>
      </c>
      <c r="D10" s="1">
        <v>245.7</v>
      </c>
      <c r="E10" s="1">
        <v>23.65</v>
      </c>
      <c r="F10" s="1">
        <v>627.79999999999995</v>
      </c>
      <c r="G10" s="1">
        <v>274.95</v>
      </c>
      <c r="H10" s="1">
        <v>18.55</v>
      </c>
      <c r="I10" s="1">
        <v>480.79</v>
      </c>
      <c r="J10" s="1">
        <v>915.99</v>
      </c>
      <c r="K10" s="1">
        <v>49.514674999999997</v>
      </c>
      <c r="L10" s="1">
        <v>13975.18</v>
      </c>
      <c r="M10" s="1">
        <v>523.95000000000005</v>
      </c>
      <c r="N10" s="1">
        <v>441.1</v>
      </c>
      <c r="O10" s="1">
        <v>273.39999999999998</v>
      </c>
      <c r="P10" s="1">
        <v>1689.29</v>
      </c>
      <c r="Q10" s="1">
        <v>123.9</v>
      </c>
      <c r="R10" s="44">
        <v>10974.599609000001</v>
      </c>
    </row>
    <row r="11" spans="1:18" x14ac:dyDescent="0.25">
      <c r="A11" s="75">
        <v>42248</v>
      </c>
      <c r="B11" s="1">
        <v>672.5</v>
      </c>
      <c r="C11" s="1">
        <v>679.45</v>
      </c>
      <c r="D11" s="1">
        <v>239.3</v>
      </c>
      <c r="E11" s="1">
        <v>22.05</v>
      </c>
      <c r="F11" s="1">
        <v>630.96</v>
      </c>
      <c r="G11" s="1">
        <v>287.64999999999998</v>
      </c>
      <c r="H11" s="1">
        <v>15.2</v>
      </c>
      <c r="I11" s="1">
        <v>387.416</v>
      </c>
      <c r="J11" s="1">
        <v>907.99</v>
      </c>
      <c r="K11" s="1">
        <v>49.844906000000002</v>
      </c>
      <c r="L11" s="1">
        <v>13179</v>
      </c>
      <c r="M11" s="1">
        <v>528.85</v>
      </c>
      <c r="N11" s="1">
        <v>400.1</v>
      </c>
      <c r="O11" s="1">
        <v>295.7</v>
      </c>
      <c r="P11" s="1">
        <v>1597.65</v>
      </c>
      <c r="Q11" s="1">
        <v>131.30000000000001</v>
      </c>
      <c r="R11" s="44">
        <v>10799.200194999999</v>
      </c>
    </row>
    <row r="12" spans="1:18" x14ac:dyDescent="0.25">
      <c r="A12" s="75">
        <v>42219</v>
      </c>
      <c r="B12" s="1">
        <v>675.06237999999996</v>
      </c>
      <c r="C12" s="1">
        <v>708.49</v>
      </c>
      <c r="D12" s="1">
        <v>245.59</v>
      </c>
      <c r="E12" s="1">
        <v>60.5</v>
      </c>
      <c r="F12" s="1">
        <v>572.86</v>
      </c>
      <c r="G12" s="1">
        <v>286.14999999999998</v>
      </c>
      <c r="H12" s="1">
        <v>16</v>
      </c>
      <c r="I12" s="1">
        <v>389.99799999999999</v>
      </c>
      <c r="J12" s="1">
        <v>996.15</v>
      </c>
      <c r="K12" s="1">
        <v>56.574398000000002</v>
      </c>
      <c r="L12" s="1">
        <v>14102.38</v>
      </c>
      <c r="M12" s="1">
        <v>518.71299999999997</v>
      </c>
      <c r="N12" s="1">
        <v>415.3</v>
      </c>
      <c r="O12" s="1">
        <v>277.29000000000002</v>
      </c>
      <c r="P12" s="1">
        <v>1604.07</v>
      </c>
      <c r="Q12" s="1">
        <v>98.444029999999998</v>
      </c>
      <c r="R12" s="44">
        <v>10734.419921999999</v>
      </c>
    </row>
    <row r="13" spans="1:18" x14ac:dyDescent="0.25">
      <c r="A13" s="75">
        <v>42186</v>
      </c>
      <c r="B13" s="1">
        <v>682.27031999999997</v>
      </c>
      <c r="C13" s="1">
        <v>705.66</v>
      </c>
      <c r="D13" s="1">
        <v>265.08999999999997</v>
      </c>
      <c r="E13" s="1">
        <v>176.7</v>
      </c>
      <c r="F13" s="1">
        <v>564.62</v>
      </c>
      <c r="G13" s="1">
        <v>328.78</v>
      </c>
      <c r="H13" s="1">
        <v>16.739999999999998</v>
      </c>
      <c r="I13" s="1">
        <v>438.20499999999998</v>
      </c>
      <c r="J13" s="1">
        <v>833.83</v>
      </c>
      <c r="K13" s="1">
        <v>66.661452999999995</v>
      </c>
      <c r="L13" s="1">
        <v>13583.78</v>
      </c>
      <c r="M13" s="1">
        <v>561.72299999999996</v>
      </c>
      <c r="N13" s="1">
        <v>438.1</v>
      </c>
      <c r="O13" s="1">
        <v>281.37</v>
      </c>
      <c r="P13" s="1">
        <v>1267.6400000000001</v>
      </c>
      <c r="Q13" s="1">
        <v>106.60621999999999</v>
      </c>
      <c r="R13" s="44">
        <v>11273.019531</v>
      </c>
    </row>
    <row r="14" spans="1:18" x14ac:dyDescent="0.25">
      <c r="A14" s="75">
        <v>42156</v>
      </c>
      <c r="B14" s="1">
        <v>535.37714000000005</v>
      </c>
      <c r="C14" s="1">
        <v>654.73</v>
      </c>
      <c r="D14" s="1">
        <v>177.76</v>
      </c>
      <c r="E14" s="1">
        <v>236.35</v>
      </c>
      <c r="F14" s="1">
        <v>466.2</v>
      </c>
      <c r="G14" s="1">
        <v>324.70999999999998</v>
      </c>
      <c r="H14" s="1">
        <v>13.67</v>
      </c>
      <c r="I14" s="1">
        <v>369.197</v>
      </c>
      <c r="J14" s="1">
        <v>723.7</v>
      </c>
      <c r="K14" s="1">
        <v>65.126677999999998</v>
      </c>
      <c r="L14" s="1">
        <v>14988.07</v>
      </c>
      <c r="M14" s="1">
        <v>237.352</v>
      </c>
      <c r="N14" s="1">
        <v>345.46</v>
      </c>
      <c r="O14" s="1">
        <v>245.54</v>
      </c>
      <c r="P14" s="1">
        <v>1252.08</v>
      </c>
      <c r="Q14" s="1">
        <v>55.244120000000002</v>
      </c>
      <c r="R14" s="44">
        <v>10679.990234000001</v>
      </c>
    </row>
    <row r="15" spans="1:18" x14ac:dyDescent="0.25">
      <c r="A15" s="75">
        <v>42125</v>
      </c>
      <c r="B15" s="1">
        <v>535.87427000000002</v>
      </c>
      <c r="C15" s="1">
        <v>544.76</v>
      </c>
      <c r="D15" s="1">
        <v>166.61</v>
      </c>
      <c r="E15" s="1">
        <v>180.65</v>
      </c>
      <c r="F15" s="1">
        <v>453.81</v>
      </c>
      <c r="G15" s="1">
        <v>309.31</v>
      </c>
      <c r="H15" s="1">
        <v>12.28</v>
      </c>
      <c r="I15" s="1">
        <v>359.14100000000002</v>
      </c>
      <c r="J15" s="1">
        <v>570.16999999999996</v>
      </c>
      <c r="K15" s="1">
        <v>64.287070999999997</v>
      </c>
      <c r="L15" s="1">
        <v>16048.52</v>
      </c>
      <c r="M15" s="1">
        <v>424.851</v>
      </c>
      <c r="N15" s="1">
        <v>362.38</v>
      </c>
      <c r="O15" s="1">
        <v>240.96</v>
      </c>
      <c r="P15" s="1">
        <v>1111.54</v>
      </c>
      <c r="Q15" s="1">
        <v>53.701270000000001</v>
      </c>
      <c r="R15" s="44">
        <v>10716.089844</v>
      </c>
    </row>
    <row r="16" spans="1:18" x14ac:dyDescent="0.25">
      <c r="A16" s="75">
        <v>42095</v>
      </c>
      <c r="B16" s="1">
        <v>537.86266999999998</v>
      </c>
      <c r="C16" s="1">
        <v>468.39</v>
      </c>
      <c r="D16" s="1">
        <v>139.76</v>
      </c>
      <c r="E16" s="1">
        <v>105.25</v>
      </c>
      <c r="F16" s="1">
        <v>403.51</v>
      </c>
      <c r="G16" s="1">
        <v>273.75</v>
      </c>
      <c r="H16" s="1">
        <v>11.33</v>
      </c>
      <c r="I16" s="1">
        <v>307.87799999999999</v>
      </c>
      <c r="J16" s="1">
        <v>431.62</v>
      </c>
      <c r="K16" s="1">
        <v>62.059348999999997</v>
      </c>
      <c r="L16" s="1">
        <v>13522.32</v>
      </c>
      <c r="M16" s="1">
        <v>364.15800000000002</v>
      </c>
      <c r="N16" s="1">
        <v>322.26</v>
      </c>
      <c r="O16" s="1">
        <v>184.73</v>
      </c>
      <c r="P16" s="1">
        <v>878.36</v>
      </c>
      <c r="Q16" s="1">
        <v>49.570399999999999</v>
      </c>
      <c r="R16" s="44">
        <v>10416.290039</v>
      </c>
    </row>
    <row r="17" spans="1:18" x14ac:dyDescent="0.25">
      <c r="A17" s="75">
        <v>42065</v>
      </c>
      <c r="B17" s="1">
        <v>542.33654999999999</v>
      </c>
      <c r="C17" s="1">
        <v>447.84</v>
      </c>
      <c r="D17" s="1">
        <v>146.32</v>
      </c>
      <c r="E17" s="1">
        <v>55.1</v>
      </c>
      <c r="F17" s="1">
        <v>335.2</v>
      </c>
      <c r="G17" s="1">
        <v>258.66000000000003</v>
      </c>
      <c r="H17" s="1">
        <v>12.11</v>
      </c>
      <c r="I17" s="1">
        <v>324.73500000000001</v>
      </c>
      <c r="J17" s="1">
        <v>378.38</v>
      </c>
      <c r="K17" s="1">
        <v>62.328220000000002</v>
      </c>
      <c r="L17" s="1">
        <v>13598.58</v>
      </c>
      <c r="M17" s="1">
        <v>322.697</v>
      </c>
      <c r="N17" s="1">
        <v>308.62</v>
      </c>
      <c r="O17" s="1">
        <v>182.54</v>
      </c>
      <c r="P17" s="1">
        <v>741.15</v>
      </c>
      <c r="Q17" s="1">
        <v>49.12247</v>
      </c>
      <c r="R17" s="44">
        <v>10592.219727</v>
      </c>
    </row>
    <row r="18" spans="1:18" x14ac:dyDescent="0.25">
      <c r="A18" s="75">
        <v>42037</v>
      </c>
      <c r="B18" s="1">
        <v>590.55529999999999</v>
      </c>
      <c r="C18" s="1">
        <v>404.16</v>
      </c>
      <c r="D18" s="1">
        <v>113.6</v>
      </c>
      <c r="E18" s="1">
        <v>61.45</v>
      </c>
      <c r="F18" s="1">
        <v>331.2</v>
      </c>
      <c r="G18" s="1">
        <v>207.2</v>
      </c>
      <c r="H18" s="1">
        <v>14.08</v>
      </c>
      <c r="I18" s="1">
        <v>337.45299999999997</v>
      </c>
      <c r="J18" s="1">
        <v>399.76</v>
      </c>
      <c r="K18" s="1">
        <v>60.883003000000002</v>
      </c>
      <c r="L18" s="1">
        <v>11487.83</v>
      </c>
      <c r="M18" s="1">
        <v>353.54300000000001</v>
      </c>
      <c r="N18" s="1">
        <v>386.87</v>
      </c>
      <c r="O18" s="1">
        <v>202.44</v>
      </c>
      <c r="P18" s="1">
        <v>861.19</v>
      </c>
      <c r="Q18" s="1">
        <v>50.366709999999998</v>
      </c>
      <c r="R18" s="44">
        <v>10811.459961</v>
      </c>
    </row>
    <row r="19" spans="1:18" x14ac:dyDescent="0.25">
      <c r="A19" s="75">
        <v>42005</v>
      </c>
      <c r="B19" s="1">
        <v>562.96624999999995</v>
      </c>
      <c r="C19" s="1">
        <v>465.47</v>
      </c>
      <c r="D19" s="1">
        <v>127.02</v>
      </c>
      <c r="E19" s="1">
        <v>66.849999999999994</v>
      </c>
      <c r="F19" s="1">
        <v>376.51</v>
      </c>
      <c r="G19" s="1">
        <v>204.97</v>
      </c>
      <c r="H19" s="1">
        <v>13.25</v>
      </c>
      <c r="I19" s="1">
        <v>386.005</v>
      </c>
      <c r="J19" s="1">
        <v>404.85</v>
      </c>
      <c r="K19" s="1">
        <v>61.035881000000003</v>
      </c>
      <c r="L19" s="1">
        <v>11663.38</v>
      </c>
      <c r="M19" s="1">
        <v>329.14100000000002</v>
      </c>
      <c r="N19" s="1">
        <v>224.4</v>
      </c>
      <c r="O19" s="1">
        <v>233.79</v>
      </c>
      <c r="P19" s="1">
        <v>830.33</v>
      </c>
      <c r="Q19" s="1">
        <v>62.809080000000002</v>
      </c>
      <c r="R19" s="44">
        <v>10738.589844</v>
      </c>
    </row>
    <row r="20" spans="1:18" x14ac:dyDescent="0.25">
      <c r="A20" s="75">
        <v>41974</v>
      </c>
      <c r="B20" s="1">
        <v>594.03497000000004</v>
      </c>
      <c r="C20" s="1">
        <v>439.19</v>
      </c>
      <c r="D20" s="1">
        <v>100.52</v>
      </c>
      <c r="E20" s="1">
        <v>76.95</v>
      </c>
      <c r="F20" s="1">
        <v>367.73</v>
      </c>
      <c r="G20" s="1">
        <v>178.55</v>
      </c>
      <c r="H20" s="1">
        <v>12.07</v>
      </c>
      <c r="I20" s="1">
        <v>370.28100000000001</v>
      </c>
      <c r="J20" s="1">
        <v>345.02</v>
      </c>
      <c r="K20" s="1">
        <v>62.822620000000001</v>
      </c>
      <c r="L20" s="1">
        <v>11622.84</v>
      </c>
      <c r="M20" s="1">
        <v>281.68599999999998</v>
      </c>
      <c r="N20" s="1">
        <v>177.21</v>
      </c>
      <c r="O20" s="1">
        <v>162.03</v>
      </c>
      <c r="P20" s="1">
        <v>806.76</v>
      </c>
      <c r="Q20" s="1">
        <v>50.764870000000002</v>
      </c>
      <c r="R20" s="44">
        <v>10452.439941000001</v>
      </c>
    </row>
    <row r="21" spans="1:18" x14ac:dyDescent="0.25">
      <c r="A21" s="75">
        <v>41946</v>
      </c>
      <c r="B21" s="1">
        <v>608.45092999999997</v>
      </c>
      <c r="C21" s="1">
        <v>415.58</v>
      </c>
      <c r="D21" s="1">
        <v>112</v>
      </c>
      <c r="E21" s="1">
        <v>87.171000000000006</v>
      </c>
      <c r="F21" s="1">
        <v>383.47</v>
      </c>
      <c r="G21" s="1">
        <v>183.31</v>
      </c>
      <c r="H21" s="1">
        <v>10.59</v>
      </c>
      <c r="I21" s="1">
        <v>381.71699999999998</v>
      </c>
      <c r="J21" s="1">
        <v>319.14999999999998</v>
      </c>
      <c r="K21" s="1">
        <v>61.699741000000003</v>
      </c>
      <c r="L21" s="1">
        <v>9411.39</v>
      </c>
      <c r="M21" s="1">
        <v>245.869</v>
      </c>
      <c r="N21" s="1">
        <v>87.86</v>
      </c>
      <c r="O21" s="1">
        <v>199.41</v>
      </c>
      <c r="P21" s="1">
        <v>832.61</v>
      </c>
      <c r="Q21" s="1">
        <v>55.64228</v>
      </c>
      <c r="R21" s="44">
        <v>10270.610352</v>
      </c>
    </row>
    <row r="22" spans="1:18" x14ac:dyDescent="0.25">
      <c r="A22" s="75">
        <v>41913</v>
      </c>
      <c r="B22" s="1">
        <v>605.66718000000003</v>
      </c>
      <c r="C22" s="1">
        <v>402.19</v>
      </c>
      <c r="D22" s="1">
        <v>99.17</v>
      </c>
      <c r="E22" s="1">
        <v>93.162000000000006</v>
      </c>
      <c r="F22" s="1">
        <v>410.77</v>
      </c>
      <c r="G22" s="1">
        <v>130.97</v>
      </c>
      <c r="H22" s="1">
        <v>10.93</v>
      </c>
      <c r="I22" s="1">
        <v>336.17099999999999</v>
      </c>
      <c r="J22" s="1">
        <v>176.06</v>
      </c>
      <c r="K22" s="1">
        <v>54.960388000000002</v>
      </c>
      <c r="L22" s="1">
        <v>8792.98</v>
      </c>
      <c r="M22" s="1">
        <v>258.60700000000003</v>
      </c>
      <c r="N22" s="1">
        <v>62.57</v>
      </c>
      <c r="O22" s="1">
        <v>163.28</v>
      </c>
      <c r="P22" s="1">
        <v>961.01</v>
      </c>
      <c r="Q22" s="1">
        <v>65.397090000000006</v>
      </c>
      <c r="R22" s="44">
        <v>9834.5996090000008</v>
      </c>
    </row>
    <row r="23" spans="1:18" x14ac:dyDescent="0.25">
      <c r="A23" s="75">
        <v>41883</v>
      </c>
      <c r="B23" s="1">
        <v>622.96618999999998</v>
      </c>
      <c r="C23" s="1">
        <v>408.21</v>
      </c>
      <c r="D23" s="1">
        <v>72.27</v>
      </c>
      <c r="E23" s="1">
        <v>92.763000000000005</v>
      </c>
      <c r="F23" s="1">
        <v>579.13</v>
      </c>
      <c r="G23" s="1">
        <v>102.66</v>
      </c>
      <c r="H23" s="1">
        <v>11.82</v>
      </c>
      <c r="I23" s="1">
        <v>340.55799999999999</v>
      </c>
      <c r="J23" s="1">
        <v>184.1</v>
      </c>
      <c r="K23" s="1">
        <v>55.302585999999998</v>
      </c>
      <c r="L23" s="1">
        <v>7847.28</v>
      </c>
      <c r="M23" s="1">
        <v>239.55</v>
      </c>
      <c r="N23" s="1">
        <v>51.57</v>
      </c>
      <c r="O23" s="1"/>
      <c r="P23" s="1">
        <v>995.47</v>
      </c>
      <c r="Q23" s="1">
        <v>77.939009999999996</v>
      </c>
      <c r="R23" s="44">
        <v>9530.3496090000008</v>
      </c>
    </row>
    <row r="24" spans="1:18" x14ac:dyDescent="0.25">
      <c r="A24" s="75">
        <v>41852</v>
      </c>
      <c r="B24" s="1">
        <v>563.03290000000004</v>
      </c>
      <c r="C24" s="1">
        <v>365.88</v>
      </c>
      <c r="D24" s="1">
        <v>62.93</v>
      </c>
      <c r="E24" s="1">
        <v>100.45099999999999</v>
      </c>
      <c r="F24" s="1">
        <v>459.98</v>
      </c>
      <c r="G24" s="1">
        <v>97.44</v>
      </c>
      <c r="H24" s="1">
        <v>9.52</v>
      </c>
      <c r="I24" s="1">
        <v>310.28100000000001</v>
      </c>
      <c r="J24" s="1">
        <v>145.44</v>
      </c>
      <c r="K24" s="1">
        <v>58.899979000000002</v>
      </c>
      <c r="L24" s="1">
        <v>7029.55</v>
      </c>
      <c r="M24" s="1">
        <v>215.434</v>
      </c>
      <c r="N24" s="1">
        <v>50.87</v>
      </c>
      <c r="O24" s="1"/>
      <c r="P24" s="1">
        <v>996.05</v>
      </c>
      <c r="Q24" s="1">
        <v>53.950119999999998</v>
      </c>
      <c r="R24" s="44">
        <v>9298.9003909999992</v>
      </c>
    </row>
    <row r="25" spans="1:18" x14ac:dyDescent="0.25">
      <c r="A25" s="75">
        <v>41821</v>
      </c>
      <c r="B25" s="1">
        <v>359.59613000000002</v>
      </c>
      <c r="C25" s="1">
        <v>342.31</v>
      </c>
      <c r="D25" s="1">
        <v>61.65</v>
      </c>
      <c r="E25" s="1">
        <v>91.215000000000003</v>
      </c>
      <c r="F25" s="1">
        <v>456.97</v>
      </c>
      <c r="G25" s="1">
        <v>86.81</v>
      </c>
      <c r="H25" s="1">
        <v>10.029999999999999</v>
      </c>
      <c r="I25" s="1">
        <v>282.13600000000002</v>
      </c>
      <c r="J25" s="1">
        <v>124.06</v>
      </c>
      <c r="K25" s="1">
        <v>54.644882000000003</v>
      </c>
      <c r="L25" s="1">
        <v>7914.62</v>
      </c>
      <c r="M25" s="1">
        <v>194.37700000000001</v>
      </c>
      <c r="N25" s="1">
        <v>80.040000000000006</v>
      </c>
      <c r="O25" s="1"/>
      <c r="P25" s="1">
        <v>675.54</v>
      </c>
      <c r="Q25" s="1">
        <v>35.323090000000001</v>
      </c>
      <c r="R25" s="44">
        <v>9188.1904300000006</v>
      </c>
    </row>
    <row r="26" spans="1:18" x14ac:dyDescent="0.25">
      <c r="A26" s="75">
        <v>41792</v>
      </c>
      <c r="B26" s="1">
        <v>391.31207000000001</v>
      </c>
      <c r="C26" s="1">
        <v>260.94</v>
      </c>
      <c r="D26" s="1">
        <v>47.42</v>
      </c>
      <c r="E26" s="1">
        <v>98.554000000000002</v>
      </c>
      <c r="F26" s="1">
        <v>437.03</v>
      </c>
      <c r="G26" s="1">
        <v>66.599999999999994</v>
      </c>
      <c r="H26" s="1">
        <v>8.9499999999999993</v>
      </c>
      <c r="I26" s="1">
        <v>294.98700000000002</v>
      </c>
      <c r="J26" s="1">
        <v>87.05</v>
      </c>
      <c r="K26" s="1">
        <v>54.862366000000002</v>
      </c>
      <c r="L26" s="1">
        <v>7054.27</v>
      </c>
      <c r="M26" s="1">
        <v>189.642</v>
      </c>
      <c r="N26" s="1">
        <v>69.69</v>
      </c>
      <c r="O26" s="1"/>
      <c r="P26" s="1">
        <v>618.29</v>
      </c>
      <c r="Q26" s="1">
        <v>25.467749999999999</v>
      </c>
      <c r="R26" s="44">
        <v>9378.9501949999994</v>
      </c>
    </row>
    <row r="27" spans="1:18" x14ac:dyDescent="0.25">
      <c r="A27" s="75">
        <v>41760</v>
      </c>
      <c r="B27" s="1">
        <v>249.08417</v>
      </c>
      <c r="C27" s="1">
        <v>240.87</v>
      </c>
      <c r="D27" s="1">
        <v>45.55</v>
      </c>
      <c r="E27" s="1">
        <v>74.789000000000001</v>
      </c>
      <c r="F27" s="1">
        <v>441.32</v>
      </c>
      <c r="G27" s="1">
        <v>65.41</v>
      </c>
      <c r="H27" s="1">
        <v>8.0299999999999994</v>
      </c>
      <c r="I27" s="1">
        <v>291.90800000000002</v>
      </c>
      <c r="J27" s="1">
        <v>72.87</v>
      </c>
      <c r="K27" s="1">
        <v>56.329552</v>
      </c>
      <c r="L27" s="1">
        <v>6350.99</v>
      </c>
      <c r="M27" s="1">
        <v>183.43700000000001</v>
      </c>
      <c r="N27" s="1">
        <v>65.209999999999994</v>
      </c>
      <c r="O27" s="1"/>
      <c r="P27" s="1">
        <v>486</v>
      </c>
      <c r="Q27" s="1">
        <v>20.100989999999999</v>
      </c>
      <c r="R27" s="44">
        <v>8467.2197269999997</v>
      </c>
    </row>
    <row r="28" spans="1:18" x14ac:dyDescent="0.25">
      <c r="A28" s="75">
        <v>41730</v>
      </c>
      <c r="B28" s="1">
        <v>236.19028</v>
      </c>
      <c r="C28" s="1">
        <v>291.27999999999997</v>
      </c>
      <c r="D28" s="1">
        <v>40.299999999999997</v>
      </c>
      <c r="E28" s="1">
        <v>76.835999999999999</v>
      </c>
      <c r="F28" s="1">
        <v>393.11</v>
      </c>
      <c r="G28" s="1">
        <v>52.14</v>
      </c>
      <c r="H28" s="1">
        <v>6.91</v>
      </c>
      <c r="I28" s="1">
        <v>282.47800000000001</v>
      </c>
      <c r="J28" s="1">
        <v>44.45</v>
      </c>
      <c r="K28" s="1">
        <v>54.015799999999999</v>
      </c>
      <c r="L28" s="1">
        <v>5719.95</v>
      </c>
      <c r="M28" s="1">
        <v>151.01599999999999</v>
      </c>
      <c r="N28" s="1">
        <v>65.260000000000005</v>
      </c>
      <c r="O28" s="1"/>
      <c r="P28" s="1">
        <v>476.28</v>
      </c>
      <c r="Q28" s="1">
        <v>18.7349</v>
      </c>
      <c r="R28" s="44">
        <v>7323.4599609999996</v>
      </c>
    </row>
    <row r="29" spans="1:18" x14ac:dyDescent="0.25">
      <c r="A29" s="75">
        <v>41701</v>
      </c>
      <c r="B29" s="1">
        <v>181.65063000000001</v>
      </c>
      <c r="C29" s="1">
        <v>277.87</v>
      </c>
      <c r="D29" s="1">
        <v>36.08</v>
      </c>
      <c r="E29" s="1">
        <v>84.174999999999997</v>
      </c>
      <c r="F29" s="1">
        <v>365.53</v>
      </c>
      <c r="G29" s="1">
        <v>45.09</v>
      </c>
      <c r="H29" s="1">
        <v>4.7</v>
      </c>
      <c r="I29" s="1">
        <v>195.55</v>
      </c>
      <c r="J29" s="1">
        <v>39.36</v>
      </c>
      <c r="K29" s="1">
        <v>55.765224000000003</v>
      </c>
      <c r="L29" s="1">
        <v>6375.79</v>
      </c>
      <c r="M29" s="1">
        <v>146.87899999999999</v>
      </c>
      <c r="N29" s="1">
        <v>53.76</v>
      </c>
      <c r="O29" s="1"/>
      <c r="P29" s="1">
        <v>431.57</v>
      </c>
      <c r="Q29" s="1">
        <v>17.563970000000001</v>
      </c>
      <c r="R29" s="44">
        <v>7082.8598629999997</v>
      </c>
    </row>
    <row r="30" spans="1:18" x14ac:dyDescent="0.25">
      <c r="A30" s="75">
        <v>41673</v>
      </c>
      <c r="B30" s="1">
        <v>172.56066999999999</v>
      </c>
      <c r="C30" s="1">
        <v>262.01</v>
      </c>
      <c r="D30" s="1">
        <v>32.25</v>
      </c>
      <c r="E30" s="1">
        <v>63.927</v>
      </c>
      <c r="F30" s="1">
        <v>348.77</v>
      </c>
      <c r="G30" s="1">
        <v>42.37</v>
      </c>
      <c r="H30" s="1">
        <v>5.05</v>
      </c>
      <c r="I30" s="1">
        <v>199.94800000000001</v>
      </c>
      <c r="J30" s="1">
        <v>37.11</v>
      </c>
      <c r="K30" s="1">
        <v>54.189407000000003</v>
      </c>
      <c r="L30" s="1">
        <v>5766.27</v>
      </c>
      <c r="M30" s="1">
        <v>125.72199999999999</v>
      </c>
      <c r="N30" s="1">
        <v>48.78</v>
      </c>
      <c r="O30" s="1"/>
      <c r="P30" s="1">
        <v>462.37</v>
      </c>
      <c r="Q30" s="1">
        <v>18.647079999999999</v>
      </c>
      <c r="R30" s="44">
        <v>6500.419922</v>
      </c>
    </row>
    <row r="31" spans="1:18" x14ac:dyDescent="0.25">
      <c r="A31" s="75">
        <v>41640</v>
      </c>
      <c r="B31" s="1">
        <v>168.06512000000001</v>
      </c>
      <c r="C31" s="1">
        <v>217.52</v>
      </c>
      <c r="D31" s="1">
        <v>30.58</v>
      </c>
      <c r="E31" s="1">
        <v>56.148000000000003</v>
      </c>
      <c r="F31" s="1">
        <v>359.11</v>
      </c>
      <c r="G31" s="1">
        <v>34.43</v>
      </c>
      <c r="H31" s="1">
        <v>5.25</v>
      </c>
      <c r="I31" s="1">
        <v>204.73699999999999</v>
      </c>
      <c r="J31" s="1">
        <v>39.21</v>
      </c>
      <c r="K31" s="1">
        <v>49.825031000000003</v>
      </c>
      <c r="L31" s="1">
        <v>5582.19</v>
      </c>
      <c r="M31" s="1">
        <v>115.081</v>
      </c>
      <c r="N31" s="1">
        <v>48.78</v>
      </c>
      <c r="O31" s="1"/>
      <c r="P31" s="1">
        <v>378.24</v>
      </c>
      <c r="Q31" s="1">
        <v>11.787369999999999</v>
      </c>
      <c r="R31" s="44">
        <v>6308.0498049999997</v>
      </c>
    </row>
    <row r="32" spans="1:18" x14ac:dyDescent="0.25">
      <c r="A32" s="75">
        <v>41610</v>
      </c>
      <c r="B32" s="1">
        <v>202.54760999999999</v>
      </c>
      <c r="C32" s="1">
        <v>206.16</v>
      </c>
      <c r="D32" s="1">
        <v>30.92</v>
      </c>
      <c r="E32" s="1">
        <v>64.424999999999997</v>
      </c>
      <c r="F32" s="1">
        <v>354.6</v>
      </c>
      <c r="G32" s="1">
        <v>34.090000000000003</v>
      </c>
      <c r="H32" s="1">
        <v>5.05</v>
      </c>
      <c r="I32" s="1">
        <v>199.31299999999999</v>
      </c>
      <c r="J32" s="1">
        <v>38.06</v>
      </c>
      <c r="K32" s="1">
        <v>50.012343999999999</v>
      </c>
      <c r="L32" s="1">
        <v>5068.49</v>
      </c>
      <c r="M32" s="1">
        <v>113.137</v>
      </c>
      <c r="N32" s="1">
        <v>48.78</v>
      </c>
      <c r="O32" s="1"/>
      <c r="P32" s="1">
        <v>379.14</v>
      </c>
      <c r="Q32" s="1">
        <v>8.8893199999999997</v>
      </c>
      <c r="R32" s="44">
        <v>6705.5600590000004</v>
      </c>
    </row>
    <row r="33" spans="1:18" x14ac:dyDescent="0.25">
      <c r="A33" s="75">
        <v>41579</v>
      </c>
      <c r="B33" s="1">
        <v>131.40894</v>
      </c>
      <c r="C33" s="1">
        <v>200.53</v>
      </c>
      <c r="D33" s="1">
        <v>28.96</v>
      </c>
      <c r="E33" s="1">
        <v>67.218000000000004</v>
      </c>
      <c r="F33" s="1">
        <v>345.64</v>
      </c>
      <c r="G33" s="1">
        <v>28.07</v>
      </c>
      <c r="H33" s="1">
        <v>4.9800000000000004</v>
      </c>
      <c r="I33" s="1">
        <v>176.005</v>
      </c>
      <c r="J33" s="1">
        <v>39.409999999999997</v>
      </c>
      <c r="K33" s="1">
        <v>49.640391999999999</v>
      </c>
      <c r="L33" s="1">
        <v>5142.91</v>
      </c>
      <c r="M33" s="1">
        <v>88.167000000000002</v>
      </c>
      <c r="N33" s="1">
        <v>48.63</v>
      </c>
      <c r="O33" s="1"/>
      <c r="P33" s="1">
        <v>367.82</v>
      </c>
      <c r="Q33" s="1">
        <v>9.7577599999999993</v>
      </c>
      <c r="R33" s="44">
        <v>6325.580078</v>
      </c>
    </row>
    <row r="34" spans="1:18" x14ac:dyDescent="0.25">
      <c r="A34" s="75">
        <v>41548</v>
      </c>
      <c r="B34" s="1">
        <v>128.44481999999999</v>
      </c>
      <c r="C34" s="1">
        <v>194.02</v>
      </c>
      <c r="D34" s="1">
        <v>25.62</v>
      </c>
      <c r="E34" s="1">
        <v>64.025999999999996</v>
      </c>
      <c r="F34" s="1">
        <v>196.02</v>
      </c>
      <c r="G34" s="1">
        <v>22.45</v>
      </c>
      <c r="H34" s="1">
        <v>5.65</v>
      </c>
      <c r="I34" s="1">
        <v>172.096</v>
      </c>
      <c r="J34" s="1">
        <v>30.07</v>
      </c>
      <c r="K34" s="1">
        <v>42.976315</v>
      </c>
      <c r="L34" s="1">
        <v>4367.53</v>
      </c>
      <c r="M34" s="1">
        <v>85.072000000000003</v>
      </c>
      <c r="N34" s="1">
        <v>48.63</v>
      </c>
      <c r="O34" s="1"/>
      <c r="P34" s="1">
        <v>349.19</v>
      </c>
      <c r="Q34" s="1">
        <v>8.8307699999999993</v>
      </c>
      <c r="R34" s="44">
        <v>6107.3500979999999</v>
      </c>
    </row>
    <row r="35" spans="1:18" x14ac:dyDescent="0.25">
      <c r="A35" s="75">
        <v>41519</v>
      </c>
      <c r="B35" s="1">
        <v>116.09435999999999</v>
      </c>
      <c r="C35" s="1">
        <v>136.41</v>
      </c>
      <c r="D35" s="1">
        <v>20.66</v>
      </c>
      <c r="E35" s="1">
        <v>60.036999999999999</v>
      </c>
      <c r="F35" s="1">
        <v>226.49</v>
      </c>
      <c r="G35" s="1">
        <v>18.45</v>
      </c>
      <c r="H35" s="1">
        <v>5.9</v>
      </c>
      <c r="I35" s="1">
        <v>200.339</v>
      </c>
      <c r="J35" s="1">
        <v>26.37</v>
      </c>
      <c r="K35" s="1">
        <v>40.329323000000002</v>
      </c>
      <c r="L35" s="1">
        <v>4292.0600000000004</v>
      </c>
      <c r="M35" s="1">
        <v>84.912999999999997</v>
      </c>
      <c r="N35" s="1">
        <v>48.63</v>
      </c>
      <c r="O35" s="1"/>
      <c r="P35" s="1">
        <v>283.88</v>
      </c>
      <c r="Q35" s="1">
        <v>10.148070000000001</v>
      </c>
      <c r="R35" s="44">
        <v>5605.9799800000001</v>
      </c>
    </row>
    <row r="36" spans="1:18" x14ac:dyDescent="0.25">
      <c r="A36" s="75">
        <v>41487</v>
      </c>
      <c r="B36" s="1">
        <v>100.92731999999999</v>
      </c>
      <c r="C36" s="1">
        <v>131.47</v>
      </c>
      <c r="D36" s="1">
        <v>18.600000000000001</v>
      </c>
      <c r="E36" s="1">
        <v>72.103999999999999</v>
      </c>
      <c r="F36" s="1">
        <v>195.28</v>
      </c>
      <c r="G36" s="1">
        <v>15.39</v>
      </c>
      <c r="H36" s="1">
        <v>6.06</v>
      </c>
      <c r="I36" s="1">
        <v>202.58699999999999</v>
      </c>
      <c r="J36" s="1">
        <v>26.52</v>
      </c>
      <c r="K36" s="1">
        <v>41.178265000000003</v>
      </c>
      <c r="L36" s="1">
        <v>3903.35</v>
      </c>
      <c r="M36" s="1">
        <v>70.260999999999996</v>
      </c>
      <c r="N36" s="1">
        <v>48.63</v>
      </c>
      <c r="O36" s="1"/>
      <c r="P36" s="1">
        <v>284.82</v>
      </c>
      <c r="Q36" s="1">
        <v>9.29331</v>
      </c>
      <c r="R36" s="44">
        <v>5300.3999020000001</v>
      </c>
    </row>
    <row r="37" spans="1:18" x14ac:dyDescent="0.25">
      <c r="A37" s="75">
        <v>41456</v>
      </c>
      <c r="B37" s="1">
        <v>99.004900000000006</v>
      </c>
      <c r="C37" s="1">
        <v>151.19999999999999</v>
      </c>
      <c r="D37" s="1">
        <v>15.72</v>
      </c>
      <c r="E37" s="1">
        <v>51.311</v>
      </c>
      <c r="F37" s="1">
        <v>157.85</v>
      </c>
      <c r="G37" s="1">
        <v>16.28</v>
      </c>
      <c r="H37" s="1">
        <v>6.7</v>
      </c>
      <c r="I37" s="1">
        <v>209.13399999999999</v>
      </c>
      <c r="J37" s="1">
        <v>17.03</v>
      </c>
      <c r="K37" s="1">
        <v>44.802101</v>
      </c>
      <c r="L37" s="1">
        <v>4274.04</v>
      </c>
      <c r="M37" s="1">
        <v>75.808999999999997</v>
      </c>
      <c r="N37" s="1">
        <v>48.63</v>
      </c>
      <c r="O37" s="1"/>
      <c r="P37" s="1">
        <v>258.51</v>
      </c>
      <c r="Q37" s="1">
        <v>9.7565600000000003</v>
      </c>
      <c r="R37" s="44">
        <v>5543.1298829999996</v>
      </c>
    </row>
    <row r="38" spans="1:18" x14ac:dyDescent="0.25">
      <c r="A38" s="75">
        <v>41428</v>
      </c>
      <c r="B38" s="1">
        <v>90.353980000000007</v>
      </c>
      <c r="C38" s="1">
        <v>127.61</v>
      </c>
      <c r="D38" s="1">
        <v>18.89</v>
      </c>
      <c r="E38" s="1">
        <v>66.769000000000005</v>
      </c>
      <c r="F38" s="1">
        <v>163.58000000000001</v>
      </c>
      <c r="G38" s="1">
        <v>15.49</v>
      </c>
      <c r="H38" s="1">
        <v>9.25</v>
      </c>
      <c r="I38" s="1">
        <v>210.52699999999999</v>
      </c>
      <c r="J38" s="1">
        <v>13.98</v>
      </c>
      <c r="K38" s="1">
        <v>44.486984</v>
      </c>
      <c r="L38" s="1">
        <v>3989.44</v>
      </c>
      <c r="M38" s="1">
        <v>77.093000000000004</v>
      </c>
      <c r="N38" s="1">
        <v>48.63</v>
      </c>
      <c r="O38" s="1"/>
      <c r="P38" s="1">
        <v>282.94</v>
      </c>
      <c r="Q38" s="1">
        <v>7.1566999999999998</v>
      </c>
      <c r="R38" s="44">
        <v>5964.5</v>
      </c>
    </row>
    <row r="39" spans="1:18" x14ac:dyDescent="0.25">
      <c r="A39" s="75">
        <v>41395</v>
      </c>
      <c r="B39" s="1">
        <v>98.235919999999993</v>
      </c>
      <c r="C39" s="1">
        <v>130.97999999999999</v>
      </c>
      <c r="D39" s="1">
        <v>19.78</v>
      </c>
      <c r="E39" s="1">
        <v>94.045000000000002</v>
      </c>
      <c r="F39" s="1">
        <v>178.67</v>
      </c>
      <c r="G39" s="1">
        <v>17.27</v>
      </c>
      <c r="H39" s="1">
        <v>9.08</v>
      </c>
      <c r="I39" s="1">
        <v>234.625</v>
      </c>
      <c r="J39" s="1">
        <v>14.37</v>
      </c>
      <c r="K39" s="1">
        <v>44.571444999999997</v>
      </c>
      <c r="L39" s="1">
        <v>4113.18</v>
      </c>
      <c r="M39" s="1">
        <v>63.573999999999998</v>
      </c>
      <c r="N39" s="1">
        <v>48.63</v>
      </c>
      <c r="O39" s="1"/>
      <c r="P39" s="1">
        <v>309.63</v>
      </c>
      <c r="Q39" s="1">
        <v>7.4308699999999996</v>
      </c>
      <c r="R39" s="44">
        <v>6389.4702150000003</v>
      </c>
    </row>
    <row r="40" spans="1:18" x14ac:dyDescent="0.25">
      <c r="A40" s="75">
        <v>41365</v>
      </c>
      <c r="B40" s="1">
        <v>79.300039999999996</v>
      </c>
      <c r="C40" s="1">
        <v>109.9</v>
      </c>
      <c r="D40" s="1">
        <v>16.53</v>
      </c>
      <c r="E40" s="1">
        <v>90.405000000000001</v>
      </c>
      <c r="F40" s="1">
        <v>184.89</v>
      </c>
      <c r="G40" s="1">
        <v>17.27</v>
      </c>
      <c r="H40" s="1">
        <v>9.5399999999999991</v>
      </c>
      <c r="I40" s="1">
        <v>210.126</v>
      </c>
      <c r="J40" s="1">
        <v>12.19</v>
      </c>
      <c r="K40" s="1">
        <v>41.123013</v>
      </c>
      <c r="L40" s="1">
        <v>3486.22</v>
      </c>
      <c r="M40" s="1">
        <v>57.478000000000002</v>
      </c>
      <c r="N40" s="1">
        <v>48.63</v>
      </c>
      <c r="O40" s="1"/>
      <c r="P40" s="1">
        <v>293.19</v>
      </c>
      <c r="Q40" s="1">
        <v>7.3268800000000001</v>
      </c>
      <c r="R40" s="44">
        <v>6344.0400390000004</v>
      </c>
    </row>
    <row r="41" spans="1:18" x14ac:dyDescent="0.25">
      <c r="A41" s="75">
        <v>41334</v>
      </c>
      <c r="B41" s="1">
        <v>83.577430000000007</v>
      </c>
      <c r="C41" s="1">
        <v>100.27</v>
      </c>
      <c r="D41" s="1">
        <v>15.96</v>
      </c>
      <c r="E41" s="1">
        <v>70.308999999999997</v>
      </c>
      <c r="F41" s="1">
        <v>180.04</v>
      </c>
      <c r="G41" s="1">
        <v>16.48</v>
      </c>
      <c r="H41" s="1">
        <v>10.07</v>
      </c>
      <c r="I41" s="1">
        <v>194.95099999999999</v>
      </c>
      <c r="J41" s="1">
        <v>9.89</v>
      </c>
      <c r="K41" s="1">
        <v>38.578181999999998</v>
      </c>
      <c r="L41" s="1">
        <v>3232.65</v>
      </c>
      <c r="M41" s="1">
        <v>56.847999999999999</v>
      </c>
      <c r="N41" s="1">
        <v>48.63</v>
      </c>
      <c r="O41" s="1"/>
      <c r="P41" s="1">
        <v>301.13</v>
      </c>
      <c r="Q41" s="1">
        <v>6.4382000000000001</v>
      </c>
      <c r="R41" s="44">
        <v>6142.0600590000004</v>
      </c>
    </row>
    <row r="42" spans="1:18" x14ac:dyDescent="0.25">
      <c r="A42" s="75">
        <v>41306</v>
      </c>
      <c r="B42" s="1">
        <v>86.509129999999999</v>
      </c>
      <c r="C42" s="1">
        <v>80.150000000000006</v>
      </c>
      <c r="D42" s="1">
        <v>20.73</v>
      </c>
      <c r="E42" s="1">
        <v>94.394000000000005</v>
      </c>
      <c r="F42" s="1">
        <v>191.03</v>
      </c>
      <c r="G42" s="1">
        <v>18.3</v>
      </c>
      <c r="H42" s="1">
        <v>9.1199999999999992</v>
      </c>
      <c r="I42" s="1">
        <v>198.01</v>
      </c>
      <c r="J42" s="1">
        <v>13.04</v>
      </c>
      <c r="K42" s="1">
        <v>37.715285999999999</v>
      </c>
      <c r="L42" s="1">
        <v>3180.77</v>
      </c>
      <c r="M42" s="1">
        <v>61.616</v>
      </c>
      <c r="N42" s="1">
        <v>51.17</v>
      </c>
      <c r="O42" s="1"/>
      <c r="P42" s="1">
        <v>332.46</v>
      </c>
      <c r="Q42" s="1">
        <v>7.1661599999999996</v>
      </c>
      <c r="R42" s="44">
        <v>6302.7797849999997</v>
      </c>
    </row>
    <row r="43" spans="1:18" x14ac:dyDescent="0.25">
      <c r="A43" s="75">
        <v>41275</v>
      </c>
      <c r="B43" s="1">
        <v>103.66678</v>
      </c>
      <c r="C43" s="1">
        <v>75.09</v>
      </c>
      <c r="D43" s="1">
        <v>25.54</v>
      </c>
      <c r="E43" s="1">
        <v>99.081000000000003</v>
      </c>
      <c r="F43" s="1">
        <v>225.62</v>
      </c>
      <c r="G43" s="1">
        <v>21.01</v>
      </c>
      <c r="H43" s="1">
        <v>9.6999999999999993</v>
      </c>
      <c r="I43" s="1">
        <v>228.57900000000001</v>
      </c>
      <c r="J43" s="1">
        <v>13.68</v>
      </c>
      <c r="K43" s="1">
        <v>36.256225999999998</v>
      </c>
      <c r="L43" s="1">
        <v>3280.55</v>
      </c>
      <c r="M43" s="1">
        <v>79.128</v>
      </c>
      <c r="N43" s="1">
        <v>49.28</v>
      </c>
      <c r="O43" s="1"/>
      <c r="P43" s="1">
        <v>330.63</v>
      </c>
      <c r="Q43" s="1">
        <v>9.6431100000000001</v>
      </c>
      <c r="R43" s="44">
        <v>6970.8798829999996</v>
      </c>
    </row>
    <row r="44" spans="1:18" x14ac:dyDescent="0.25">
      <c r="A44" s="75">
        <v>41246</v>
      </c>
      <c r="B44" s="1">
        <v>109.09763</v>
      </c>
      <c r="C44" s="1">
        <v>69.61</v>
      </c>
      <c r="D44" s="1">
        <v>27.81</v>
      </c>
      <c r="E44" s="1">
        <v>105.364</v>
      </c>
      <c r="F44" s="1">
        <v>231.67</v>
      </c>
      <c r="G44" s="1">
        <v>22.89</v>
      </c>
      <c r="H44" s="1">
        <v>9.9</v>
      </c>
      <c r="I44" s="1">
        <v>238.84</v>
      </c>
      <c r="J44" s="1">
        <v>14.23</v>
      </c>
      <c r="K44" s="1">
        <v>35.806583000000003</v>
      </c>
      <c r="L44" s="1">
        <v>3309.64</v>
      </c>
      <c r="M44" s="1">
        <v>77.893000000000001</v>
      </c>
      <c r="N44" s="1">
        <v>47.44</v>
      </c>
      <c r="O44" s="1"/>
      <c r="P44" s="1">
        <v>350.36</v>
      </c>
      <c r="Q44" s="1">
        <v>11.307</v>
      </c>
      <c r="R44" s="44">
        <v>7112.8901370000003</v>
      </c>
    </row>
    <row r="45" spans="1:18" x14ac:dyDescent="0.25">
      <c r="A45" s="75">
        <v>41214</v>
      </c>
      <c r="B45" s="1">
        <v>106.69459999999999</v>
      </c>
      <c r="C45" s="1">
        <v>61.33</v>
      </c>
      <c r="D45" s="1">
        <v>30.36</v>
      </c>
      <c r="E45" s="1">
        <v>102.982</v>
      </c>
      <c r="F45" s="1">
        <v>229.94</v>
      </c>
      <c r="G45" s="1">
        <v>24.02</v>
      </c>
      <c r="H45" s="1">
        <v>10</v>
      </c>
      <c r="I45" s="1">
        <v>233.99799999999999</v>
      </c>
      <c r="J45" s="1">
        <v>13.9</v>
      </c>
      <c r="K45" s="1">
        <v>35.330162000000001</v>
      </c>
      <c r="L45" s="1">
        <v>3239.33</v>
      </c>
      <c r="M45" s="1">
        <v>78.061999999999998</v>
      </c>
      <c r="N45" s="1">
        <v>68.69</v>
      </c>
      <c r="O45" s="1"/>
      <c r="P45" s="1">
        <v>355.25</v>
      </c>
      <c r="Q45" s="1">
        <v>9.8227499999999992</v>
      </c>
      <c r="R45" s="44">
        <v>6901.9902339999999</v>
      </c>
    </row>
    <row r="46" spans="1:18" x14ac:dyDescent="0.25">
      <c r="A46" s="75">
        <v>41183</v>
      </c>
      <c r="B46" s="1">
        <v>88.816040000000001</v>
      </c>
      <c r="C46" s="1">
        <v>65.13</v>
      </c>
      <c r="D46" s="1">
        <v>32.06</v>
      </c>
      <c r="E46" s="1">
        <v>96.007000000000005</v>
      </c>
      <c r="F46" s="1">
        <v>233.73</v>
      </c>
      <c r="G46" s="1">
        <v>20.87</v>
      </c>
      <c r="H46" s="1">
        <v>9.1999999999999993</v>
      </c>
      <c r="I46" s="1">
        <v>185.14599999999999</v>
      </c>
      <c r="J46" s="1">
        <v>12.59</v>
      </c>
      <c r="K46" s="1">
        <v>34.755020000000002</v>
      </c>
      <c r="L46" s="1">
        <v>3228.65</v>
      </c>
      <c r="M46" s="1">
        <v>79.462999999999994</v>
      </c>
      <c r="N46" s="1">
        <v>71.23</v>
      </c>
      <c r="O46" s="1"/>
      <c r="P46" s="1">
        <v>342.51</v>
      </c>
      <c r="Q46" s="1">
        <v>11.278700000000001</v>
      </c>
      <c r="R46" s="44">
        <v>6565.9902339999999</v>
      </c>
    </row>
    <row r="47" spans="1:18" x14ac:dyDescent="0.25">
      <c r="A47" s="75">
        <v>41155</v>
      </c>
      <c r="B47" s="1">
        <v>86.028530000000003</v>
      </c>
      <c r="C47" s="1">
        <v>68.84</v>
      </c>
      <c r="D47" s="1">
        <v>32.86</v>
      </c>
      <c r="E47" s="1">
        <v>96.405000000000001</v>
      </c>
      <c r="F47" s="1">
        <v>239.68</v>
      </c>
      <c r="G47" s="1">
        <v>18.649999999999999</v>
      </c>
      <c r="H47" s="1">
        <v>9.26</v>
      </c>
      <c r="I47" s="1">
        <v>146.70099999999999</v>
      </c>
      <c r="J47" s="1">
        <v>8.65</v>
      </c>
      <c r="K47" s="1">
        <v>34.344200000000001</v>
      </c>
      <c r="L47" s="1">
        <v>3062.05</v>
      </c>
      <c r="M47" s="1">
        <v>70.323999999999998</v>
      </c>
      <c r="N47" s="1">
        <v>113.69</v>
      </c>
      <c r="O47" s="1"/>
      <c r="P47" s="1">
        <v>350.32</v>
      </c>
      <c r="Q47" s="1">
        <v>13.235620000000001</v>
      </c>
      <c r="R47" s="44">
        <v>6607.2900390000004</v>
      </c>
    </row>
    <row r="48" spans="1:18" x14ac:dyDescent="0.25">
      <c r="A48" s="75">
        <v>41122</v>
      </c>
      <c r="B48" s="1">
        <v>77.569850000000002</v>
      </c>
      <c r="C48" s="1">
        <v>67.06</v>
      </c>
      <c r="D48" s="1">
        <v>26.86</v>
      </c>
      <c r="E48" s="1">
        <v>97.501000000000005</v>
      </c>
      <c r="F48" s="1">
        <v>221.21</v>
      </c>
      <c r="G48" s="1">
        <v>17.61</v>
      </c>
      <c r="H48" s="1">
        <v>7.98</v>
      </c>
      <c r="I48" s="1">
        <v>121.111</v>
      </c>
      <c r="J48" s="1">
        <v>8.33</v>
      </c>
      <c r="K48" s="1">
        <v>36.612549000000001</v>
      </c>
      <c r="L48" s="1">
        <v>2895.88</v>
      </c>
      <c r="M48" s="1">
        <v>59.036000000000001</v>
      </c>
      <c r="N48" s="1">
        <v>109.51</v>
      </c>
      <c r="O48" s="1"/>
      <c r="P48" s="1">
        <v>268.44</v>
      </c>
      <c r="Q48" s="1">
        <v>12.299659999999999</v>
      </c>
      <c r="R48" s="44">
        <v>5998.8398440000001</v>
      </c>
    </row>
    <row r="49" spans="1:18" x14ac:dyDescent="0.25">
      <c r="A49" s="75">
        <v>41092</v>
      </c>
      <c r="B49" s="1">
        <v>63.854900000000001</v>
      </c>
      <c r="C49" s="1">
        <v>57.72</v>
      </c>
      <c r="D49" s="1">
        <v>22.44</v>
      </c>
      <c r="E49" s="1">
        <v>91.224000000000004</v>
      </c>
      <c r="F49" s="1">
        <v>231.38</v>
      </c>
      <c r="G49" s="1">
        <v>17.22</v>
      </c>
      <c r="H49" s="1">
        <v>8</v>
      </c>
      <c r="I49" s="1">
        <v>81.334000000000003</v>
      </c>
      <c r="J49" s="1">
        <v>7.18</v>
      </c>
      <c r="K49" s="1">
        <v>32.552559000000002</v>
      </c>
      <c r="L49" s="1">
        <v>2839.44</v>
      </c>
      <c r="M49" s="1">
        <v>52.067999999999998</v>
      </c>
      <c r="N49" s="1">
        <v>110.51</v>
      </c>
      <c r="O49" s="1"/>
      <c r="P49" s="1">
        <v>210.07</v>
      </c>
      <c r="Q49" s="1">
        <v>14.09596</v>
      </c>
      <c r="R49" s="44">
        <v>6012.2797849999997</v>
      </c>
    </row>
    <row r="50" spans="1:18" x14ac:dyDescent="0.25">
      <c r="A50" s="75">
        <v>41061</v>
      </c>
      <c r="B50" s="1">
        <v>59.11139</v>
      </c>
      <c r="C50" s="1">
        <v>52.29</v>
      </c>
      <c r="D50" s="1">
        <v>22.44</v>
      </c>
      <c r="E50" s="1">
        <v>103.48</v>
      </c>
      <c r="F50" s="1">
        <v>245.39</v>
      </c>
      <c r="G50" s="1">
        <v>20.13</v>
      </c>
      <c r="H50" s="1">
        <v>8.31</v>
      </c>
      <c r="I50" s="1">
        <v>69.697999999999993</v>
      </c>
      <c r="J50" s="1">
        <v>7.98</v>
      </c>
      <c r="K50" s="1">
        <v>31.199228000000002</v>
      </c>
      <c r="L50" s="1">
        <v>2768.85</v>
      </c>
      <c r="M50" s="1">
        <v>48.695999999999998</v>
      </c>
      <c r="N50" s="1">
        <v>106.47</v>
      </c>
      <c r="O50" s="1"/>
      <c r="P50" s="1">
        <v>229.85</v>
      </c>
      <c r="Q50" s="1">
        <v>12.356450000000001</v>
      </c>
      <c r="R50" s="44">
        <v>6153.7202150000003</v>
      </c>
    </row>
    <row r="51" spans="1:18" x14ac:dyDescent="0.25">
      <c r="A51" s="75">
        <v>41030</v>
      </c>
      <c r="B51" s="1">
        <v>56.435589999999998</v>
      </c>
      <c r="C51" s="1">
        <v>46.56</v>
      </c>
      <c r="D51" s="1">
        <v>23.27</v>
      </c>
      <c r="E51" s="1">
        <v>101.437</v>
      </c>
      <c r="F51" s="1">
        <v>241.07</v>
      </c>
      <c r="G51" s="1">
        <v>17.71</v>
      </c>
      <c r="H51" s="1">
        <v>8.06</v>
      </c>
      <c r="I51" s="1">
        <v>66.516000000000005</v>
      </c>
      <c r="J51" s="1">
        <v>6.79</v>
      </c>
      <c r="K51" s="1">
        <v>34.372630999999998</v>
      </c>
      <c r="L51" s="1">
        <v>2956.51</v>
      </c>
      <c r="M51" s="1">
        <v>40.991</v>
      </c>
      <c r="N51" s="1">
        <v>113.54</v>
      </c>
      <c r="O51" s="1"/>
      <c r="P51" s="1">
        <v>235.55</v>
      </c>
      <c r="Q51" s="1">
        <v>11.836460000000001</v>
      </c>
      <c r="R51" s="44">
        <v>5907.9501950000003</v>
      </c>
    </row>
    <row r="52" spans="1:18" x14ac:dyDescent="0.25">
      <c r="A52" s="75">
        <v>41001</v>
      </c>
      <c r="B52" s="1">
        <v>67.625339999999994</v>
      </c>
      <c r="C52" s="1">
        <v>51.02</v>
      </c>
      <c r="D52" s="1">
        <v>27.18</v>
      </c>
      <c r="E52" s="1">
        <v>104.925</v>
      </c>
      <c r="F52" s="1">
        <v>264.42</v>
      </c>
      <c r="G52" s="1">
        <v>21.71</v>
      </c>
      <c r="H52" s="1">
        <v>8.5</v>
      </c>
      <c r="I52" s="1">
        <v>71.977999999999994</v>
      </c>
      <c r="J52" s="1">
        <v>6.99</v>
      </c>
      <c r="K52" s="1">
        <v>37.055594999999997</v>
      </c>
      <c r="L52" s="1">
        <v>2991.9</v>
      </c>
      <c r="M52" s="1">
        <v>30.745000000000001</v>
      </c>
      <c r="N52" s="1">
        <v>118.72</v>
      </c>
      <c r="O52" s="1"/>
      <c r="P52" s="1">
        <v>253.91</v>
      </c>
      <c r="Q52" s="1">
        <v>12.21457</v>
      </c>
      <c r="R52" s="44">
        <v>6315.8500979999999</v>
      </c>
    </row>
    <row r="53" spans="1:18" x14ac:dyDescent="0.25">
      <c r="A53" s="75">
        <v>40969</v>
      </c>
      <c r="B53" s="1">
        <v>56.040239999999997</v>
      </c>
      <c r="C53" s="1">
        <v>45.52</v>
      </c>
      <c r="D53" s="1">
        <v>27.37</v>
      </c>
      <c r="E53" s="1">
        <v>106.619</v>
      </c>
      <c r="F53" s="1">
        <v>261.35000000000002</v>
      </c>
      <c r="G53" s="1">
        <v>22.25</v>
      </c>
      <c r="H53" s="1">
        <v>8.5</v>
      </c>
      <c r="I53" s="1">
        <v>66.492000000000004</v>
      </c>
      <c r="J53" s="1">
        <v>6.65</v>
      </c>
      <c r="K53" s="1">
        <v>35.890265999999997</v>
      </c>
      <c r="L53" s="1">
        <v>2580.59</v>
      </c>
      <c r="M53" s="1">
        <v>28.763000000000002</v>
      </c>
      <c r="N53" s="1">
        <v>113.29</v>
      </c>
      <c r="O53" s="1"/>
      <c r="P53" s="1">
        <v>243.42</v>
      </c>
      <c r="Q53" s="1">
        <v>10.29541</v>
      </c>
      <c r="R53" s="44">
        <v>6346.3798829999996</v>
      </c>
    </row>
    <row r="54" spans="1:18" x14ac:dyDescent="0.25">
      <c r="A54" s="75">
        <v>40940</v>
      </c>
      <c r="B54" s="1">
        <v>62.66901</v>
      </c>
      <c r="C54" s="1">
        <v>42.32</v>
      </c>
      <c r="D54" s="1">
        <v>30.72</v>
      </c>
      <c r="E54" s="1">
        <v>99.096000000000004</v>
      </c>
      <c r="F54" s="1">
        <v>259.36</v>
      </c>
      <c r="G54" s="1">
        <v>27.62</v>
      </c>
      <c r="H54" s="1">
        <v>8.69</v>
      </c>
      <c r="I54" s="1">
        <v>80.67</v>
      </c>
      <c r="J54" s="1">
        <v>7</v>
      </c>
      <c r="K54" s="1">
        <v>34.127045000000003</v>
      </c>
      <c r="L54" s="1">
        <v>2398.1</v>
      </c>
      <c r="M54" s="1">
        <v>30.588999999999999</v>
      </c>
      <c r="N54" s="1">
        <v>124.44</v>
      </c>
      <c r="O54" s="1"/>
      <c r="P54" s="1">
        <v>264.27999999999997</v>
      </c>
      <c r="Q54" s="1">
        <v>13.604369999999999</v>
      </c>
      <c r="R54" s="44">
        <v>6386.8198240000002</v>
      </c>
    </row>
    <row r="55" spans="1:18" x14ac:dyDescent="0.25">
      <c r="A55" s="75">
        <v>40910</v>
      </c>
      <c r="B55" s="1">
        <v>63.125120000000003</v>
      </c>
      <c r="C55" s="1">
        <v>35.97</v>
      </c>
      <c r="D55" s="1">
        <v>27.93</v>
      </c>
      <c r="E55" s="1">
        <v>98.896000000000001</v>
      </c>
      <c r="F55" s="1">
        <v>204.48</v>
      </c>
      <c r="G55" s="1">
        <v>27.08</v>
      </c>
      <c r="H55" s="1">
        <v>8.89</v>
      </c>
      <c r="I55" s="1">
        <v>78.341999999999999</v>
      </c>
      <c r="J55" s="1">
        <v>7.6</v>
      </c>
      <c r="K55" s="1">
        <v>30.280221999999998</v>
      </c>
      <c r="L55" s="1">
        <v>2348.23</v>
      </c>
      <c r="M55" s="1">
        <v>26.228000000000002</v>
      </c>
      <c r="N55" s="1">
        <v>76.209999999999994</v>
      </c>
      <c r="O55" s="1"/>
      <c r="P55" s="1">
        <v>255.85</v>
      </c>
      <c r="Q55" s="1">
        <v>13.70838</v>
      </c>
      <c r="R55" s="44">
        <v>5871.7001950000003</v>
      </c>
    </row>
    <row r="56" spans="1:18" x14ac:dyDescent="0.25">
      <c r="A56" s="75">
        <v>40878</v>
      </c>
      <c r="B56" s="1">
        <v>57.16536</v>
      </c>
      <c r="C56" s="1">
        <v>33.340000000000003</v>
      </c>
      <c r="D56" s="1">
        <v>21.13</v>
      </c>
      <c r="E56" s="1">
        <v>95.21</v>
      </c>
      <c r="F56" s="1">
        <v>182.04</v>
      </c>
      <c r="G56" s="1">
        <v>22.54</v>
      </c>
      <c r="H56" s="1">
        <v>9.0500000000000007</v>
      </c>
      <c r="I56" s="1">
        <v>73.593000000000004</v>
      </c>
      <c r="J56" s="1">
        <v>7.3</v>
      </c>
      <c r="K56" s="1">
        <v>28.923051999999998</v>
      </c>
      <c r="L56" s="1">
        <v>2281.0100000000002</v>
      </c>
      <c r="M56" s="1">
        <v>22.657</v>
      </c>
      <c r="N56" s="1">
        <v>127.43</v>
      </c>
      <c r="O56" s="1"/>
      <c r="P56" s="1">
        <v>231.91</v>
      </c>
      <c r="Q56" s="1">
        <v>14.9846</v>
      </c>
      <c r="R56" s="44">
        <v>5135.0498049999997</v>
      </c>
    </row>
    <row r="57" spans="1:18" x14ac:dyDescent="0.25">
      <c r="A57" s="75">
        <v>40848</v>
      </c>
      <c r="B57" s="1">
        <v>60.814219999999999</v>
      </c>
      <c r="C57" s="1">
        <v>38.840000000000003</v>
      </c>
      <c r="D57" s="1">
        <v>28.39</v>
      </c>
      <c r="E57" s="1">
        <v>96.087999999999994</v>
      </c>
      <c r="F57" s="1">
        <v>189.83</v>
      </c>
      <c r="G57" s="1">
        <v>27.18</v>
      </c>
      <c r="H57" s="1">
        <v>9.3000000000000007</v>
      </c>
      <c r="I57" s="1">
        <v>74.091999999999999</v>
      </c>
      <c r="J57" s="1">
        <v>9.2899999999999991</v>
      </c>
      <c r="K57" s="1">
        <v>28.968240999999999</v>
      </c>
      <c r="L57" s="1">
        <v>2436.0300000000002</v>
      </c>
      <c r="M57" s="1">
        <v>28.716000000000001</v>
      </c>
      <c r="N57" s="1">
        <v>134.9</v>
      </c>
      <c r="O57" s="1"/>
      <c r="P57" s="1">
        <v>265.66000000000003</v>
      </c>
      <c r="Q57" s="1">
        <v>13.42473</v>
      </c>
      <c r="R57" s="44">
        <v>5627.6899409999996</v>
      </c>
    </row>
    <row r="58" spans="1:18" x14ac:dyDescent="0.25">
      <c r="A58" s="75">
        <v>40819</v>
      </c>
      <c r="B58" s="1">
        <v>78.450299999999999</v>
      </c>
      <c r="C58" s="1">
        <v>42.09</v>
      </c>
      <c r="D58" s="1">
        <v>32.44</v>
      </c>
      <c r="E58" s="1">
        <v>71.905000000000001</v>
      </c>
      <c r="F58" s="1">
        <v>209.53</v>
      </c>
      <c r="G58" s="1">
        <v>34.33</v>
      </c>
      <c r="H58" s="1">
        <v>8.85</v>
      </c>
      <c r="I58" s="1">
        <v>84.278999999999996</v>
      </c>
      <c r="J58" s="1">
        <v>9.31</v>
      </c>
      <c r="K58" s="1">
        <v>27.355409999999999</v>
      </c>
      <c r="L58" s="1">
        <v>2407.0300000000002</v>
      </c>
      <c r="M58" s="1">
        <v>41.396999999999998</v>
      </c>
      <c r="N58" s="1">
        <v>179.2</v>
      </c>
      <c r="O58" s="1"/>
      <c r="P58" s="1">
        <v>263.92</v>
      </c>
      <c r="Q58" s="1">
        <v>19.361840000000001</v>
      </c>
      <c r="R58" s="44">
        <v>6297.9902339999999</v>
      </c>
    </row>
    <row r="59" spans="1:18" x14ac:dyDescent="0.25">
      <c r="A59" s="75">
        <v>40788</v>
      </c>
      <c r="B59" s="1">
        <v>75.896100000000004</v>
      </c>
      <c r="C59" s="1">
        <v>39.53</v>
      </c>
      <c r="D59" s="1">
        <v>32.58</v>
      </c>
      <c r="E59" s="1">
        <v>68.233999999999995</v>
      </c>
      <c r="F59" s="1">
        <v>213.54</v>
      </c>
      <c r="G59" s="1">
        <v>35.369999999999997</v>
      </c>
      <c r="H59" s="1">
        <v>9.25</v>
      </c>
      <c r="I59" s="1">
        <v>82.070999999999998</v>
      </c>
      <c r="J59" s="1">
        <v>9.18</v>
      </c>
      <c r="K59" s="1">
        <v>23.583176000000002</v>
      </c>
      <c r="L59" s="1">
        <v>2402.86</v>
      </c>
      <c r="M59" s="1">
        <v>41.600999999999999</v>
      </c>
      <c r="N59" s="1">
        <v>193.34</v>
      </c>
      <c r="O59" s="1"/>
      <c r="P59" s="1">
        <v>250.59</v>
      </c>
      <c r="Q59" s="1">
        <v>11.023440000000001</v>
      </c>
      <c r="R59" s="44">
        <v>6129.5898440000001</v>
      </c>
    </row>
    <row r="60" spans="1:18" x14ac:dyDescent="0.25">
      <c r="A60" s="75">
        <v>40756</v>
      </c>
      <c r="B60" s="1">
        <v>71.031000000000006</v>
      </c>
      <c r="C60" s="1"/>
      <c r="D60" s="1">
        <v>31.23</v>
      </c>
      <c r="E60" s="1">
        <v>56.030999999999999</v>
      </c>
      <c r="F60" s="1">
        <v>212.79</v>
      </c>
      <c r="G60" s="1">
        <v>38.869999999999997</v>
      </c>
      <c r="H60" s="1">
        <v>8.8000000000000007</v>
      </c>
      <c r="I60" s="1">
        <v>80.307000000000002</v>
      </c>
      <c r="J60" s="1">
        <v>9.99</v>
      </c>
      <c r="K60" s="1">
        <v>23.16114</v>
      </c>
      <c r="L60" s="1">
        <v>2447.25</v>
      </c>
      <c r="M60" s="1">
        <v>29.8</v>
      </c>
      <c r="N60" s="1">
        <v>175.22</v>
      </c>
      <c r="O60" s="1"/>
      <c r="P60" s="1">
        <v>250.28</v>
      </c>
      <c r="Q60" s="1">
        <v>8.0831900000000001</v>
      </c>
      <c r="R60" s="44">
        <v>6273.6000979999999</v>
      </c>
    </row>
    <row r="61" spans="1:18" x14ac:dyDescent="0.25">
      <c r="A61" s="75">
        <v>40725</v>
      </c>
      <c r="B61" s="1">
        <v>85.467349999999996</v>
      </c>
      <c r="C61" s="1"/>
      <c r="D61" s="1">
        <v>34.619999999999997</v>
      </c>
      <c r="E61" s="1">
        <v>57.37</v>
      </c>
      <c r="F61" s="1">
        <v>241.13</v>
      </c>
      <c r="G61" s="1">
        <v>43.79</v>
      </c>
      <c r="H61" s="1">
        <v>9.7100000000000009</v>
      </c>
      <c r="I61" s="1">
        <v>103.718</v>
      </c>
      <c r="J61" s="1">
        <v>12.34</v>
      </c>
      <c r="K61" s="1">
        <v>25.767326000000001</v>
      </c>
      <c r="L61" s="1">
        <v>2138.58</v>
      </c>
      <c r="M61" s="1">
        <v>27.178999999999998</v>
      </c>
      <c r="N61" s="1">
        <v>168.9</v>
      </c>
      <c r="O61" s="1"/>
      <c r="P61" s="1">
        <v>291.25</v>
      </c>
      <c r="Q61" s="1">
        <v>8.3195399999999999</v>
      </c>
      <c r="R61" s="44">
        <v>6915.3100590000004</v>
      </c>
    </row>
    <row r="62" spans="1:18" x14ac:dyDescent="0.25">
      <c r="A62" s="75">
        <v>40695</v>
      </c>
      <c r="B62" s="1">
        <v>72.36103</v>
      </c>
      <c r="C62" s="1"/>
      <c r="D62" s="1">
        <v>37.61</v>
      </c>
      <c r="E62" s="1">
        <v>42.389000000000003</v>
      </c>
      <c r="F62" s="1">
        <v>238.58</v>
      </c>
      <c r="G62" s="1">
        <v>37.46</v>
      </c>
      <c r="H62" s="1">
        <v>8.8800000000000008</v>
      </c>
      <c r="I62" s="1">
        <v>87.736000000000004</v>
      </c>
      <c r="J62" s="1">
        <v>12.22</v>
      </c>
      <c r="K62" s="1">
        <v>26.097563000000001</v>
      </c>
      <c r="L62" s="1">
        <v>1808.31</v>
      </c>
      <c r="M62" s="1">
        <v>27.556000000000001</v>
      </c>
      <c r="N62" s="1">
        <v>258.94</v>
      </c>
      <c r="O62" s="1"/>
      <c r="P62" s="1">
        <v>280.87</v>
      </c>
      <c r="Q62" s="1">
        <v>5.0673599999999999</v>
      </c>
      <c r="R62" s="44">
        <v>6854.0498049999997</v>
      </c>
    </row>
    <row r="63" spans="1:18" x14ac:dyDescent="0.25">
      <c r="A63" s="75">
        <v>40665</v>
      </c>
      <c r="B63" s="1">
        <v>69.745570000000001</v>
      </c>
      <c r="C63" s="1"/>
      <c r="D63" s="1">
        <v>44.96</v>
      </c>
      <c r="E63" s="1">
        <v>42.884999999999998</v>
      </c>
      <c r="F63" s="1">
        <v>246.28</v>
      </c>
      <c r="G63" s="1">
        <v>42.58</v>
      </c>
      <c r="H63" s="1">
        <v>8.15</v>
      </c>
      <c r="I63" s="1">
        <v>92.001000000000005</v>
      </c>
      <c r="J63" s="1">
        <v>12.51</v>
      </c>
      <c r="K63" s="1">
        <v>25.681591000000001</v>
      </c>
      <c r="L63" s="1">
        <v>1589.18</v>
      </c>
      <c r="M63" s="1">
        <v>22.065000000000001</v>
      </c>
      <c r="N63" s="1">
        <v>272.52999999999997</v>
      </c>
      <c r="O63" s="1"/>
      <c r="P63" s="1">
        <v>284.43</v>
      </c>
      <c r="Q63" s="1">
        <v>5.6724199999999998</v>
      </c>
      <c r="R63" s="44">
        <v>6787.7402339999999</v>
      </c>
    </row>
    <row r="64" spans="1:18" x14ac:dyDescent="0.25">
      <c r="A64" s="75">
        <v>40634</v>
      </c>
      <c r="B64" s="1">
        <v>65.531809999999993</v>
      </c>
      <c r="C64" s="1"/>
      <c r="D64" s="1">
        <v>49</v>
      </c>
      <c r="E64" s="1">
        <v>45.39</v>
      </c>
      <c r="F64" s="1">
        <v>244.2</v>
      </c>
      <c r="G64" s="1">
        <v>47.59</v>
      </c>
      <c r="H64" s="1"/>
      <c r="I64" s="1">
        <v>109.81</v>
      </c>
      <c r="J64" s="1">
        <v>13.86</v>
      </c>
      <c r="K64" s="1">
        <v>21.262011000000001</v>
      </c>
      <c r="L64" s="1">
        <v>1553.07</v>
      </c>
      <c r="M64" s="1">
        <v>25.885999999999999</v>
      </c>
      <c r="N64" s="1">
        <v>282.74</v>
      </c>
      <c r="O64" s="1"/>
      <c r="P64" s="1">
        <v>345.84</v>
      </c>
      <c r="Q64" s="1">
        <v>5.5400700000000001</v>
      </c>
      <c r="R64" s="44">
        <v>7094.2597660000001</v>
      </c>
    </row>
    <row r="65" spans="1:18" x14ac:dyDescent="0.25">
      <c r="A65" s="75">
        <v>40603</v>
      </c>
      <c r="B65" s="1">
        <v>62.712859999999999</v>
      </c>
      <c r="C65" s="1"/>
      <c r="D65" s="1">
        <v>42.25</v>
      </c>
      <c r="E65" s="1">
        <v>40.380000000000003</v>
      </c>
      <c r="F65" s="1">
        <v>217.66</v>
      </c>
      <c r="G65" s="1">
        <v>48.47</v>
      </c>
      <c r="H65" s="1"/>
      <c r="I65" s="1">
        <v>85.040999999999997</v>
      </c>
      <c r="J65" s="1">
        <v>14.38</v>
      </c>
      <c r="K65" s="1">
        <v>21.573248</v>
      </c>
      <c r="L65" s="1">
        <v>1536.5</v>
      </c>
      <c r="M65" s="1">
        <v>25.655999999999999</v>
      </c>
      <c r="N65" s="1">
        <v>252.62</v>
      </c>
      <c r="O65" s="1"/>
      <c r="P65" s="1">
        <v>269.74</v>
      </c>
      <c r="Q65" s="1">
        <v>4.0652299999999997</v>
      </c>
      <c r="R65" s="44">
        <v>6873.3999020000001</v>
      </c>
    </row>
    <row r="66" spans="1:18" x14ac:dyDescent="0.25">
      <c r="A66" s="75">
        <v>40575</v>
      </c>
      <c r="B66" s="1">
        <v>63.933410000000002</v>
      </c>
      <c r="C66" s="1"/>
      <c r="D66" s="1">
        <v>44.73</v>
      </c>
      <c r="E66" s="1">
        <v>35.097000000000001</v>
      </c>
      <c r="F66" s="1">
        <v>216.26</v>
      </c>
      <c r="G66" s="1">
        <v>47.69</v>
      </c>
      <c r="H66" s="1"/>
      <c r="I66" s="1">
        <v>76.3</v>
      </c>
      <c r="J66" s="1">
        <v>15.33</v>
      </c>
      <c r="K66" s="1">
        <v>21.208088</v>
      </c>
      <c r="L66" s="1">
        <v>1484.96</v>
      </c>
      <c r="M66" s="1">
        <v>25.872</v>
      </c>
      <c r="N66" s="1">
        <v>326.33999999999997</v>
      </c>
      <c r="O66" s="1"/>
      <c r="P66" s="1">
        <v>274.08</v>
      </c>
      <c r="Q66" s="1">
        <v>4.1314200000000003</v>
      </c>
      <c r="R66" s="44">
        <v>6373.2299800000001</v>
      </c>
    </row>
    <row r="67" spans="1:18" x14ac:dyDescent="0.25">
      <c r="A67" s="75">
        <v>40546</v>
      </c>
      <c r="B67" s="1">
        <v>76.40043</v>
      </c>
      <c r="C67" s="1"/>
      <c r="D67" s="1">
        <v>50.05</v>
      </c>
      <c r="E67" s="1">
        <v>38.445</v>
      </c>
      <c r="F67" s="1">
        <v>218.36</v>
      </c>
      <c r="G67" s="1">
        <v>46.57</v>
      </c>
      <c r="H67" s="1"/>
      <c r="I67" s="1">
        <v>91.391000000000005</v>
      </c>
      <c r="J67" s="1">
        <v>13.73</v>
      </c>
      <c r="K67" s="1">
        <v>20.542562</v>
      </c>
      <c r="L67" s="1">
        <v>1404.05</v>
      </c>
      <c r="M67" s="1">
        <v>28.052</v>
      </c>
      <c r="N67" s="1">
        <v>131.36000000000001</v>
      </c>
      <c r="O67" s="1"/>
      <c r="P67" s="1">
        <v>260.45</v>
      </c>
      <c r="Q67" s="1">
        <v>3.99905</v>
      </c>
      <c r="R67" s="44">
        <v>6868.3500979999999</v>
      </c>
    </row>
    <row r="68" spans="1:18" x14ac:dyDescent="0.25">
      <c r="A68" s="75">
        <v>40513</v>
      </c>
      <c r="B68" s="1">
        <v>76.022670000000005</v>
      </c>
      <c r="C68" s="1"/>
      <c r="D68" s="1">
        <v>56.57</v>
      </c>
      <c r="E68" s="1">
        <v>33.807000000000002</v>
      </c>
      <c r="F68" s="1">
        <v>242.88</v>
      </c>
      <c r="G68" s="1">
        <v>52.95</v>
      </c>
      <c r="H68" s="1"/>
      <c r="I68" s="1">
        <v>108.521</v>
      </c>
      <c r="J68" s="1">
        <v>16.63</v>
      </c>
      <c r="K68" s="1">
        <v>22.450403000000001</v>
      </c>
      <c r="L68" s="1">
        <v>1433.05</v>
      </c>
      <c r="M68" s="1">
        <v>34.707000000000001</v>
      </c>
      <c r="N68" s="1">
        <v>60.48</v>
      </c>
      <c r="O68" s="1"/>
      <c r="P68" s="1">
        <v>290.19</v>
      </c>
      <c r="Q68" s="1">
        <v>4.1503199999999998</v>
      </c>
      <c r="R68" s="44">
        <v>7802.7099609999996</v>
      </c>
    </row>
    <row r="69" spans="1:18" x14ac:dyDescent="0.25">
      <c r="A69" s="75">
        <v>40483</v>
      </c>
      <c r="B69" s="1">
        <v>75.557730000000006</v>
      </c>
      <c r="C69" s="1"/>
      <c r="D69" s="1">
        <v>57.45</v>
      </c>
      <c r="E69" s="1">
        <v>29.911000000000001</v>
      </c>
      <c r="F69" s="1">
        <v>243.44</v>
      </c>
      <c r="G69" s="1">
        <v>53.78</v>
      </c>
      <c r="H69" s="1"/>
      <c r="I69" s="1">
        <v>84.361000000000004</v>
      </c>
      <c r="J69" s="1">
        <v>18.03</v>
      </c>
      <c r="K69" s="1">
        <v>22.742905</v>
      </c>
      <c r="L69" s="1">
        <v>1366.63</v>
      </c>
      <c r="M69" s="1">
        <v>32.683</v>
      </c>
      <c r="N69" s="1">
        <v>52.32</v>
      </c>
      <c r="O69" s="1"/>
      <c r="P69" s="1">
        <v>271.44</v>
      </c>
      <c r="Q69" s="1">
        <v>4.0179600000000004</v>
      </c>
      <c r="R69" s="44">
        <v>7764.0200199999999</v>
      </c>
    </row>
    <row r="70" spans="1:18" x14ac:dyDescent="0.25">
      <c r="A70" s="75">
        <v>40452</v>
      </c>
      <c r="B70" s="1">
        <v>75.586759999999998</v>
      </c>
      <c r="C70" s="1"/>
      <c r="D70" s="1">
        <v>75.36</v>
      </c>
      <c r="E70" s="1">
        <v>31.015000000000001</v>
      </c>
      <c r="F70" s="1">
        <v>259.68</v>
      </c>
      <c r="G70" s="1">
        <v>66.489999999999995</v>
      </c>
      <c r="H70" s="1"/>
      <c r="I70" s="1">
        <v>100.648</v>
      </c>
      <c r="J70" s="1">
        <v>20.98</v>
      </c>
      <c r="K70" s="1">
        <v>20.962793000000001</v>
      </c>
      <c r="L70" s="1">
        <v>1202.74</v>
      </c>
      <c r="M70" s="1">
        <v>39.731000000000002</v>
      </c>
      <c r="N70" s="1">
        <v>39.130000000000003</v>
      </c>
      <c r="O70" s="1"/>
      <c r="P70" s="1">
        <v>295.31</v>
      </c>
      <c r="Q70" s="1">
        <v>4.5852000000000004</v>
      </c>
      <c r="R70" s="44">
        <v>8302.5595699999994</v>
      </c>
    </row>
    <row r="71" spans="1:18" x14ac:dyDescent="0.25">
      <c r="A71" s="75">
        <v>40422</v>
      </c>
      <c r="B71" s="1">
        <v>80.788650000000004</v>
      </c>
      <c r="C71" s="1"/>
      <c r="D71" s="1">
        <v>73.34</v>
      </c>
      <c r="E71" s="1">
        <v>31.113</v>
      </c>
      <c r="F71" s="1">
        <v>287.7</v>
      </c>
      <c r="G71" s="1">
        <v>67.180000000000007</v>
      </c>
      <c r="H71" s="1"/>
      <c r="I71" s="1">
        <v>113.911</v>
      </c>
      <c r="J71" s="1">
        <v>18.63</v>
      </c>
      <c r="K71" s="1">
        <v>20.440273000000001</v>
      </c>
      <c r="L71" s="1">
        <v>1151.49</v>
      </c>
      <c r="M71" s="1">
        <v>39.881</v>
      </c>
      <c r="N71" s="1"/>
      <c r="O71" s="1"/>
      <c r="P71" s="1">
        <v>329.99</v>
      </c>
      <c r="Q71" s="1">
        <v>4.3110400000000002</v>
      </c>
      <c r="R71" s="44">
        <v>8084.1401370000003</v>
      </c>
    </row>
    <row r="72" spans="1:18" x14ac:dyDescent="0.25">
      <c r="A72" s="75">
        <v>40392</v>
      </c>
      <c r="B72" s="1">
        <v>76.313249999999996</v>
      </c>
      <c r="C72" s="1"/>
      <c r="D72" s="1">
        <v>68.42</v>
      </c>
      <c r="E72" s="1">
        <v>30.966000000000001</v>
      </c>
      <c r="F72" s="1">
        <v>276.25</v>
      </c>
      <c r="G72" s="1">
        <v>70.48</v>
      </c>
      <c r="H72" s="1"/>
      <c r="I72" s="1">
        <v>84.408000000000001</v>
      </c>
      <c r="J72" s="1">
        <v>18.989999999999998</v>
      </c>
      <c r="K72" s="1">
        <v>17.148700999999999</v>
      </c>
      <c r="L72" s="1">
        <v>1168.01</v>
      </c>
      <c r="M72" s="1">
        <v>36.225000000000001</v>
      </c>
      <c r="N72" s="1"/>
      <c r="O72" s="1"/>
      <c r="P72" s="1">
        <v>297.35000000000002</v>
      </c>
      <c r="Q72" s="1">
        <v>3.9895999999999998</v>
      </c>
      <c r="R72" s="1"/>
    </row>
    <row r="73" spans="1:18" x14ac:dyDescent="0.25">
      <c r="A73" s="75">
        <v>40360</v>
      </c>
      <c r="B73" s="1">
        <v>77.359430000000003</v>
      </c>
      <c r="C73" s="1"/>
      <c r="D73" s="1">
        <v>62.89</v>
      </c>
      <c r="E73" s="1">
        <v>31.382999999999999</v>
      </c>
      <c r="F73" s="1">
        <v>268.76</v>
      </c>
      <c r="G73" s="1">
        <v>70.290000000000006</v>
      </c>
      <c r="H73" s="1"/>
      <c r="I73" s="1">
        <v>84.408000000000001</v>
      </c>
      <c r="J73" s="1">
        <v>12.8</v>
      </c>
      <c r="K73" s="1">
        <v>16.477242</v>
      </c>
      <c r="L73" s="1">
        <v>1048.05</v>
      </c>
      <c r="M73" s="1">
        <v>35.527999999999999</v>
      </c>
      <c r="N73" s="1"/>
      <c r="O73" s="1"/>
      <c r="P73" s="1">
        <v>327.35000000000002</v>
      </c>
      <c r="Q73" s="1">
        <v>4.15977</v>
      </c>
      <c r="R73" s="1"/>
    </row>
    <row r="74" spans="1:18" x14ac:dyDescent="0.25">
      <c r="A74" s="75">
        <v>40330</v>
      </c>
      <c r="B74" s="1">
        <v>71.686779999999999</v>
      </c>
      <c r="C74" s="1"/>
      <c r="D74" s="1">
        <v>66.650000000000006</v>
      </c>
      <c r="E74" s="1">
        <v>31.652000000000001</v>
      </c>
      <c r="F74" s="1">
        <v>272.70999999999998</v>
      </c>
      <c r="G74" s="1">
        <v>62.59</v>
      </c>
      <c r="H74" s="1"/>
      <c r="I74" s="1">
        <v>79.31</v>
      </c>
      <c r="J74" s="1">
        <v>7.98</v>
      </c>
      <c r="K74" s="1">
        <v>15.814617</v>
      </c>
      <c r="L74" s="1">
        <v>876.19</v>
      </c>
      <c r="M74" s="1">
        <v>32.412999999999997</v>
      </c>
      <c r="N74" s="1"/>
      <c r="O74" s="1"/>
      <c r="P74" s="1">
        <v>327.26</v>
      </c>
      <c r="Q74" s="1">
        <v>4.0368700000000004</v>
      </c>
      <c r="R74" s="1"/>
    </row>
    <row r="75" spans="1:18" x14ac:dyDescent="0.25">
      <c r="A75" s="75">
        <v>40301</v>
      </c>
      <c r="B75" s="1">
        <v>66.180959999999999</v>
      </c>
      <c r="C75" s="1"/>
      <c r="D75" s="1">
        <v>56.64</v>
      </c>
      <c r="E75" s="1">
        <v>32.607999999999997</v>
      </c>
      <c r="F75" s="1">
        <v>269.92</v>
      </c>
      <c r="G75" s="1">
        <v>54.17</v>
      </c>
      <c r="H75" s="1"/>
      <c r="I75" s="1">
        <v>74.049000000000007</v>
      </c>
      <c r="J75" s="1">
        <v>10.98</v>
      </c>
      <c r="K75" s="1">
        <v>19.576495999999999</v>
      </c>
      <c r="L75" s="1">
        <v>755.56</v>
      </c>
      <c r="M75" s="1">
        <v>27.068999999999999</v>
      </c>
      <c r="N75" s="1"/>
      <c r="O75" s="1"/>
      <c r="P75" s="1">
        <v>321.23</v>
      </c>
      <c r="Q75" s="1">
        <v>4.2164900000000003</v>
      </c>
      <c r="R75" s="1"/>
    </row>
    <row r="76" spans="1:18" x14ac:dyDescent="0.25">
      <c r="A76" s="75">
        <v>40269</v>
      </c>
      <c r="B76" s="1">
        <v>70.073989999999995</v>
      </c>
      <c r="C76" s="1"/>
      <c r="D76" s="1">
        <v>54.33</v>
      </c>
      <c r="E76" s="1">
        <v>34.496000000000002</v>
      </c>
      <c r="F76" s="1">
        <v>276.70999999999998</v>
      </c>
      <c r="G76" s="1">
        <v>62.98</v>
      </c>
      <c r="H76" s="1"/>
      <c r="I76" s="1">
        <v>98.885000000000005</v>
      </c>
      <c r="J76" s="1">
        <v>9.68</v>
      </c>
      <c r="K76" s="1">
        <v>20.449112</v>
      </c>
      <c r="L76" s="1">
        <v>761.53</v>
      </c>
      <c r="M76" s="1">
        <v>28.201000000000001</v>
      </c>
      <c r="N76" s="1"/>
      <c r="O76" s="1"/>
      <c r="P76" s="1">
        <v>303.43</v>
      </c>
      <c r="Q76" s="1">
        <v>4.44339</v>
      </c>
      <c r="R76" s="1"/>
    </row>
    <row r="77" spans="1:18" x14ac:dyDescent="0.25">
      <c r="A77" s="75">
        <v>40239</v>
      </c>
      <c r="B77" s="1">
        <v>64.595950000000002</v>
      </c>
      <c r="C77" s="1"/>
      <c r="D77" s="1">
        <v>44.4</v>
      </c>
      <c r="E77" s="1">
        <v>34.226999999999997</v>
      </c>
      <c r="F77" s="1">
        <v>202.38</v>
      </c>
      <c r="G77" s="1">
        <v>57.41</v>
      </c>
      <c r="H77" s="1"/>
      <c r="I77" s="1">
        <v>93.531999999999996</v>
      </c>
      <c r="J77" s="1">
        <v>9.8000000000000007</v>
      </c>
      <c r="K77" s="1">
        <v>19.188669000000001</v>
      </c>
      <c r="L77" s="1">
        <v>746.53</v>
      </c>
      <c r="M77" s="1">
        <v>19.856999999999999</v>
      </c>
      <c r="N77" s="1"/>
      <c r="O77" s="1"/>
      <c r="P77" s="1">
        <v>262.36</v>
      </c>
      <c r="Q77" s="1">
        <v>4.2070400000000001</v>
      </c>
      <c r="R77" s="1"/>
    </row>
    <row r="78" spans="1:18" x14ac:dyDescent="0.25">
      <c r="A78" s="75">
        <v>40210</v>
      </c>
      <c r="B78" s="1">
        <v>64.123289999999997</v>
      </c>
      <c r="C78" s="1"/>
      <c r="D78" s="1">
        <v>41.5</v>
      </c>
      <c r="E78" s="1">
        <v>32.118000000000002</v>
      </c>
      <c r="F78" s="1">
        <v>185.36</v>
      </c>
      <c r="G78" s="1">
        <v>55.38</v>
      </c>
      <c r="H78" s="1"/>
      <c r="I78" s="1">
        <v>91.212000000000003</v>
      </c>
      <c r="J78" s="1">
        <v>8.81</v>
      </c>
      <c r="K78" s="1">
        <v>16.839102</v>
      </c>
      <c r="L78" s="1">
        <v>750.1</v>
      </c>
      <c r="M78" s="1">
        <v>16.888000000000002</v>
      </c>
      <c r="N78" s="1"/>
      <c r="O78" s="1"/>
      <c r="P78" s="1">
        <v>220.36</v>
      </c>
      <c r="Q78" s="1">
        <v>4.3488600000000002</v>
      </c>
      <c r="R78" s="1"/>
    </row>
    <row r="79" spans="1:18" x14ac:dyDescent="0.25">
      <c r="A79" s="75">
        <v>40179</v>
      </c>
      <c r="B79" s="1">
        <v>71.214110000000005</v>
      </c>
      <c r="C79" s="1"/>
      <c r="D79" s="1">
        <v>62.07</v>
      </c>
      <c r="E79" s="1">
        <v>26.405000000000001</v>
      </c>
      <c r="F79" s="1">
        <v>173.43</v>
      </c>
      <c r="G79" s="1">
        <v>56.15</v>
      </c>
      <c r="H79" s="1"/>
      <c r="I79" s="1">
        <v>87.834000000000003</v>
      </c>
      <c r="J79" s="1">
        <v>11.21</v>
      </c>
      <c r="K79" s="1">
        <v>14.007671</v>
      </c>
      <c r="L79" s="1">
        <v>760.82</v>
      </c>
      <c r="M79" s="1">
        <v>15.867000000000001</v>
      </c>
      <c r="N79" s="1"/>
      <c r="O79" s="1"/>
      <c r="P79" s="1">
        <v>252.27</v>
      </c>
      <c r="Q79" s="1">
        <v>4.44339</v>
      </c>
      <c r="R79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6"/>
  <sheetViews>
    <sheetView topLeftCell="A73" workbookViewId="0">
      <selection activeCell="B91" sqref="B91"/>
    </sheetView>
  </sheetViews>
  <sheetFormatPr defaultRowHeight="11.25" x14ac:dyDescent="0.2"/>
  <cols>
    <col min="1" max="1" width="8.140625" style="1" bestFit="1" customWidth="1"/>
    <col min="2" max="2" width="9.5703125" style="1" bestFit="1" customWidth="1"/>
    <col min="3" max="3" width="11.42578125" style="1" bestFit="1" customWidth="1"/>
    <col min="4" max="4" width="9.42578125" style="1" customWidth="1"/>
    <col min="5" max="5" width="12.28515625" style="1" bestFit="1" customWidth="1"/>
    <col min="6" max="7" width="11.5703125" style="1" bestFit="1" customWidth="1"/>
    <col min="8" max="8" width="11.42578125" style="1" bestFit="1" customWidth="1"/>
    <col min="9" max="10" width="11.5703125" style="1" bestFit="1" customWidth="1"/>
    <col min="11" max="11" width="10.5703125" style="1" bestFit="1" customWidth="1"/>
    <col min="12" max="12" width="11.5703125" style="1" bestFit="1" customWidth="1"/>
    <col min="13" max="13" width="11.42578125" style="1" bestFit="1" customWidth="1"/>
    <col min="14" max="16" width="11.5703125" style="1" bestFit="1" customWidth="1"/>
    <col min="17" max="17" width="12" style="1" bestFit="1" customWidth="1"/>
    <col min="18" max="18" width="11.42578125" style="1" bestFit="1" customWidth="1"/>
    <col min="19" max="19" width="9.140625" style="1"/>
    <col min="20" max="20" width="4.28515625" style="1" bestFit="1" customWidth="1"/>
    <col min="21" max="21" width="8.140625" style="1" bestFit="1" customWidth="1"/>
    <col min="22" max="22" width="7.42578125" style="1" bestFit="1" customWidth="1"/>
    <col min="23" max="23" width="11.42578125" style="1" bestFit="1" customWidth="1"/>
    <col min="24" max="24" width="9.140625" style="1"/>
    <col min="25" max="25" width="4.28515625" style="1" bestFit="1" customWidth="1"/>
    <col min="26" max="26" width="8.140625" style="1" bestFit="1" customWidth="1"/>
    <col min="27" max="27" width="7.42578125" style="1" bestFit="1" customWidth="1"/>
    <col min="28" max="28" width="11.42578125" style="1" bestFit="1" customWidth="1"/>
    <col min="29" max="29" width="9.140625" style="1"/>
    <col min="30" max="30" width="7.7109375" style="1" bestFit="1" customWidth="1"/>
    <col min="31" max="31" width="8.140625" style="1" bestFit="1" customWidth="1"/>
    <col min="32" max="32" width="7.42578125" style="1" bestFit="1" customWidth="1"/>
    <col min="33" max="33" width="11.42578125" style="1" bestFit="1" customWidth="1"/>
    <col min="34" max="34" width="9.140625" style="1"/>
    <col min="35" max="35" width="4.28515625" style="1" bestFit="1" customWidth="1"/>
    <col min="36" max="36" width="8.140625" style="1" bestFit="1" customWidth="1"/>
    <col min="37" max="37" width="7.42578125" style="1" bestFit="1" customWidth="1"/>
    <col min="38" max="38" width="11.42578125" style="1" bestFit="1" customWidth="1"/>
    <col min="39" max="39" width="9.140625" style="1"/>
    <col min="40" max="40" width="11.5703125" style="1" bestFit="1" customWidth="1"/>
    <col min="41" max="41" width="8.140625" style="1" bestFit="1" customWidth="1"/>
    <col min="42" max="42" width="7.42578125" style="1" bestFit="1" customWidth="1"/>
    <col min="43" max="43" width="11.42578125" style="1" bestFit="1" customWidth="1"/>
    <col min="44" max="44" width="9.140625" style="1"/>
    <col min="45" max="45" width="11.5703125" style="1" bestFit="1" customWidth="1"/>
    <col min="46" max="46" width="8.140625" style="1" bestFit="1" customWidth="1"/>
    <col min="47" max="47" width="8.28515625" style="1" bestFit="1" customWidth="1"/>
    <col min="48" max="48" width="11.42578125" style="1" bestFit="1" customWidth="1"/>
    <col min="49" max="49" width="9.140625" style="1"/>
    <col min="50" max="50" width="7.7109375" style="1" bestFit="1" customWidth="1"/>
    <col min="51" max="51" width="9" style="1" bestFit="1" customWidth="1"/>
    <col min="52" max="52" width="12" style="1" bestFit="1" customWidth="1"/>
    <col min="53" max="53" width="12.7109375" style="1" bestFit="1" customWidth="1"/>
    <col min="54" max="55" width="7.7109375" style="1" bestFit="1" customWidth="1"/>
    <col min="56" max="56" width="9" style="1" bestFit="1" customWidth="1"/>
    <col min="57" max="57" width="12" style="1" bestFit="1" customWidth="1"/>
    <col min="58" max="58" width="12.7109375" style="1" bestFit="1" customWidth="1"/>
    <col min="59" max="59" width="7.7109375" style="1" bestFit="1" customWidth="1"/>
    <col min="60" max="60" width="4.7109375" style="1" bestFit="1" customWidth="1"/>
    <col min="61" max="61" width="9" style="1" bestFit="1" customWidth="1"/>
    <col min="62" max="62" width="7.42578125" style="1" bestFit="1" customWidth="1"/>
    <col min="63" max="63" width="11.42578125" style="1" bestFit="1" customWidth="1"/>
    <col min="64" max="64" width="9.140625" style="1"/>
    <col min="65" max="65" width="12.28515625" style="1" bestFit="1" customWidth="1"/>
    <col min="66" max="66" width="8.140625" style="1" bestFit="1" customWidth="1"/>
    <col min="67" max="67" width="7.42578125" style="1" bestFit="1" customWidth="1"/>
    <col min="68" max="68" width="11.42578125" style="1" bestFit="1" customWidth="1"/>
    <col min="69" max="69" width="9.140625" style="1"/>
    <col min="70" max="70" width="7.7109375" style="1" bestFit="1" customWidth="1"/>
    <col min="71" max="71" width="8.140625" style="1" bestFit="1" customWidth="1"/>
    <col min="72" max="72" width="7.42578125" style="1" bestFit="1" customWidth="1"/>
    <col min="73" max="73" width="10.5703125" style="1" bestFit="1" customWidth="1"/>
    <col min="74" max="74" width="9.140625" style="1"/>
    <col min="75" max="75" width="7.7109375" style="1" bestFit="1" customWidth="1"/>
    <col min="76" max="76" width="8.140625" style="1" bestFit="1" customWidth="1"/>
    <col min="77" max="77" width="8.28515625" style="1" bestFit="1" customWidth="1"/>
    <col min="78" max="78" width="11.42578125" style="1" bestFit="1" customWidth="1"/>
    <col min="79" max="16384" width="9.140625" style="1"/>
  </cols>
  <sheetData>
    <row r="1" spans="1:78" ht="15.75" x14ac:dyDescent="0.25">
      <c r="A1" s="74">
        <v>1</v>
      </c>
      <c r="B1" s="74"/>
      <c r="C1" s="74"/>
      <c r="F1" s="74">
        <v>2</v>
      </c>
      <c r="G1" s="74"/>
      <c r="H1" s="74"/>
      <c r="K1" s="74">
        <v>3</v>
      </c>
      <c r="L1" s="74"/>
      <c r="M1" s="74"/>
      <c r="P1" s="74">
        <v>4</v>
      </c>
      <c r="Q1" s="74"/>
      <c r="R1" s="74"/>
      <c r="U1" s="74">
        <v>5</v>
      </c>
      <c r="V1" s="74"/>
      <c r="W1" s="74"/>
      <c r="Z1" s="74">
        <v>6</v>
      </c>
      <c r="AA1" s="74"/>
      <c r="AB1" s="74"/>
      <c r="AE1" s="74">
        <v>7</v>
      </c>
      <c r="AF1" s="74"/>
      <c r="AG1" s="74"/>
      <c r="AJ1" s="74">
        <v>8</v>
      </c>
      <c r="AK1" s="74"/>
      <c r="AL1" s="74"/>
      <c r="AO1" s="74">
        <v>9</v>
      </c>
      <c r="AP1" s="74"/>
      <c r="AQ1" s="74"/>
      <c r="AT1" s="74">
        <v>10</v>
      </c>
      <c r="AU1" s="74"/>
      <c r="AV1" s="74"/>
      <c r="AY1" s="74">
        <v>11</v>
      </c>
      <c r="AZ1" s="74"/>
      <c r="BA1" s="74"/>
      <c r="BD1" s="74">
        <v>12</v>
      </c>
      <c r="BE1" s="74"/>
      <c r="BF1" s="74"/>
      <c r="BI1" s="74">
        <v>13</v>
      </c>
      <c r="BJ1" s="74"/>
      <c r="BK1" s="74"/>
      <c r="BN1" s="74">
        <v>14</v>
      </c>
      <c r="BO1" s="74"/>
      <c r="BP1" s="74"/>
      <c r="BS1" s="74">
        <v>15</v>
      </c>
      <c r="BT1" s="74"/>
      <c r="BU1" s="74"/>
      <c r="BX1" s="74">
        <v>16</v>
      </c>
      <c r="BY1" s="74"/>
      <c r="BZ1" s="74"/>
    </row>
    <row r="2" spans="1:78" s="4" customFormat="1" ht="12" x14ac:dyDescent="0.2">
      <c r="A2" s="73" t="s">
        <v>2</v>
      </c>
      <c r="B2" s="73"/>
      <c r="C2" s="73"/>
      <c r="F2" s="73" t="s">
        <v>3</v>
      </c>
      <c r="G2" s="73"/>
      <c r="H2" s="73"/>
      <c r="K2" s="73" t="s">
        <v>4</v>
      </c>
      <c r="L2" s="73"/>
      <c r="M2" s="73"/>
      <c r="P2" s="73" t="s">
        <v>5</v>
      </c>
      <c r="Q2" s="73"/>
      <c r="R2" s="73"/>
      <c r="U2" s="73" t="s">
        <v>6</v>
      </c>
      <c r="V2" s="73"/>
      <c r="W2" s="73"/>
      <c r="Z2" s="73" t="s">
        <v>7</v>
      </c>
      <c r="AA2" s="73"/>
      <c r="AB2" s="73"/>
      <c r="AE2" s="73" t="s">
        <v>8</v>
      </c>
      <c r="AF2" s="73"/>
      <c r="AG2" s="73"/>
      <c r="AJ2" s="73" t="s">
        <v>10</v>
      </c>
      <c r="AK2" s="73"/>
      <c r="AL2" s="73"/>
      <c r="AO2" s="73" t="s">
        <v>9</v>
      </c>
      <c r="AP2" s="73"/>
      <c r="AQ2" s="73"/>
      <c r="AT2" s="73" t="s">
        <v>11</v>
      </c>
      <c r="AU2" s="73"/>
      <c r="AV2" s="73"/>
      <c r="AY2" s="73" t="s">
        <v>12</v>
      </c>
      <c r="AZ2" s="73"/>
      <c r="BA2" s="73"/>
      <c r="BD2" s="73" t="s">
        <v>13</v>
      </c>
      <c r="BE2" s="73"/>
      <c r="BF2" s="73"/>
      <c r="BI2" s="73" t="s">
        <v>14</v>
      </c>
      <c r="BJ2" s="73"/>
      <c r="BK2" s="73"/>
      <c r="BN2" s="73" t="s">
        <v>15</v>
      </c>
      <c r="BO2" s="73"/>
      <c r="BP2" s="73"/>
      <c r="BS2" s="73" t="s">
        <v>16</v>
      </c>
      <c r="BT2" s="73"/>
      <c r="BU2" s="73"/>
      <c r="BX2" s="73" t="s">
        <v>17</v>
      </c>
      <c r="BY2" s="73"/>
      <c r="BZ2" s="73"/>
    </row>
    <row r="3" spans="1:78" s="4" customFormat="1" ht="12" x14ac:dyDescent="0.2">
      <c r="A3" s="4" t="s">
        <v>0</v>
      </c>
      <c r="B3" s="4" t="s">
        <v>1</v>
      </c>
      <c r="C3" s="4" t="s">
        <v>18</v>
      </c>
      <c r="F3" s="4" t="s">
        <v>0</v>
      </c>
      <c r="G3" s="4" t="s">
        <v>1</v>
      </c>
      <c r="H3" s="4" t="s">
        <v>18</v>
      </c>
      <c r="K3" s="4" t="s">
        <v>0</v>
      </c>
      <c r="L3" s="4" t="s">
        <v>1</v>
      </c>
      <c r="M3" s="4" t="s">
        <v>18</v>
      </c>
      <c r="P3" s="4" t="s">
        <v>0</v>
      </c>
      <c r="Q3" s="4" t="s">
        <v>1</v>
      </c>
      <c r="R3" s="4" t="s">
        <v>18</v>
      </c>
      <c r="U3" s="4" t="s">
        <v>0</v>
      </c>
      <c r="V3" s="4" t="s">
        <v>1</v>
      </c>
      <c r="W3" s="4" t="s">
        <v>18</v>
      </c>
      <c r="Z3" s="4" t="s">
        <v>0</v>
      </c>
      <c r="AA3" s="4" t="s">
        <v>1</v>
      </c>
      <c r="AB3" s="4" t="s">
        <v>18</v>
      </c>
      <c r="AE3" s="4" t="s">
        <v>0</v>
      </c>
      <c r="AF3" s="4" t="s">
        <v>1</v>
      </c>
      <c r="AG3" s="4" t="s">
        <v>18</v>
      </c>
      <c r="AJ3" s="4" t="s">
        <v>0</v>
      </c>
      <c r="AK3" s="4" t="s">
        <v>1</v>
      </c>
      <c r="AL3" s="4" t="s">
        <v>18</v>
      </c>
      <c r="AO3" s="4" t="s">
        <v>0</v>
      </c>
      <c r="AP3" s="4" t="s">
        <v>1</v>
      </c>
      <c r="AQ3" s="4" t="s">
        <v>18</v>
      </c>
      <c r="AT3" s="4" t="s">
        <v>0</v>
      </c>
      <c r="AU3" s="4" t="s">
        <v>1</v>
      </c>
      <c r="AV3" s="4" t="s">
        <v>18</v>
      </c>
      <c r="AY3" s="4" t="s">
        <v>0</v>
      </c>
      <c r="AZ3" s="4" t="s">
        <v>1</v>
      </c>
      <c r="BA3" s="4" t="s">
        <v>18</v>
      </c>
      <c r="BD3" s="4" t="s">
        <v>0</v>
      </c>
      <c r="BE3" s="4" t="s">
        <v>1</v>
      </c>
      <c r="BF3" s="4" t="s">
        <v>18</v>
      </c>
      <c r="BI3" s="4" t="s">
        <v>0</v>
      </c>
      <c r="BJ3" s="4" t="s">
        <v>1</v>
      </c>
      <c r="BK3" s="4" t="s">
        <v>18</v>
      </c>
      <c r="BN3" s="4" t="s">
        <v>0</v>
      </c>
      <c r="BO3" s="4" t="s">
        <v>1</v>
      </c>
      <c r="BP3" s="4" t="s">
        <v>18</v>
      </c>
      <c r="BS3" s="4" t="s">
        <v>0</v>
      </c>
      <c r="BT3" s="4" t="s">
        <v>1</v>
      </c>
      <c r="BU3" s="4" t="s">
        <v>18</v>
      </c>
      <c r="BX3" s="4" t="s">
        <v>0</v>
      </c>
      <c r="BY3" s="4" t="s">
        <v>1</v>
      </c>
      <c r="BZ3" s="4" t="s">
        <v>18</v>
      </c>
    </row>
    <row r="4" spans="1:78" x14ac:dyDescent="0.2">
      <c r="A4" s="2">
        <v>42522</v>
      </c>
      <c r="B4" s="1">
        <v>542.90002000000004</v>
      </c>
      <c r="C4" s="1">
        <f>(B4-B5)/B5</f>
        <v>-4.6372686568991406E-2</v>
      </c>
      <c r="E4" s="1" t="b">
        <f>A4=F4</f>
        <v>1</v>
      </c>
      <c r="F4" s="2">
        <v>42522</v>
      </c>
      <c r="G4" s="1">
        <v>533.29999999999995</v>
      </c>
      <c r="H4" s="1">
        <f>(G4-G5)/G5</f>
        <v>4.1990698024740696E-3</v>
      </c>
      <c r="J4" s="1" t="b">
        <f>A4=K4</f>
        <v>1</v>
      </c>
      <c r="K4" s="2">
        <v>42522</v>
      </c>
      <c r="L4" s="1">
        <v>347.35</v>
      </c>
      <c r="M4" s="1">
        <f>(L4-L5)/L5</f>
        <v>0.44248338870431897</v>
      </c>
      <c r="O4" s="1" t="b">
        <f>P4=A4</f>
        <v>1</v>
      </c>
      <c r="P4" s="2">
        <v>42522</v>
      </c>
      <c r="Q4" s="1">
        <v>6.32</v>
      </c>
      <c r="R4" s="1">
        <f>(Q4-Q5)/Q5</f>
        <v>6.9373942470389194E-2</v>
      </c>
      <c r="T4" s="1" t="b">
        <f>U4=A4</f>
        <v>1</v>
      </c>
      <c r="U4" s="2">
        <v>42522</v>
      </c>
      <c r="V4" s="1">
        <v>603</v>
      </c>
      <c r="W4" s="1">
        <f>(V4-V5)/V5</f>
        <v>8.972621306587146E-2</v>
      </c>
      <c r="Y4" s="1" t="b">
        <f>Z4=A4</f>
        <v>1</v>
      </c>
      <c r="Z4" s="2">
        <v>42522</v>
      </c>
      <c r="AA4" s="1">
        <v>260.95</v>
      </c>
      <c r="AB4" s="1">
        <f>(AA4-AA5)/AA5</f>
        <v>0.11255595821786389</v>
      </c>
      <c r="AD4" s="1" t="b">
        <f>AE4=A4</f>
        <v>1</v>
      </c>
      <c r="AE4" s="2">
        <v>42522</v>
      </c>
      <c r="AF4" s="1">
        <v>22.05</v>
      </c>
      <c r="AG4" s="1">
        <f>(AF4-AF5)/AF5</f>
        <v>5.5023923444976183E-2</v>
      </c>
      <c r="AI4" s="1" t="b">
        <f>AJ4=A4</f>
        <v>1</v>
      </c>
      <c r="AJ4" s="2">
        <v>42522</v>
      </c>
      <c r="AK4" s="1">
        <v>532.15</v>
      </c>
      <c r="AL4" s="1">
        <f>(AK4-AK5)/AK5</f>
        <v>4.3992262509662011E-2</v>
      </c>
      <c r="AN4" s="1" t="b">
        <f>AO4=A4</f>
        <v>1</v>
      </c>
      <c r="AO4" s="2">
        <v>42522</v>
      </c>
      <c r="AP4" s="1">
        <v>940.1</v>
      </c>
      <c r="AQ4" s="1">
        <f>(AP4-AP5)/AP5</f>
        <v>-4.2530568846355901E-4</v>
      </c>
      <c r="AS4" s="1" t="b">
        <f>AT4=A4</f>
        <v>1</v>
      </c>
      <c r="AT4" s="2">
        <v>42522</v>
      </c>
      <c r="AU4" s="1">
        <v>33.380001</v>
      </c>
      <c r="AV4" s="1">
        <f>(AU4-AU5)/AU5</f>
        <v>1.6680535106544277E-2</v>
      </c>
      <c r="AX4" s="1" t="b">
        <f>AY4=A4</f>
        <v>1</v>
      </c>
      <c r="AY4" s="2">
        <v>42522</v>
      </c>
      <c r="AZ4" s="1">
        <v>13466.5</v>
      </c>
      <c r="BA4" s="1">
        <f>(AZ4-AZ5)/AZ5</f>
        <v>-2.2066235014916138E-2</v>
      </c>
      <c r="BC4" s="1" t="b">
        <f>BD4=A4</f>
        <v>1</v>
      </c>
      <c r="BD4" s="2">
        <v>42522</v>
      </c>
      <c r="BE4" s="1">
        <v>478.3</v>
      </c>
      <c r="BF4" s="1">
        <f>(BE4-BE5)/BE5</f>
        <v>7.0740989478397187E-2</v>
      </c>
      <c r="BH4" s="1" t="b">
        <f>BI4=A4</f>
        <v>1</v>
      </c>
      <c r="BI4" s="2">
        <v>42522</v>
      </c>
      <c r="BJ4" s="1">
        <v>569.5</v>
      </c>
      <c r="BK4" s="1">
        <f>(BJ4-BJ5)/BJ5</f>
        <v>6.4585475278063284E-2</v>
      </c>
      <c r="BM4" s="1" t="b">
        <f>BN4=A4</f>
        <v>1</v>
      </c>
      <c r="BN4" s="2">
        <v>42522</v>
      </c>
      <c r="BO4" s="1">
        <v>310.89999999999998</v>
      </c>
      <c r="BP4" s="1">
        <f>(BO4-BO5)/BO5</f>
        <v>-1.5827793605571384E-2</v>
      </c>
      <c r="BR4" s="1" t="b">
        <f>BS4=A4</f>
        <v>1</v>
      </c>
      <c r="BS4" s="2">
        <v>42522</v>
      </c>
      <c r="BT4" s="1">
        <v>2220.4</v>
      </c>
      <c r="BU4" s="1">
        <f>(BT4-BT5)/BT5</f>
        <v>-2.4214458360799784E-2</v>
      </c>
      <c r="BW4" s="1" t="b">
        <f>BX4=A4</f>
        <v>1</v>
      </c>
      <c r="BX4" s="2">
        <v>42522</v>
      </c>
      <c r="BY4" s="1">
        <v>92.75</v>
      </c>
      <c r="BZ4" s="1">
        <f>(BY4-BY5)/BY5</f>
        <v>-7.4906367041198806E-3</v>
      </c>
    </row>
    <row r="5" spans="1:78" x14ac:dyDescent="0.2">
      <c r="A5" s="2">
        <v>42492</v>
      </c>
      <c r="B5" s="1">
        <v>569.29998999999998</v>
      </c>
      <c r="C5" s="1">
        <f t="shared" ref="C5:C68" si="0">(B5-B6)/B6</f>
        <v>3.8794041220033553E-3</v>
      </c>
      <c r="E5" s="1" t="b">
        <f t="shared" ref="E5:E61" si="1">A5=F5</f>
        <v>1</v>
      </c>
      <c r="F5" s="2">
        <v>42492</v>
      </c>
      <c r="G5" s="1">
        <v>531.07000000000005</v>
      </c>
      <c r="H5" s="1">
        <f t="shared" ref="H5:H60" si="2">(G5-G6)/G6</f>
        <v>-0.11253154191941966</v>
      </c>
      <c r="J5" s="1" t="b">
        <f t="shared" ref="J5:J68" si="3">A5=K5</f>
        <v>1</v>
      </c>
      <c r="K5" s="2">
        <v>42492</v>
      </c>
      <c r="L5" s="1">
        <v>240.8</v>
      </c>
      <c r="M5" s="1">
        <f t="shared" ref="M5:M68" si="4">(L5-L6)/L6</f>
        <v>7.7404921700223769E-2</v>
      </c>
      <c r="O5" s="1" t="b">
        <f t="shared" ref="O5:O68" si="5">P5=A5</f>
        <v>1</v>
      </c>
      <c r="P5" s="2">
        <v>42492</v>
      </c>
      <c r="Q5" s="1">
        <v>5.91</v>
      </c>
      <c r="R5" s="1">
        <f t="shared" ref="R5:R68" si="6">(Q5-Q6)/Q6</f>
        <v>-0.17802503477051462</v>
      </c>
      <c r="T5" s="1" t="b">
        <f t="shared" ref="T5:T68" si="7">U5=A5</f>
        <v>1</v>
      </c>
      <c r="U5" s="2">
        <v>42492</v>
      </c>
      <c r="V5" s="1">
        <v>553.35</v>
      </c>
      <c r="W5" s="1">
        <f t="shared" ref="W5:W68" si="8">(V5-V6)/V6</f>
        <v>-4.8899965623925637E-2</v>
      </c>
      <c r="Y5" s="1" t="b">
        <f t="shared" ref="Y5:Y68" si="9">Z5=A5</f>
        <v>1</v>
      </c>
      <c r="Z5" s="2">
        <v>42492</v>
      </c>
      <c r="AA5" s="1">
        <v>234.55</v>
      </c>
      <c r="AB5" s="1">
        <f t="shared" ref="AB5:AB68" si="10">(AA5-AA6)/AA6</f>
        <v>-6.6987549226301665E-2</v>
      </c>
      <c r="AD5" s="1" t="b">
        <f t="shared" ref="AD5:AD65" si="11">AE5=A5</f>
        <v>1</v>
      </c>
      <c r="AE5" s="2">
        <v>42492</v>
      </c>
      <c r="AF5" s="1">
        <v>20.9</v>
      </c>
      <c r="AG5" s="1">
        <f t="shared" ref="AG5:AG64" si="12">(AF5-AF6)/AF6</f>
        <v>-5.8558558558558592E-2</v>
      </c>
      <c r="AI5" s="1" t="b">
        <f t="shared" ref="AI5:AI68" si="13">AJ5=A5</f>
        <v>1</v>
      </c>
      <c r="AJ5" s="2">
        <v>42492</v>
      </c>
      <c r="AK5" s="1">
        <v>509.726</v>
      </c>
      <c r="AL5" s="1">
        <f t="shared" ref="AL5:AL68" si="14">(AK5-AK6)/AK6</f>
        <v>9.0547003674141882E-3</v>
      </c>
      <c r="AN5" s="1" t="b">
        <f t="shared" ref="AN5:AN68" si="15">AO5=A5</f>
        <v>1</v>
      </c>
      <c r="AO5" s="2">
        <v>42492</v>
      </c>
      <c r="AP5" s="1">
        <v>940.5</v>
      </c>
      <c r="AQ5" s="1">
        <f t="shared" ref="AQ5:AQ68" si="16">(AP5-AP6)/AP6</f>
        <v>-0.10594610009981467</v>
      </c>
      <c r="AS5" s="1" t="b">
        <f t="shared" ref="AS5:AS68" si="17">AT5=A5</f>
        <v>1</v>
      </c>
      <c r="AT5" s="2">
        <v>42492</v>
      </c>
      <c r="AU5" s="1">
        <v>32.832340000000002</v>
      </c>
      <c r="AV5" s="1">
        <f t="shared" ref="AV5:AV68" si="18">(AU5-AU6)/AU6</f>
        <v>-0.1611518610600618</v>
      </c>
      <c r="AX5" s="1" t="b">
        <f t="shared" ref="AX5:AX68" si="19">AY5=A5</f>
        <v>1</v>
      </c>
      <c r="AY5" s="2">
        <v>42492</v>
      </c>
      <c r="AZ5" s="1">
        <v>13770.36</v>
      </c>
      <c r="BA5" s="1">
        <f t="shared" ref="BA5:BA68" si="20">(AZ5-AZ6)/AZ6</f>
        <v>9.9695974355472922E-2</v>
      </c>
      <c r="BC5" s="1" t="b">
        <f t="shared" ref="BC5:BC68" si="21">BD5=A5</f>
        <v>1</v>
      </c>
      <c r="BD5" s="2">
        <v>42492</v>
      </c>
      <c r="BE5" s="1">
        <v>446.7</v>
      </c>
      <c r="BF5" s="1">
        <f t="shared" ref="BF5:BF68" si="22">(BE5-BE6)/BE6</f>
        <v>-8.1620065789473659E-2</v>
      </c>
      <c r="BH5" s="1" t="b">
        <f t="shared" ref="BH5:BH68" si="23">BI5=A5</f>
        <v>1</v>
      </c>
      <c r="BI5" s="2">
        <v>42492</v>
      </c>
      <c r="BJ5" s="1">
        <v>534.95000000000005</v>
      </c>
      <c r="BK5" s="1">
        <f t="shared" ref="BK5:BK68" si="24">(BJ5-BJ6)/BJ6</f>
        <v>-9.1611479028697457E-2</v>
      </c>
      <c r="BM5" s="1" t="b">
        <f t="shared" ref="BM5:BM24" si="25">BN5=A5</f>
        <v>1</v>
      </c>
      <c r="BN5" s="2">
        <v>42492</v>
      </c>
      <c r="BO5" s="1">
        <v>315.89999999999998</v>
      </c>
      <c r="BP5" s="1">
        <f t="shared" ref="BP5:BP23" si="26">(BO5-BO6)/BO6</f>
        <v>-1.9248680533995793E-2</v>
      </c>
      <c r="BR5" s="1" t="b">
        <f t="shared" ref="BR5:BR68" si="27">BS5=A5</f>
        <v>1</v>
      </c>
      <c r="BS5" s="2">
        <v>42492</v>
      </c>
      <c r="BT5" s="1">
        <v>2275.5</v>
      </c>
      <c r="BU5" s="1">
        <f t="shared" ref="BU5:BU68" si="28">(BT5-BT6)/BT6</f>
        <v>1.4118779581249758E-2</v>
      </c>
      <c r="BW5" s="1" t="b">
        <f t="shared" ref="BW5:BW68" si="29">BX5=A5</f>
        <v>1</v>
      </c>
      <c r="BX5" s="2">
        <v>42492</v>
      </c>
      <c r="BY5" s="1">
        <v>93.45</v>
      </c>
      <c r="BZ5" s="1">
        <f t="shared" ref="BZ5:BZ68" si="30">(BY5-BY6)/BY6</f>
        <v>3.60310421286031E-2</v>
      </c>
    </row>
    <row r="6" spans="1:78" x14ac:dyDescent="0.2">
      <c r="A6" s="2">
        <v>42461</v>
      </c>
      <c r="B6" s="1">
        <v>567.09997999999996</v>
      </c>
      <c r="C6" s="1">
        <f t="shared" si="0"/>
        <v>0.17169417355371894</v>
      </c>
      <c r="E6" s="1" t="b">
        <f t="shared" si="1"/>
        <v>1</v>
      </c>
      <c r="F6" s="2">
        <v>42461</v>
      </c>
      <c r="G6" s="1">
        <v>598.41</v>
      </c>
      <c r="H6" s="1">
        <f t="shared" si="2"/>
        <v>3.8246691157968441E-3</v>
      </c>
      <c r="J6" s="1" t="b">
        <f t="shared" si="3"/>
        <v>1</v>
      </c>
      <c r="K6" s="2">
        <v>42461</v>
      </c>
      <c r="L6" s="1">
        <v>223.5</v>
      </c>
      <c r="M6" s="1">
        <f t="shared" si="4"/>
        <v>0.14615384615384616</v>
      </c>
      <c r="O6" s="1" t="b">
        <f t="shared" si="5"/>
        <v>1</v>
      </c>
      <c r="P6" s="2">
        <v>42461</v>
      </c>
      <c r="Q6" s="1">
        <v>7.19</v>
      </c>
      <c r="R6" s="1">
        <f t="shared" si="6"/>
        <v>0.3566037735849058</v>
      </c>
      <c r="T6" s="1" t="b">
        <f t="shared" si="7"/>
        <v>1</v>
      </c>
      <c r="U6" s="2">
        <v>42461</v>
      </c>
      <c r="V6" s="1">
        <v>581.79999999999995</v>
      </c>
      <c r="W6" s="1">
        <f t="shared" si="8"/>
        <v>6.3716975957582786E-2</v>
      </c>
      <c r="Y6" s="1" t="b">
        <f t="shared" si="9"/>
        <v>1</v>
      </c>
      <c r="Z6" s="2">
        <v>42461</v>
      </c>
      <c r="AA6" s="1">
        <v>251.39</v>
      </c>
      <c r="AB6" s="1">
        <f t="shared" si="10"/>
        <v>9.0534443866041883E-2</v>
      </c>
      <c r="AD6" s="1" t="b">
        <f t="shared" si="11"/>
        <v>1</v>
      </c>
      <c r="AE6" s="2">
        <v>42461</v>
      </c>
      <c r="AF6" s="1">
        <v>22.2</v>
      </c>
      <c r="AG6" s="1">
        <f t="shared" si="12"/>
        <v>8.0291970802919638E-2</v>
      </c>
      <c r="AI6" s="1" t="b">
        <f t="shared" si="13"/>
        <v>1</v>
      </c>
      <c r="AJ6" s="2">
        <v>42461</v>
      </c>
      <c r="AK6" s="1">
        <v>505.15199999999999</v>
      </c>
      <c r="AL6" s="1">
        <f t="shared" si="14"/>
        <v>-5.8704871736841666E-3</v>
      </c>
      <c r="AN6" s="1" t="b">
        <f t="shared" si="15"/>
        <v>1</v>
      </c>
      <c r="AO6" s="2">
        <v>42461</v>
      </c>
      <c r="AP6" s="1">
        <v>1051.95</v>
      </c>
      <c r="AQ6" s="1">
        <f t="shared" si="16"/>
        <v>8.6332421128724135E-2</v>
      </c>
      <c r="AS6" s="1" t="b">
        <f t="shared" si="17"/>
        <v>1</v>
      </c>
      <c r="AT6" s="2">
        <v>42461</v>
      </c>
      <c r="AU6" s="1">
        <v>39.139789999999998</v>
      </c>
      <c r="AV6" s="1">
        <f t="shared" si="18"/>
        <v>-0.10206392196677962</v>
      </c>
      <c r="AX6" s="1" t="b">
        <f t="shared" si="19"/>
        <v>1</v>
      </c>
      <c r="AY6" s="2">
        <v>42461</v>
      </c>
      <c r="AZ6" s="1">
        <v>12521.97</v>
      </c>
      <c r="BA6" s="1">
        <f t="shared" si="20"/>
        <v>3.6898505097144138E-2</v>
      </c>
      <c r="BC6" s="1" t="b">
        <f t="shared" si="21"/>
        <v>1</v>
      </c>
      <c r="BD6" s="2">
        <v>42461</v>
      </c>
      <c r="BE6" s="1">
        <v>486.4</v>
      </c>
      <c r="BF6" s="1">
        <f t="shared" si="22"/>
        <v>0.33626373626373618</v>
      </c>
      <c r="BH6" s="1" t="b">
        <f t="shared" si="23"/>
        <v>1</v>
      </c>
      <c r="BI6" s="2">
        <v>42461</v>
      </c>
      <c r="BJ6" s="1">
        <v>588.9</v>
      </c>
      <c r="BK6" s="1">
        <f t="shared" si="24"/>
        <v>0.17779999999999996</v>
      </c>
      <c r="BM6" s="1" t="b">
        <f t="shared" si="25"/>
        <v>1</v>
      </c>
      <c r="BN6" s="2">
        <v>42461</v>
      </c>
      <c r="BO6" s="1">
        <v>322.10000000000002</v>
      </c>
      <c r="BP6" s="1">
        <f t="shared" si="26"/>
        <v>8.4146751935375283E-2</v>
      </c>
      <c r="BR6" s="1" t="b">
        <f t="shared" si="27"/>
        <v>1</v>
      </c>
      <c r="BS6" s="2">
        <v>42461</v>
      </c>
      <c r="BT6" s="1">
        <v>2243.8200000000002</v>
      </c>
      <c r="BU6" s="1">
        <f t="shared" si="28"/>
        <v>8.1426788184320115E-2</v>
      </c>
      <c r="BW6" s="1" t="b">
        <f t="shared" si="29"/>
        <v>1</v>
      </c>
      <c r="BX6" s="2">
        <v>42461</v>
      </c>
      <c r="BY6" s="1">
        <v>90.2</v>
      </c>
      <c r="BZ6" s="1">
        <f t="shared" si="30"/>
        <v>-8.7506322711178475E-2</v>
      </c>
    </row>
    <row r="7" spans="1:78" x14ac:dyDescent="0.2">
      <c r="A7" s="2">
        <v>42430</v>
      </c>
      <c r="B7" s="1">
        <v>484</v>
      </c>
      <c r="C7" s="1">
        <f t="shared" si="0"/>
        <v>-7.8095238095238093E-2</v>
      </c>
      <c r="E7" s="1" t="b">
        <f t="shared" si="1"/>
        <v>1</v>
      </c>
      <c r="F7" s="2">
        <v>42430</v>
      </c>
      <c r="G7" s="1">
        <v>596.13</v>
      </c>
      <c r="H7" s="1">
        <f t="shared" si="2"/>
        <v>-2.8392144079537055E-2</v>
      </c>
      <c r="J7" s="1" t="b">
        <f t="shared" si="3"/>
        <v>1</v>
      </c>
      <c r="K7" s="2">
        <v>42430</v>
      </c>
      <c r="L7" s="1">
        <v>195</v>
      </c>
      <c r="M7" s="1">
        <f t="shared" si="4"/>
        <v>9.4890510948905146E-2</v>
      </c>
      <c r="O7" s="1" t="b">
        <f t="shared" si="5"/>
        <v>1</v>
      </c>
      <c r="P7" s="2">
        <v>42430</v>
      </c>
      <c r="Q7" s="1">
        <v>5.3</v>
      </c>
      <c r="R7" s="1">
        <f t="shared" si="6"/>
        <v>-0.38011695906432758</v>
      </c>
      <c r="T7" s="1" t="b">
        <f t="shared" si="7"/>
        <v>1</v>
      </c>
      <c r="U7" s="2">
        <v>42430</v>
      </c>
      <c r="V7" s="1">
        <v>546.95000000000005</v>
      </c>
      <c r="W7" s="1">
        <f t="shared" si="8"/>
        <v>7.7288215713694958E-2</v>
      </c>
      <c r="Y7" s="1" t="b">
        <f t="shared" si="9"/>
        <v>1</v>
      </c>
      <c r="Z7" s="2">
        <v>42430</v>
      </c>
      <c r="AA7" s="1">
        <v>230.52</v>
      </c>
      <c r="AB7" s="1">
        <f t="shared" si="10"/>
        <v>4.3785374688702812E-2</v>
      </c>
      <c r="AD7" s="1" t="b">
        <f t="shared" si="11"/>
        <v>1</v>
      </c>
      <c r="AE7" s="2">
        <v>42430</v>
      </c>
      <c r="AF7" s="1">
        <v>20.55</v>
      </c>
      <c r="AG7" s="1">
        <f t="shared" si="12"/>
        <v>5.1150895140664961E-2</v>
      </c>
      <c r="AI7" s="1" t="b">
        <f t="shared" si="13"/>
        <v>1</v>
      </c>
      <c r="AJ7" s="2">
        <v>42430</v>
      </c>
      <c r="AK7" s="1">
        <v>508.13499999999999</v>
      </c>
      <c r="AL7" s="1">
        <f t="shared" si="14"/>
        <v>-2.7038463895101218E-2</v>
      </c>
      <c r="AN7" s="1" t="b">
        <f t="shared" si="15"/>
        <v>1</v>
      </c>
      <c r="AO7" s="2">
        <v>42430</v>
      </c>
      <c r="AP7" s="1">
        <v>968.35</v>
      </c>
      <c r="AQ7" s="1">
        <f t="shared" si="16"/>
        <v>0.17127305715149685</v>
      </c>
      <c r="AS7" s="1" t="b">
        <f t="shared" si="17"/>
        <v>1</v>
      </c>
      <c r="AT7" s="2">
        <v>42430</v>
      </c>
      <c r="AU7" s="1">
        <v>43.588614999999997</v>
      </c>
      <c r="AV7" s="1">
        <f t="shared" si="18"/>
        <v>2.8744613669932039E-2</v>
      </c>
      <c r="AX7" s="1" t="b">
        <f t="shared" si="19"/>
        <v>1</v>
      </c>
      <c r="AY7" s="2">
        <v>42430</v>
      </c>
      <c r="AZ7" s="1">
        <v>12076.37</v>
      </c>
      <c r="BA7" s="1">
        <f t="shared" si="20"/>
        <v>0.22628885346114413</v>
      </c>
      <c r="BC7" s="1" t="b">
        <f t="shared" si="21"/>
        <v>1</v>
      </c>
      <c r="BD7" s="2">
        <v>42430</v>
      </c>
      <c r="BE7" s="1">
        <v>364</v>
      </c>
      <c r="BF7" s="1">
        <f t="shared" si="22"/>
        <v>-6.0766352728680195E-2</v>
      </c>
      <c r="BH7" s="1" t="b">
        <f t="shared" si="23"/>
        <v>1</v>
      </c>
      <c r="BI7" s="2">
        <v>42430</v>
      </c>
      <c r="BJ7" s="1">
        <v>500</v>
      </c>
      <c r="BK7" s="1">
        <f t="shared" si="24"/>
        <v>4.0582726326742979E-2</v>
      </c>
      <c r="BM7" s="1" t="b">
        <f t="shared" si="25"/>
        <v>1</v>
      </c>
      <c r="BN7" s="2">
        <v>42430</v>
      </c>
      <c r="BO7" s="1">
        <v>297.10000000000002</v>
      </c>
      <c r="BP7" s="1">
        <f t="shared" si="26"/>
        <v>0.32633928571428583</v>
      </c>
      <c r="BR7" s="1" t="b">
        <f t="shared" si="27"/>
        <v>1</v>
      </c>
      <c r="BS7" s="2">
        <v>42430</v>
      </c>
      <c r="BT7" s="1">
        <v>2074.87</v>
      </c>
      <c r="BU7" s="1">
        <f t="shared" si="28"/>
        <v>9.1479613039658625E-2</v>
      </c>
      <c r="BW7" s="1" t="b">
        <f t="shared" si="29"/>
        <v>1</v>
      </c>
      <c r="BX7" s="2">
        <v>42430</v>
      </c>
      <c r="BY7" s="1">
        <v>98.85</v>
      </c>
      <c r="BZ7" s="1">
        <f t="shared" si="30"/>
        <v>0.54212168486739476</v>
      </c>
    </row>
    <row r="8" spans="1:78" x14ac:dyDescent="0.2">
      <c r="A8" s="2">
        <v>42401</v>
      </c>
      <c r="B8" s="1">
        <v>525</v>
      </c>
      <c r="C8" s="1">
        <f t="shared" si="0"/>
        <v>-0.11205073995771671</v>
      </c>
      <c r="E8" s="1" t="b">
        <f t="shared" si="1"/>
        <v>1</v>
      </c>
      <c r="F8" s="2">
        <v>42401</v>
      </c>
      <c r="G8" s="1">
        <v>613.54999999999995</v>
      </c>
      <c r="H8" s="1">
        <f t="shared" si="2"/>
        <v>6.5236891462118127E-4</v>
      </c>
      <c r="J8" s="1" t="b">
        <f t="shared" si="3"/>
        <v>1</v>
      </c>
      <c r="K8" s="2">
        <v>42401</v>
      </c>
      <c r="L8" s="1">
        <v>178.1</v>
      </c>
      <c r="M8" s="1">
        <f t="shared" si="4"/>
        <v>-0.12136161815490872</v>
      </c>
      <c r="O8" s="1" t="b">
        <f t="shared" si="5"/>
        <v>1</v>
      </c>
      <c r="P8" s="2">
        <v>42401</v>
      </c>
      <c r="Q8" s="1">
        <v>8.5500000000000007</v>
      </c>
      <c r="R8" s="1">
        <f t="shared" si="6"/>
        <v>-0.23042304230423033</v>
      </c>
      <c r="T8" s="1" t="b">
        <f t="shared" si="7"/>
        <v>1</v>
      </c>
      <c r="U8" s="2">
        <v>42401</v>
      </c>
      <c r="V8" s="1">
        <v>507.71</v>
      </c>
      <c r="W8" s="1">
        <f t="shared" si="8"/>
        <v>-0.24389408470840537</v>
      </c>
      <c r="Y8" s="1" t="b">
        <f t="shared" si="9"/>
        <v>1</v>
      </c>
      <c r="Z8" s="2">
        <v>42401</v>
      </c>
      <c r="AA8" s="1">
        <v>220.85</v>
      </c>
      <c r="AB8" s="1">
        <f t="shared" si="10"/>
        <v>-0.11461674150096217</v>
      </c>
      <c r="AD8" s="1" t="b">
        <f t="shared" si="11"/>
        <v>1</v>
      </c>
      <c r="AE8" s="2">
        <v>42401</v>
      </c>
      <c r="AF8" s="1">
        <v>19.55</v>
      </c>
      <c r="AG8" s="1">
        <f t="shared" si="12"/>
        <v>-8.4309133489461383E-2</v>
      </c>
      <c r="AI8" s="1" t="b">
        <f t="shared" si="13"/>
        <v>1</v>
      </c>
      <c r="AJ8" s="2">
        <v>42401</v>
      </c>
      <c r="AK8" s="1">
        <v>522.25599999999997</v>
      </c>
      <c r="AL8" s="1">
        <f t="shared" si="14"/>
        <v>6.8565407318744886E-2</v>
      </c>
      <c r="AN8" s="1" t="b">
        <f t="shared" si="15"/>
        <v>1</v>
      </c>
      <c r="AO8" s="2">
        <v>42401</v>
      </c>
      <c r="AP8" s="1">
        <v>826.75</v>
      </c>
      <c r="AQ8" s="1">
        <f t="shared" si="16"/>
        <v>-0.24463225216994061</v>
      </c>
      <c r="AS8" s="1" t="b">
        <f t="shared" si="17"/>
        <v>1</v>
      </c>
      <c r="AT8" s="2">
        <v>42401</v>
      </c>
      <c r="AU8" s="1">
        <v>42.370685999999999</v>
      </c>
      <c r="AV8" s="1">
        <f t="shared" si="18"/>
        <v>6.9289709374942249E-2</v>
      </c>
      <c r="AX8" s="1" t="b">
        <f t="shared" si="19"/>
        <v>1</v>
      </c>
      <c r="AY8" s="2">
        <v>42401</v>
      </c>
      <c r="AZ8" s="1">
        <v>9847.9</v>
      </c>
      <c r="BA8" s="1">
        <f t="shared" si="20"/>
        <v>-0.18201035787410241</v>
      </c>
      <c r="BC8" s="1" t="b">
        <f t="shared" si="21"/>
        <v>1</v>
      </c>
      <c r="BD8" s="2">
        <v>42401</v>
      </c>
      <c r="BE8" s="1">
        <v>387.55</v>
      </c>
      <c r="BF8" s="1">
        <f t="shared" si="22"/>
        <v>-0.17057249866238627</v>
      </c>
      <c r="BH8" s="1" t="b">
        <f t="shared" si="23"/>
        <v>1</v>
      </c>
      <c r="BI8" s="2">
        <v>42401</v>
      </c>
      <c r="BJ8" s="1">
        <v>480.5</v>
      </c>
      <c r="BK8" s="1">
        <f t="shared" si="24"/>
        <v>-0.12556869881710647</v>
      </c>
      <c r="BM8" s="1" t="b">
        <f t="shared" si="25"/>
        <v>1</v>
      </c>
      <c r="BN8" s="2">
        <v>42401</v>
      </c>
      <c r="BO8" s="1">
        <v>224</v>
      </c>
      <c r="BP8" s="1">
        <f t="shared" si="26"/>
        <v>-0.30521091811414386</v>
      </c>
      <c r="BR8" s="1" t="b">
        <f t="shared" si="27"/>
        <v>1</v>
      </c>
      <c r="BS8" s="2">
        <v>42401</v>
      </c>
      <c r="BT8" s="1">
        <v>1900.97</v>
      </c>
      <c r="BU8" s="1">
        <f t="shared" si="28"/>
        <v>-8.7502280080258912E-2</v>
      </c>
      <c r="BW8" s="1" t="b">
        <f t="shared" si="29"/>
        <v>1</v>
      </c>
      <c r="BX8" s="2">
        <v>42401</v>
      </c>
      <c r="BY8" s="1">
        <v>64.099999999999994</v>
      </c>
      <c r="BZ8" s="1">
        <f t="shared" si="30"/>
        <v>-0.18706404565630946</v>
      </c>
    </row>
    <row r="9" spans="1:78" x14ac:dyDescent="0.2">
      <c r="A9" s="2">
        <v>42370</v>
      </c>
      <c r="B9" s="1">
        <v>591.25</v>
      </c>
      <c r="C9" s="1">
        <f t="shared" si="0"/>
        <v>-0.10280728376327769</v>
      </c>
      <c r="E9" s="1" t="b">
        <f t="shared" si="1"/>
        <v>1</v>
      </c>
      <c r="F9" s="2">
        <v>42370</v>
      </c>
      <c r="G9" s="1">
        <v>613.15</v>
      </c>
      <c r="H9" s="1">
        <f t="shared" si="2"/>
        <v>-0.10993206363953086</v>
      </c>
      <c r="J9" s="1" t="b">
        <f t="shared" si="3"/>
        <v>1</v>
      </c>
      <c r="K9" s="2">
        <v>42370</v>
      </c>
      <c r="L9" s="1">
        <v>202.7</v>
      </c>
      <c r="M9" s="1">
        <f t="shared" si="4"/>
        <v>-0.17265306122448984</v>
      </c>
      <c r="O9" s="1" t="b">
        <f t="shared" si="5"/>
        <v>1</v>
      </c>
      <c r="P9" s="2">
        <v>42370</v>
      </c>
      <c r="Q9" s="1">
        <v>11.11</v>
      </c>
      <c r="R9" s="1">
        <f t="shared" si="6"/>
        <v>-0.18007380073800747</v>
      </c>
      <c r="T9" s="1" t="b">
        <f t="shared" si="7"/>
        <v>1</v>
      </c>
      <c r="U9" s="2">
        <v>42370</v>
      </c>
      <c r="V9" s="1">
        <v>671.48</v>
      </c>
      <c r="W9" s="1">
        <f t="shared" si="8"/>
        <v>-8.0217458746361416E-3</v>
      </c>
      <c r="Y9" s="1" t="b">
        <f t="shared" si="9"/>
        <v>1</v>
      </c>
      <c r="Z9" s="2">
        <v>42370</v>
      </c>
      <c r="AA9" s="1">
        <v>249.44</v>
      </c>
      <c r="AB9" s="1">
        <f t="shared" si="10"/>
        <v>-0.16922564529558701</v>
      </c>
      <c r="AD9" s="1" t="b">
        <f t="shared" si="11"/>
        <v>1</v>
      </c>
      <c r="AE9" s="2">
        <v>42370</v>
      </c>
      <c r="AF9" s="1">
        <v>21.35</v>
      </c>
      <c r="AG9" s="1">
        <f t="shared" si="12"/>
        <v>-0.18042226487523988</v>
      </c>
      <c r="AI9" s="1" t="b">
        <f t="shared" si="13"/>
        <v>1</v>
      </c>
      <c r="AJ9" s="2">
        <v>42370</v>
      </c>
      <c r="AK9" s="1">
        <v>488.745</v>
      </c>
      <c r="AL9" s="1">
        <f t="shared" si="14"/>
        <v>-0.1388512025372213</v>
      </c>
      <c r="AN9" s="1" t="b">
        <f t="shared" si="15"/>
        <v>1</v>
      </c>
      <c r="AO9" s="2">
        <v>42370</v>
      </c>
      <c r="AP9" s="1">
        <v>1094.5</v>
      </c>
      <c r="AQ9" s="1">
        <f t="shared" si="16"/>
        <v>-4.5927879587103404E-3</v>
      </c>
      <c r="AS9" s="1" t="b">
        <f t="shared" si="17"/>
        <v>0</v>
      </c>
      <c r="AT9" s="2">
        <v>42373</v>
      </c>
      <c r="AU9" s="1">
        <v>39.625076</v>
      </c>
      <c r="AV9" s="1">
        <f t="shared" si="18"/>
        <v>0.15523153871385567</v>
      </c>
      <c r="AX9" s="1" t="b">
        <f t="shared" si="19"/>
        <v>1</v>
      </c>
      <c r="AY9" s="2">
        <v>42370</v>
      </c>
      <c r="AZ9" s="1">
        <v>12039.15</v>
      </c>
      <c r="BA9" s="1">
        <f t="shared" si="20"/>
        <v>-9.4729283138894504E-2</v>
      </c>
      <c r="BC9" s="1" t="b">
        <f t="shared" si="21"/>
        <v>1</v>
      </c>
      <c r="BD9" s="2">
        <v>42370</v>
      </c>
      <c r="BE9" s="1">
        <v>467.25</v>
      </c>
      <c r="BF9" s="1">
        <f t="shared" si="22"/>
        <v>-8.1120943952802366E-2</v>
      </c>
      <c r="BH9" s="1" t="b">
        <f t="shared" si="23"/>
        <v>1</v>
      </c>
      <c r="BI9" s="2">
        <v>42370</v>
      </c>
      <c r="BJ9" s="1">
        <v>549.5</v>
      </c>
      <c r="BK9" s="1">
        <f t="shared" si="24"/>
        <v>-0.14140625000000001</v>
      </c>
      <c r="BM9" s="1" t="b">
        <f t="shared" si="25"/>
        <v>1</v>
      </c>
      <c r="BN9" s="2">
        <v>42370</v>
      </c>
      <c r="BO9" s="1">
        <v>322.39999999999998</v>
      </c>
      <c r="BP9" s="1">
        <f t="shared" si="26"/>
        <v>7.9343823234014024E-2</v>
      </c>
      <c r="BR9" s="1" t="b">
        <f t="shared" si="27"/>
        <v>1</v>
      </c>
      <c r="BS9" s="2">
        <v>42370</v>
      </c>
      <c r="BT9" s="1">
        <v>2083.2600000000002</v>
      </c>
      <c r="BU9" s="1">
        <f t="shared" si="28"/>
        <v>-0.17588651360032909</v>
      </c>
      <c r="BW9" s="1" t="b">
        <f t="shared" si="29"/>
        <v>1</v>
      </c>
      <c r="BX9" s="2">
        <v>42370</v>
      </c>
      <c r="BY9" s="1">
        <v>78.849999999999994</v>
      </c>
      <c r="BZ9" s="1">
        <f t="shared" si="30"/>
        <v>-0.20514112903225815</v>
      </c>
    </row>
    <row r="10" spans="1:78" x14ac:dyDescent="0.2">
      <c r="A10" s="2">
        <v>42339</v>
      </c>
      <c r="B10" s="1">
        <v>659</v>
      </c>
      <c r="C10" s="1">
        <f t="shared" si="0"/>
        <v>2.9687499999999999E-2</v>
      </c>
      <c r="E10" s="1" t="b">
        <f t="shared" si="1"/>
        <v>1</v>
      </c>
      <c r="F10" s="2">
        <v>42339</v>
      </c>
      <c r="G10" s="1">
        <v>688.88</v>
      </c>
      <c r="H10" s="1">
        <f t="shared" si="2"/>
        <v>3.2476516420301728E-3</v>
      </c>
      <c r="J10" s="1" t="b">
        <f t="shared" si="3"/>
        <v>1</v>
      </c>
      <c r="K10" s="2">
        <v>42339</v>
      </c>
      <c r="L10" s="1">
        <v>245</v>
      </c>
      <c r="M10" s="1">
        <f t="shared" si="4"/>
        <v>0</v>
      </c>
      <c r="O10" s="1" t="b">
        <f t="shared" si="5"/>
        <v>1</v>
      </c>
      <c r="P10" s="2">
        <v>42339</v>
      </c>
      <c r="Q10" s="1">
        <v>13.55</v>
      </c>
      <c r="R10" s="1">
        <f t="shared" si="6"/>
        <v>-0.28306878306878297</v>
      </c>
      <c r="T10" s="1" t="b">
        <f t="shared" si="7"/>
        <v>1</v>
      </c>
      <c r="U10" s="2">
        <v>42339</v>
      </c>
      <c r="V10" s="1">
        <v>676.91</v>
      </c>
      <c r="W10" s="1">
        <f t="shared" si="8"/>
        <v>6.4742430200550483E-2</v>
      </c>
      <c r="Y10" s="1" t="b">
        <f t="shared" si="9"/>
        <v>1</v>
      </c>
      <c r="Z10" s="2">
        <v>42339</v>
      </c>
      <c r="AA10" s="1">
        <v>300.25</v>
      </c>
      <c r="AB10" s="1">
        <f t="shared" si="10"/>
        <v>5.5323187234192155E-2</v>
      </c>
      <c r="AD10" s="1" t="b">
        <f t="shared" si="11"/>
        <v>1</v>
      </c>
      <c r="AE10" s="2">
        <v>42339</v>
      </c>
      <c r="AF10" s="1">
        <v>26.05</v>
      </c>
      <c r="AG10" s="1">
        <f t="shared" si="12"/>
        <v>0.16035634743875285</v>
      </c>
      <c r="AI10" s="1" t="b">
        <f t="shared" si="13"/>
        <v>1</v>
      </c>
      <c r="AJ10" s="2">
        <v>42339</v>
      </c>
      <c r="AK10" s="1">
        <v>567.54999999999995</v>
      </c>
      <c r="AL10" s="1">
        <f t="shared" si="14"/>
        <v>0.10610457467935536</v>
      </c>
      <c r="AN10" s="1" t="b">
        <f t="shared" si="15"/>
        <v>1</v>
      </c>
      <c r="AO10" s="2">
        <v>42339</v>
      </c>
      <c r="AP10" s="1">
        <v>1099.55</v>
      </c>
      <c r="AQ10" s="1">
        <f t="shared" si="16"/>
        <v>7.1947355593468154E-2</v>
      </c>
      <c r="AS10" s="1" t="b">
        <f t="shared" si="17"/>
        <v>1</v>
      </c>
      <c r="AT10" s="2">
        <v>42339</v>
      </c>
      <c r="AU10" s="1">
        <v>34.300548999999997</v>
      </c>
      <c r="AV10" s="1">
        <f t="shared" si="18"/>
        <v>-9.6324782735453363E-2</v>
      </c>
      <c r="AX10" s="1" t="b">
        <f t="shared" si="19"/>
        <v>1</v>
      </c>
      <c r="AY10" s="2">
        <v>42339</v>
      </c>
      <c r="AZ10" s="1">
        <v>13298.95</v>
      </c>
      <c r="BA10" s="1">
        <f t="shared" si="20"/>
        <v>1.0628394516642152E-2</v>
      </c>
      <c r="BC10" s="1" t="b">
        <f t="shared" si="21"/>
        <v>1</v>
      </c>
      <c r="BD10" s="2">
        <v>42339</v>
      </c>
      <c r="BE10" s="1">
        <v>508.5</v>
      </c>
      <c r="BF10" s="1">
        <f t="shared" si="22"/>
        <v>2.9585798816568047E-3</v>
      </c>
      <c r="BH10" s="1" t="b">
        <f t="shared" si="23"/>
        <v>1</v>
      </c>
      <c r="BI10" s="2">
        <v>42339</v>
      </c>
      <c r="BJ10" s="1">
        <v>640</v>
      </c>
      <c r="BK10" s="1">
        <f t="shared" si="24"/>
        <v>0.16511924267249237</v>
      </c>
      <c r="BM10" s="1" t="b">
        <f t="shared" si="25"/>
        <v>1</v>
      </c>
      <c r="BN10" s="2">
        <v>42339</v>
      </c>
      <c r="BO10" s="1">
        <v>298.7</v>
      </c>
      <c r="BP10" s="1">
        <f t="shared" si="26"/>
        <v>6.4125400783754907E-2</v>
      </c>
      <c r="BR10" s="1" t="b">
        <f t="shared" si="27"/>
        <v>1</v>
      </c>
      <c r="BS10" s="2">
        <v>42339</v>
      </c>
      <c r="BT10" s="1">
        <v>2527.88</v>
      </c>
      <c r="BU10" s="1">
        <f t="shared" si="28"/>
        <v>0.23449724080675882</v>
      </c>
      <c r="BW10" s="1" t="b">
        <f t="shared" si="29"/>
        <v>1</v>
      </c>
      <c r="BX10" s="2">
        <v>42339</v>
      </c>
      <c r="BY10" s="1">
        <v>99.2</v>
      </c>
      <c r="BZ10" s="1">
        <f t="shared" si="30"/>
        <v>-0.16216216216216217</v>
      </c>
    </row>
    <row r="11" spans="1:78" x14ac:dyDescent="0.2">
      <c r="A11" s="2">
        <v>42310</v>
      </c>
      <c r="B11" s="1">
        <v>640</v>
      </c>
      <c r="C11" s="1">
        <f t="shared" si="0"/>
        <v>-7.2127582457412104E-2</v>
      </c>
      <c r="E11" s="1" t="b">
        <f t="shared" si="1"/>
        <v>1</v>
      </c>
      <c r="F11" s="2">
        <v>42310</v>
      </c>
      <c r="G11" s="1">
        <v>686.65</v>
      </c>
      <c r="H11" s="1">
        <f t="shared" si="2"/>
        <v>1.975198633697179E-2</v>
      </c>
      <c r="J11" s="1" t="b">
        <f t="shared" si="3"/>
        <v>1</v>
      </c>
      <c r="K11" s="2">
        <v>42310</v>
      </c>
      <c r="L11" s="1">
        <v>245</v>
      </c>
      <c r="M11" s="1">
        <f t="shared" si="4"/>
        <v>-2.8490028490028027E-3</v>
      </c>
      <c r="O11" s="1" t="b">
        <f t="shared" si="5"/>
        <v>1</v>
      </c>
      <c r="P11" s="2">
        <v>42310</v>
      </c>
      <c r="Q11" s="1">
        <v>18.899999999999999</v>
      </c>
      <c r="R11" s="1">
        <f t="shared" si="6"/>
        <v>-0.20084566596194503</v>
      </c>
      <c r="T11" s="1" t="b">
        <f t="shared" si="7"/>
        <v>1</v>
      </c>
      <c r="U11" s="2">
        <v>42310</v>
      </c>
      <c r="V11" s="1">
        <v>635.75</v>
      </c>
      <c r="W11" s="1">
        <f t="shared" si="8"/>
        <v>1.2663268556865318E-2</v>
      </c>
      <c r="Y11" s="1" t="b">
        <f t="shared" si="9"/>
        <v>1</v>
      </c>
      <c r="Z11" s="2">
        <v>42310</v>
      </c>
      <c r="AA11" s="1">
        <v>284.51</v>
      </c>
      <c r="AB11" s="1">
        <f t="shared" si="10"/>
        <v>3.4769958174213501E-2</v>
      </c>
      <c r="AD11" s="1" t="b">
        <f t="shared" si="11"/>
        <v>1</v>
      </c>
      <c r="AE11" s="2">
        <v>42310</v>
      </c>
      <c r="AF11" s="1">
        <v>22.45</v>
      </c>
      <c r="AG11" s="1">
        <f t="shared" si="12"/>
        <v>0.21024258760107808</v>
      </c>
      <c r="AI11" s="1" t="b">
        <f t="shared" si="13"/>
        <v>1</v>
      </c>
      <c r="AJ11" s="2">
        <v>42310</v>
      </c>
      <c r="AK11" s="1">
        <v>513.10699999999997</v>
      </c>
      <c r="AL11" s="1">
        <f t="shared" si="14"/>
        <v>6.7216456249089937E-2</v>
      </c>
      <c r="AN11" s="1" t="b">
        <f t="shared" si="15"/>
        <v>1</v>
      </c>
      <c r="AO11" s="2">
        <v>42310</v>
      </c>
      <c r="AP11" s="1">
        <v>1025.75</v>
      </c>
      <c r="AQ11" s="1">
        <f t="shared" si="16"/>
        <v>0.11982663566196136</v>
      </c>
      <c r="AS11" s="1" t="b">
        <f t="shared" si="17"/>
        <v>1</v>
      </c>
      <c r="AT11" s="2">
        <v>42310</v>
      </c>
      <c r="AU11" s="1">
        <v>37.956721999999999</v>
      </c>
      <c r="AV11" s="1">
        <f t="shared" si="18"/>
        <v>-0.23342479779984415</v>
      </c>
      <c r="AX11" s="1" t="b">
        <f t="shared" si="19"/>
        <v>1</v>
      </c>
      <c r="AY11" s="2">
        <v>42310</v>
      </c>
      <c r="AZ11" s="1">
        <v>13159.09</v>
      </c>
      <c r="BA11" s="1">
        <f t="shared" si="20"/>
        <v>-5.8395670037881452E-2</v>
      </c>
      <c r="BC11" s="1" t="b">
        <f t="shared" si="21"/>
        <v>1</v>
      </c>
      <c r="BD11" s="2">
        <v>42310</v>
      </c>
      <c r="BE11" s="1">
        <v>507</v>
      </c>
      <c r="BF11" s="1">
        <f t="shared" si="22"/>
        <v>-3.235041511594626E-2</v>
      </c>
      <c r="BH11" s="1" t="b">
        <f t="shared" si="23"/>
        <v>1</v>
      </c>
      <c r="BI11" s="2">
        <v>42310</v>
      </c>
      <c r="BJ11" s="1">
        <v>549.29999999999995</v>
      </c>
      <c r="BK11" s="1">
        <f t="shared" si="24"/>
        <v>0.24529585128088852</v>
      </c>
      <c r="BM11" s="1" t="b">
        <f t="shared" si="25"/>
        <v>1</v>
      </c>
      <c r="BN11" s="2">
        <v>42310</v>
      </c>
      <c r="BO11" s="1">
        <v>280.7</v>
      </c>
      <c r="BP11" s="1">
        <f t="shared" si="26"/>
        <v>2.6700804681784974E-2</v>
      </c>
      <c r="BR11" s="1" t="b">
        <f t="shared" si="27"/>
        <v>1</v>
      </c>
      <c r="BS11" s="2">
        <v>42310</v>
      </c>
      <c r="BT11" s="1">
        <v>2047.7</v>
      </c>
      <c r="BU11" s="1">
        <f t="shared" si="28"/>
        <v>0.21216605792966281</v>
      </c>
      <c r="BW11" s="1" t="b">
        <f t="shared" si="29"/>
        <v>1</v>
      </c>
      <c r="BX11" s="2">
        <v>42310</v>
      </c>
      <c r="BY11" s="1">
        <v>118.4</v>
      </c>
      <c r="BZ11" s="1">
        <f t="shared" si="30"/>
        <v>-4.4390637610976592E-2</v>
      </c>
    </row>
    <row r="12" spans="1:78" x14ac:dyDescent="0.2">
      <c r="A12" s="2">
        <v>42278</v>
      </c>
      <c r="B12" s="1">
        <v>689.75</v>
      </c>
      <c r="C12" s="1">
        <f t="shared" si="0"/>
        <v>2.5650557620817842E-2</v>
      </c>
      <c r="E12" s="1" t="b">
        <f t="shared" si="1"/>
        <v>1</v>
      </c>
      <c r="F12" s="2">
        <v>42278</v>
      </c>
      <c r="G12" s="1">
        <v>673.35</v>
      </c>
      <c r="H12" s="1">
        <f t="shared" si="2"/>
        <v>-8.9778497314004311E-3</v>
      </c>
      <c r="J12" s="1" t="b">
        <f t="shared" si="3"/>
        <v>1</v>
      </c>
      <c r="K12" s="2">
        <v>42278</v>
      </c>
      <c r="L12" s="1">
        <v>245.7</v>
      </c>
      <c r="M12" s="1">
        <f t="shared" si="4"/>
        <v>2.6744671959882897E-2</v>
      </c>
      <c r="O12" s="1" t="b">
        <f t="shared" si="5"/>
        <v>1</v>
      </c>
      <c r="P12" s="2">
        <v>42278</v>
      </c>
      <c r="Q12" s="1">
        <v>23.65</v>
      </c>
      <c r="R12" s="1">
        <f t="shared" si="6"/>
        <v>7.2562358276643896E-2</v>
      </c>
      <c r="T12" s="1" t="b">
        <f t="shared" si="7"/>
        <v>1</v>
      </c>
      <c r="U12" s="2">
        <v>42278</v>
      </c>
      <c r="V12" s="1">
        <v>627.79999999999995</v>
      </c>
      <c r="W12" s="1">
        <f t="shared" si="8"/>
        <v>-5.0082414099151791E-3</v>
      </c>
      <c r="Y12" s="1" t="b">
        <f t="shared" si="9"/>
        <v>1</v>
      </c>
      <c r="Z12" s="2">
        <v>42278</v>
      </c>
      <c r="AA12" s="1">
        <v>274.95</v>
      </c>
      <c r="AB12" s="1">
        <f t="shared" si="10"/>
        <v>-4.4150877802885416E-2</v>
      </c>
      <c r="AD12" s="1" t="b">
        <f t="shared" si="11"/>
        <v>1</v>
      </c>
      <c r="AE12" s="2">
        <v>42278</v>
      </c>
      <c r="AF12" s="1">
        <v>18.55</v>
      </c>
      <c r="AG12" s="1">
        <f t="shared" si="12"/>
        <v>0.22039473684210537</v>
      </c>
      <c r="AI12" s="1" t="b">
        <f t="shared" si="13"/>
        <v>1</v>
      </c>
      <c r="AJ12" s="2">
        <v>42278</v>
      </c>
      <c r="AK12" s="1">
        <v>480.79</v>
      </c>
      <c r="AL12" s="1">
        <f t="shared" si="14"/>
        <v>0.24101740764449589</v>
      </c>
      <c r="AN12" s="1" t="b">
        <f t="shared" si="15"/>
        <v>1</v>
      </c>
      <c r="AO12" s="2">
        <v>42278</v>
      </c>
      <c r="AP12" s="1">
        <v>915.99</v>
      </c>
      <c r="AQ12" s="1">
        <f t="shared" si="16"/>
        <v>8.8106697210321699E-3</v>
      </c>
      <c r="AS12" s="1" t="b">
        <f t="shared" si="17"/>
        <v>1</v>
      </c>
      <c r="AT12" s="2">
        <v>42278</v>
      </c>
      <c r="AU12" s="1">
        <v>49.514674999999997</v>
      </c>
      <c r="AV12" s="1">
        <f t="shared" si="18"/>
        <v>-6.6251704838204495E-3</v>
      </c>
      <c r="AX12" s="1" t="b">
        <f t="shared" si="19"/>
        <v>1</v>
      </c>
      <c r="AY12" s="2">
        <v>42278</v>
      </c>
      <c r="AZ12" s="1">
        <v>13975.18</v>
      </c>
      <c r="BA12" s="1">
        <f t="shared" si="20"/>
        <v>6.041277790424162E-2</v>
      </c>
      <c r="BC12" s="1" t="b">
        <f t="shared" si="21"/>
        <v>1</v>
      </c>
      <c r="BD12" s="2">
        <v>42278</v>
      </c>
      <c r="BE12" s="1">
        <v>523.95000000000005</v>
      </c>
      <c r="BF12" s="1">
        <f t="shared" si="22"/>
        <v>-9.265387160820605E-3</v>
      </c>
      <c r="BH12" s="1" t="b">
        <f t="shared" si="23"/>
        <v>1</v>
      </c>
      <c r="BI12" s="2">
        <v>42278</v>
      </c>
      <c r="BJ12" s="1">
        <v>441.1</v>
      </c>
      <c r="BK12" s="1">
        <f t="shared" si="24"/>
        <v>0.10247438140464883</v>
      </c>
      <c r="BM12" s="1" t="b">
        <f t="shared" si="25"/>
        <v>1</v>
      </c>
      <c r="BN12" s="2">
        <v>42278</v>
      </c>
      <c r="BO12" s="1">
        <v>273.39999999999998</v>
      </c>
      <c r="BP12" s="1">
        <f t="shared" si="26"/>
        <v>-7.5414271220831969E-2</v>
      </c>
      <c r="BR12" s="1" t="b">
        <f t="shared" si="27"/>
        <v>1</v>
      </c>
      <c r="BS12" s="2">
        <v>42278</v>
      </c>
      <c r="BT12" s="1">
        <v>1689.29</v>
      </c>
      <c r="BU12" s="1">
        <f t="shared" si="28"/>
        <v>5.7359246393139843E-2</v>
      </c>
      <c r="BW12" s="1" t="b">
        <f t="shared" si="29"/>
        <v>1</v>
      </c>
      <c r="BX12" s="2">
        <v>42278</v>
      </c>
      <c r="BY12" s="1">
        <v>123.9</v>
      </c>
      <c r="BZ12" s="1">
        <f t="shared" si="30"/>
        <v>-5.63594821020564E-2</v>
      </c>
    </row>
    <row r="13" spans="1:78" x14ac:dyDescent="0.2">
      <c r="A13" s="2">
        <v>42248</v>
      </c>
      <c r="B13" s="1">
        <v>672.5</v>
      </c>
      <c r="C13" s="1">
        <f t="shared" si="0"/>
        <v>-3.7957677333463049E-3</v>
      </c>
      <c r="E13" s="1" t="b">
        <f t="shared" si="1"/>
        <v>1</v>
      </c>
      <c r="F13" s="2">
        <v>42248</v>
      </c>
      <c r="G13" s="1">
        <v>679.45</v>
      </c>
      <c r="H13" s="1">
        <f t="shared" si="2"/>
        <v>-4.0988581349066272E-2</v>
      </c>
      <c r="J13" s="1" t="b">
        <f t="shared" si="3"/>
        <v>1</v>
      </c>
      <c r="K13" s="2">
        <v>42248</v>
      </c>
      <c r="L13" s="1">
        <v>239.3</v>
      </c>
      <c r="M13" s="1">
        <f t="shared" si="4"/>
        <v>-2.5611792011075336E-2</v>
      </c>
      <c r="O13" s="1" t="b">
        <f t="shared" si="5"/>
        <v>1</v>
      </c>
      <c r="P13" s="2">
        <v>42248</v>
      </c>
      <c r="Q13" s="1">
        <v>22.05</v>
      </c>
      <c r="R13" s="1">
        <f t="shared" si="6"/>
        <v>-0.63553719008264464</v>
      </c>
      <c r="T13" s="1" t="b">
        <f t="shared" si="7"/>
        <v>1</v>
      </c>
      <c r="U13" s="2">
        <v>42248</v>
      </c>
      <c r="V13" s="1">
        <v>630.96</v>
      </c>
      <c r="W13" s="1">
        <f t="shared" si="8"/>
        <v>0.10142094054393748</v>
      </c>
      <c r="Y13" s="1" t="b">
        <f t="shared" si="9"/>
        <v>1</v>
      </c>
      <c r="Z13" s="2">
        <v>42248</v>
      </c>
      <c r="AA13" s="1">
        <v>287.64999999999998</v>
      </c>
      <c r="AB13" s="1">
        <f t="shared" si="10"/>
        <v>5.2420059409400664E-3</v>
      </c>
      <c r="AD13" s="1" t="b">
        <f t="shared" si="11"/>
        <v>1</v>
      </c>
      <c r="AE13" s="2">
        <v>42248</v>
      </c>
      <c r="AF13" s="1">
        <v>15.2</v>
      </c>
      <c r="AG13" s="1">
        <f t="shared" si="12"/>
        <v>-5.0000000000000044E-2</v>
      </c>
      <c r="AI13" s="1" t="b">
        <f t="shared" si="13"/>
        <v>1</v>
      </c>
      <c r="AJ13" s="2">
        <v>42248</v>
      </c>
      <c r="AK13" s="1">
        <v>387.416</v>
      </c>
      <c r="AL13" s="1">
        <f t="shared" si="14"/>
        <v>-6.6205467720347119E-3</v>
      </c>
      <c r="AN13" s="1" t="b">
        <f t="shared" si="15"/>
        <v>1</v>
      </c>
      <c r="AO13" s="2">
        <v>42248</v>
      </c>
      <c r="AP13" s="1">
        <v>907.99</v>
      </c>
      <c r="AQ13" s="1">
        <f t="shared" si="16"/>
        <v>-8.8500727802037812E-2</v>
      </c>
      <c r="AS13" s="1" t="b">
        <f t="shared" si="17"/>
        <v>1</v>
      </c>
      <c r="AT13" s="2">
        <v>42248</v>
      </c>
      <c r="AU13" s="1">
        <v>49.844906000000002</v>
      </c>
      <c r="AV13" s="1">
        <f t="shared" si="18"/>
        <v>-0.11894942302346727</v>
      </c>
      <c r="AX13" s="1" t="b">
        <f t="shared" si="19"/>
        <v>1</v>
      </c>
      <c r="AY13" s="2">
        <v>42248</v>
      </c>
      <c r="AZ13" s="1">
        <v>13179</v>
      </c>
      <c r="BA13" s="1">
        <f t="shared" si="20"/>
        <v>-6.5476891134687853E-2</v>
      </c>
      <c r="BC13" s="1" t="b">
        <f t="shared" si="21"/>
        <v>1</v>
      </c>
      <c r="BD13" s="2">
        <v>42248</v>
      </c>
      <c r="BE13" s="1">
        <v>528.85</v>
      </c>
      <c r="BF13" s="1">
        <f t="shared" si="22"/>
        <v>1.9542598701015896E-2</v>
      </c>
      <c r="BH13" s="1" t="b">
        <f t="shared" si="23"/>
        <v>1</v>
      </c>
      <c r="BI13" s="2">
        <v>42248</v>
      </c>
      <c r="BJ13" s="1">
        <v>400.1</v>
      </c>
      <c r="BK13" s="1">
        <f t="shared" si="24"/>
        <v>-3.6600048157958073E-2</v>
      </c>
      <c r="BM13" s="1" t="b">
        <f t="shared" si="25"/>
        <v>1</v>
      </c>
      <c r="BN13" s="2">
        <v>42248</v>
      </c>
      <c r="BO13" s="1">
        <v>295.7</v>
      </c>
      <c r="BP13" s="1">
        <f t="shared" si="26"/>
        <v>6.6392585379927038E-2</v>
      </c>
      <c r="BR13" s="1" t="b">
        <f t="shared" si="27"/>
        <v>1</v>
      </c>
      <c r="BS13" s="2">
        <v>42248</v>
      </c>
      <c r="BT13" s="1">
        <v>1597.65</v>
      </c>
      <c r="BU13" s="1">
        <f t="shared" si="28"/>
        <v>-4.0023191007872759E-3</v>
      </c>
      <c r="BW13" s="1" t="b">
        <f t="shared" si="29"/>
        <v>1</v>
      </c>
      <c r="BX13" s="2">
        <v>42248</v>
      </c>
      <c r="BY13" s="1">
        <v>131.30000000000001</v>
      </c>
      <c r="BZ13" s="1">
        <f t="shared" si="30"/>
        <v>0.33375279333850932</v>
      </c>
    </row>
    <row r="14" spans="1:78" x14ac:dyDescent="0.2">
      <c r="A14" s="2">
        <v>42219</v>
      </c>
      <c r="B14" s="1">
        <v>675.06237999999996</v>
      </c>
      <c r="C14" s="1">
        <f t="shared" si="0"/>
        <v>-1.0564639540526999E-2</v>
      </c>
      <c r="E14" s="1" t="b">
        <f t="shared" si="1"/>
        <v>1</v>
      </c>
      <c r="F14" s="2">
        <v>42219</v>
      </c>
      <c r="G14" s="1">
        <v>708.49</v>
      </c>
      <c r="H14" s="1">
        <f t="shared" si="2"/>
        <v>4.0104299521016365E-3</v>
      </c>
      <c r="J14" s="1" t="b">
        <f t="shared" si="3"/>
        <v>1</v>
      </c>
      <c r="K14" s="2">
        <v>42219</v>
      </c>
      <c r="L14" s="1">
        <v>245.59</v>
      </c>
      <c r="M14" s="1">
        <f t="shared" si="4"/>
        <v>-7.3559923045003486E-2</v>
      </c>
      <c r="O14" s="1" t="b">
        <f t="shared" si="5"/>
        <v>1</v>
      </c>
      <c r="P14" s="2">
        <v>42219</v>
      </c>
      <c r="Q14" s="1">
        <v>60.5</v>
      </c>
      <c r="R14" s="1">
        <f t="shared" si="6"/>
        <v>-0.65761177136389359</v>
      </c>
      <c r="T14" s="1" t="b">
        <f t="shared" si="7"/>
        <v>1</v>
      </c>
      <c r="U14" s="2">
        <v>42219</v>
      </c>
      <c r="V14" s="1">
        <v>572.86</v>
      </c>
      <c r="W14" s="1">
        <f t="shared" si="8"/>
        <v>1.4593886153519198E-2</v>
      </c>
      <c r="Y14" s="1" t="b">
        <f t="shared" si="9"/>
        <v>1</v>
      </c>
      <c r="Z14" s="2">
        <v>42219</v>
      </c>
      <c r="AA14" s="1">
        <v>286.14999999999998</v>
      </c>
      <c r="AB14" s="1">
        <f t="shared" si="10"/>
        <v>-0.12966117160411217</v>
      </c>
      <c r="AD14" s="1" t="b">
        <f t="shared" si="11"/>
        <v>1</v>
      </c>
      <c r="AE14" s="2">
        <v>42219</v>
      </c>
      <c r="AF14" s="1">
        <v>16</v>
      </c>
      <c r="AG14" s="1">
        <f t="shared" si="12"/>
        <v>-4.4205495818398957E-2</v>
      </c>
      <c r="AI14" s="1" t="b">
        <f t="shared" si="13"/>
        <v>1</v>
      </c>
      <c r="AJ14" s="2">
        <v>42219</v>
      </c>
      <c r="AK14" s="1">
        <v>389.99799999999999</v>
      </c>
      <c r="AL14" s="1">
        <f t="shared" si="14"/>
        <v>-0.11001015506441049</v>
      </c>
      <c r="AN14" s="1" t="b">
        <f t="shared" si="15"/>
        <v>1</v>
      </c>
      <c r="AO14" s="2">
        <v>42219</v>
      </c>
      <c r="AP14" s="1">
        <v>996.15</v>
      </c>
      <c r="AQ14" s="1">
        <f t="shared" si="16"/>
        <v>0.19466797788518034</v>
      </c>
      <c r="AS14" s="1" t="b">
        <f t="shared" si="17"/>
        <v>1</v>
      </c>
      <c r="AT14" s="2">
        <v>42219</v>
      </c>
      <c r="AU14" s="1">
        <v>56.574398000000002</v>
      </c>
      <c r="AV14" s="1">
        <f t="shared" si="18"/>
        <v>-0.15131765879750617</v>
      </c>
      <c r="AX14" s="1" t="b">
        <f t="shared" si="19"/>
        <v>1</v>
      </c>
      <c r="AY14" s="2">
        <v>42219</v>
      </c>
      <c r="AZ14" s="1">
        <v>14102.38</v>
      </c>
      <c r="BA14" s="1">
        <f t="shared" si="20"/>
        <v>3.8177885684249784E-2</v>
      </c>
      <c r="BC14" s="1" t="b">
        <f t="shared" si="21"/>
        <v>1</v>
      </c>
      <c r="BD14" s="2">
        <v>42219</v>
      </c>
      <c r="BE14" s="1">
        <v>518.71299999999997</v>
      </c>
      <c r="BF14" s="1">
        <f t="shared" si="22"/>
        <v>-7.6567988136501439E-2</v>
      </c>
      <c r="BH14" s="1" t="b">
        <f t="shared" si="23"/>
        <v>1</v>
      </c>
      <c r="BI14" s="2">
        <v>42219</v>
      </c>
      <c r="BJ14" s="1">
        <v>415.3</v>
      </c>
      <c r="BK14" s="1">
        <f t="shared" si="24"/>
        <v>-5.2042912577037227E-2</v>
      </c>
      <c r="BM14" s="1" t="b">
        <f t="shared" si="25"/>
        <v>1</v>
      </c>
      <c r="BN14" s="2">
        <v>42219</v>
      </c>
      <c r="BO14" s="1">
        <v>277.29000000000002</v>
      </c>
      <c r="BP14" s="1">
        <f t="shared" si="26"/>
        <v>-1.4500479795287288E-2</v>
      </c>
      <c r="BR14" s="1" t="b">
        <f t="shared" si="27"/>
        <v>1</v>
      </c>
      <c r="BS14" s="2">
        <v>42219</v>
      </c>
      <c r="BT14" s="1">
        <v>1604.07</v>
      </c>
      <c r="BU14" s="1">
        <f t="shared" si="28"/>
        <v>0.26539869363541685</v>
      </c>
      <c r="BW14" s="1" t="b">
        <f t="shared" si="29"/>
        <v>1</v>
      </c>
      <c r="BX14" s="2">
        <v>42219</v>
      </c>
      <c r="BY14" s="1">
        <v>98.444029999999998</v>
      </c>
      <c r="BZ14" s="1">
        <f t="shared" si="30"/>
        <v>-7.6563919065885611E-2</v>
      </c>
    </row>
    <row r="15" spans="1:78" x14ac:dyDescent="0.2">
      <c r="A15" s="2">
        <v>42186</v>
      </c>
      <c r="B15" s="1">
        <v>682.27031999999997</v>
      </c>
      <c r="C15" s="1">
        <f t="shared" si="0"/>
        <v>0.27437327637859155</v>
      </c>
      <c r="E15" s="1" t="b">
        <f t="shared" si="1"/>
        <v>1</v>
      </c>
      <c r="F15" s="2">
        <v>42186</v>
      </c>
      <c r="G15" s="1">
        <v>705.66</v>
      </c>
      <c r="H15" s="1">
        <f t="shared" si="2"/>
        <v>7.7787790386876957E-2</v>
      </c>
      <c r="J15" s="1" t="b">
        <f t="shared" si="3"/>
        <v>1</v>
      </c>
      <c r="K15" s="2">
        <v>42186</v>
      </c>
      <c r="L15" s="1">
        <v>265.08999999999997</v>
      </c>
      <c r="M15" s="1">
        <f t="shared" si="4"/>
        <v>0.49128037803780372</v>
      </c>
      <c r="O15" s="1" t="b">
        <f t="shared" si="5"/>
        <v>1</v>
      </c>
      <c r="P15" s="2">
        <v>42186</v>
      </c>
      <c r="Q15" s="1">
        <v>176.7</v>
      </c>
      <c r="R15" s="1">
        <f t="shared" si="6"/>
        <v>-0.25237994499682675</v>
      </c>
      <c r="T15" s="1" t="b">
        <f t="shared" si="7"/>
        <v>1</v>
      </c>
      <c r="U15" s="2">
        <v>42186</v>
      </c>
      <c r="V15" s="1">
        <v>564.62</v>
      </c>
      <c r="W15" s="1">
        <f t="shared" si="8"/>
        <v>0.21111111111111114</v>
      </c>
      <c r="Y15" s="1" t="b">
        <f t="shared" si="9"/>
        <v>1</v>
      </c>
      <c r="Z15" s="2">
        <v>42186</v>
      </c>
      <c r="AA15" s="1">
        <v>328.78</v>
      </c>
      <c r="AB15" s="1">
        <f t="shared" si="10"/>
        <v>1.2534261340888773E-2</v>
      </c>
      <c r="AD15" s="1" t="b">
        <f t="shared" si="11"/>
        <v>1</v>
      </c>
      <c r="AE15" s="2">
        <v>42186</v>
      </c>
      <c r="AF15" s="1">
        <v>16.739999999999998</v>
      </c>
      <c r="AG15" s="1">
        <f t="shared" si="12"/>
        <v>0.22457937088514984</v>
      </c>
      <c r="AI15" s="1" t="b">
        <f t="shared" si="13"/>
        <v>1</v>
      </c>
      <c r="AJ15" s="2">
        <v>42186</v>
      </c>
      <c r="AK15" s="1">
        <v>438.20499999999998</v>
      </c>
      <c r="AL15" s="1">
        <f t="shared" si="14"/>
        <v>0.18691376148776934</v>
      </c>
      <c r="AN15" s="1" t="b">
        <f t="shared" si="15"/>
        <v>1</v>
      </c>
      <c r="AO15" s="2">
        <v>42186</v>
      </c>
      <c r="AP15" s="1">
        <v>833.83</v>
      </c>
      <c r="AQ15" s="1">
        <f t="shared" si="16"/>
        <v>0.15217631615310209</v>
      </c>
      <c r="AS15" s="1" t="b">
        <f t="shared" si="17"/>
        <v>1</v>
      </c>
      <c r="AT15" s="2">
        <v>42186</v>
      </c>
      <c r="AU15" s="1">
        <v>66.661452999999995</v>
      </c>
      <c r="AV15" s="1">
        <f t="shared" si="18"/>
        <v>2.3565995489590246E-2</v>
      </c>
      <c r="AX15" s="1" t="b">
        <f t="shared" si="19"/>
        <v>1</v>
      </c>
      <c r="AY15" s="2">
        <v>42186</v>
      </c>
      <c r="AZ15" s="1">
        <v>13583.78</v>
      </c>
      <c r="BA15" s="1">
        <f t="shared" si="20"/>
        <v>-9.3693851176302162E-2</v>
      </c>
      <c r="BC15" s="1" t="b">
        <f t="shared" si="21"/>
        <v>1</v>
      </c>
      <c r="BD15" s="2">
        <v>42186</v>
      </c>
      <c r="BE15" s="1">
        <v>561.72299999999996</v>
      </c>
      <c r="BF15" s="1">
        <f t="shared" si="22"/>
        <v>1.3666242542721359</v>
      </c>
      <c r="BH15" s="1" t="b">
        <f t="shared" si="23"/>
        <v>1</v>
      </c>
      <c r="BI15" s="2">
        <v>42186</v>
      </c>
      <c r="BJ15" s="1">
        <v>438.1</v>
      </c>
      <c r="BK15" s="1">
        <f t="shared" si="24"/>
        <v>0.26816418688125992</v>
      </c>
      <c r="BM15" s="1" t="b">
        <f t="shared" si="25"/>
        <v>1</v>
      </c>
      <c r="BN15" s="2">
        <v>42186</v>
      </c>
      <c r="BO15" s="1">
        <v>281.37</v>
      </c>
      <c r="BP15" s="1">
        <f t="shared" si="26"/>
        <v>0.14592327115744894</v>
      </c>
      <c r="BR15" s="1" t="b">
        <f t="shared" si="27"/>
        <v>1</v>
      </c>
      <c r="BS15" s="2">
        <v>42186</v>
      </c>
      <c r="BT15" s="1">
        <v>1267.6400000000001</v>
      </c>
      <c r="BU15" s="1">
        <f t="shared" si="28"/>
        <v>1.2427320937959374E-2</v>
      </c>
      <c r="BW15" s="1" t="b">
        <f t="shared" si="29"/>
        <v>1</v>
      </c>
      <c r="BX15" s="2">
        <v>42186</v>
      </c>
      <c r="BY15" s="1">
        <v>106.60621999999999</v>
      </c>
      <c r="BZ15" s="1">
        <f t="shared" si="30"/>
        <v>0.92972971603131682</v>
      </c>
    </row>
    <row r="16" spans="1:78" x14ac:dyDescent="0.2">
      <c r="A16" s="2">
        <v>42156</v>
      </c>
      <c r="B16" s="1">
        <v>535.37714000000005</v>
      </c>
      <c r="C16" s="1">
        <f t="shared" si="0"/>
        <v>-9.2769895445804864E-4</v>
      </c>
      <c r="E16" s="1" t="b">
        <f t="shared" si="1"/>
        <v>1</v>
      </c>
      <c r="F16" s="2">
        <v>42156</v>
      </c>
      <c r="G16" s="1">
        <v>654.73</v>
      </c>
      <c r="H16" s="1">
        <f t="shared" si="2"/>
        <v>0.20186871282766727</v>
      </c>
      <c r="J16" s="1" t="b">
        <f t="shared" si="3"/>
        <v>1</v>
      </c>
      <c r="K16" s="2">
        <v>42156</v>
      </c>
      <c r="L16" s="1">
        <v>177.76</v>
      </c>
      <c r="M16" s="1">
        <f t="shared" si="4"/>
        <v>6.6922753736270185E-2</v>
      </c>
      <c r="O16" s="1" t="b">
        <f t="shared" si="5"/>
        <v>1</v>
      </c>
      <c r="P16" s="2">
        <v>42156</v>
      </c>
      <c r="Q16" s="1">
        <v>236.35</v>
      </c>
      <c r="R16" s="1">
        <f t="shared" si="6"/>
        <v>0.30833102684749508</v>
      </c>
      <c r="T16" s="1" t="b">
        <f t="shared" si="7"/>
        <v>1</v>
      </c>
      <c r="U16" s="2">
        <v>42156</v>
      </c>
      <c r="V16" s="1">
        <v>466.2</v>
      </c>
      <c r="W16" s="1">
        <f t="shared" si="8"/>
        <v>2.7302174919018943E-2</v>
      </c>
      <c r="Y16" s="1" t="b">
        <f t="shared" si="9"/>
        <v>1</v>
      </c>
      <c r="Z16" s="2">
        <v>42156</v>
      </c>
      <c r="AA16" s="1">
        <v>324.70999999999998</v>
      </c>
      <c r="AB16" s="1">
        <f t="shared" si="10"/>
        <v>4.9788238336943444E-2</v>
      </c>
      <c r="AD16" s="1" t="b">
        <f t="shared" si="11"/>
        <v>1</v>
      </c>
      <c r="AE16" s="2">
        <v>42156</v>
      </c>
      <c r="AF16" s="1">
        <v>13.67</v>
      </c>
      <c r="AG16" s="1">
        <f t="shared" si="12"/>
        <v>0.1131921824104235</v>
      </c>
      <c r="AI16" s="1" t="b">
        <f t="shared" si="13"/>
        <v>1</v>
      </c>
      <c r="AJ16" s="2">
        <v>42156</v>
      </c>
      <c r="AK16" s="1">
        <v>369.197</v>
      </c>
      <c r="AL16" s="1">
        <f t="shared" si="14"/>
        <v>2.8000144789929255E-2</v>
      </c>
      <c r="AN16" s="1" t="b">
        <f t="shared" si="15"/>
        <v>1</v>
      </c>
      <c r="AO16" s="2">
        <v>42156</v>
      </c>
      <c r="AP16" s="1">
        <v>723.7</v>
      </c>
      <c r="AQ16" s="1">
        <f t="shared" si="16"/>
        <v>0.26927056842696057</v>
      </c>
      <c r="AS16" s="1" t="b">
        <f t="shared" si="17"/>
        <v>1</v>
      </c>
      <c r="AT16" s="2">
        <v>42156</v>
      </c>
      <c r="AU16" s="1">
        <v>65.126677999999998</v>
      </c>
      <c r="AV16" s="1">
        <f t="shared" si="18"/>
        <v>1.3060277703428127E-2</v>
      </c>
      <c r="AX16" s="1" t="b">
        <f t="shared" si="19"/>
        <v>1</v>
      </c>
      <c r="AY16" s="2">
        <v>42156</v>
      </c>
      <c r="AZ16" s="1">
        <v>14988.07</v>
      </c>
      <c r="BA16" s="1">
        <f t="shared" si="20"/>
        <v>-6.6077744240590458E-2</v>
      </c>
      <c r="BC16" s="1" t="b">
        <f t="shared" si="21"/>
        <v>1</v>
      </c>
      <c r="BD16" s="2">
        <v>42156</v>
      </c>
      <c r="BE16" s="1">
        <v>237.352</v>
      </c>
      <c r="BF16" s="1">
        <f t="shared" si="22"/>
        <v>-0.4413288423470817</v>
      </c>
      <c r="BH16" s="1" t="b">
        <f t="shared" si="23"/>
        <v>1</v>
      </c>
      <c r="BI16" s="2">
        <v>42156</v>
      </c>
      <c r="BJ16" s="1">
        <v>345.46</v>
      </c>
      <c r="BK16" s="1">
        <f t="shared" si="24"/>
        <v>-4.6691318505436327E-2</v>
      </c>
      <c r="BM16" s="1" t="b">
        <f t="shared" si="25"/>
        <v>1</v>
      </c>
      <c r="BN16" s="2">
        <v>42156</v>
      </c>
      <c r="BO16" s="1">
        <v>245.54</v>
      </c>
      <c r="BP16" s="1">
        <f t="shared" si="26"/>
        <v>1.9007304116865804E-2</v>
      </c>
      <c r="BR16" s="1" t="b">
        <f t="shared" si="27"/>
        <v>1</v>
      </c>
      <c r="BS16" s="2">
        <v>42156</v>
      </c>
      <c r="BT16" s="1">
        <v>1252.08</v>
      </c>
      <c r="BU16" s="1">
        <f t="shared" si="28"/>
        <v>0.1264371952426363</v>
      </c>
      <c r="BW16" s="1" t="b">
        <f t="shared" si="29"/>
        <v>1</v>
      </c>
      <c r="BX16" s="2">
        <v>42156</v>
      </c>
      <c r="BY16" s="1">
        <v>55.244120000000002</v>
      </c>
      <c r="BZ16" s="1">
        <f t="shared" si="30"/>
        <v>2.8730233009386954E-2</v>
      </c>
    </row>
    <row r="17" spans="1:78" x14ac:dyDescent="0.2">
      <c r="A17" s="2">
        <v>42125</v>
      </c>
      <c r="B17" s="1">
        <v>535.87427000000002</v>
      </c>
      <c r="C17" s="1">
        <f t="shared" si="0"/>
        <v>-3.6968544405581376E-3</v>
      </c>
      <c r="E17" s="1" t="b">
        <f t="shared" si="1"/>
        <v>1</v>
      </c>
      <c r="F17" s="2">
        <v>42125</v>
      </c>
      <c r="G17" s="1">
        <v>544.76</v>
      </c>
      <c r="H17" s="1">
        <f t="shared" si="2"/>
        <v>0.16304788744422385</v>
      </c>
      <c r="J17" s="1" t="b">
        <f t="shared" si="3"/>
        <v>1</v>
      </c>
      <c r="K17" s="2">
        <v>42125</v>
      </c>
      <c r="L17" s="1">
        <v>166.61</v>
      </c>
      <c r="M17" s="1">
        <f t="shared" si="4"/>
        <v>0.1921150543789355</v>
      </c>
      <c r="O17" s="1" t="b">
        <f t="shared" si="5"/>
        <v>1</v>
      </c>
      <c r="P17" s="2">
        <v>42125</v>
      </c>
      <c r="Q17" s="1">
        <v>180.65</v>
      </c>
      <c r="R17" s="1">
        <f t="shared" si="6"/>
        <v>0.71638954869358673</v>
      </c>
      <c r="T17" s="1" t="b">
        <f t="shared" si="7"/>
        <v>1</v>
      </c>
      <c r="U17" s="2">
        <v>42125</v>
      </c>
      <c r="V17" s="1">
        <v>453.81</v>
      </c>
      <c r="W17" s="1">
        <f t="shared" si="8"/>
        <v>0.12465614235087114</v>
      </c>
      <c r="Y17" s="1" t="b">
        <f t="shared" si="9"/>
        <v>1</v>
      </c>
      <c r="Z17" s="2">
        <v>42125</v>
      </c>
      <c r="AA17" s="1">
        <v>309.31</v>
      </c>
      <c r="AB17" s="1">
        <f t="shared" si="10"/>
        <v>0.12989954337899545</v>
      </c>
      <c r="AD17" s="1" t="b">
        <f t="shared" si="11"/>
        <v>1</v>
      </c>
      <c r="AE17" s="2">
        <v>42125</v>
      </c>
      <c r="AF17" s="1">
        <v>12.28</v>
      </c>
      <c r="AG17" s="1">
        <f t="shared" si="12"/>
        <v>8.3848190644307083E-2</v>
      </c>
      <c r="AI17" s="1" t="b">
        <f t="shared" si="13"/>
        <v>1</v>
      </c>
      <c r="AJ17" s="2">
        <v>42125</v>
      </c>
      <c r="AK17" s="1">
        <v>359.14100000000002</v>
      </c>
      <c r="AL17" s="1">
        <f t="shared" si="14"/>
        <v>0.166504264676268</v>
      </c>
      <c r="AN17" s="1" t="b">
        <f t="shared" si="15"/>
        <v>1</v>
      </c>
      <c r="AO17" s="2">
        <v>42125</v>
      </c>
      <c r="AP17" s="1">
        <v>570.16999999999996</v>
      </c>
      <c r="AQ17" s="1">
        <f t="shared" si="16"/>
        <v>0.32099995366294415</v>
      </c>
      <c r="AS17" s="1" t="b">
        <f t="shared" si="17"/>
        <v>1</v>
      </c>
      <c r="AT17" s="2">
        <v>42125</v>
      </c>
      <c r="AU17" s="1">
        <v>64.287070999999997</v>
      </c>
      <c r="AV17" s="1">
        <f t="shared" si="18"/>
        <v>3.5896638232540919E-2</v>
      </c>
      <c r="AX17" s="1" t="b">
        <f t="shared" si="19"/>
        <v>1</v>
      </c>
      <c r="AY17" s="2">
        <v>42125</v>
      </c>
      <c r="AZ17" s="1">
        <v>16048.52</v>
      </c>
      <c r="BA17" s="1">
        <f t="shared" si="20"/>
        <v>0.18681705506155755</v>
      </c>
      <c r="BC17" s="1" t="b">
        <f t="shared" si="21"/>
        <v>1</v>
      </c>
      <c r="BD17" s="2">
        <v>42125</v>
      </c>
      <c r="BE17" s="1">
        <v>424.851</v>
      </c>
      <c r="BF17" s="1">
        <f t="shared" si="22"/>
        <v>0.1666666666666666</v>
      </c>
      <c r="BH17" s="1" t="b">
        <f t="shared" si="23"/>
        <v>1</v>
      </c>
      <c r="BI17" s="2">
        <v>42125</v>
      </c>
      <c r="BJ17" s="1">
        <v>362.38</v>
      </c>
      <c r="BK17" s="1">
        <f t="shared" si="24"/>
        <v>0.12449574877428166</v>
      </c>
      <c r="BM17" s="1" t="b">
        <f t="shared" si="25"/>
        <v>1</v>
      </c>
      <c r="BN17" s="2">
        <v>42125</v>
      </c>
      <c r="BO17" s="1">
        <v>240.96</v>
      </c>
      <c r="BP17" s="1">
        <f t="shared" si="26"/>
        <v>0.30439019108969861</v>
      </c>
      <c r="BR17" s="1" t="b">
        <f t="shared" si="27"/>
        <v>1</v>
      </c>
      <c r="BS17" s="2">
        <v>42125</v>
      </c>
      <c r="BT17" s="1">
        <v>1111.54</v>
      </c>
      <c r="BU17" s="1">
        <f t="shared" si="28"/>
        <v>0.2654720160298738</v>
      </c>
      <c r="BW17" s="1" t="b">
        <f t="shared" si="29"/>
        <v>1</v>
      </c>
      <c r="BX17" s="2">
        <v>42125</v>
      </c>
      <c r="BY17" s="1">
        <v>53.701270000000001</v>
      </c>
      <c r="BZ17" s="1">
        <f t="shared" si="30"/>
        <v>8.3333400577764186E-2</v>
      </c>
    </row>
    <row r="18" spans="1:78" x14ac:dyDescent="0.2">
      <c r="A18" s="2">
        <v>42095</v>
      </c>
      <c r="B18" s="1">
        <v>537.86266999999998</v>
      </c>
      <c r="C18" s="1">
        <f t="shared" si="0"/>
        <v>-8.2492688350066182E-3</v>
      </c>
      <c r="E18" s="1" t="b">
        <f t="shared" si="1"/>
        <v>1</v>
      </c>
      <c r="F18" s="2">
        <v>42095</v>
      </c>
      <c r="G18" s="1">
        <v>468.39</v>
      </c>
      <c r="H18" s="1">
        <f t="shared" si="2"/>
        <v>4.588692390139338E-2</v>
      </c>
      <c r="J18" s="1" t="b">
        <f t="shared" si="3"/>
        <v>1</v>
      </c>
      <c r="K18" s="2">
        <v>42095</v>
      </c>
      <c r="L18" s="1">
        <v>139.76</v>
      </c>
      <c r="M18" s="1">
        <f t="shared" si="4"/>
        <v>-4.4833242208857316E-2</v>
      </c>
      <c r="O18" s="1" t="b">
        <f t="shared" si="5"/>
        <v>1</v>
      </c>
      <c r="P18" s="2">
        <v>42095</v>
      </c>
      <c r="Q18" s="1">
        <v>105.25</v>
      </c>
      <c r="R18" s="1">
        <f t="shared" si="6"/>
        <v>0.91016333938294003</v>
      </c>
      <c r="T18" s="1" t="b">
        <f t="shared" si="7"/>
        <v>1</v>
      </c>
      <c r="U18" s="2">
        <v>42095</v>
      </c>
      <c r="V18" s="1">
        <v>403.51</v>
      </c>
      <c r="W18" s="1">
        <f t="shared" si="8"/>
        <v>0.20378878281622914</v>
      </c>
      <c r="Y18" s="1" t="b">
        <f t="shared" si="9"/>
        <v>1</v>
      </c>
      <c r="Z18" s="2">
        <v>42095</v>
      </c>
      <c r="AA18" s="1">
        <v>273.75</v>
      </c>
      <c r="AB18" s="1">
        <f t="shared" si="10"/>
        <v>5.8339132451867212E-2</v>
      </c>
      <c r="AD18" s="1" t="b">
        <f t="shared" si="11"/>
        <v>1</v>
      </c>
      <c r="AE18" s="2">
        <v>42095</v>
      </c>
      <c r="AF18" s="1">
        <v>11.33</v>
      </c>
      <c r="AG18" s="1">
        <f t="shared" si="12"/>
        <v>-6.4409578860445862E-2</v>
      </c>
      <c r="AI18" s="1" t="b">
        <f t="shared" si="13"/>
        <v>1</v>
      </c>
      <c r="AJ18" s="2">
        <v>42095</v>
      </c>
      <c r="AK18" s="1">
        <v>307.87799999999999</v>
      </c>
      <c r="AL18" s="1">
        <f t="shared" si="14"/>
        <v>-5.1910018938519181E-2</v>
      </c>
      <c r="AN18" s="1" t="b">
        <f t="shared" si="15"/>
        <v>1</v>
      </c>
      <c r="AO18" s="2">
        <v>42095</v>
      </c>
      <c r="AP18" s="1">
        <v>431.62</v>
      </c>
      <c r="AQ18" s="1">
        <f t="shared" si="16"/>
        <v>0.14070511126380889</v>
      </c>
      <c r="AS18" s="1" t="b">
        <f t="shared" si="17"/>
        <v>1</v>
      </c>
      <c r="AT18" s="2">
        <v>42095</v>
      </c>
      <c r="AU18" s="1">
        <v>62.059348999999997</v>
      </c>
      <c r="AV18" s="1">
        <f t="shared" si="18"/>
        <v>-4.313792372058825E-3</v>
      </c>
      <c r="AX18" s="1" t="b">
        <f t="shared" si="19"/>
        <v>1</v>
      </c>
      <c r="AY18" s="2">
        <v>42095</v>
      </c>
      <c r="AZ18" s="1">
        <v>13522.32</v>
      </c>
      <c r="BA18" s="1">
        <f t="shared" si="20"/>
        <v>-5.6079384759291206E-3</v>
      </c>
      <c r="BC18" s="1" t="b">
        <f t="shared" si="21"/>
        <v>1</v>
      </c>
      <c r="BD18" s="2">
        <v>42095</v>
      </c>
      <c r="BE18" s="1">
        <v>364.15800000000002</v>
      </c>
      <c r="BF18" s="1">
        <f t="shared" si="22"/>
        <v>0.12848275626981351</v>
      </c>
      <c r="BH18" s="1" t="b">
        <f t="shared" si="23"/>
        <v>1</v>
      </c>
      <c r="BI18" s="2">
        <v>42095</v>
      </c>
      <c r="BJ18" s="1">
        <v>322.26</v>
      </c>
      <c r="BK18" s="1">
        <f t="shared" si="24"/>
        <v>4.4196746808372711E-2</v>
      </c>
      <c r="BM18" s="1" t="b">
        <f t="shared" si="25"/>
        <v>1</v>
      </c>
      <c r="BN18" s="2">
        <v>42095</v>
      </c>
      <c r="BO18" s="1">
        <v>184.73</v>
      </c>
      <c r="BP18" s="1">
        <f t="shared" si="26"/>
        <v>1.1997370439355746E-2</v>
      </c>
      <c r="BR18" s="1" t="b">
        <f t="shared" si="27"/>
        <v>1</v>
      </c>
      <c r="BS18" s="2">
        <v>42095</v>
      </c>
      <c r="BT18" s="1">
        <v>878.36</v>
      </c>
      <c r="BU18" s="1">
        <f t="shared" si="28"/>
        <v>0.18513121500371049</v>
      </c>
      <c r="BW18" s="1" t="b">
        <f t="shared" si="29"/>
        <v>1</v>
      </c>
      <c r="BX18" s="2">
        <v>42095</v>
      </c>
      <c r="BY18" s="1">
        <v>49.570399999999999</v>
      </c>
      <c r="BZ18" s="1">
        <f t="shared" si="30"/>
        <v>9.118637560366967E-3</v>
      </c>
    </row>
    <row r="19" spans="1:78" x14ac:dyDescent="0.2">
      <c r="A19" s="2">
        <v>42065</v>
      </c>
      <c r="B19" s="1">
        <v>542.33654999999999</v>
      </c>
      <c r="C19" s="1">
        <f t="shared" si="0"/>
        <v>-8.1649847186199165E-2</v>
      </c>
      <c r="E19" s="1" t="b">
        <f t="shared" si="1"/>
        <v>1</v>
      </c>
      <c r="F19" s="2">
        <v>42065</v>
      </c>
      <c r="G19" s="1">
        <v>447.84</v>
      </c>
      <c r="H19" s="1">
        <f t="shared" si="2"/>
        <v>0.10807600950118752</v>
      </c>
      <c r="J19" s="1" t="b">
        <f t="shared" si="3"/>
        <v>1</v>
      </c>
      <c r="K19" s="2">
        <v>42065</v>
      </c>
      <c r="L19" s="1">
        <v>146.32</v>
      </c>
      <c r="M19" s="1">
        <f t="shared" si="4"/>
        <v>0.28802816901408451</v>
      </c>
      <c r="O19" s="1" t="b">
        <f t="shared" si="5"/>
        <v>1</v>
      </c>
      <c r="P19" s="2">
        <v>42065</v>
      </c>
      <c r="Q19" s="1">
        <v>55.1</v>
      </c>
      <c r="R19" s="1">
        <f t="shared" si="6"/>
        <v>-0.10333604556550043</v>
      </c>
      <c r="T19" s="1" t="b">
        <f t="shared" si="7"/>
        <v>1</v>
      </c>
      <c r="U19" s="2">
        <v>42065</v>
      </c>
      <c r="V19" s="1">
        <v>335.2</v>
      </c>
      <c r="W19" s="1">
        <f t="shared" si="8"/>
        <v>1.2077294685990338E-2</v>
      </c>
      <c r="Y19" s="1" t="b">
        <f t="shared" si="9"/>
        <v>1</v>
      </c>
      <c r="Z19" s="2">
        <v>42065</v>
      </c>
      <c r="AA19" s="1">
        <v>258.66000000000003</v>
      </c>
      <c r="AB19" s="1">
        <f t="shared" si="10"/>
        <v>0.24835907335907353</v>
      </c>
      <c r="AD19" s="1" t="b">
        <f t="shared" si="11"/>
        <v>1</v>
      </c>
      <c r="AE19" s="2">
        <v>42065</v>
      </c>
      <c r="AF19" s="1">
        <v>12.11</v>
      </c>
      <c r="AG19" s="1">
        <f t="shared" si="12"/>
        <v>-0.13991477272727276</v>
      </c>
      <c r="AI19" s="1" t="b">
        <f t="shared" si="13"/>
        <v>1</v>
      </c>
      <c r="AJ19" s="2">
        <v>42065</v>
      </c>
      <c r="AK19" s="1">
        <v>324.73500000000001</v>
      </c>
      <c r="AL19" s="1">
        <f t="shared" si="14"/>
        <v>-3.7688211395364574E-2</v>
      </c>
      <c r="AN19" s="1" t="b">
        <f t="shared" si="15"/>
        <v>1</v>
      </c>
      <c r="AO19" s="2">
        <v>42065</v>
      </c>
      <c r="AP19" s="1">
        <v>378.38</v>
      </c>
      <c r="AQ19" s="1">
        <f t="shared" si="16"/>
        <v>-5.348208925355212E-2</v>
      </c>
      <c r="AS19" s="1" t="b">
        <f t="shared" si="17"/>
        <v>1</v>
      </c>
      <c r="AT19" s="2">
        <v>42065</v>
      </c>
      <c r="AU19" s="1">
        <v>62.328220000000002</v>
      </c>
      <c r="AV19" s="1">
        <f t="shared" si="18"/>
        <v>2.3737610314655464E-2</v>
      </c>
      <c r="AX19" s="1" t="b">
        <f t="shared" si="19"/>
        <v>1</v>
      </c>
      <c r="AY19" s="2">
        <v>42065</v>
      </c>
      <c r="AZ19" s="1">
        <v>13598.58</v>
      </c>
      <c r="BA19" s="1">
        <f t="shared" si="20"/>
        <v>0.18373792091282687</v>
      </c>
      <c r="BC19" s="1" t="b">
        <f t="shared" si="21"/>
        <v>1</v>
      </c>
      <c r="BD19" s="2">
        <v>42065</v>
      </c>
      <c r="BE19" s="1">
        <v>322.697</v>
      </c>
      <c r="BF19" s="1">
        <f t="shared" si="22"/>
        <v>-8.7248227231199613E-2</v>
      </c>
      <c r="BH19" s="1" t="b">
        <f t="shared" si="23"/>
        <v>1</v>
      </c>
      <c r="BI19" s="2">
        <v>42065</v>
      </c>
      <c r="BJ19" s="1">
        <v>308.62</v>
      </c>
      <c r="BK19" s="1">
        <f t="shared" si="24"/>
        <v>-0.20226432651795176</v>
      </c>
      <c r="BM19" s="1" t="b">
        <f t="shared" si="25"/>
        <v>1</v>
      </c>
      <c r="BN19" s="2">
        <v>42065</v>
      </c>
      <c r="BO19" s="1">
        <v>182.54</v>
      </c>
      <c r="BP19" s="1">
        <f t="shared" si="26"/>
        <v>-9.8300731080814094E-2</v>
      </c>
      <c r="BR19" s="1" t="b">
        <f t="shared" si="27"/>
        <v>1</v>
      </c>
      <c r="BS19" s="2">
        <v>42065</v>
      </c>
      <c r="BT19" s="1">
        <v>741.15</v>
      </c>
      <c r="BU19" s="1">
        <f t="shared" si="28"/>
        <v>-0.1393885205355381</v>
      </c>
      <c r="BW19" s="1" t="b">
        <f t="shared" si="29"/>
        <v>1</v>
      </c>
      <c r="BX19" s="2">
        <v>42065</v>
      </c>
      <c r="BY19" s="1">
        <v>49.12247</v>
      </c>
      <c r="BZ19" s="1">
        <f t="shared" si="30"/>
        <v>-2.4703618719586765E-2</v>
      </c>
    </row>
    <row r="20" spans="1:78" x14ac:dyDescent="0.2">
      <c r="A20" s="2">
        <v>42037</v>
      </c>
      <c r="B20" s="1">
        <v>590.55529999999999</v>
      </c>
      <c r="C20" s="1">
        <f t="shared" si="0"/>
        <v>4.9006578991191825E-2</v>
      </c>
      <c r="E20" s="1" t="b">
        <f t="shared" si="1"/>
        <v>1</v>
      </c>
      <c r="F20" s="2">
        <v>42037</v>
      </c>
      <c r="G20" s="1">
        <v>404.16</v>
      </c>
      <c r="H20" s="1">
        <f t="shared" si="2"/>
        <v>-0.1317163297312394</v>
      </c>
      <c r="J20" s="1" t="b">
        <f t="shared" si="3"/>
        <v>1</v>
      </c>
      <c r="K20" s="2">
        <v>42037</v>
      </c>
      <c r="L20" s="1">
        <v>113.6</v>
      </c>
      <c r="M20" s="1">
        <f t="shared" si="4"/>
        <v>-0.10565265312549206</v>
      </c>
      <c r="O20" s="1" t="b">
        <f t="shared" si="5"/>
        <v>1</v>
      </c>
      <c r="P20" s="2">
        <v>42037</v>
      </c>
      <c r="Q20" s="1">
        <v>61.45</v>
      </c>
      <c r="R20" s="1">
        <f t="shared" si="6"/>
        <v>-8.07778608825728E-2</v>
      </c>
      <c r="T20" s="1" t="b">
        <f t="shared" si="7"/>
        <v>1</v>
      </c>
      <c r="U20" s="2">
        <v>42037</v>
      </c>
      <c r="V20" s="1">
        <v>331.2</v>
      </c>
      <c r="W20" s="1">
        <f t="shared" si="8"/>
        <v>-0.12034208918753819</v>
      </c>
      <c r="Y20" s="1" t="b">
        <f t="shared" si="9"/>
        <v>1</v>
      </c>
      <c r="Z20" s="2">
        <v>42037</v>
      </c>
      <c r="AA20" s="1">
        <v>207.2</v>
      </c>
      <c r="AB20" s="1">
        <f t="shared" si="10"/>
        <v>1.0879640923061863E-2</v>
      </c>
      <c r="AD20" s="1" t="b">
        <f t="shared" si="11"/>
        <v>1</v>
      </c>
      <c r="AE20" s="2">
        <v>42037</v>
      </c>
      <c r="AF20" s="1">
        <v>14.08</v>
      </c>
      <c r="AG20" s="1">
        <f t="shared" si="12"/>
        <v>6.2641509433962267E-2</v>
      </c>
      <c r="AI20" s="1" t="b">
        <f t="shared" si="13"/>
        <v>1</v>
      </c>
      <c r="AJ20" s="2">
        <v>42037</v>
      </c>
      <c r="AK20" s="1">
        <v>337.45299999999997</v>
      </c>
      <c r="AL20" s="1">
        <f t="shared" si="14"/>
        <v>-0.12578075413530918</v>
      </c>
      <c r="AN20" s="1" t="b">
        <f t="shared" si="15"/>
        <v>1</v>
      </c>
      <c r="AO20" s="2">
        <v>42037</v>
      </c>
      <c r="AP20" s="1">
        <v>399.76</v>
      </c>
      <c r="AQ20" s="1">
        <f t="shared" si="16"/>
        <v>-1.2572557737433696E-2</v>
      </c>
      <c r="AS20" s="1" t="b">
        <f t="shared" si="17"/>
        <v>1</v>
      </c>
      <c r="AT20" s="2">
        <v>42037</v>
      </c>
      <c r="AU20" s="1">
        <v>60.883003000000002</v>
      </c>
      <c r="AV20" s="1">
        <f t="shared" si="18"/>
        <v>-2.504723410152811E-3</v>
      </c>
      <c r="AX20" s="1" t="b">
        <f t="shared" si="19"/>
        <v>1</v>
      </c>
      <c r="AY20" s="2">
        <v>42037</v>
      </c>
      <c r="AZ20" s="1">
        <v>11487.83</v>
      </c>
      <c r="BA20" s="1">
        <f t="shared" si="20"/>
        <v>-1.5051383046766828E-2</v>
      </c>
      <c r="BC20" s="1" t="b">
        <f t="shared" si="21"/>
        <v>1</v>
      </c>
      <c r="BD20" s="2">
        <v>42037</v>
      </c>
      <c r="BE20" s="1">
        <v>353.54300000000001</v>
      </c>
      <c r="BF20" s="1">
        <f t="shared" si="22"/>
        <v>7.4138439149179183E-2</v>
      </c>
      <c r="BH20" s="1" t="b">
        <f t="shared" si="23"/>
        <v>1</v>
      </c>
      <c r="BI20" s="2">
        <v>42037</v>
      </c>
      <c r="BJ20" s="1">
        <v>386.87</v>
      </c>
      <c r="BK20" s="1">
        <f t="shared" si="24"/>
        <v>0.72401960784313724</v>
      </c>
      <c r="BM20" s="1" t="b">
        <f t="shared" si="25"/>
        <v>1</v>
      </c>
      <c r="BN20" s="2">
        <v>42037</v>
      </c>
      <c r="BO20" s="1">
        <v>202.44</v>
      </c>
      <c r="BP20" s="1">
        <f t="shared" si="26"/>
        <v>-0.13409470037212881</v>
      </c>
      <c r="BR20" s="1" t="b">
        <f t="shared" si="27"/>
        <v>1</v>
      </c>
      <c r="BS20" s="2">
        <v>42037</v>
      </c>
      <c r="BT20" s="1">
        <v>861.19</v>
      </c>
      <c r="BU20" s="1">
        <f t="shared" si="28"/>
        <v>3.7165946069634977E-2</v>
      </c>
      <c r="BW20" s="1" t="b">
        <f t="shared" si="29"/>
        <v>1</v>
      </c>
      <c r="BX20" s="2">
        <v>42037</v>
      </c>
      <c r="BY20" s="1">
        <v>50.366709999999998</v>
      </c>
      <c r="BZ20" s="1">
        <f t="shared" si="30"/>
        <v>-0.19809826859428611</v>
      </c>
    </row>
    <row r="21" spans="1:78" x14ac:dyDescent="0.2">
      <c r="A21" s="2">
        <v>42005</v>
      </c>
      <c r="B21" s="1">
        <v>562.96624999999995</v>
      </c>
      <c r="C21" s="1">
        <f t="shared" si="0"/>
        <v>-5.2301163347336428E-2</v>
      </c>
      <c r="E21" s="1" t="b">
        <f t="shared" si="1"/>
        <v>1</v>
      </c>
      <c r="F21" s="2">
        <v>42005</v>
      </c>
      <c r="G21" s="1">
        <v>465.47</v>
      </c>
      <c r="H21" s="1">
        <f t="shared" si="2"/>
        <v>5.9837427992440698E-2</v>
      </c>
      <c r="J21" s="1" t="b">
        <f t="shared" si="3"/>
        <v>1</v>
      </c>
      <c r="K21" s="2">
        <v>42005</v>
      </c>
      <c r="L21" s="1">
        <v>127.02</v>
      </c>
      <c r="M21" s="1">
        <f t="shared" si="4"/>
        <v>0.2636291285316355</v>
      </c>
      <c r="O21" s="1" t="b">
        <f t="shared" si="5"/>
        <v>1</v>
      </c>
      <c r="P21" s="2">
        <v>42005</v>
      </c>
      <c r="Q21" s="1">
        <v>66.849999999999994</v>
      </c>
      <c r="R21" s="1">
        <f t="shared" si="6"/>
        <v>-0.13125406107862259</v>
      </c>
      <c r="T21" s="1" t="b">
        <f t="shared" si="7"/>
        <v>1</v>
      </c>
      <c r="U21" s="2">
        <v>42005</v>
      </c>
      <c r="V21" s="1">
        <v>376.51</v>
      </c>
      <c r="W21" s="1">
        <f t="shared" si="8"/>
        <v>2.3876213526228408E-2</v>
      </c>
      <c r="Y21" s="1" t="b">
        <f t="shared" si="9"/>
        <v>1</v>
      </c>
      <c r="Z21" s="2">
        <v>42005</v>
      </c>
      <c r="AA21" s="1">
        <v>204.97</v>
      </c>
      <c r="AB21" s="1">
        <f t="shared" si="10"/>
        <v>0.1479697563707644</v>
      </c>
      <c r="AD21" s="1" t="b">
        <f t="shared" si="11"/>
        <v>1</v>
      </c>
      <c r="AE21" s="2">
        <v>42005</v>
      </c>
      <c r="AF21" s="1">
        <v>13.25</v>
      </c>
      <c r="AG21" s="1">
        <f t="shared" si="12"/>
        <v>9.7763048881524414E-2</v>
      </c>
      <c r="AI21" s="1" t="b">
        <f t="shared" si="13"/>
        <v>1</v>
      </c>
      <c r="AJ21" s="2">
        <v>42005</v>
      </c>
      <c r="AK21" s="1">
        <v>386.005</v>
      </c>
      <c r="AL21" s="1">
        <f t="shared" si="14"/>
        <v>4.2465046815796624E-2</v>
      </c>
      <c r="AN21" s="1" t="b">
        <f t="shared" si="15"/>
        <v>1</v>
      </c>
      <c r="AO21" s="2">
        <v>42005</v>
      </c>
      <c r="AP21" s="1">
        <v>404.85</v>
      </c>
      <c r="AQ21" s="1">
        <f t="shared" si="16"/>
        <v>0.1734102370877052</v>
      </c>
      <c r="AS21" s="1" t="b">
        <f t="shared" si="17"/>
        <v>0</v>
      </c>
      <c r="AT21" s="2">
        <v>42006</v>
      </c>
      <c r="AU21" s="1">
        <v>61.035881000000003</v>
      </c>
      <c r="AV21" s="1">
        <f t="shared" si="18"/>
        <v>-2.8441013762240373E-2</v>
      </c>
      <c r="AX21" s="1" t="b">
        <f t="shared" si="19"/>
        <v>1</v>
      </c>
      <c r="AY21" s="2">
        <v>42005</v>
      </c>
      <c r="AZ21" s="1">
        <v>11663.38</v>
      </c>
      <c r="BA21" s="1">
        <f t="shared" si="20"/>
        <v>3.4879599134117869E-3</v>
      </c>
      <c r="BC21" s="1" t="b">
        <f t="shared" si="21"/>
        <v>1</v>
      </c>
      <c r="BD21" s="2">
        <v>42005</v>
      </c>
      <c r="BE21" s="1">
        <v>329.14100000000002</v>
      </c>
      <c r="BF21" s="1">
        <f t="shared" si="22"/>
        <v>0.16846772647557934</v>
      </c>
      <c r="BH21" s="1" t="b">
        <f t="shared" si="23"/>
        <v>1</v>
      </c>
      <c r="BI21" s="2">
        <v>42005</v>
      </c>
      <c r="BJ21" s="1">
        <v>224.4</v>
      </c>
      <c r="BK21" s="1">
        <f t="shared" si="24"/>
        <v>0.26629422718808193</v>
      </c>
      <c r="BM21" s="1" t="b">
        <f t="shared" si="25"/>
        <v>1</v>
      </c>
      <c r="BN21" s="2">
        <v>42005</v>
      </c>
      <c r="BO21" s="1">
        <v>233.79</v>
      </c>
      <c r="BP21" s="1">
        <f t="shared" si="26"/>
        <v>0.44288094797259758</v>
      </c>
      <c r="BR21" s="1" t="b">
        <f t="shared" si="27"/>
        <v>1</v>
      </c>
      <c r="BS21" s="2">
        <v>42005</v>
      </c>
      <c r="BT21" s="1">
        <v>830.33</v>
      </c>
      <c r="BU21" s="1">
        <f t="shared" si="28"/>
        <v>2.9215627943874323E-2</v>
      </c>
      <c r="BW21" s="1" t="b">
        <f t="shared" si="29"/>
        <v>1</v>
      </c>
      <c r="BX21" s="2">
        <v>42005</v>
      </c>
      <c r="BY21" s="1">
        <v>62.809080000000002</v>
      </c>
      <c r="BZ21" s="1">
        <f t="shared" si="30"/>
        <v>0.23725481814491003</v>
      </c>
    </row>
    <row r="22" spans="1:78" x14ac:dyDescent="0.2">
      <c r="A22" s="2">
        <v>41974</v>
      </c>
      <c r="B22" s="1">
        <v>594.03497000000004</v>
      </c>
      <c r="C22" s="1">
        <f t="shared" si="0"/>
        <v>-2.3692888430624847E-2</v>
      </c>
      <c r="E22" s="1" t="b">
        <f t="shared" si="1"/>
        <v>1</v>
      </c>
      <c r="F22" s="2">
        <v>41974</v>
      </c>
      <c r="G22" s="1">
        <v>439.19</v>
      </c>
      <c r="H22" s="1">
        <f t="shared" si="2"/>
        <v>5.6812166129265158E-2</v>
      </c>
      <c r="J22" s="1" t="b">
        <f t="shared" si="3"/>
        <v>1</v>
      </c>
      <c r="K22" s="2">
        <v>41974</v>
      </c>
      <c r="L22" s="1">
        <v>100.52</v>
      </c>
      <c r="M22" s="1">
        <f t="shared" si="4"/>
        <v>-0.10250000000000004</v>
      </c>
      <c r="O22" s="1" t="b">
        <f t="shared" si="5"/>
        <v>1</v>
      </c>
      <c r="P22" s="2">
        <v>41974</v>
      </c>
      <c r="Q22" s="1">
        <v>76.95</v>
      </c>
      <c r="R22" s="1">
        <f t="shared" si="6"/>
        <v>-0.11725229720893419</v>
      </c>
      <c r="T22" s="1" t="b">
        <f t="shared" si="7"/>
        <v>1</v>
      </c>
      <c r="U22" s="2">
        <v>41974</v>
      </c>
      <c r="V22" s="1">
        <v>367.73</v>
      </c>
      <c r="W22" s="1">
        <f t="shared" si="8"/>
        <v>-4.1046235689884497E-2</v>
      </c>
      <c r="Y22" s="1" t="b">
        <f t="shared" si="9"/>
        <v>1</v>
      </c>
      <c r="Z22" s="2">
        <v>41974</v>
      </c>
      <c r="AA22" s="1">
        <v>178.55</v>
      </c>
      <c r="AB22" s="1">
        <f t="shared" si="10"/>
        <v>-2.5966941247067759E-2</v>
      </c>
      <c r="AD22" s="1" t="b">
        <f t="shared" si="11"/>
        <v>1</v>
      </c>
      <c r="AE22" s="2">
        <v>41974</v>
      </c>
      <c r="AF22" s="1">
        <v>12.07</v>
      </c>
      <c r="AG22" s="1">
        <f t="shared" si="12"/>
        <v>0.13975448536355056</v>
      </c>
      <c r="AI22" s="1" t="b">
        <f t="shared" si="13"/>
        <v>1</v>
      </c>
      <c r="AJ22" s="2">
        <v>41974</v>
      </c>
      <c r="AK22" s="1">
        <v>370.28100000000001</v>
      </c>
      <c r="AL22" s="1">
        <f t="shared" si="14"/>
        <v>-2.9959367803896551E-2</v>
      </c>
      <c r="AN22" s="1" t="b">
        <f t="shared" si="15"/>
        <v>1</v>
      </c>
      <c r="AO22" s="2">
        <v>41974</v>
      </c>
      <c r="AP22" s="1">
        <v>345.02</v>
      </c>
      <c r="AQ22" s="1">
        <f t="shared" si="16"/>
        <v>8.1059063136456236E-2</v>
      </c>
      <c r="AS22" s="1" t="b">
        <f t="shared" si="17"/>
        <v>1</v>
      </c>
      <c r="AT22" s="2">
        <v>41974</v>
      </c>
      <c r="AU22" s="1">
        <v>62.822620000000001</v>
      </c>
      <c r="AV22" s="1">
        <f t="shared" si="18"/>
        <v>1.819908774009274E-2</v>
      </c>
      <c r="AX22" s="1" t="b">
        <f t="shared" si="19"/>
        <v>1</v>
      </c>
      <c r="AY22" s="2">
        <v>41974</v>
      </c>
      <c r="AZ22" s="1">
        <v>11622.84</v>
      </c>
      <c r="BA22" s="1">
        <f t="shared" si="20"/>
        <v>0.23497591747871471</v>
      </c>
      <c r="BC22" s="1" t="b">
        <f t="shared" si="21"/>
        <v>1</v>
      </c>
      <c r="BD22" s="2">
        <v>41974</v>
      </c>
      <c r="BE22" s="1">
        <v>281.68599999999998</v>
      </c>
      <c r="BF22" s="1">
        <f t="shared" si="22"/>
        <v>0.14567513594637788</v>
      </c>
      <c r="BH22" s="1" t="b">
        <f t="shared" si="23"/>
        <v>1</v>
      </c>
      <c r="BI22" s="2">
        <v>41974</v>
      </c>
      <c r="BJ22" s="1">
        <v>177.21</v>
      </c>
      <c r="BK22" s="1">
        <f t="shared" si="24"/>
        <v>1.0169587980878672</v>
      </c>
      <c r="BM22" s="1" t="b">
        <f t="shared" si="25"/>
        <v>1</v>
      </c>
      <c r="BN22" s="2">
        <v>41974</v>
      </c>
      <c r="BO22" s="1">
        <v>162.03</v>
      </c>
      <c r="BP22" s="1">
        <f t="shared" si="26"/>
        <v>-0.18745298630961335</v>
      </c>
      <c r="BR22" s="1" t="b">
        <f t="shared" si="27"/>
        <v>1</v>
      </c>
      <c r="BS22" s="2">
        <v>41974</v>
      </c>
      <c r="BT22" s="1">
        <v>806.76</v>
      </c>
      <c r="BU22" s="1">
        <f t="shared" si="28"/>
        <v>-3.1046948751516344E-2</v>
      </c>
      <c r="BW22" s="1" t="b">
        <f t="shared" si="29"/>
        <v>1</v>
      </c>
      <c r="BX22" s="2">
        <v>41974</v>
      </c>
      <c r="BY22" s="1">
        <v>50.764870000000002</v>
      </c>
      <c r="BZ22" s="1">
        <f t="shared" si="30"/>
        <v>-8.7656544627574523E-2</v>
      </c>
    </row>
    <row r="23" spans="1:78" x14ac:dyDescent="0.2">
      <c r="A23" s="2">
        <v>41946</v>
      </c>
      <c r="B23" s="1">
        <v>608.45092999999997</v>
      </c>
      <c r="C23" s="1">
        <f t="shared" si="0"/>
        <v>4.5961711182698406E-3</v>
      </c>
      <c r="E23" s="1" t="b">
        <f t="shared" si="1"/>
        <v>1</v>
      </c>
      <c r="F23" s="2">
        <v>41946</v>
      </c>
      <c r="G23" s="1">
        <v>415.58</v>
      </c>
      <c r="H23" s="1">
        <f t="shared" si="2"/>
        <v>3.3292722345160217E-2</v>
      </c>
      <c r="J23" s="1" t="b">
        <f t="shared" si="3"/>
        <v>1</v>
      </c>
      <c r="K23" s="2">
        <v>41946</v>
      </c>
      <c r="L23" s="1">
        <v>112</v>
      </c>
      <c r="M23" s="1">
        <f t="shared" si="4"/>
        <v>0.12937380256125844</v>
      </c>
      <c r="O23" s="1" t="b">
        <f t="shared" si="5"/>
        <v>1</v>
      </c>
      <c r="P23" s="2">
        <v>41946</v>
      </c>
      <c r="Q23" s="1">
        <v>87.171000000000006</v>
      </c>
      <c r="R23" s="1">
        <f t="shared" si="6"/>
        <v>-6.4307335608939253E-2</v>
      </c>
      <c r="T23" s="1" t="b">
        <f t="shared" si="7"/>
        <v>1</v>
      </c>
      <c r="U23" s="2">
        <v>41946</v>
      </c>
      <c r="V23" s="1">
        <v>383.47</v>
      </c>
      <c r="W23" s="1">
        <f t="shared" si="8"/>
        <v>-6.646054969934502E-2</v>
      </c>
      <c r="Y23" s="1" t="b">
        <f t="shared" si="9"/>
        <v>1</v>
      </c>
      <c r="Z23" s="2">
        <v>41946</v>
      </c>
      <c r="AA23" s="1">
        <v>183.31</v>
      </c>
      <c r="AB23" s="1">
        <f t="shared" si="10"/>
        <v>0.3996335038558449</v>
      </c>
      <c r="AD23" s="1" t="b">
        <f t="shared" si="11"/>
        <v>1</v>
      </c>
      <c r="AE23" s="2">
        <v>41946</v>
      </c>
      <c r="AF23" s="1">
        <v>10.59</v>
      </c>
      <c r="AG23" s="1">
        <f t="shared" si="12"/>
        <v>-3.1107044830741067E-2</v>
      </c>
      <c r="AI23" s="1" t="b">
        <f t="shared" si="13"/>
        <v>1</v>
      </c>
      <c r="AJ23" s="2">
        <v>41946</v>
      </c>
      <c r="AK23" s="1">
        <v>381.71699999999998</v>
      </c>
      <c r="AL23" s="1">
        <f t="shared" si="14"/>
        <v>0.13548461943475193</v>
      </c>
      <c r="AN23" s="1" t="b">
        <f t="shared" si="15"/>
        <v>1</v>
      </c>
      <c r="AO23" s="2">
        <v>41946</v>
      </c>
      <c r="AP23" s="1">
        <v>319.14999999999998</v>
      </c>
      <c r="AQ23" s="1">
        <f t="shared" si="16"/>
        <v>0.81273429512666118</v>
      </c>
      <c r="AS23" s="1" t="b">
        <f t="shared" si="17"/>
        <v>1</v>
      </c>
      <c r="AT23" s="2">
        <v>41946</v>
      </c>
      <c r="AU23" s="1">
        <v>61.699741000000003</v>
      </c>
      <c r="AV23" s="1">
        <f t="shared" si="18"/>
        <v>0.12262200550694805</v>
      </c>
      <c r="AX23" s="1" t="b">
        <f t="shared" si="19"/>
        <v>1</v>
      </c>
      <c r="AY23" s="2">
        <v>41946</v>
      </c>
      <c r="AZ23" s="1">
        <v>9411.39</v>
      </c>
      <c r="BA23" s="1">
        <f t="shared" si="20"/>
        <v>7.0329967769743582E-2</v>
      </c>
      <c r="BC23" s="1" t="b">
        <f t="shared" si="21"/>
        <v>1</v>
      </c>
      <c r="BD23" s="2">
        <v>41946</v>
      </c>
      <c r="BE23" s="1">
        <v>245.869</v>
      </c>
      <c r="BF23" s="1">
        <f t="shared" si="22"/>
        <v>-4.92562072952396E-2</v>
      </c>
      <c r="BH23" s="1" t="b">
        <f t="shared" si="23"/>
        <v>1</v>
      </c>
      <c r="BI23" s="2">
        <v>41946</v>
      </c>
      <c r="BJ23" s="1">
        <v>87.86</v>
      </c>
      <c r="BK23" s="1">
        <f t="shared" si="24"/>
        <v>0.40418731021256193</v>
      </c>
      <c r="BM23" s="1" t="b">
        <f t="shared" si="25"/>
        <v>1</v>
      </c>
      <c r="BN23" s="2">
        <v>41946</v>
      </c>
      <c r="BO23" s="1">
        <v>199.41</v>
      </c>
      <c r="BP23" s="1">
        <f t="shared" si="26"/>
        <v>0.2212763351298383</v>
      </c>
      <c r="BR23" s="1" t="b">
        <f t="shared" si="27"/>
        <v>1</v>
      </c>
      <c r="BS23" s="2">
        <v>41946</v>
      </c>
      <c r="BT23" s="1">
        <v>832.61</v>
      </c>
      <c r="BU23" s="1">
        <f t="shared" si="28"/>
        <v>-0.13360943174368631</v>
      </c>
      <c r="BW23" s="1" t="b">
        <f t="shared" si="29"/>
        <v>1</v>
      </c>
      <c r="BX23" s="2">
        <v>41946</v>
      </c>
      <c r="BY23" s="1">
        <v>55.64228</v>
      </c>
      <c r="BZ23" s="1">
        <f t="shared" si="30"/>
        <v>-0.14916275326623868</v>
      </c>
    </row>
    <row r="24" spans="1:78" x14ac:dyDescent="0.2">
      <c r="A24" s="2">
        <v>41913</v>
      </c>
      <c r="B24" s="1">
        <v>605.66718000000003</v>
      </c>
      <c r="C24" s="1">
        <f t="shared" si="0"/>
        <v>-2.7768778270294177E-2</v>
      </c>
      <c r="E24" s="1" t="b">
        <f t="shared" si="1"/>
        <v>1</v>
      </c>
      <c r="F24" s="2">
        <v>41913</v>
      </c>
      <c r="G24" s="1">
        <v>402.19</v>
      </c>
      <c r="H24" s="1">
        <f t="shared" si="2"/>
        <v>-1.4747311432840896E-2</v>
      </c>
      <c r="J24" s="1" t="b">
        <f t="shared" si="3"/>
        <v>1</v>
      </c>
      <c r="K24" s="2">
        <v>41913</v>
      </c>
      <c r="L24" s="1">
        <v>99.17</v>
      </c>
      <c r="M24" s="1">
        <f t="shared" si="4"/>
        <v>0.37221530372215311</v>
      </c>
      <c r="O24" s="1" t="b">
        <f t="shared" si="5"/>
        <v>1</v>
      </c>
      <c r="P24" s="2">
        <v>41913</v>
      </c>
      <c r="Q24" s="1">
        <v>93.162000000000006</v>
      </c>
      <c r="R24" s="1">
        <f t="shared" si="6"/>
        <v>4.3012839170790173E-3</v>
      </c>
      <c r="T24" s="1" t="b">
        <f t="shared" si="7"/>
        <v>1</v>
      </c>
      <c r="U24" s="2">
        <v>41913</v>
      </c>
      <c r="V24" s="1">
        <v>410.77</v>
      </c>
      <c r="W24" s="1">
        <f t="shared" si="8"/>
        <v>-0.29071192996391143</v>
      </c>
      <c r="Y24" s="1" t="b">
        <f t="shared" si="9"/>
        <v>1</v>
      </c>
      <c r="Z24" s="2">
        <v>41913</v>
      </c>
      <c r="AA24" s="1">
        <v>130.97</v>
      </c>
      <c r="AB24" s="1">
        <f t="shared" si="10"/>
        <v>0.27576466004285993</v>
      </c>
      <c r="AD24" s="1" t="b">
        <f t="shared" si="11"/>
        <v>1</v>
      </c>
      <c r="AE24" s="2">
        <v>41913</v>
      </c>
      <c r="AF24" s="1">
        <v>10.93</v>
      </c>
      <c r="AG24" s="1">
        <f t="shared" si="12"/>
        <v>-7.5296108291032199E-2</v>
      </c>
      <c r="AI24" s="1" t="b">
        <f t="shared" si="13"/>
        <v>1</v>
      </c>
      <c r="AJ24" s="2">
        <v>41913</v>
      </c>
      <c r="AK24" s="1">
        <v>336.17099999999999</v>
      </c>
      <c r="AL24" s="1">
        <f t="shared" si="14"/>
        <v>-1.2881799869625734E-2</v>
      </c>
      <c r="AN24" s="1" t="b">
        <f t="shared" si="15"/>
        <v>1</v>
      </c>
      <c r="AO24" s="2">
        <v>41913</v>
      </c>
      <c r="AP24" s="1">
        <v>176.06</v>
      </c>
      <c r="AQ24" s="1">
        <f t="shared" si="16"/>
        <v>-4.3671917436175947E-2</v>
      </c>
      <c r="AS24" s="1" t="b">
        <f t="shared" si="17"/>
        <v>1</v>
      </c>
      <c r="AT24" s="2">
        <v>41913</v>
      </c>
      <c r="AU24" s="1">
        <v>54.960388000000002</v>
      </c>
      <c r="AV24" s="1">
        <f t="shared" si="18"/>
        <v>-6.1877395751438503E-3</v>
      </c>
      <c r="AX24" s="1" t="b">
        <f t="shared" si="19"/>
        <v>1</v>
      </c>
      <c r="AY24" s="2">
        <v>41913</v>
      </c>
      <c r="AZ24" s="1">
        <v>8792.98</v>
      </c>
      <c r="BA24" s="1">
        <f t="shared" si="20"/>
        <v>0.12051309498322983</v>
      </c>
      <c r="BC24" s="1" t="b">
        <f t="shared" si="21"/>
        <v>1</v>
      </c>
      <c r="BD24" s="2">
        <v>41913</v>
      </c>
      <c r="BE24" s="1">
        <v>258.60700000000003</v>
      </c>
      <c r="BF24" s="1">
        <f t="shared" si="22"/>
        <v>7.9553329158839559E-2</v>
      </c>
      <c r="BH24" s="1" t="b">
        <f t="shared" si="23"/>
        <v>1</v>
      </c>
      <c r="BI24" s="2">
        <v>41913</v>
      </c>
      <c r="BJ24" s="1">
        <v>62.57</v>
      </c>
      <c r="BK24" s="1">
        <f t="shared" si="24"/>
        <v>0.21330230754314525</v>
      </c>
      <c r="BM24" s="1" t="b">
        <f t="shared" si="25"/>
        <v>1</v>
      </c>
      <c r="BN24" s="2">
        <v>41913</v>
      </c>
      <c r="BO24" s="1">
        <v>163.28</v>
      </c>
      <c r="BR24" s="1" t="b">
        <f t="shared" si="27"/>
        <v>1</v>
      </c>
      <c r="BS24" s="2">
        <v>41913</v>
      </c>
      <c r="BT24" s="1">
        <v>961.01</v>
      </c>
      <c r="BU24" s="1">
        <f t="shared" si="28"/>
        <v>-3.4616814168181902E-2</v>
      </c>
      <c r="BW24" s="1" t="b">
        <f t="shared" si="29"/>
        <v>1</v>
      </c>
      <c r="BX24" s="2">
        <v>41913</v>
      </c>
      <c r="BY24" s="1">
        <v>65.397090000000006</v>
      </c>
      <c r="BZ24" s="1">
        <f t="shared" si="30"/>
        <v>-0.16091967295966411</v>
      </c>
    </row>
    <row r="25" spans="1:78" x14ac:dyDescent="0.2">
      <c r="A25" s="2">
        <v>41883</v>
      </c>
      <c r="B25" s="1">
        <v>622.96618999999998</v>
      </c>
      <c r="C25" s="1">
        <f t="shared" si="0"/>
        <v>0.10644722537528435</v>
      </c>
      <c r="E25" s="1" t="b">
        <f t="shared" si="1"/>
        <v>1</v>
      </c>
      <c r="F25" s="2">
        <v>41883</v>
      </c>
      <c r="G25" s="1">
        <v>408.21</v>
      </c>
      <c r="H25" s="1">
        <f t="shared" si="2"/>
        <v>0.11569367005575594</v>
      </c>
      <c r="J25" s="1" t="b">
        <f t="shared" si="3"/>
        <v>1</v>
      </c>
      <c r="K25" s="2">
        <v>41883</v>
      </c>
      <c r="L25" s="1">
        <v>72.27</v>
      </c>
      <c r="M25" s="1">
        <f t="shared" si="4"/>
        <v>0.14841887811854435</v>
      </c>
      <c r="O25" s="1" t="b">
        <f t="shared" si="5"/>
        <v>1</v>
      </c>
      <c r="P25" s="2">
        <v>41883</v>
      </c>
      <c r="Q25" s="1">
        <v>92.763000000000005</v>
      </c>
      <c r="R25" s="1">
        <f t="shared" si="6"/>
        <v>-7.6534827926053386E-2</v>
      </c>
      <c r="T25" s="1" t="b">
        <f t="shared" si="7"/>
        <v>1</v>
      </c>
      <c r="U25" s="2">
        <v>41883</v>
      </c>
      <c r="V25" s="1">
        <v>579.13</v>
      </c>
      <c r="W25" s="1">
        <f t="shared" si="8"/>
        <v>0.25903300143484492</v>
      </c>
      <c r="Y25" s="1" t="b">
        <f t="shared" si="9"/>
        <v>1</v>
      </c>
      <c r="Z25" s="2">
        <v>41883</v>
      </c>
      <c r="AA25" s="1">
        <v>102.66</v>
      </c>
      <c r="AB25" s="1">
        <f t="shared" si="10"/>
        <v>5.3571428571428562E-2</v>
      </c>
      <c r="AD25" s="1" t="b">
        <f t="shared" si="11"/>
        <v>1</v>
      </c>
      <c r="AE25" s="2">
        <v>41883</v>
      </c>
      <c r="AF25" s="1">
        <v>11.82</v>
      </c>
      <c r="AG25" s="1">
        <f t="shared" si="12"/>
        <v>0.24159663865546227</v>
      </c>
      <c r="AI25" s="1" t="b">
        <f t="shared" si="13"/>
        <v>1</v>
      </c>
      <c r="AJ25" s="2">
        <v>41883</v>
      </c>
      <c r="AK25" s="1">
        <v>340.55799999999999</v>
      </c>
      <c r="AL25" s="1">
        <f t="shared" si="14"/>
        <v>9.7579291029743956E-2</v>
      </c>
      <c r="AN25" s="1" t="b">
        <f t="shared" si="15"/>
        <v>1</v>
      </c>
      <c r="AO25" s="2">
        <v>41883</v>
      </c>
      <c r="AP25" s="1">
        <v>184.1</v>
      </c>
      <c r="AQ25" s="1">
        <f t="shared" si="16"/>
        <v>0.26581408140814078</v>
      </c>
      <c r="AS25" s="1" t="b">
        <f t="shared" si="17"/>
        <v>0</v>
      </c>
      <c r="AT25" s="2">
        <v>41884</v>
      </c>
      <c r="AU25" s="1">
        <v>55.302585999999998</v>
      </c>
      <c r="AV25" s="1">
        <f t="shared" si="18"/>
        <v>-6.1076303609548042E-2</v>
      </c>
      <c r="AX25" s="1" t="b">
        <f t="shared" si="19"/>
        <v>1</v>
      </c>
      <c r="AY25" s="2">
        <v>41883</v>
      </c>
      <c r="AZ25" s="1">
        <v>7847.28</v>
      </c>
      <c r="BA25" s="1">
        <f t="shared" si="20"/>
        <v>0.11632750318299173</v>
      </c>
      <c r="BC25" s="1" t="b">
        <f t="shared" si="21"/>
        <v>1</v>
      </c>
      <c r="BD25" s="2">
        <v>41883</v>
      </c>
      <c r="BE25" s="1">
        <v>239.55</v>
      </c>
      <c r="BF25" s="1">
        <f t="shared" si="22"/>
        <v>0.11194147627579683</v>
      </c>
      <c r="BH25" s="1" t="b">
        <f t="shared" si="23"/>
        <v>1</v>
      </c>
      <c r="BI25" s="2">
        <v>41883</v>
      </c>
      <c r="BJ25" s="1">
        <v>51.57</v>
      </c>
      <c r="BK25" s="1">
        <f t="shared" si="24"/>
        <v>1.3760566149007329E-2</v>
      </c>
      <c r="BR25" s="1" t="b">
        <f t="shared" si="27"/>
        <v>1</v>
      </c>
      <c r="BS25" s="2">
        <v>41883</v>
      </c>
      <c r="BT25" s="1">
        <v>995.47</v>
      </c>
      <c r="BU25" s="1">
        <f t="shared" si="28"/>
        <v>-5.8230008533700841E-4</v>
      </c>
      <c r="BW25" s="1" t="b">
        <f t="shared" si="29"/>
        <v>1</v>
      </c>
      <c r="BX25" s="2">
        <v>41883</v>
      </c>
      <c r="BY25" s="1">
        <v>77.939009999999996</v>
      </c>
      <c r="BZ25" s="1">
        <f t="shared" si="30"/>
        <v>0.44464942802722218</v>
      </c>
    </row>
    <row r="26" spans="1:78" x14ac:dyDescent="0.2">
      <c r="A26" s="2">
        <v>41852</v>
      </c>
      <c r="B26" s="1">
        <v>563.03290000000004</v>
      </c>
      <c r="C26" s="1">
        <f t="shared" si="0"/>
        <v>0.5657368170230308</v>
      </c>
      <c r="E26" s="1" t="b">
        <f t="shared" si="1"/>
        <v>1</v>
      </c>
      <c r="F26" s="2">
        <v>41852</v>
      </c>
      <c r="G26" s="1">
        <v>365.88</v>
      </c>
      <c r="H26" s="1">
        <f t="shared" si="2"/>
        <v>6.8855715579445517E-2</v>
      </c>
      <c r="J26" s="1" t="b">
        <f t="shared" si="3"/>
        <v>1</v>
      </c>
      <c r="K26" s="2">
        <v>41852</v>
      </c>
      <c r="L26" s="1">
        <v>62.93</v>
      </c>
      <c r="M26" s="1">
        <f t="shared" si="4"/>
        <v>2.0762368207623699E-2</v>
      </c>
      <c r="O26" s="1" t="b">
        <f t="shared" si="5"/>
        <v>1</v>
      </c>
      <c r="P26" s="2">
        <v>41852</v>
      </c>
      <c r="Q26" s="1">
        <v>100.45099999999999</v>
      </c>
      <c r="R26" s="1">
        <f t="shared" si="6"/>
        <v>0.10125527599627243</v>
      </c>
      <c r="T26" s="1" t="b">
        <f t="shared" si="7"/>
        <v>1</v>
      </c>
      <c r="U26" s="2">
        <v>41852</v>
      </c>
      <c r="V26" s="1">
        <v>459.98</v>
      </c>
      <c r="W26" s="1">
        <f t="shared" si="8"/>
        <v>6.5868656585771294E-3</v>
      </c>
      <c r="Y26" s="1" t="b">
        <f t="shared" si="9"/>
        <v>1</v>
      </c>
      <c r="Z26" s="2">
        <v>41852</v>
      </c>
      <c r="AA26" s="1">
        <v>97.44</v>
      </c>
      <c r="AB26" s="1">
        <f t="shared" si="10"/>
        <v>0.12245133049187876</v>
      </c>
      <c r="AD26" s="1" t="b">
        <f t="shared" si="11"/>
        <v>1</v>
      </c>
      <c r="AE26" s="2">
        <v>41852</v>
      </c>
      <c r="AF26" s="1">
        <v>9.52</v>
      </c>
      <c r="AG26" s="1">
        <f t="shared" si="12"/>
        <v>-5.0847457627118627E-2</v>
      </c>
      <c r="AI26" s="1" t="b">
        <f t="shared" si="13"/>
        <v>1</v>
      </c>
      <c r="AJ26" s="2">
        <v>41852</v>
      </c>
      <c r="AK26" s="1">
        <v>310.28100000000001</v>
      </c>
      <c r="AL26" s="1">
        <f t="shared" si="14"/>
        <v>9.9756854850143115E-2</v>
      </c>
      <c r="AN26" s="1" t="b">
        <f t="shared" si="15"/>
        <v>1</v>
      </c>
      <c r="AO26" s="2">
        <v>41852</v>
      </c>
      <c r="AP26" s="1">
        <v>145.44</v>
      </c>
      <c r="AQ26" s="1">
        <f t="shared" si="16"/>
        <v>0.17233596646783811</v>
      </c>
      <c r="AS26" s="1" t="b">
        <f t="shared" si="17"/>
        <v>1</v>
      </c>
      <c r="AT26" s="2">
        <v>41852</v>
      </c>
      <c r="AU26" s="1">
        <v>58.899979000000002</v>
      </c>
      <c r="AV26" s="1">
        <f t="shared" si="18"/>
        <v>7.7868170709930323E-2</v>
      </c>
      <c r="AX26" s="1" t="b">
        <f t="shared" si="19"/>
        <v>1</v>
      </c>
      <c r="AY26" s="2">
        <v>41852</v>
      </c>
      <c r="AZ26" s="1">
        <v>7029.55</v>
      </c>
      <c r="BA26" s="1">
        <f t="shared" si="20"/>
        <v>-0.11182722607023454</v>
      </c>
      <c r="BC26" s="1" t="b">
        <f t="shared" si="21"/>
        <v>1</v>
      </c>
      <c r="BD26" s="2">
        <v>41852</v>
      </c>
      <c r="BE26" s="1">
        <v>215.434</v>
      </c>
      <c r="BF26" s="1">
        <f t="shared" si="22"/>
        <v>0.10833071814052067</v>
      </c>
      <c r="BH26" s="1" t="b">
        <f t="shared" si="23"/>
        <v>1</v>
      </c>
      <c r="BI26" s="2">
        <v>41852</v>
      </c>
      <c r="BJ26" s="1">
        <v>50.87</v>
      </c>
      <c r="BK26" s="1">
        <f t="shared" si="24"/>
        <v>-0.36444277861069474</v>
      </c>
      <c r="BR26" s="1" t="b">
        <f t="shared" si="27"/>
        <v>1</v>
      </c>
      <c r="BS26" s="2">
        <v>41852</v>
      </c>
      <c r="BT26" s="1">
        <v>996.05</v>
      </c>
      <c r="BU26" s="1">
        <f t="shared" si="28"/>
        <v>0.47445006957397046</v>
      </c>
      <c r="BW26" s="1" t="b">
        <f t="shared" si="29"/>
        <v>1</v>
      </c>
      <c r="BX26" s="2">
        <v>41852</v>
      </c>
      <c r="BY26" s="1">
        <v>53.950119999999998</v>
      </c>
      <c r="BZ26" s="1">
        <f t="shared" si="30"/>
        <v>0.52733297115286337</v>
      </c>
    </row>
    <row r="27" spans="1:78" x14ac:dyDescent="0.2">
      <c r="A27" s="2">
        <v>41821</v>
      </c>
      <c r="B27" s="1">
        <v>359.59613000000002</v>
      </c>
      <c r="C27" s="1">
        <f t="shared" si="0"/>
        <v>-8.1050247185066357E-2</v>
      </c>
      <c r="E27" s="1" t="b">
        <f t="shared" si="1"/>
        <v>1</v>
      </c>
      <c r="F27" s="2">
        <v>41821</v>
      </c>
      <c r="G27" s="1">
        <v>342.31</v>
      </c>
      <c r="H27" s="1">
        <f t="shared" si="2"/>
        <v>0.31183413811604205</v>
      </c>
      <c r="J27" s="1" t="b">
        <f t="shared" si="3"/>
        <v>1</v>
      </c>
      <c r="K27" s="2">
        <v>41821</v>
      </c>
      <c r="L27" s="1">
        <v>61.65</v>
      </c>
      <c r="M27" s="1">
        <f t="shared" si="4"/>
        <v>0.3000843525938422</v>
      </c>
      <c r="O27" s="1" t="b">
        <f t="shared" si="5"/>
        <v>1</v>
      </c>
      <c r="P27" s="2">
        <v>41821</v>
      </c>
      <c r="Q27" s="1">
        <v>91.215000000000003</v>
      </c>
      <c r="R27" s="1">
        <f t="shared" si="6"/>
        <v>-7.446678978022199E-2</v>
      </c>
      <c r="T27" s="1" t="b">
        <f t="shared" si="7"/>
        <v>1</v>
      </c>
      <c r="U27" s="2">
        <v>41821</v>
      </c>
      <c r="V27" s="1">
        <v>456.97</v>
      </c>
      <c r="W27" s="1">
        <f t="shared" si="8"/>
        <v>4.5626158387296195E-2</v>
      </c>
      <c r="Y27" s="1" t="b">
        <f t="shared" si="9"/>
        <v>1</v>
      </c>
      <c r="Z27" s="2">
        <v>41821</v>
      </c>
      <c r="AA27" s="1">
        <v>86.81</v>
      </c>
      <c r="AB27" s="1">
        <f t="shared" si="10"/>
        <v>0.30345345345345359</v>
      </c>
      <c r="AD27" s="1" t="b">
        <f t="shared" si="11"/>
        <v>1</v>
      </c>
      <c r="AE27" s="2">
        <v>41821</v>
      </c>
      <c r="AF27" s="1">
        <v>10.029999999999999</v>
      </c>
      <c r="AG27" s="1">
        <f t="shared" si="12"/>
        <v>0.12067039106145253</v>
      </c>
      <c r="AI27" s="1" t="b">
        <f t="shared" si="13"/>
        <v>1</v>
      </c>
      <c r="AJ27" s="2">
        <v>41821</v>
      </c>
      <c r="AK27" s="1">
        <v>282.13600000000002</v>
      </c>
      <c r="AL27" s="1">
        <f t="shared" si="14"/>
        <v>-4.3564631661734236E-2</v>
      </c>
      <c r="AN27" s="1" t="b">
        <f t="shared" si="15"/>
        <v>1</v>
      </c>
      <c r="AO27" s="2">
        <v>41821</v>
      </c>
      <c r="AP27" s="1">
        <v>124.06</v>
      </c>
      <c r="AQ27" s="1">
        <f t="shared" si="16"/>
        <v>0.42515795519816207</v>
      </c>
      <c r="AS27" s="1" t="b">
        <f t="shared" si="17"/>
        <v>1</v>
      </c>
      <c r="AT27" s="2">
        <v>41821</v>
      </c>
      <c r="AU27" s="1">
        <v>54.644882000000003</v>
      </c>
      <c r="AV27" s="1">
        <f t="shared" si="18"/>
        <v>-3.9641746402260319E-3</v>
      </c>
      <c r="AX27" s="1" t="b">
        <f t="shared" si="19"/>
        <v>1</v>
      </c>
      <c r="AY27" s="2">
        <v>41821</v>
      </c>
      <c r="AZ27" s="1">
        <v>7914.62</v>
      </c>
      <c r="BA27" s="1">
        <f t="shared" si="20"/>
        <v>0.12196159205700936</v>
      </c>
      <c r="BC27" s="1" t="b">
        <f t="shared" si="21"/>
        <v>1</v>
      </c>
      <c r="BD27" s="2">
        <v>41821</v>
      </c>
      <c r="BE27" s="1">
        <v>194.37700000000001</v>
      </c>
      <c r="BF27" s="1">
        <f t="shared" si="22"/>
        <v>2.496809778424618E-2</v>
      </c>
      <c r="BH27" s="1" t="b">
        <f t="shared" si="23"/>
        <v>1</v>
      </c>
      <c r="BI27" s="2">
        <v>41821</v>
      </c>
      <c r="BJ27" s="1">
        <v>80.040000000000006</v>
      </c>
      <c r="BK27" s="1">
        <f t="shared" si="24"/>
        <v>0.14851485148514865</v>
      </c>
      <c r="BR27" s="1" t="b">
        <f t="shared" si="27"/>
        <v>1</v>
      </c>
      <c r="BS27" s="2">
        <v>41821</v>
      </c>
      <c r="BT27" s="1">
        <v>675.54</v>
      </c>
      <c r="BU27" s="1">
        <f t="shared" si="28"/>
        <v>9.2594090151870492E-2</v>
      </c>
      <c r="BW27" s="1" t="b">
        <f t="shared" si="29"/>
        <v>1</v>
      </c>
      <c r="BX27" s="2">
        <v>41821</v>
      </c>
      <c r="BY27" s="1">
        <v>35.323090000000001</v>
      </c>
      <c r="BZ27" s="1">
        <f t="shared" si="30"/>
        <v>0.38697332901414544</v>
      </c>
    </row>
    <row r="28" spans="1:78" x14ac:dyDescent="0.2">
      <c r="A28" s="2">
        <v>41792</v>
      </c>
      <c r="B28" s="1">
        <v>391.31207000000001</v>
      </c>
      <c r="C28" s="1">
        <f t="shared" si="0"/>
        <v>0.57100336805827523</v>
      </c>
      <c r="E28" s="1" t="b">
        <f t="shared" si="1"/>
        <v>1</v>
      </c>
      <c r="F28" s="2">
        <v>41792</v>
      </c>
      <c r="G28" s="1">
        <v>260.94</v>
      </c>
      <c r="H28" s="1">
        <f t="shared" si="2"/>
        <v>8.3322954290696194E-2</v>
      </c>
      <c r="J28" s="1" t="b">
        <f t="shared" si="3"/>
        <v>1</v>
      </c>
      <c r="K28" s="2">
        <v>41792</v>
      </c>
      <c r="L28" s="1">
        <v>47.42</v>
      </c>
      <c r="M28" s="1">
        <f t="shared" si="4"/>
        <v>4.1053787047200981E-2</v>
      </c>
      <c r="O28" s="1" t="b">
        <f t="shared" si="5"/>
        <v>1</v>
      </c>
      <c r="P28" s="2">
        <v>41792</v>
      </c>
      <c r="Q28" s="1">
        <v>98.554000000000002</v>
      </c>
      <c r="R28" s="1">
        <f t="shared" si="6"/>
        <v>0.31776063324820497</v>
      </c>
      <c r="T28" s="1" t="b">
        <f t="shared" si="7"/>
        <v>1</v>
      </c>
      <c r="U28" s="2">
        <v>41792</v>
      </c>
      <c r="V28" s="1">
        <v>437.03</v>
      </c>
      <c r="W28" s="1">
        <f t="shared" si="8"/>
        <v>-9.7208374875374336E-3</v>
      </c>
      <c r="Y28" s="1" t="b">
        <f t="shared" si="9"/>
        <v>1</v>
      </c>
      <c r="Z28" s="2">
        <v>41792</v>
      </c>
      <c r="AA28" s="1">
        <v>66.599999999999994</v>
      </c>
      <c r="AB28" s="1">
        <f t="shared" si="10"/>
        <v>1.8192936859807336E-2</v>
      </c>
      <c r="AD28" s="1" t="b">
        <f t="shared" si="11"/>
        <v>1</v>
      </c>
      <c r="AE28" s="2">
        <v>41792</v>
      </c>
      <c r="AF28" s="1">
        <v>8.9499999999999993</v>
      </c>
      <c r="AG28" s="1">
        <f t="shared" si="12"/>
        <v>0.11457036114570361</v>
      </c>
      <c r="AI28" s="1" t="b">
        <f t="shared" si="13"/>
        <v>1</v>
      </c>
      <c r="AJ28" s="2">
        <v>41792</v>
      </c>
      <c r="AK28" s="1">
        <v>294.98700000000002</v>
      </c>
      <c r="AL28" s="1">
        <f t="shared" si="14"/>
        <v>1.0547843841210271E-2</v>
      </c>
      <c r="AN28" s="1" t="b">
        <f t="shared" si="15"/>
        <v>1</v>
      </c>
      <c r="AO28" s="2">
        <v>41792</v>
      </c>
      <c r="AP28" s="1">
        <v>87.05</v>
      </c>
      <c r="AQ28" s="1">
        <f t="shared" si="16"/>
        <v>0.19459311101962387</v>
      </c>
      <c r="AS28" s="1" t="b">
        <f t="shared" si="17"/>
        <v>1</v>
      </c>
      <c r="AT28" s="2">
        <v>41792</v>
      </c>
      <c r="AU28" s="1">
        <v>54.862366000000002</v>
      </c>
      <c r="AV28" s="1">
        <f t="shared" si="18"/>
        <v>-2.6046470243541047E-2</v>
      </c>
      <c r="AX28" s="1" t="b">
        <f t="shared" si="19"/>
        <v>1</v>
      </c>
      <c r="AY28" s="2">
        <v>41792</v>
      </c>
      <c r="AZ28" s="1">
        <v>7054.27</v>
      </c>
      <c r="BA28" s="1">
        <f t="shared" si="20"/>
        <v>0.11073549163201338</v>
      </c>
      <c r="BC28" s="1" t="b">
        <f t="shared" si="21"/>
        <v>1</v>
      </c>
      <c r="BD28" s="2">
        <v>41792</v>
      </c>
      <c r="BE28" s="1">
        <v>189.642</v>
      </c>
      <c r="BF28" s="1">
        <f t="shared" si="22"/>
        <v>3.3826327294929508E-2</v>
      </c>
      <c r="BH28" s="1" t="b">
        <f t="shared" si="23"/>
        <v>1</v>
      </c>
      <c r="BI28" s="2">
        <v>41792</v>
      </c>
      <c r="BJ28" s="1">
        <v>69.69</v>
      </c>
      <c r="BK28" s="1">
        <f t="shared" si="24"/>
        <v>6.8701119460205559E-2</v>
      </c>
      <c r="BR28" s="1" t="b">
        <f t="shared" si="27"/>
        <v>1</v>
      </c>
      <c r="BS28" s="2">
        <v>41792</v>
      </c>
      <c r="BT28" s="1">
        <v>618.29</v>
      </c>
      <c r="BU28" s="1">
        <f t="shared" si="28"/>
        <v>0.27220164609053493</v>
      </c>
      <c r="BW28" s="1" t="b">
        <f t="shared" si="29"/>
        <v>1</v>
      </c>
      <c r="BX28" s="2">
        <v>41792</v>
      </c>
      <c r="BY28" s="1">
        <v>25.467749999999999</v>
      </c>
      <c r="BZ28" s="1">
        <f t="shared" si="30"/>
        <v>0.26698983482903077</v>
      </c>
    </row>
    <row r="29" spans="1:78" x14ac:dyDescent="0.2">
      <c r="A29" s="2">
        <v>41760</v>
      </c>
      <c r="B29" s="1">
        <v>249.08417</v>
      </c>
      <c r="C29" s="1">
        <f t="shared" si="0"/>
        <v>5.4591111878100992E-2</v>
      </c>
      <c r="E29" s="1" t="b">
        <f t="shared" si="1"/>
        <v>1</v>
      </c>
      <c r="F29" s="2">
        <v>41760</v>
      </c>
      <c r="G29" s="1">
        <v>240.87</v>
      </c>
      <c r="H29" s="1">
        <f t="shared" si="2"/>
        <v>-0.1730637187585827</v>
      </c>
      <c r="J29" s="1" t="b">
        <f t="shared" si="3"/>
        <v>1</v>
      </c>
      <c r="K29" s="2">
        <v>41760</v>
      </c>
      <c r="L29" s="1">
        <v>45.55</v>
      </c>
      <c r="M29" s="1">
        <f t="shared" si="4"/>
        <v>0.13027295285359802</v>
      </c>
      <c r="O29" s="1" t="b">
        <f t="shared" si="5"/>
        <v>1</v>
      </c>
      <c r="P29" s="2">
        <v>41760</v>
      </c>
      <c r="Q29" s="1">
        <v>74.789000000000001</v>
      </c>
      <c r="R29" s="1">
        <f t="shared" si="6"/>
        <v>-2.6641157790618944E-2</v>
      </c>
      <c r="T29" s="1" t="b">
        <f t="shared" si="7"/>
        <v>1</v>
      </c>
      <c r="U29" s="2">
        <v>41760</v>
      </c>
      <c r="V29" s="1">
        <v>441.32</v>
      </c>
      <c r="W29" s="1">
        <f t="shared" si="8"/>
        <v>0.12263742972704836</v>
      </c>
      <c r="Y29" s="1" t="b">
        <f t="shared" si="9"/>
        <v>1</v>
      </c>
      <c r="Z29" s="2">
        <v>41760</v>
      </c>
      <c r="AA29" s="1">
        <v>65.41</v>
      </c>
      <c r="AB29" s="1">
        <f t="shared" si="10"/>
        <v>0.25450709627924811</v>
      </c>
      <c r="AD29" s="1" t="b">
        <f t="shared" si="11"/>
        <v>1</v>
      </c>
      <c r="AE29" s="2">
        <v>41760</v>
      </c>
      <c r="AF29" s="1">
        <v>8.0299999999999994</v>
      </c>
      <c r="AG29" s="1">
        <f t="shared" si="12"/>
        <v>0.16208393632416776</v>
      </c>
      <c r="AI29" s="1" t="b">
        <f t="shared" si="13"/>
        <v>1</v>
      </c>
      <c r="AJ29" s="2">
        <v>41760</v>
      </c>
      <c r="AK29" s="1">
        <v>291.90800000000002</v>
      </c>
      <c r="AL29" s="1">
        <f t="shared" si="14"/>
        <v>3.3383130721684542E-2</v>
      </c>
      <c r="AN29" s="1" t="b">
        <f t="shared" si="15"/>
        <v>1</v>
      </c>
      <c r="AO29" s="2">
        <v>41760</v>
      </c>
      <c r="AP29" s="1">
        <v>72.87</v>
      </c>
      <c r="AQ29" s="1">
        <f t="shared" si="16"/>
        <v>0.6393700787401575</v>
      </c>
      <c r="AS29" s="1" t="b">
        <f t="shared" si="17"/>
        <v>1</v>
      </c>
      <c r="AT29" s="2">
        <v>41760</v>
      </c>
      <c r="AU29" s="1">
        <v>56.329552</v>
      </c>
      <c r="AV29" s="1">
        <f t="shared" si="18"/>
        <v>4.2834726135686244E-2</v>
      </c>
      <c r="AX29" s="1" t="b">
        <f t="shared" si="19"/>
        <v>1</v>
      </c>
      <c r="AY29" s="2">
        <v>41760</v>
      </c>
      <c r="AZ29" s="1">
        <v>6350.99</v>
      </c>
      <c r="BA29" s="1">
        <f t="shared" si="20"/>
        <v>0.11032264268044301</v>
      </c>
      <c r="BC29" s="1" t="b">
        <f t="shared" si="21"/>
        <v>1</v>
      </c>
      <c r="BD29" s="2">
        <v>41760</v>
      </c>
      <c r="BE29" s="1">
        <v>183.43700000000001</v>
      </c>
      <c r="BF29" s="1">
        <f t="shared" si="22"/>
        <v>0.21468586110081067</v>
      </c>
      <c r="BH29" s="1" t="b">
        <f t="shared" si="23"/>
        <v>1</v>
      </c>
      <c r="BI29" s="2">
        <v>41760</v>
      </c>
      <c r="BJ29" s="1">
        <v>65.209999999999994</v>
      </c>
      <c r="BK29" s="1">
        <f t="shared" si="24"/>
        <v>-7.6616610481169728E-4</v>
      </c>
      <c r="BR29" s="1" t="b">
        <f t="shared" si="27"/>
        <v>1</v>
      </c>
      <c r="BS29" s="2">
        <v>41760</v>
      </c>
      <c r="BT29" s="1">
        <v>486</v>
      </c>
      <c r="BU29" s="1">
        <f t="shared" si="28"/>
        <v>2.040816326530618E-2</v>
      </c>
      <c r="BW29" s="1" t="b">
        <f t="shared" si="29"/>
        <v>1</v>
      </c>
      <c r="BX29" s="2">
        <v>41760</v>
      </c>
      <c r="BY29" s="1">
        <v>20.100989999999999</v>
      </c>
      <c r="BZ29" s="1">
        <f t="shared" si="30"/>
        <v>7.2916855707796671E-2</v>
      </c>
    </row>
    <row r="30" spans="1:78" x14ac:dyDescent="0.2">
      <c r="A30" s="2">
        <v>41730</v>
      </c>
      <c r="B30" s="1">
        <v>236.19028</v>
      </c>
      <c r="C30" s="1">
        <f t="shared" si="0"/>
        <v>0.30024476105587961</v>
      </c>
      <c r="E30" s="1" t="b">
        <f t="shared" si="1"/>
        <v>1</v>
      </c>
      <c r="F30" s="2">
        <v>41730</v>
      </c>
      <c r="G30" s="1">
        <v>291.27999999999997</v>
      </c>
      <c r="H30" s="1">
        <f t="shared" si="2"/>
        <v>4.8259977687407668E-2</v>
      </c>
      <c r="J30" s="1" t="b">
        <f t="shared" si="3"/>
        <v>1</v>
      </c>
      <c r="K30" s="2">
        <v>41730</v>
      </c>
      <c r="L30" s="1">
        <v>40.299999999999997</v>
      </c>
      <c r="M30" s="1">
        <f t="shared" si="4"/>
        <v>0.1169623059866962</v>
      </c>
      <c r="O30" s="1" t="b">
        <f t="shared" si="5"/>
        <v>1</v>
      </c>
      <c r="P30" s="2">
        <v>41730</v>
      </c>
      <c r="Q30" s="1">
        <v>76.835999999999999</v>
      </c>
      <c r="R30" s="1">
        <f t="shared" si="6"/>
        <v>-8.7187407187407168E-2</v>
      </c>
      <c r="T30" s="1" t="b">
        <f t="shared" si="7"/>
        <v>1</v>
      </c>
      <c r="U30" s="2">
        <v>41730</v>
      </c>
      <c r="V30" s="1">
        <v>393.11</v>
      </c>
      <c r="W30" s="1">
        <f t="shared" si="8"/>
        <v>7.545208327633858E-2</v>
      </c>
      <c r="Y30" s="1" t="b">
        <f t="shared" si="9"/>
        <v>1</v>
      </c>
      <c r="Z30" s="2">
        <v>41730</v>
      </c>
      <c r="AA30" s="1">
        <v>52.14</v>
      </c>
      <c r="AB30" s="1">
        <f t="shared" si="10"/>
        <v>0.15635395874916824</v>
      </c>
      <c r="AD30" s="1" t="b">
        <f t="shared" si="11"/>
        <v>1</v>
      </c>
      <c r="AE30" s="2">
        <v>41730</v>
      </c>
      <c r="AF30" s="1">
        <v>6.91</v>
      </c>
      <c r="AG30" s="1">
        <f t="shared" si="12"/>
        <v>0.47021276595744677</v>
      </c>
      <c r="AI30" s="1" t="b">
        <f t="shared" si="13"/>
        <v>1</v>
      </c>
      <c r="AJ30" s="2">
        <v>41730</v>
      </c>
      <c r="AK30" s="1">
        <v>282.47800000000001</v>
      </c>
      <c r="AL30" s="1">
        <f t="shared" si="14"/>
        <v>0.44453081053439014</v>
      </c>
      <c r="AN30" s="1" t="b">
        <f t="shared" si="15"/>
        <v>1</v>
      </c>
      <c r="AO30" s="2">
        <v>41730</v>
      </c>
      <c r="AP30" s="1">
        <v>44.45</v>
      </c>
      <c r="AQ30" s="1">
        <f t="shared" si="16"/>
        <v>0.12931910569105701</v>
      </c>
      <c r="AS30" s="1" t="b">
        <f t="shared" si="17"/>
        <v>1</v>
      </c>
      <c r="AT30" s="2">
        <v>41730</v>
      </c>
      <c r="AU30" s="1">
        <v>54.015799999999999</v>
      </c>
      <c r="AV30" s="1">
        <f t="shared" si="18"/>
        <v>-3.137123595163905E-2</v>
      </c>
      <c r="AX30" s="1" t="b">
        <f t="shared" si="19"/>
        <v>1</v>
      </c>
      <c r="AY30" s="2">
        <v>41730</v>
      </c>
      <c r="AZ30" s="1">
        <v>5719.95</v>
      </c>
      <c r="BA30" s="1">
        <f t="shared" si="20"/>
        <v>-0.10286411566252969</v>
      </c>
      <c r="BC30" s="1" t="b">
        <f t="shared" si="21"/>
        <v>1</v>
      </c>
      <c r="BD30" s="2">
        <v>41730</v>
      </c>
      <c r="BE30" s="1">
        <v>151.01599999999999</v>
      </c>
      <c r="BF30" s="1">
        <f t="shared" si="22"/>
        <v>2.8166041435467293E-2</v>
      </c>
      <c r="BH30" s="1" t="b">
        <f t="shared" si="23"/>
        <v>1</v>
      </c>
      <c r="BI30" s="2">
        <v>41730</v>
      </c>
      <c r="BJ30" s="1">
        <v>65.260000000000005</v>
      </c>
      <c r="BK30" s="1">
        <f t="shared" si="24"/>
        <v>0.2139136904761906</v>
      </c>
      <c r="BR30" s="1" t="b">
        <f t="shared" si="27"/>
        <v>1</v>
      </c>
      <c r="BS30" s="2">
        <v>41730</v>
      </c>
      <c r="BT30" s="1">
        <v>476.28</v>
      </c>
      <c r="BU30" s="1">
        <f t="shared" si="28"/>
        <v>0.10359848923697194</v>
      </c>
      <c r="BW30" s="1" t="b">
        <f t="shared" si="29"/>
        <v>1</v>
      </c>
      <c r="BX30" s="2">
        <v>41730</v>
      </c>
      <c r="BY30" s="1">
        <v>18.7349</v>
      </c>
      <c r="BZ30" s="1">
        <f t="shared" si="30"/>
        <v>6.6666590753684862E-2</v>
      </c>
    </row>
    <row r="31" spans="1:78" x14ac:dyDescent="0.2">
      <c r="A31" s="2">
        <v>41701</v>
      </c>
      <c r="B31" s="1">
        <v>181.65063000000001</v>
      </c>
      <c r="C31" s="1">
        <f t="shared" si="0"/>
        <v>5.2676893292081098E-2</v>
      </c>
      <c r="E31" s="1" t="b">
        <f t="shared" si="1"/>
        <v>1</v>
      </c>
      <c r="F31" s="2">
        <v>41701</v>
      </c>
      <c r="G31" s="1">
        <v>277.87</v>
      </c>
      <c r="H31" s="1">
        <f t="shared" si="2"/>
        <v>6.053204076180304E-2</v>
      </c>
      <c r="J31" s="1" t="b">
        <f t="shared" si="3"/>
        <v>1</v>
      </c>
      <c r="K31" s="2">
        <v>41701</v>
      </c>
      <c r="L31" s="1">
        <v>36.08</v>
      </c>
      <c r="M31" s="1">
        <f t="shared" si="4"/>
        <v>0.11875968992248057</v>
      </c>
      <c r="O31" s="1" t="b">
        <f t="shared" si="5"/>
        <v>1</v>
      </c>
      <c r="P31" s="2">
        <v>41701</v>
      </c>
      <c r="Q31" s="1">
        <v>84.174999999999997</v>
      </c>
      <c r="R31" s="1">
        <f t="shared" si="6"/>
        <v>0.31673627731631387</v>
      </c>
      <c r="T31" s="1" t="b">
        <f t="shared" si="7"/>
        <v>1</v>
      </c>
      <c r="U31" s="2">
        <v>41701</v>
      </c>
      <c r="V31" s="1">
        <v>365.53</v>
      </c>
      <c r="W31" s="1">
        <f t="shared" si="8"/>
        <v>4.8054591851363342E-2</v>
      </c>
      <c r="Y31" s="1" t="b">
        <f t="shared" si="9"/>
        <v>1</v>
      </c>
      <c r="Z31" s="2">
        <v>41701</v>
      </c>
      <c r="AA31" s="1">
        <v>45.09</v>
      </c>
      <c r="AB31" s="1">
        <f t="shared" si="10"/>
        <v>6.4196365352844134E-2</v>
      </c>
      <c r="AD31" s="1" t="b">
        <f t="shared" si="11"/>
        <v>1</v>
      </c>
      <c r="AE31" s="2">
        <v>41701</v>
      </c>
      <c r="AF31" s="1">
        <v>4.7</v>
      </c>
      <c r="AG31" s="1">
        <f t="shared" si="12"/>
        <v>-6.9306930693069244E-2</v>
      </c>
      <c r="AI31" s="1" t="b">
        <f t="shared" si="13"/>
        <v>1</v>
      </c>
      <c r="AJ31" s="2">
        <v>41701</v>
      </c>
      <c r="AK31" s="1">
        <v>195.55</v>
      </c>
      <c r="AL31" s="1">
        <f t="shared" si="14"/>
        <v>-2.1995718886910577E-2</v>
      </c>
      <c r="AN31" s="1" t="b">
        <f t="shared" si="15"/>
        <v>1</v>
      </c>
      <c r="AO31" s="2">
        <v>41701</v>
      </c>
      <c r="AP31" s="1">
        <v>39.36</v>
      </c>
      <c r="AQ31" s="1">
        <f t="shared" si="16"/>
        <v>6.0630557801131774E-2</v>
      </c>
      <c r="AS31" s="1" t="b">
        <f t="shared" si="17"/>
        <v>1</v>
      </c>
      <c r="AT31" s="2">
        <v>41701</v>
      </c>
      <c r="AU31" s="1">
        <v>55.765224000000003</v>
      </c>
      <c r="AV31" s="1">
        <f t="shared" si="18"/>
        <v>2.9079797828383703E-2</v>
      </c>
      <c r="AX31" s="1" t="b">
        <f t="shared" si="19"/>
        <v>1</v>
      </c>
      <c r="AY31" s="2">
        <v>41701</v>
      </c>
      <c r="AZ31" s="1">
        <v>6375.79</v>
      </c>
      <c r="BA31" s="1">
        <f t="shared" si="20"/>
        <v>0.10570438082157087</v>
      </c>
      <c r="BC31" s="1" t="b">
        <f t="shared" si="21"/>
        <v>1</v>
      </c>
      <c r="BD31" s="2">
        <v>41701</v>
      </c>
      <c r="BE31" s="1">
        <v>146.87899999999999</v>
      </c>
      <c r="BF31" s="1">
        <f t="shared" si="22"/>
        <v>0.16828399166414787</v>
      </c>
      <c r="BH31" s="1" t="b">
        <f t="shared" si="23"/>
        <v>1</v>
      </c>
      <c r="BI31" s="2">
        <v>41701</v>
      </c>
      <c r="BJ31" s="1">
        <v>53.76</v>
      </c>
      <c r="BK31" s="1">
        <f t="shared" si="24"/>
        <v>0.10209102091020904</v>
      </c>
      <c r="BR31" s="1" t="b">
        <f t="shared" si="27"/>
        <v>1</v>
      </c>
      <c r="BS31" s="2">
        <v>41701</v>
      </c>
      <c r="BT31" s="1">
        <v>431.57</v>
      </c>
      <c r="BU31" s="1">
        <f t="shared" si="28"/>
        <v>-6.6613318338127503E-2</v>
      </c>
      <c r="BW31" s="1" t="b">
        <f t="shared" si="29"/>
        <v>1</v>
      </c>
      <c r="BX31" s="2">
        <v>41701</v>
      </c>
      <c r="BY31" s="1">
        <v>17.563970000000001</v>
      </c>
      <c r="BZ31" s="1">
        <f t="shared" si="30"/>
        <v>-5.8084697443245688E-2</v>
      </c>
    </row>
    <row r="32" spans="1:78" x14ac:dyDescent="0.2">
      <c r="A32" s="2">
        <v>41673</v>
      </c>
      <c r="B32" s="1">
        <v>172.56066999999999</v>
      </c>
      <c r="C32" s="1">
        <f t="shared" si="0"/>
        <v>2.6748857823681558E-2</v>
      </c>
      <c r="E32" s="1" t="b">
        <f t="shared" si="1"/>
        <v>1</v>
      </c>
      <c r="F32" s="2">
        <v>41673</v>
      </c>
      <c r="G32" s="1">
        <v>262.01</v>
      </c>
      <c r="H32" s="1">
        <f t="shared" si="2"/>
        <v>0.20453291651342395</v>
      </c>
      <c r="J32" s="1" t="b">
        <f t="shared" si="3"/>
        <v>1</v>
      </c>
      <c r="K32" s="2">
        <v>41673</v>
      </c>
      <c r="L32" s="1">
        <v>32.25</v>
      </c>
      <c r="M32" s="1">
        <f t="shared" si="4"/>
        <v>5.461085676913021E-2</v>
      </c>
      <c r="O32" s="1" t="b">
        <f t="shared" si="5"/>
        <v>1</v>
      </c>
      <c r="P32" s="2">
        <v>41673</v>
      </c>
      <c r="Q32" s="1">
        <v>63.927</v>
      </c>
      <c r="R32" s="1">
        <f t="shared" si="6"/>
        <v>0.13854456080359043</v>
      </c>
      <c r="T32" s="1" t="b">
        <f t="shared" si="7"/>
        <v>1</v>
      </c>
      <c r="U32" s="2">
        <v>41673</v>
      </c>
      <c r="V32" s="1">
        <v>348.77</v>
      </c>
      <c r="W32" s="1">
        <f t="shared" si="8"/>
        <v>-2.8793405920191674E-2</v>
      </c>
      <c r="Y32" s="1" t="b">
        <f t="shared" si="9"/>
        <v>1</v>
      </c>
      <c r="Z32" s="2">
        <v>41673</v>
      </c>
      <c r="AA32" s="1">
        <v>42.37</v>
      </c>
      <c r="AB32" s="1">
        <f t="shared" si="10"/>
        <v>0.23061283764159157</v>
      </c>
      <c r="AD32" s="1" t="b">
        <f t="shared" si="11"/>
        <v>1</v>
      </c>
      <c r="AE32" s="2">
        <v>41673</v>
      </c>
      <c r="AF32" s="1">
        <v>5.05</v>
      </c>
      <c r="AG32" s="1">
        <f t="shared" si="12"/>
        <v>-3.8095238095238126E-2</v>
      </c>
      <c r="AI32" s="1" t="b">
        <f t="shared" si="13"/>
        <v>1</v>
      </c>
      <c r="AJ32" s="2">
        <v>41673</v>
      </c>
      <c r="AK32" s="1">
        <v>199.94800000000001</v>
      </c>
      <c r="AL32" s="1">
        <f t="shared" si="14"/>
        <v>-2.3390984531374337E-2</v>
      </c>
      <c r="AN32" s="1" t="b">
        <f t="shared" si="15"/>
        <v>1</v>
      </c>
      <c r="AO32" s="2">
        <v>41673</v>
      </c>
      <c r="AP32" s="1">
        <v>37.11</v>
      </c>
      <c r="AQ32" s="1">
        <f t="shared" si="16"/>
        <v>-5.3557765876052064E-2</v>
      </c>
      <c r="AS32" s="1" t="b">
        <f t="shared" si="17"/>
        <v>1</v>
      </c>
      <c r="AT32" s="2">
        <v>41673</v>
      </c>
      <c r="AU32" s="1">
        <v>54.189407000000003</v>
      </c>
      <c r="AV32" s="1">
        <f t="shared" si="18"/>
        <v>8.7594044848662511E-2</v>
      </c>
      <c r="AX32" s="1" t="b">
        <f t="shared" si="19"/>
        <v>1</v>
      </c>
      <c r="AY32" s="2">
        <v>41673</v>
      </c>
      <c r="AZ32" s="1">
        <v>5766.27</v>
      </c>
      <c r="BA32" s="1">
        <f t="shared" si="20"/>
        <v>3.2976304998575977E-2</v>
      </c>
      <c r="BC32" s="1" t="b">
        <f t="shared" si="21"/>
        <v>1</v>
      </c>
      <c r="BD32" s="2">
        <v>41673</v>
      </c>
      <c r="BE32" s="1">
        <v>125.72199999999999</v>
      </c>
      <c r="BF32" s="1">
        <f t="shared" si="22"/>
        <v>9.246530704460329E-2</v>
      </c>
      <c r="BH32" s="1" t="b">
        <f t="shared" si="23"/>
        <v>1</v>
      </c>
      <c r="BI32" s="2">
        <v>41673</v>
      </c>
      <c r="BJ32" s="1">
        <v>48.78</v>
      </c>
      <c r="BK32" s="1">
        <f t="shared" si="24"/>
        <v>0</v>
      </c>
      <c r="BR32" s="1" t="b">
        <f t="shared" si="27"/>
        <v>1</v>
      </c>
      <c r="BS32" s="2">
        <v>41673</v>
      </c>
      <c r="BT32" s="1">
        <v>462.37</v>
      </c>
      <c r="BU32" s="1">
        <f t="shared" si="28"/>
        <v>0.22242491539763112</v>
      </c>
      <c r="BW32" s="1" t="b">
        <f t="shared" si="29"/>
        <v>1</v>
      </c>
      <c r="BX32" s="2">
        <v>41673</v>
      </c>
      <c r="BY32" s="1">
        <v>18.647079999999999</v>
      </c>
      <c r="BZ32" s="1">
        <f t="shared" si="30"/>
        <v>0.58195424424617193</v>
      </c>
    </row>
    <row r="33" spans="1:78" x14ac:dyDescent="0.2">
      <c r="A33" s="2">
        <v>41640</v>
      </c>
      <c r="B33" s="1">
        <v>168.06512000000001</v>
      </c>
      <c r="C33" s="1">
        <f t="shared" si="0"/>
        <v>-0.17024387500795485</v>
      </c>
      <c r="E33" s="1" t="b">
        <f t="shared" si="1"/>
        <v>1</v>
      </c>
      <c r="F33" s="2">
        <v>41640</v>
      </c>
      <c r="G33" s="1">
        <v>217.52</v>
      </c>
      <c r="H33" s="1">
        <f t="shared" si="2"/>
        <v>5.5102832751261224E-2</v>
      </c>
      <c r="J33" s="1" t="b">
        <f t="shared" si="3"/>
        <v>1</v>
      </c>
      <c r="K33" s="2">
        <v>41640</v>
      </c>
      <c r="L33" s="1">
        <v>30.58</v>
      </c>
      <c r="M33" s="1">
        <f t="shared" si="4"/>
        <v>-1.0996119016817704E-2</v>
      </c>
      <c r="O33" s="1" t="b">
        <f t="shared" si="5"/>
        <v>1</v>
      </c>
      <c r="P33" s="2">
        <v>41640</v>
      </c>
      <c r="Q33" s="1">
        <v>56.148000000000003</v>
      </c>
      <c r="R33" s="1">
        <f t="shared" si="6"/>
        <v>-0.12847497089639107</v>
      </c>
      <c r="T33" s="1" t="b">
        <f t="shared" si="7"/>
        <v>1</v>
      </c>
      <c r="U33" s="2">
        <v>41640</v>
      </c>
      <c r="V33" s="1">
        <v>359.11</v>
      </c>
      <c r="W33" s="1">
        <f t="shared" si="8"/>
        <v>1.2718556119571322E-2</v>
      </c>
      <c r="Y33" s="1" t="b">
        <f t="shared" si="9"/>
        <v>1</v>
      </c>
      <c r="Z33" s="2">
        <v>41640</v>
      </c>
      <c r="AA33" s="1">
        <v>34.43</v>
      </c>
      <c r="AB33" s="1">
        <f t="shared" si="10"/>
        <v>9.973599295981116E-3</v>
      </c>
      <c r="AD33" s="1" t="b">
        <f t="shared" si="11"/>
        <v>1</v>
      </c>
      <c r="AE33" s="2">
        <v>41640</v>
      </c>
      <c r="AF33" s="1">
        <v>5.25</v>
      </c>
      <c r="AG33" s="1">
        <f t="shared" si="12"/>
        <v>3.9603960396039639E-2</v>
      </c>
      <c r="AI33" s="1" t="b">
        <f t="shared" si="13"/>
        <v>1</v>
      </c>
      <c r="AJ33" s="2">
        <v>41640</v>
      </c>
      <c r="AK33" s="1">
        <v>204.73699999999999</v>
      </c>
      <c r="AL33" s="1">
        <f t="shared" si="14"/>
        <v>2.7213478297953505E-2</v>
      </c>
      <c r="AN33" s="1" t="b">
        <f t="shared" si="15"/>
        <v>1</v>
      </c>
      <c r="AO33" s="2">
        <v>41640</v>
      </c>
      <c r="AP33" s="1">
        <v>39.21</v>
      </c>
      <c r="AQ33" s="1">
        <f t="shared" si="16"/>
        <v>3.0215449290593759E-2</v>
      </c>
      <c r="AS33" s="1" t="b">
        <f t="shared" si="17"/>
        <v>0</v>
      </c>
      <c r="AT33" s="2">
        <v>41641</v>
      </c>
      <c r="AU33" s="1">
        <v>49.825031000000003</v>
      </c>
      <c r="AV33" s="1">
        <f t="shared" si="18"/>
        <v>-3.7453353516083165E-3</v>
      </c>
      <c r="AX33" s="1" t="b">
        <f t="shared" si="19"/>
        <v>1</v>
      </c>
      <c r="AY33" s="2">
        <v>41640</v>
      </c>
      <c r="AZ33" s="1">
        <v>5582.19</v>
      </c>
      <c r="BA33" s="1">
        <f t="shared" si="20"/>
        <v>0.10135168462402014</v>
      </c>
      <c r="BC33" s="1" t="b">
        <f t="shared" si="21"/>
        <v>1</v>
      </c>
      <c r="BD33" s="2">
        <v>41640</v>
      </c>
      <c r="BE33" s="1">
        <v>115.081</v>
      </c>
      <c r="BF33" s="1">
        <f t="shared" si="22"/>
        <v>1.7182707690675928E-2</v>
      </c>
      <c r="BH33" s="1" t="b">
        <f t="shared" si="23"/>
        <v>1</v>
      </c>
      <c r="BI33" s="2">
        <v>41640</v>
      </c>
      <c r="BJ33" s="1">
        <v>48.78</v>
      </c>
      <c r="BK33" s="1">
        <f t="shared" si="24"/>
        <v>0</v>
      </c>
      <c r="BR33" s="1" t="b">
        <f t="shared" si="27"/>
        <v>1</v>
      </c>
      <c r="BS33" s="2">
        <v>41640</v>
      </c>
      <c r="BT33" s="1">
        <v>378.24</v>
      </c>
      <c r="BU33" s="1">
        <f t="shared" si="28"/>
        <v>-2.3737933217280616E-3</v>
      </c>
      <c r="BW33" s="1" t="b">
        <f t="shared" si="29"/>
        <v>1</v>
      </c>
      <c r="BX33" s="2">
        <v>41640</v>
      </c>
      <c r="BY33" s="1">
        <v>11.787369999999999</v>
      </c>
      <c r="BZ33" s="1">
        <f t="shared" si="30"/>
        <v>0.32601481328155579</v>
      </c>
    </row>
    <row r="34" spans="1:78" x14ac:dyDescent="0.2">
      <c r="A34" s="2">
        <v>41610</v>
      </c>
      <c r="B34" s="1">
        <v>202.54760999999999</v>
      </c>
      <c r="C34" s="1">
        <f t="shared" si="0"/>
        <v>0.54135335084507941</v>
      </c>
      <c r="E34" s="1" t="b">
        <f t="shared" si="1"/>
        <v>1</v>
      </c>
      <c r="F34" s="2">
        <v>41610</v>
      </c>
      <c r="G34" s="1">
        <v>206.16</v>
      </c>
      <c r="H34" s="1">
        <f t="shared" si="2"/>
        <v>2.8075599660898596E-2</v>
      </c>
      <c r="J34" s="1" t="b">
        <f t="shared" si="3"/>
        <v>1</v>
      </c>
      <c r="K34" s="2">
        <v>41610</v>
      </c>
      <c r="L34" s="1">
        <v>30.92</v>
      </c>
      <c r="M34" s="1">
        <f t="shared" si="4"/>
        <v>6.7679558011049745E-2</v>
      </c>
      <c r="O34" s="1" t="b">
        <f t="shared" si="5"/>
        <v>1</v>
      </c>
      <c r="P34" s="2">
        <v>41610</v>
      </c>
      <c r="Q34" s="1">
        <v>64.424999999999997</v>
      </c>
      <c r="R34" s="1">
        <f t="shared" si="6"/>
        <v>-4.1551370168704901E-2</v>
      </c>
      <c r="T34" s="1" t="b">
        <f t="shared" si="7"/>
        <v>1</v>
      </c>
      <c r="U34" s="2">
        <v>41610</v>
      </c>
      <c r="V34" s="1">
        <v>354.6</v>
      </c>
      <c r="W34" s="1">
        <f t="shared" si="8"/>
        <v>2.5922925587316389E-2</v>
      </c>
      <c r="Y34" s="1" t="b">
        <f t="shared" si="9"/>
        <v>1</v>
      </c>
      <c r="Z34" s="2">
        <v>41610</v>
      </c>
      <c r="AA34" s="1">
        <v>34.090000000000003</v>
      </c>
      <c r="AB34" s="1">
        <f t="shared" si="10"/>
        <v>0.2144638403990026</v>
      </c>
      <c r="AD34" s="1" t="b">
        <f t="shared" si="11"/>
        <v>1</v>
      </c>
      <c r="AE34" s="2">
        <v>41610</v>
      </c>
      <c r="AF34" s="1">
        <v>5.05</v>
      </c>
      <c r="AG34" s="1">
        <f t="shared" si="12"/>
        <v>1.4056224899598272E-2</v>
      </c>
      <c r="AI34" s="1" t="b">
        <f t="shared" si="13"/>
        <v>1</v>
      </c>
      <c r="AJ34" s="2">
        <v>41610</v>
      </c>
      <c r="AK34" s="1">
        <v>199.31299999999999</v>
      </c>
      <c r="AL34" s="1">
        <f t="shared" si="14"/>
        <v>0.13242805602113572</v>
      </c>
      <c r="AN34" s="1" t="b">
        <f t="shared" si="15"/>
        <v>1</v>
      </c>
      <c r="AO34" s="2">
        <v>41610</v>
      </c>
      <c r="AP34" s="1">
        <v>38.06</v>
      </c>
      <c r="AQ34" s="1">
        <f t="shared" si="16"/>
        <v>-3.4255265161126473E-2</v>
      </c>
      <c r="AS34" s="1" t="b">
        <f t="shared" si="17"/>
        <v>1</v>
      </c>
      <c r="AT34" s="2">
        <v>41610</v>
      </c>
      <c r="AU34" s="1">
        <v>50.012343999999999</v>
      </c>
      <c r="AV34" s="1">
        <f t="shared" si="18"/>
        <v>7.4929303539746483E-3</v>
      </c>
      <c r="AX34" s="1" t="b">
        <f t="shared" si="19"/>
        <v>1</v>
      </c>
      <c r="AY34" s="2">
        <v>41610</v>
      </c>
      <c r="AZ34" s="1">
        <v>5068.49</v>
      </c>
      <c r="BA34" s="1">
        <f t="shared" si="20"/>
        <v>-1.4470406831929798E-2</v>
      </c>
      <c r="BC34" s="1" t="b">
        <f t="shared" si="21"/>
        <v>1</v>
      </c>
      <c r="BD34" s="2">
        <v>41610</v>
      </c>
      <c r="BE34" s="1">
        <v>113.137</v>
      </c>
      <c r="BF34" s="1">
        <f t="shared" si="22"/>
        <v>0.28321253983916883</v>
      </c>
      <c r="BH34" s="1" t="b">
        <f t="shared" si="23"/>
        <v>1</v>
      </c>
      <c r="BI34" s="2">
        <v>41610</v>
      </c>
      <c r="BJ34" s="1">
        <v>48.78</v>
      </c>
      <c r="BK34" s="1">
        <f t="shared" si="24"/>
        <v>3.084515731030199E-3</v>
      </c>
      <c r="BR34" s="1" t="b">
        <f t="shared" si="27"/>
        <v>1</v>
      </c>
      <c r="BS34" s="2">
        <v>41610</v>
      </c>
      <c r="BT34" s="1">
        <v>379.14</v>
      </c>
      <c r="BU34" s="1">
        <f t="shared" si="28"/>
        <v>3.0775923005818044E-2</v>
      </c>
      <c r="BW34" s="1" t="b">
        <f t="shared" si="29"/>
        <v>1</v>
      </c>
      <c r="BX34" s="2">
        <v>41610</v>
      </c>
      <c r="BY34" s="1">
        <v>8.8893199999999997</v>
      </c>
      <c r="BZ34" s="1">
        <f t="shared" si="30"/>
        <v>-8.8999934411176304E-2</v>
      </c>
    </row>
    <row r="35" spans="1:78" x14ac:dyDescent="0.2">
      <c r="A35" s="2">
        <v>41579</v>
      </c>
      <c r="B35" s="1">
        <v>131.40894</v>
      </c>
      <c r="C35" s="1">
        <f t="shared" si="0"/>
        <v>2.3076991349281414E-2</v>
      </c>
      <c r="E35" s="1" t="b">
        <f t="shared" si="1"/>
        <v>1</v>
      </c>
      <c r="F35" s="2">
        <v>41579</v>
      </c>
      <c r="G35" s="1">
        <v>200.53</v>
      </c>
      <c r="H35" s="1">
        <f t="shared" si="2"/>
        <v>3.3553241933821205E-2</v>
      </c>
      <c r="J35" s="1" t="b">
        <f t="shared" si="3"/>
        <v>1</v>
      </c>
      <c r="K35" s="2">
        <v>41579</v>
      </c>
      <c r="L35" s="1">
        <v>28.96</v>
      </c>
      <c r="M35" s="1">
        <f t="shared" si="4"/>
        <v>0.13036690085870412</v>
      </c>
      <c r="O35" s="1" t="b">
        <f t="shared" si="5"/>
        <v>1</v>
      </c>
      <c r="P35" s="2">
        <v>41579</v>
      </c>
      <c r="Q35" s="1">
        <v>67.218000000000004</v>
      </c>
      <c r="R35" s="1">
        <f t="shared" si="6"/>
        <v>4.9854746509230739E-2</v>
      </c>
      <c r="T35" s="1" t="b">
        <f t="shared" si="7"/>
        <v>1</v>
      </c>
      <c r="U35" s="2">
        <v>41579</v>
      </c>
      <c r="V35" s="1">
        <v>345.64</v>
      </c>
      <c r="W35" s="1">
        <f t="shared" si="8"/>
        <v>0.76328946025915712</v>
      </c>
      <c r="Y35" s="1" t="b">
        <f t="shared" si="9"/>
        <v>1</v>
      </c>
      <c r="Z35" s="2">
        <v>41579</v>
      </c>
      <c r="AA35" s="1">
        <v>28.07</v>
      </c>
      <c r="AB35" s="1">
        <f t="shared" si="10"/>
        <v>0.25033407572383076</v>
      </c>
      <c r="AD35" s="1" t="b">
        <f t="shared" si="11"/>
        <v>1</v>
      </c>
      <c r="AE35" s="2">
        <v>41579</v>
      </c>
      <c r="AF35" s="1">
        <v>4.9800000000000004</v>
      </c>
      <c r="AG35" s="1">
        <f t="shared" si="12"/>
        <v>-0.11858407079646016</v>
      </c>
      <c r="AI35" s="1" t="b">
        <f t="shared" si="13"/>
        <v>1</v>
      </c>
      <c r="AJ35" s="2">
        <v>41579</v>
      </c>
      <c r="AK35" s="1">
        <v>176.005</v>
      </c>
      <c r="AL35" s="1">
        <f t="shared" si="14"/>
        <v>2.2714066567497162E-2</v>
      </c>
      <c r="AN35" s="1" t="b">
        <f t="shared" si="15"/>
        <v>1</v>
      </c>
      <c r="AO35" s="2">
        <v>41579</v>
      </c>
      <c r="AP35" s="1">
        <v>39.409999999999997</v>
      </c>
      <c r="AQ35" s="1">
        <f t="shared" si="16"/>
        <v>0.31060857998004643</v>
      </c>
      <c r="AS35" s="1" t="b">
        <f t="shared" si="17"/>
        <v>1</v>
      </c>
      <c r="AT35" s="2">
        <v>41579</v>
      </c>
      <c r="AU35" s="1">
        <v>49.640391999999999</v>
      </c>
      <c r="AV35" s="1">
        <f t="shared" si="18"/>
        <v>0.15506394626900885</v>
      </c>
      <c r="AX35" s="1" t="b">
        <f t="shared" si="19"/>
        <v>1</v>
      </c>
      <c r="AY35" s="2">
        <v>41579</v>
      </c>
      <c r="AZ35" s="1">
        <v>5142.91</v>
      </c>
      <c r="BA35" s="1">
        <f t="shared" si="20"/>
        <v>0.17753283892726557</v>
      </c>
      <c r="BC35" s="1" t="b">
        <f t="shared" si="21"/>
        <v>1</v>
      </c>
      <c r="BD35" s="2">
        <v>41579</v>
      </c>
      <c r="BE35" s="1">
        <v>88.167000000000002</v>
      </c>
      <c r="BF35" s="1">
        <f t="shared" si="22"/>
        <v>3.6380947902952779E-2</v>
      </c>
      <c r="BH35" s="1" t="b">
        <f t="shared" si="23"/>
        <v>1</v>
      </c>
      <c r="BI35" s="2">
        <v>41579</v>
      </c>
      <c r="BJ35" s="1">
        <v>48.63</v>
      </c>
      <c r="BK35" s="1">
        <f t="shared" si="24"/>
        <v>0</v>
      </c>
      <c r="BR35" s="1" t="b">
        <f t="shared" si="27"/>
        <v>1</v>
      </c>
      <c r="BS35" s="2">
        <v>41579</v>
      </c>
      <c r="BT35" s="1">
        <v>367.82</v>
      </c>
      <c r="BU35" s="1">
        <f t="shared" si="28"/>
        <v>5.335204330020904E-2</v>
      </c>
      <c r="BW35" s="1" t="b">
        <f t="shared" si="29"/>
        <v>1</v>
      </c>
      <c r="BX35" s="2">
        <v>41579</v>
      </c>
      <c r="BY35" s="1">
        <v>9.7577599999999993</v>
      </c>
      <c r="BZ35" s="1">
        <f t="shared" si="30"/>
        <v>0.10497272604767195</v>
      </c>
    </row>
    <row r="36" spans="1:78" x14ac:dyDescent="0.2">
      <c r="A36" s="2">
        <v>41548</v>
      </c>
      <c r="B36" s="1">
        <v>128.44481999999999</v>
      </c>
      <c r="C36" s="1">
        <f t="shared" si="0"/>
        <v>0.10638294573483155</v>
      </c>
      <c r="E36" s="1" t="b">
        <f t="shared" si="1"/>
        <v>1</v>
      </c>
      <c r="F36" s="2">
        <v>41548</v>
      </c>
      <c r="G36" s="1">
        <v>194.02</v>
      </c>
      <c r="H36" s="1">
        <f t="shared" si="2"/>
        <v>0.42232974122131822</v>
      </c>
      <c r="J36" s="1" t="b">
        <f t="shared" si="3"/>
        <v>1</v>
      </c>
      <c r="K36" s="2">
        <v>41548</v>
      </c>
      <c r="L36" s="1">
        <v>25.62</v>
      </c>
      <c r="M36" s="1">
        <f t="shared" si="4"/>
        <v>0.24007744433688291</v>
      </c>
      <c r="O36" s="1" t="b">
        <f t="shared" si="5"/>
        <v>1</v>
      </c>
      <c r="P36" s="2">
        <v>41548</v>
      </c>
      <c r="Q36" s="1">
        <v>64.025999999999996</v>
      </c>
      <c r="R36" s="1">
        <f t="shared" si="6"/>
        <v>6.6442360544330947E-2</v>
      </c>
      <c r="T36" s="1" t="b">
        <f t="shared" si="7"/>
        <v>1</v>
      </c>
      <c r="U36" s="2">
        <v>41548</v>
      </c>
      <c r="V36" s="1">
        <v>196.02</v>
      </c>
      <c r="W36" s="1">
        <f t="shared" si="8"/>
        <v>-0.13453132588635258</v>
      </c>
      <c r="Y36" s="1" t="b">
        <f t="shared" si="9"/>
        <v>1</v>
      </c>
      <c r="Z36" s="2">
        <v>41548</v>
      </c>
      <c r="AA36" s="1">
        <v>22.45</v>
      </c>
      <c r="AB36" s="1">
        <f t="shared" si="10"/>
        <v>0.21680216802168023</v>
      </c>
      <c r="AD36" s="1" t="b">
        <f t="shared" si="11"/>
        <v>1</v>
      </c>
      <c r="AE36" s="2">
        <v>41548</v>
      </c>
      <c r="AF36" s="1">
        <v>5.65</v>
      </c>
      <c r="AG36" s="1">
        <f t="shared" si="12"/>
        <v>-4.2372881355932202E-2</v>
      </c>
      <c r="AI36" s="1" t="b">
        <f t="shared" si="13"/>
        <v>1</v>
      </c>
      <c r="AJ36" s="2">
        <v>41548</v>
      </c>
      <c r="AK36" s="1">
        <v>172.096</v>
      </c>
      <c r="AL36" s="1">
        <f t="shared" si="14"/>
        <v>-0.14097604560270338</v>
      </c>
      <c r="AN36" s="1" t="b">
        <f t="shared" si="15"/>
        <v>1</v>
      </c>
      <c r="AO36" s="2">
        <v>41548</v>
      </c>
      <c r="AP36" s="1">
        <v>30.07</v>
      </c>
      <c r="AQ36" s="1">
        <f t="shared" si="16"/>
        <v>0.14031095942358737</v>
      </c>
      <c r="AS36" s="1" t="b">
        <f t="shared" si="17"/>
        <v>1</v>
      </c>
      <c r="AT36" s="2">
        <v>41548</v>
      </c>
      <c r="AU36" s="1">
        <v>42.976315</v>
      </c>
      <c r="AV36" s="1">
        <f t="shared" si="18"/>
        <v>6.5634426841234036E-2</v>
      </c>
      <c r="AX36" s="1" t="b">
        <f t="shared" si="19"/>
        <v>1</v>
      </c>
      <c r="AY36" s="2">
        <v>41548</v>
      </c>
      <c r="AZ36" s="1">
        <v>4367.53</v>
      </c>
      <c r="BA36" s="1">
        <f t="shared" si="20"/>
        <v>1.7583631170113963E-2</v>
      </c>
      <c r="BC36" s="1" t="b">
        <f t="shared" si="21"/>
        <v>1</v>
      </c>
      <c r="BD36" s="2">
        <v>41548</v>
      </c>
      <c r="BE36" s="1">
        <v>85.072000000000003</v>
      </c>
      <c r="BF36" s="1">
        <f t="shared" si="22"/>
        <v>1.8725047990296661E-3</v>
      </c>
      <c r="BH36" s="1" t="b">
        <f t="shared" si="23"/>
        <v>1</v>
      </c>
      <c r="BI36" s="2">
        <v>41548</v>
      </c>
      <c r="BJ36" s="1">
        <v>48.63</v>
      </c>
      <c r="BK36" s="1">
        <f t="shared" si="24"/>
        <v>0</v>
      </c>
      <c r="BR36" s="1" t="b">
        <f t="shared" si="27"/>
        <v>1</v>
      </c>
      <c r="BS36" s="2">
        <v>41548</v>
      </c>
      <c r="BT36" s="1">
        <v>349.19</v>
      </c>
      <c r="BU36" s="1">
        <f t="shared" si="28"/>
        <v>0.23006199802733551</v>
      </c>
      <c r="BW36" s="1" t="b">
        <f t="shared" si="29"/>
        <v>1</v>
      </c>
      <c r="BX36" s="2">
        <v>41548</v>
      </c>
      <c r="BY36" s="1">
        <v>8.8307699999999993</v>
      </c>
      <c r="BZ36" s="1">
        <f t="shared" si="30"/>
        <v>-0.12980793392241097</v>
      </c>
    </row>
    <row r="37" spans="1:78" x14ac:dyDescent="0.2">
      <c r="A37" s="2">
        <v>41519</v>
      </c>
      <c r="B37" s="1">
        <v>116.09435999999999</v>
      </c>
      <c r="C37" s="1">
        <f t="shared" si="0"/>
        <v>0.15027685268963845</v>
      </c>
      <c r="E37" s="1" t="b">
        <f t="shared" si="1"/>
        <v>1</v>
      </c>
      <c r="F37" s="2">
        <v>41519</v>
      </c>
      <c r="G37" s="1">
        <v>136.41</v>
      </c>
      <c r="H37" s="1">
        <f t="shared" si="2"/>
        <v>3.75751121928957E-2</v>
      </c>
      <c r="J37" s="1" t="b">
        <f t="shared" si="3"/>
        <v>1</v>
      </c>
      <c r="K37" s="2">
        <v>41519</v>
      </c>
      <c r="L37" s="1">
        <v>20.66</v>
      </c>
      <c r="M37" s="1">
        <f t="shared" si="4"/>
        <v>0.11075268817204294</v>
      </c>
      <c r="O37" s="1" t="b">
        <f t="shared" si="5"/>
        <v>1</v>
      </c>
      <c r="P37" s="2">
        <v>41519</v>
      </c>
      <c r="Q37" s="1">
        <v>60.036999999999999</v>
      </c>
      <c r="R37" s="1">
        <f t="shared" si="6"/>
        <v>-0.16735548651947188</v>
      </c>
      <c r="T37" s="1" t="b">
        <f t="shared" si="7"/>
        <v>1</v>
      </c>
      <c r="U37" s="2">
        <v>41519</v>
      </c>
      <c r="V37" s="1">
        <v>226.49</v>
      </c>
      <c r="W37" s="1">
        <f t="shared" si="8"/>
        <v>0.15982179434657931</v>
      </c>
      <c r="Y37" s="1" t="b">
        <f t="shared" si="9"/>
        <v>1</v>
      </c>
      <c r="Z37" s="2">
        <v>41519</v>
      </c>
      <c r="AA37" s="1">
        <v>18.45</v>
      </c>
      <c r="AB37" s="1">
        <f t="shared" si="10"/>
        <v>0.19883040935672505</v>
      </c>
      <c r="AD37" s="1" t="b">
        <f t="shared" si="11"/>
        <v>1</v>
      </c>
      <c r="AE37" s="2">
        <v>41519</v>
      </c>
      <c r="AF37" s="1">
        <v>5.9</v>
      </c>
      <c r="AG37" s="1">
        <f t="shared" si="12"/>
        <v>-2.6402640264026282E-2</v>
      </c>
      <c r="AI37" s="1" t="b">
        <f t="shared" si="13"/>
        <v>1</v>
      </c>
      <c r="AJ37" s="2">
        <v>41519</v>
      </c>
      <c r="AK37" s="1">
        <v>200.339</v>
      </c>
      <c r="AL37" s="1">
        <f t="shared" si="14"/>
        <v>-1.1096467196809226E-2</v>
      </c>
      <c r="AN37" s="1" t="b">
        <f t="shared" si="15"/>
        <v>1</v>
      </c>
      <c r="AO37" s="2">
        <v>41519</v>
      </c>
      <c r="AP37" s="1">
        <v>26.37</v>
      </c>
      <c r="AQ37" s="1">
        <f t="shared" si="16"/>
        <v>-5.656108597285014E-3</v>
      </c>
      <c r="AS37" s="1" t="b">
        <f t="shared" si="17"/>
        <v>0</v>
      </c>
      <c r="AT37" s="2">
        <v>41520</v>
      </c>
      <c r="AU37" s="1">
        <v>40.329323000000002</v>
      </c>
      <c r="AV37" s="1">
        <f t="shared" si="18"/>
        <v>-2.0616264429790834E-2</v>
      </c>
      <c r="AX37" s="1" t="b">
        <f t="shared" si="19"/>
        <v>1</v>
      </c>
      <c r="AY37" s="2">
        <v>41519</v>
      </c>
      <c r="AZ37" s="1">
        <v>4292.0600000000004</v>
      </c>
      <c r="BA37" s="1">
        <f t="shared" si="20"/>
        <v>9.9583690932148153E-2</v>
      </c>
      <c r="BC37" s="1" t="b">
        <f t="shared" si="21"/>
        <v>1</v>
      </c>
      <c r="BD37" s="2">
        <v>41519</v>
      </c>
      <c r="BE37" s="1">
        <v>84.912999999999997</v>
      </c>
      <c r="BF37" s="1">
        <f t="shared" si="22"/>
        <v>0.20853674157783125</v>
      </c>
      <c r="BH37" s="1" t="b">
        <f t="shared" si="23"/>
        <v>1</v>
      </c>
      <c r="BI37" s="2">
        <v>41519</v>
      </c>
      <c r="BJ37" s="1">
        <v>48.63</v>
      </c>
      <c r="BK37" s="1">
        <f t="shared" si="24"/>
        <v>0</v>
      </c>
      <c r="BR37" s="1" t="b">
        <f t="shared" si="27"/>
        <v>1</v>
      </c>
      <c r="BS37" s="2">
        <v>41519</v>
      </c>
      <c r="BT37" s="1">
        <v>283.88</v>
      </c>
      <c r="BU37" s="1">
        <f t="shared" si="28"/>
        <v>-3.3003300330032926E-3</v>
      </c>
      <c r="BW37" s="1" t="b">
        <f t="shared" si="29"/>
        <v>1</v>
      </c>
      <c r="BX37" s="2">
        <v>41519</v>
      </c>
      <c r="BY37" s="1">
        <v>10.148070000000001</v>
      </c>
      <c r="BZ37" s="1">
        <f t="shared" si="30"/>
        <v>9.197584068539634E-2</v>
      </c>
    </row>
    <row r="38" spans="1:78" x14ac:dyDescent="0.2">
      <c r="A38" s="2">
        <v>41487</v>
      </c>
      <c r="B38" s="1">
        <v>100.92731999999999</v>
      </c>
      <c r="C38" s="1">
        <f t="shared" si="0"/>
        <v>1.9417422774024196E-2</v>
      </c>
      <c r="E38" s="1" t="b">
        <f t="shared" si="1"/>
        <v>1</v>
      </c>
      <c r="F38" s="2">
        <v>41487</v>
      </c>
      <c r="G38" s="1">
        <v>131.47</v>
      </c>
      <c r="H38" s="1">
        <f t="shared" si="2"/>
        <v>-0.13048941798941793</v>
      </c>
      <c r="J38" s="1" t="b">
        <f t="shared" si="3"/>
        <v>1</v>
      </c>
      <c r="K38" s="2">
        <v>41487</v>
      </c>
      <c r="L38" s="1">
        <v>18.600000000000001</v>
      </c>
      <c r="M38" s="1">
        <f t="shared" si="4"/>
        <v>0.18320610687022906</v>
      </c>
      <c r="O38" s="1" t="b">
        <f t="shared" si="5"/>
        <v>1</v>
      </c>
      <c r="P38" s="2">
        <v>41487</v>
      </c>
      <c r="Q38" s="1">
        <v>72.103999999999999</v>
      </c>
      <c r="R38" s="1">
        <f t="shared" si="6"/>
        <v>0.40523474498645512</v>
      </c>
      <c r="T38" s="1" t="b">
        <f t="shared" si="7"/>
        <v>1</v>
      </c>
      <c r="U38" s="2">
        <v>41487</v>
      </c>
      <c r="V38" s="1">
        <v>195.28</v>
      </c>
      <c r="W38" s="1">
        <f t="shared" si="8"/>
        <v>0.23712385175799816</v>
      </c>
      <c r="Y38" s="1" t="b">
        <f t="shared" si="9"/>
        <v>1</v>
      </c>
      <c r="Z38" s="2">
        <v>41487</v>
      </c>
      <c r="AA38" s="1">
        <v>15.39</v>
      </c>
      <c r="AB38" s="1">
        <f t="shared" si="10"/>
        <v>-5.4668304668304697E-2</v>
      </c>
      <c r="AD38" s="1" t="b">
        <f t="shared" si="11"/>
        <v>1</v>
      </c>
      <c r="AE38" s="2">
        <v>41487</v>
      </c>
      <c r="AF38" s="1">
        <v>6.06</v>
      </c>
      <c r="AG38" s="1">
        <f t="shared" si="12"/>
        <v>-9.5522388059701577E-2</v>
      </c>
      <c r="AI38" s="1" t="b">
        <f t="shared" si="13"/>
        <v>1</v>
      </c>
      <c r="AJ38" s="2">
        <v>41487</v>
      </c>
      <c r="AK38" s="1">
        <v>202.58699999999999</v>
      </c>
      <c r="AL38" s="1">
        <f t="shared" si="14"/>
        <v>-3.1305287519006943E-2</v>
      </c>
      <c r="AN38" s="1" t="b">
        <f t="shared" si="15"/>
        <v>1</v>
      </c>
      <c r="AO38" s="2">
        <v>41487</v>
      </c>
      <c r="AP38" s="1">
        <v>26.52</v>
      </c>
      <c r="AQ38" s="1">
        <f t="shared" si="16"/>
        <v>0.55725190839694638</v>
      </c>
      <c r="AS38" s="1" t="b">
        <f t="shared" si="17"/>
        <v>1</v>
      </c>
      <c r="AT38" s="2">
        <v>41487</v>
      </c>
      <c r="AU38" s="1">
        <v>41.178265000000003</v>
      </c>
      <c r="AV38" s="1">
        <f t="shared" si="18"/>
        <v>-8.0885403119822369E-2</v>
      </c>
      <c r="AX38" s="1" t="b">
        <f t="shared" si="19"/>
        <v>1</v>
      </c>
      <c r="AY38" s="2">
        <v>41487</v>
      </c>
      <c r="AZ38" s="1">
        <v>3903.35</v>
      </c>
      <c r="BA38" s="1">
        <f t="shared" si="20"/>
        <v>-8.6730587453556829E-2</v>
      </c>
      <c r="BC38" s="1" t="b">
        <f t="shared" si="21"/>
        <v>1</v>
      </c>
      <c r="BD38" s="2">
        <v>41487</v>
      </c>
      <c r="BE38" s="1">
        <v>70.260999999999996</v>
      </c>
      <c r="BF38" s="1">
        <f t="shared" si="22"/>
        <v>-7.3183922753235126E-2</v>
      </c>
      <c r="BH38" s="1" t="b">
        <f t="shared" si="23"/>
        <v>1</v>
      </c>
      <c r="BI38" s="2">
        <v>41487</v>
      </c>
      <c r="BJ38" s="1">
        <v>48.63</v>
      </c>
      <c r="BK38" s="1">
        <f t="shared" si="24"/>
        <v>0</v>
      </c>
      <c r="BR38" s="1" t="b">
        <f t="shared" si="27"/>
        <v>1</v>
      </c>
      <c r="BS38" s="2">
        <v>41487</v>
      </c>
      <c r="BT38" s="1">
        <v>284.82</v>
      </c>
      <c r="BU38" s="1">
        <f t="shared" si="28"/>
        <v>0.10177555993965419</v>
      </c>
      <c r="BW38" s="1" t="b">
        <f t="shared" si="29"/>
        <v>1</v>
      </c>
      <c r="BX38" s="2">
        <v>41487</v>
      </c>
      <c r="BY38" s="1">
        <v>9.29331</v>
      </c>
      <c r="BZ38" s="1">
        <f t="shared" si="30"/>
        <v>-4.7480874406553165E-2</v>
      </c>
    </row>
    <row r="39" spans="1:78" x14ac:dyDescent="0.2">
      <c r="A39" s="2">
        <v>41456</v>
      </c>
      <c r="B39" s="1">
        <v>99.004900000000006</v>
      </c>
      <c r="C39" s="1">
        <f t="shared" si="0"/>
        <v>9.5744758559611856E-2</v>
      </c>
      <c r="E39" s="1" t="b">
        <f t="shared" si="1"/>
        <v>1</v>
      </c>
      <c r="F39" s="2">
        <v>41456</v>
      </c>
      <c r="G39" s="1">
        <v>151.19999999999999</v>
      </c>
      <c r="H39" s="1">
        <f t="shared" si="2"/>
        <v>0.18486012068019739</v>
      </c>
      <c r="J39" s="1" t="b">
        <f t="shared" si="3"/>
        <v>1</v>
      </c>
      <c r="K39" s="2">
        <v>41456</v>
      </c>
      <c r="L39" s="1">
        <v>15.72</v>
      </c>
      <c r="M39" s="1">
        <f t="shared" si="4"/>
        <v>-0.16781365802011647</v>
      </c>
      <c r="O39" s="1" t="b">
        <f t="shared" si="5"/>
        <v>1</v>
      </c>
      <c r="P39" s="2">
        <v>41456</v>
      </c>
      <c r="Q39" s="1">
        <v>51.311</v>
      </c>
      <c r="R39" s="1">
        <f t="shared" si="6"/>
        <v>-0.23151462505054748</v>
      </c>
      <c r="T39" s="1" t="b">
        <f t="shared" si="7"/>
        <v>1</v>
      </c>
      <c r="U39" s="2">
        <v>41456</v>
      </c>
      <c r="V39" s="1">
        <v>157.85</v>
      </c>
      <c r="W39" s="1">
        <f t="shared" si="8"/>
        <v>-3.5028732118841041E-2</v>
      </c>
      <c r="Y39" s="1" t="b">
        <f t="shared" si="9"/>
        <v>1</v>
      </c>
      <c r="Z39" s="2">
        <v>41456</v>
      </c>
      <c r="AA39" s="1">
        <v>16.28</v>
      </c>
      <c r="AB39" s="1">
        <f t="shared" si="10"/>
        <v>5.1000645577792186E-2</v>
      </c>
      <c r="AD39" s="1" t="b">
        <f t="shared" si="11"/>
        <v>1</v>
      </c>
      <c r="AE39" s="2">
        <v>41456</v>
      </c>
      <c r="AF39" s="1">
        <v>6.7</v>
      </c>
      <c r="AG39" s="1">
        <f t="shared" si="12"/>
        <v>-0.27567567567567564</v>
      </c>
      <c r="AI39" s="1" t="b">
        <f t="shared" si="13"/>
        <v>1</v>
      </c>
      <c r="AJ39" s="2">
        <v>41456</v>
      </c>
      <c r="AK39" s="1">
        <v>209.13399999999999</v>
      </c>
      <c r="AL39" s="1">
        <f t="shared" si="14"/>
        <v>-6.6167284956323924E-3</v>
      </c>
      <c r="AN39" s="1" t="b">
        <f t="shared" si="15"/>
        <v>1</v>
      </c>
      <c r="AO39" s="2">
        <v>41456</v>
      </c>
      <c r="AP39" s="1">
        <v>17.03</v>
      </c>
      <c r="AQ39" s="1">
        <f t="shared" si="16"/>
        <v>0.21816881258941348</v>
      </c>
      <c r="AS39" s="1" t="b">
        <f t="shared" si="17"/>
        <v>1</v>
      </c>
      <c r="AT39" s="2">
        <v>41456</v>
      </c>
      <c r="AU39" s="1">
        <v>44.802101</v>
      </c>
      <c r="AV39" s="1">
        <f t="shared" si="18"/>
        <v>7.0833527397586842E-3</v>
      </c>
      <c r="AX39" s="1" t="b">
        <f t="shared" si="19"/>
        <v>1</v>
      </c>
      <c r="AY39" s="2">
        <v>41456</v>
      </c>
      <c r="AZ39" s="1">
        <v>4274.04</v>
      </c>
      <c r="BA39" s="1">
        <f t="shared" si="20"/>
        <v>7.1338333199647039E-2</v>
      </c>
      <c r="BC39" s="1" t="b">
        <f t="shared" si="21"/>
        <v>1</v>
      </c>
      <c r="BD39" s="2">
        <v>41456</v>
      </c>
      <c r="BE39" s="1">
        <v>75.808999999999997</v>
      </c>
      <c r="BF39" s="1">
        <f t="shared" si="22"/>
        <v>-1.665520864410525E-2</v>
      </c>
      <c r="BH39" s="1" t="b">
        <f t="shared" si="23"/>
        <v>1</v>
      </c>
      <c r="BI39" s="2">
        <v>41456</v>
      </c>
      <c r="BJ39" s="1">
        <v>48.63</v>
      </c>
      <c r="BK39" s="1">
        <f t="shared" si="24"/>
        <v>0</v>
      </c>
      <c r="BR39" s="1" t="b">
        <f t="shared" si="27"/>
        <v>1</v>
      </c>
      <c r="BS39" s="2">
        <v>41456</v>
      </c>
      <c r="BT39" s="1">
        <v>258.51</v>
      </c>
      <c r="BU39" s="1">
        <f t="shared" si="28"/>
        <v>-8.6343394359228123E-2</v>
      </c>
      <c r="BW39" s="1" t="b">
        <f t="shared" si="29"/>
        <v>1</v>
      </c>
      <c r="BX39" s="2">
        <v>41456</v>
      </c>
      <c r="BY39" s="1">
        <v>9.7565600000000003</v>
      </c>
      <c r="BZ39" s="1">
        <f t="shared" si="30"/>
        <v>0.36327637039417615</v>
      </c>
    </row>
    <row r="40" spans="1:78" x14ac:dyDescent="0.2">
      <c r="A40" s="2">
        <v>41428</v>
      </c>
      <c r="B40" s="1">
        <v>90.353980000000007</v>
      </c>
      <c r="C40" s="1">
        <f t="shared" si="0"/>
        <v>-8.0234806168659967E-2</v>
      </c>
      <c r="E40" s="1" t="b">
        <f t="shared" si="1"/>
        <v>1</v>
      </c>
      <c r="F40" s="2">
        <v>41428</v>
      </c>
      <c r="G40" s="1">
        <v>127.61</v>
      </c>
      <c r="H40" s="1">
        <f t="shared" si="2"/>
        <v>-2.5729118949457862E-2</v>
      </c>
      <c r="J40" s="1" t="b">
        <f t="shared" si="3"/>
        <v>1</v>
      </c>
      <c r="K40" s="2">
        <v>41428</v>
      </c>
      <c r="L40" s="1">
        <v>18.89</v>
      </c>
      <c r="M40" s="1">
        <f t="shared" si="4"/>
        <v>-4.4994944388271008E-2</v>
      </c>
      <c r="O40" s="1" t="b">
        <f t="shared" si="5"/>
        <v>1</v>
      </c>
      <c r="P40" s="2">
        <v>41428</v>
      </c>
      <c r="Q40" s="1">
        <v>66.769000000000005</v>
      </c>
      <c r="R40" s="1">
        <f t="shared" si="6"/>
        <v>-0.29003136796214574</v>
      </c>
      <c r="T40" s="1" t="b">
        <f t="shared" si="7"/>
        <v>1</v>
      </c>
      <c r="U40" s="2">
        <v>41428</v>
      </c>
      <c r="V40" s="1">
        <v>163.58000000000001</v>
      </c>
      <c r="W40" s="1">
        <f t="shared" si="8"/>
        <v>-8.4457379526501231E-2</v>
      </c>
      <c r="Y40" s="1" t="b">
        <f t="shared" si="9"/>
        <v>1</v>
      </c>
      <c r="Z40" s="2">
        <v>41428</v>
      </c>
      <c r="AA40" s="1">
        <v>15.49</v>
      </c>
      <c r="AB40" s="1">
        <f t="shared" si="10"/>
        <v>-0.10306890561667628</v>
      </c>
      <c r="AD40" s="1" t="b">
        <f t="shared" si="11"/>
        <v>1</v>
      </c>
      <c r="AE40" s="2">
        <v>41428</v>
      </c>
      <c r="AF40" s="1">
        <v>9.25</v>
      </c>
      <c r="AG40" s="1">
        <f t="shared" si="12"/>
        <v>1.8722466960352416E-2</v>
      </c>
      <c r="AI40" s="1" t="b">
        <f t="shared" si="13"/>
        <v>1</v>
      </c>
      <c r="AJ40" s="2">
        <v>41428</v>
      </c>
      <c r="AK40" s="1">
        <v>210.52699999999999</v>
      </c>
      <c r="AL40" s="1">
        <f t="shared" si="14"/>
        <v>-0.10270857751731492</v>
      </c>
      <c r="AN40" s="1" t="b">
        <f t="shared" si="15"/>
        <v>1</v>
      </c>
      <c r="AO40" s="2">
        <v>41428</v>
      </c>
      <c r="AP40" s="1">
        <v>13.98</v>
      </c>
      <c r="AQ40" s="1">
        <f t="shared" si="16"/>
        <v>-2.7139874739039584E-2</v>
      </c>
      <c r="AS40" s="1" t="b">
        <f t="shared" si="17"/>
        <v>1</v>
      </c>
      <c r="AT40" s="2">
        <v>41428</v>
      </c>
      <c r="AU40" s="1">
        <v>44.486984</v>
      </c>
      <c r="AV40" s="1">
        <f t="shared" si="18"/>
        <v>-1.8949576348713277E-3</v>
      </c>
      <c r="AX40" s="1" t="b">
        <f t="shared" si="19"/>
        <v>1</v>
      </c>
      <c r="AY40" s="2">
        <v>41428</v>
      </c>
      <c r="AZ40" s="1">
        <v>3989.44</v>
      </c>
      <c r="BA40" s="1">
        <f t="shared" si="20"/>
        <v>-3.0083779460174421E-2</v>
      </c>
      <c r="BC40" s="1" t="b">
        <f t="shared" si="21"/>
        <v>1</v>
      </c>
      <c r="BD40" s="2">
        <v>41428</v>
      </c>
      <c r="BE40" s="1">
        <v>77.093000000000004</v>
      </c>
      <c r="BF40" s="1">
        <f t="shared" si="22"/>
        <v>0.21264982540032099</v>
      </c>
      <c r="BH40" s="1" t="b">
        <f t="shared" si="23"/>
        <v>1</v>
      </c>
      <c r="BI40" s="2">
        <v>41428</v>
      </c>
      <c r="BJ40" s="1">
        <v>48.63</v>
      </c>
      <c r="BK40" s="1">
        <f t="shared" si="24"/>
        <v>0</v>
      </c>
      <c r="BR40" s="1" t="b">
        <f t="shared" si="27"/>
        <v>1</v>
      </c>
      <c r="BS40" s="2">
        <v>41428</v>
      </c>
      <c r="BT40" s="1">
        <v>282.94</v>
      </c>
      <c r="BU40" s="1">
        <f t="shared" si="28"/>
        <v>-8.6199657655911893E-2</v>
      </c>
      <c r="BW40" s="1" t="b">
        <f t="shared" si="29"/>
        <v>1</v>
      </c>
      <c r="BX40" s="2">
        <v>41428</v>
      </c>
      <c r="BY40" s="1">
        <v>7.1566999999999998</v>
      </c>
      <c r="BZ40" s="1">
        <f t="shared" si="30"/>
        <v>-3.6896083500316895E-2</v>
      </c>
    </row>
    <row r="41" spans="1:78" x14ac:dyDescent="0.2">
      <c r="A41" s="2">
        <v>41395</v>
      </c>
      <c r="B41" s="1">
        <v>98.235919999999993</v>
      </c>
      <c r="C41" s="1">
        <f t="shared" si="0"/>
        <v>0.23878777362533485</v>
      </c>
      <c r="E41" s="1" t="b">
        <f t="shared" si="1"/>
        <v>1</v>
      </c>
      <c r="F41" s="2">
        <v>41395</v>
      </c>
      <c r="G41" s="1">
        <v>130.97999999999999</v>
      </c>
      <c r="H41" s="1">
        <f t="shared" si="2"/>
        <v>0.19181073703366683</v>
      </c>
      <c r="J41" s="1" t="b">
        <f t="shared" si="3"/>
        <v>1</v>
      </c>
      <c r="K41" s="2">
        <v>41395</v>
      </c>
      <c r="L41" s="1">
        <v>19.78</v>
      </c>
      <c r="M41" s="1">
        <f t="shared" si="4"/>
        <v>0.19661222020568661</v>
      </c>
      <c r="O41" s="1" t="b">
        <f t="shared" si="5"/>
        <v>1</v>
      </c>
      <c r="P41" s="2">
        <v>41395</v>
      </c>
      <c r="Q41" s="1">
        <v>94.045000000000002</v>
      </c>
      <c r="R41" s="1">
        <f t="shared" si="6"/>
        <v>4.0263259775454904E-2</v>
      </c>
      <c r="T41" s="1" t="b">
        <f t="shared" si="7"/>
        <v>1</v>
      </c>
      <c r="U41" s="2">
        <v>41395</v>
      </c>
      <c r="V41" s="1">
        <v>178.67</v>
      </c>
      <c r="W41" s="1">
        <f t="shared" si="8"/>
        <v>-3.3641624749851259E-2</v>
      </c>
      <c r="Y41" s="1" t="b">
        <f t="shared" si="9"/>
        <v>1</v>
      </c>
      <c r="Z41" s="2">
        <v>41395</v>
      </c>
      <c r="AA41" s="1">
        <v>17.27</v>
      </c>
      <c r="AB41" s="1">
        <f t="shared" si="10"/>
        <v>0</v>
      </c>
      <c r="AD41" s="1" t="b">
        <f t="shared" si="11"/>
        <v>1</v>
      </c>
      <c r="AE41" s="2">
        <v>41395</v>
      </c>
      <c r="AF41" s="1">
        <v>9.08</v>
      </c>
      <c r="AG41" s="1">
        <f t="shared" si="12"/>
        <v>-4.8218029350104732E-2</v>
      </c>
      <c r="AI41" s="1" t="b">
        <f t="shared" si="13"/>
        <v>1</v>
      </c>
      <c r="AJ41" s="2">
        <v>41395</v>
      </c>
      <c r="AK41" s="1">
        <v>234.625</v>
      </c>
      <c r="AL41" s="1">
        <f t="shared" si="14"/>
        <v>0.11659194959214944</v>
      </c>
      <c r="AN41" s="1" t="b">
        <f t="shared" si="15"/>
        <v>1</v>
      </c>
      <c r="AO41" s="2">
        <v>41395</v>
      </c>
      <c r="AP41" s="1">
        <v>14.37</v>
      </c>
      <c r="AQ41" s="1">
        <f t="shared" si="16"/>
        <v>0.17883511074651351</v>
      </c>
      <c r="AS41" s="1" t="b">
        <f t="shared" si="17"/>
        <v>1</v>
      </c>
      <c r="AT41" s="2">
        <v>41395</v>
      </c>
      <c r="AU41" s="1">
        <v>44.571444999999997</v>
      </c>
      <c r="AV41" s="1">
        <f t="shared" si="18"/>
        <v>8.3856501467924949E-2</v>
      </c>
      <c r="AX41" s="1" t="b">
        <f t="shared" si="19"/>
        <v>1</v>
      </c>
      <c r="AY41" s="2">
        <v>41395</v>
      </c>
      <c r="AZ41" s="1">
        <v>4113.18</v>
      </c>
      <c r="BA41" s="1">
        <f t="shared" si="20"/>
        <v>0.1798394823046166</v>
      </c>
      <c r="BC41" s="1" t="b">
        <f t="shared" si="21"/>
        <v>1</v>
      </c>
      <c r="BD41" s="2">
        <v>41395</v>
      </c>
      <c r="BE41" s="1">
        <v>63.573999999999998</v>
      </c>
      <c r="BF41" s="1">
        <f t="shared" si="22"/>
        <v>0.10605797000591524</v>
      </c>
      <c r="BH41" s="1" t="b">
        <f t="shared" si="23"/>
        <v>1</v>
      </c>
      <c r="BI41" s="2">
        <v>41395</v>
      </c>
      <c r="BJ41" s="1">
        <v>48.63</v>
      </c>
      <c r="BK41" s="1">
        <f t="shared" si="24"/>
        <v>0</v>
      </c>
      <c r="BR41" s="1" t="b">
        <f t="shared" si="27"/>
        <v>1</v>
      </c>
      <c r="BS41" s="2">
        <v>41395</v>
      </c>
      <c r="BT41" s="1">
        <v>309.63</v>
      </c>
      <c r="BU41" s="1">
        <f t="shared" si="28"/>
        <v>5.6072853780824716E-2</v>
      </c>
      <c r="BW41" s="1" t="b">
        <f t="shared" si="29"/>
        <v>1</v>
      </c>
      <c r="BX41" s="2">
        <v>41395</v>
      </c>
      <c r="BY41" s="1">
        <v>7.4308699999999996</v>
      </c>
      <c r="BZ41" s="1">
        <f t="shared" si="30"/>
        <v>1.4192944336470583E-2</v>
      </c>
    </row>
    <row r="42" spans="1:78" x14ac:dyDescent="0.2">
      <c r="A42" s="2">
        <v>41365</v>
      </c>
      <c r="B42" s="1">
        <v>79.300039999999996</v>
      </c>
      <c r="C42" s="1">
        <f t="shared" si="0"/>
        <v>-5.117876919642074E-2</v>
      </c>
      <c r="E42" s="1" t="b">
        <f t="shared" si="1"/>
        <v>1</v>
      </c>
      <c r="F42" s="2">
        <v>41365</v>
      </c>
      <c r="G42" s="1">
        <v>109.9</v>
      </c>
      <c r="H42" s="1">
        <f t="shared" si="2"/>
        <v>9.604069013663119E-2</v>
      </c>
      <c r="J42" s="1" t="b">
        <f t="shared" si="3"/>
        <v>1</v>
      </c>
      <c r="K42" s="2">
        <v>41365</v>
      </c>
      <c r="L42" s="1">
        <v>16.53</v>
      </c>
      <c r="M42" s="1">
        <f t="shared" si="4"/>
        <v>3.5714285714285733E-2</v>
      </c>
      <c r="O42" s="1" t="b">
        <f t="shared" si="5"/>
        <v>1</v>
      </c>
      <c r="P42" s="2">
        <v>41365</v>
      </c>
      <c r="Q42" s="1">
        <v>90.405000000000001</v>
      </c>
      <c r="R42" s="1">
        <f t="shared" si="6"/>
        <v>0.28582400546160525</v>
      </c>
      <c r="T42" s="1" t="b">
        <f t="shared" si="7"/>
        <v>1</v>
      </c>
      <c r="U42" s="2">
        <v>41365</v>
      </c>
      <c r="V42" s="1">
        <v>184.89</v>
      </c>
      <c r="W42" s="1">
        <f t="shared" si="8"/>
        <v>2.6938458120417653E-2</v>
      </c>
      <c r="Y42" s="1" t="b">
        <f t="shared" si="9"/>
        <v>1</v>
      </c>
      <c r="Z42" s="2">
        <v>41365</v>
      </c>
      <c r="AA42" s="1">
        <v>17.27</v>
      </c>
      <c r="AB42" s="1">
        <f t="shared" si="10"/>
        <v>4.7936893203883439E-2</v>
      </c>
      <c r="AD42" s="1" t="b">
        <f t="shared" si="11"/>
        <v>1</v>
      </c>
      <c r="AE42" s="2">
        <v>41365</v>
      </c>
      <c r="AF42" s="1">
        <v>9.5399999999999991</v>
      </c>
      <c r="AG42" s="1">
        <f t="shared" si="12"/>
        <v>-5.2631578947368529E-2</v>
      </c>
      <c r="AI42" s="1" t="b">
        <f t="shared" si="13"/>
        <v>1</v>
      </c>
      <c r="AJ42" s="2">
        <v>41365</v>
      </c>
      <c r="AK42" s="1">
        <v>210.126</v>
      </c>
      <c r="AL42" s="1">
        <f t="shared" si="14"/>
        <v>7.7840072633636209E-2</v>
      </c>
      <c r="AN42" s="1" t="b">
        <f t="shared" si="15"/>
        <v>1</v>
      </c>
      <c r="AO42" s="2">
        <v>41365</v>
      </c>
      <c r="AP42" s="1">
        <v>12.19</v>
      </c>
      <c r="AQ42" s="1">
        <f t="shared" si="16"/>
        <v>0.23255813953488361</v>
      </c>
      <c r="AS42" s="1" t="b">
        <f t="shared" si="17"/>
        <v>1</v>
      </c>
      <c r="AT42" s="2">
        <v>41365</v>
      </c>
      <c r="AU42" s="1">
        <v>41.123013</v>
      </c>
      <c r="AV42" s="1">
        <f t="shared" si="18"/>
        <v>6.5965550165116696E-2</v>
      </c>
      <c r="AX42" s="1" t="b">
        <f t="shared" si="19"/>
        <v>1</v>
      </c>
      <c r="AY42" s="2">
        <v>41365</v>
      </c>
      <c r="AZ42" s="1">
        <v>3486.22</v>
      </c>
      <c r="BA42" s="1">
        <f t="shared" si="20"/>
        <v>7.8440288927041191E-2</v>
      </c>
      <c r="BC42" s="1" t="b">
        <f t="shared" si="21"/>
        <v>1</v>
      </c>
      <c r="BD42" s="2">
        <v>41365</v>
      </c>
      <c r="BE42" s="1">
        <v>57.478000000000002</v>
      </c>
      <c r="BF42" s="1">
        <f t="shared" si="22"/>
        <v>1.1082184069800214E-2</v>
      </c>
      <c r="BH42" s="1" t="b">
        <f t="shared" si="23"/>
        <v>1</v>
      </c>
      <c r="BI42" s="2">
        <v>41365</v>
      </c>
      <c r="BJ42" s="1">
        <v>48.63</v>
      </c>
      <c r="BK42" s="1">
        <f t="shared" si="24"/>
        <v>0</v>
      </c>
      <c r="BR42" s="1" t="b">
        <f t="shared" si="27"/>
        <v>1</v>
      </c>
      <c r="BS42" s="2">
        <v>41365</v>
      </c>
      <c r="BT42" s="1">
        <v>293.19</v>
      </c>
      <c r="BU42" s="1">
        <f t="shared" si="28"/>
        <v>-2.6367349649652965E-2</v>
      </c>
      <c r="BW42" s="1" t="b">
        <f t="shared" si="29"/>
        <v>1</v>
      </c>
      <c r="BX42" s="2">
        <v>41365</v>
      </c>
      <c r="BY42" s="1">
        <v>7.3268800000000001</v>
      </c>
      <c r="BZ42" s="1">
        <f t="shared" si="30"/>
        <v>0.13803236929576587</v>
      </c>
    </row>
    <row r="43" spans="1:78" x14ac:dyDescent="0.2">
      <c r="A43" s="2">
        <v>41334</v>
      </c>
      <c r="B43" s="1">
        <v>83.577430000000007</v>
      </c>
      <c r="C43" s="1">
        <f t="shared" si="0"/>
        <v>-3.3888908604213133E-2</v>
      </c>
      <c r="E43" s="1" t="b">
        <f t="shared" si="1"/>
        <v>1</v>
      </c>
      <c r="F43" s="2">
        <v>41334</v>
      </c>
      <c r="G43" s="1">
        <v>100.27</v>
      </c>
      <c r="H43" s="1">
        <f t="shared" si="2"/>
        <v>0.2510293200249531</v>
      </c>
      <c r="J43" s="1" t="b">
        <f t="shared" si="3"/>
        <v>1</v>
      </c>
      <c r="K43" s="2">
        <v>41334</v>
      </c>
      <c r="L43" s="1">
        <v>15.96</v>
      </c>
      <c r="M43" s="1">
        <f t="shared" si="4"/>
        <v>-0.23010130246020258</v>
      </c>
      <c r="O43" s="1" t="b">
        <f t="shared" si="5"/>
        <v>1</v>
      </c>
      <c r="P43" s="2">
        <v>41334</v>
      </c>
      <c r="Q43" s="1">
        <v>70.308999999999997</v>
      </c>
      <c r="R43" s="1">
        <f t="shared" si="6"/>
        <v>-0.25515392927516589</v>
      </c>
      <c r="T43" s="1" t="b">
        <f t="shared" si="7"/>
        <v>1</v>
      </c>
      <c r="U43" s="2">
        <v>41334</v>
      </c>
      <c r="V43" s="1">
        <v>180.04</v>
      </c>
      <c r="W43" s="1">
        <f t="shared" si="8"/>
        <v>-5.7530230853792642E-2</v>
      </c>
      <c r="Y43" s="1" t="b">
        <f t="shared" si="9"/>
        <v>1</v>
      </c>
      <c r="Z43" s="2">
        <v>41334</v>
      </c>
      <c r="AA43" s="1">
        <v>16.48</v>
      </c>
      <c r="AB43" s="1">
        <f t="shared" si="10"/>
        <v>-9.9453551912568314E-2</v>
      </c>
      <c r="AD43" s="1" t="b">
        <f t="shared" si="11"/>
        <v>1</v>
      </c>
      <c r="AE43" s="2">
        <v>41334</v>
      </c>
      <c r="AF43" s="1">
        <v>10.07</v>
      </c>
      <c r="AG43" s="1">
        <f t="shared" si="12"/>
        <v>0.1041666666666668</v>
      </c>
      <c r="AI43" s="1" t="b">
        <f t="shared" si="13"/>
        <v>1</v>
      </c>
      <c r="AJ43" s="2">
        <v>41334</v>
      </c>
      <c r="AK43" s="1">
        <v>194.95099999999999</v>
      </c>
      <c r="AL43" s="1">
        <f t="shared" si="14"/>
        <v>-1.5448714711378202E-2</v>
      </c>
      <c r="AN43" s="1" t="b">
        <f t="shared" si="15"/>
        <v>1</v>
      </c>
      <c r="AO43" s="2">
        <v>41334</v>
      </c>
      <c r="AP43" s="1">
        <v>9.89</v>
      </c>
      <c r="AQ43" s="1">
        <f t="shared" si="16"/>
        <v>-0.24156441717791402</v>
      </c>
      <c r="AS43" s="1" t="b">
        <f t="shared" si="17"/>
        <v>1</v>
      </c>
      <c r="AT43" s="2">
        <v>41334</v>
      </c>
      <c r="AU43" s="1">
        <v>38.578181999999998</v>
      </c>
      <c r="AV43" s="1">
        <f t="shared" si="18"/>
        <v>2.2879211362734974E-2</v>
      </c>
      <c r="AX43" s="1" t="b">
        <f t="shared" si="19"/>
        <v>1</v>
      </c>
      <c r="AY43" s="2">
        <v>41334</v>
      </c>
      <c r="AZ43" s="1">
        <v>3232.65</v>
      </c>
      <c r="BA43" s="1">
        <f t="shared" si="20"/>
        <v>1.6310516007130384E-2</v>
      </c>
      <c r="BC43" s="1" t="b">
        <f t="shared" si="21"/>
        <v>1</v>
      </c>
      <c r="BD43" s="2">
        <v>41334</v>
      </c>
      <c r="BE43" s="1">
        <v>56.847999999999999</v>
      </c>
      <c r="BF43" s="1">
        <f t="shared" si="22"/>
        <v>-7.7382498052453924E-2</v>
      </c>
      <c r="BH43" s="1" t="b">
        <f t="shared" si="23"/>
        <v>1</v>
      </c>
      <c r="BI43" s="2">
        <v>41334</v>
      </c>
      <c r="BJ43" s="1">
        <v>48.63</v>
      </c>
      <c r="BK43" s="1">
        <f t="shared" si="24"/>
        <v>-4.9638460035176843E-2</v>
      </c>
      <c r="BR43" s="1" t="b">
        <f t="shared" si="27"/>
        <v>1</v>
      </c>
      <c r="BS43" s="2">
        <v>41334</v>
      </c>
      <c r="BT43" s="1">
        <v>301.13</v>
      </c>
      <c r="BU43" s="1">
        <f t="shared" si="28"/>
        <v>-9.423690067978098E-2</v>
      </c>
      <c r="BW43" s="1" t="b">
        <f t="shared" si="29"/>
        <v>1</v>
      </c>
      <c r="BX43" s="2">
        <v>41334</v>
      </c>
      <c r="BY43" s="1">
        <v>6.4382000000000001</v>
      </c>
      <c r="BZ43" s="1">
        <f t="shared" si="30"/>
        <v>-0.10158299563504018</v>
      </c>
    </row>
    <row r="44" spans="1:78" x14ac:dyDescent="0.2">
      <c r="A44" s="2">
        <v>41306</v>
      </c>
      <c r="B44" s="1">
        <v>86.509129999999999</v>
      </c>
      <c r="C44" s="1">
        <f t="shared" si="0"/>
        <v>-0.16550769687261438</v>
      </c>
      <c r="E44" s="1" t="b">
        <f t="shared" si="1"/>
        <v>1</v>
      </c>
      <c r="F44" s="2">
        <v>41306</v>
      </c>
      <c r="G44" s="1">
        <v>80.150000000000006</v>
      </c>
      <c r="H44" s="1">
        <f t="shared" si="2"/>
        <v>6.7385803702224023E-2</v>
      </c>
      <c r="J44" s="1" t="b">
        <f t="shared" si="3"/>
        <v>1</v>
      </c>
      <c r="K44" s="2">
        <v>41306</v>
      </c>
      <c r="L44" s="1">
        <v>20.73</v>
      </c>
      <c r="M44" s="1">
        <f t="shared" si="4"/>
        <v>-0.18833202819107278</v>
      </c>
      <c r="O44" s="1" t="b">
        <f t="shared" si="5"/>
        <v>1</v>
      </c>
      <c r="P44" s="2">
        <v>41306</v>
      </c>
      <c r="Q44" s="1">
        <v>94.394000000000005</v>
      </c>
      <c r="R44" s="1">
        <f t="shared" si="6"/>
        <v>-4.7304730473047278E-2</v>
      </c>
      <c r="T44" s="1" t="b">
        <f t="shared" si="7"/>
        <v>1</v>
      </c>
      <c r="U44" s="2">
        <v>41306</v>
      </c>
      <c r="V44" s="1">
        <v>191.03</v>
      </c>
      <c r="W44" s="1">
        <f t="shared" si="8"/>
        <v>-0.15331087669532845</v>
      </c>
      <c r="Y44" s="1" t="b">
        <f t="shared" si="9"/>
        <v>1</v>
      </c>
      <c r="Z44" s="2">
        <v>41306</v>
      </c>
      <c r="AA44" s="1">
        <v>18.3</v>
      </c>
      <c r="AB44" s="1">
        <f t="shared" si="10"/>
        <v>-0.12898619704902431</v>
      </c>
      <c r="AD44" s="1" t="b">
        <f t="shared" si="11"/>
        <v>1</v>
      </c>
      <c r="AE44" s="2">
        <v>41306</v>
      </c>
      <c r="AF44" s="1">
        <v>9.1199999999999992</v>
      </c>
      <c r="AG44" s="1">
        <f t="shared" si="12"/>
        <v>-5.97938144329897E-2</v>
      </c>
      <c r="AI44" s="1" t="b">
        <f t="shared" si="13"/>
        <v>1</v>
      </c>
      <c r="AJ44" s="2">
        <v>41306</v>
      </c>
      <c r="AK44" s="1">
        <v>198.01</v>
      </c>
      <c r="AL44" s="1">
        <f t="shared" si="14"/>
        <v>-0.13373494502994596</v>
      </c>
      <c r="AN44" s="1" t="b">
        <f t="shared" si="15"/>
        <v>1</v>
      </c>
      <c r="AO44" s="2">
        <v>41306</v>
      </c>
      <c r="AP44" s="1">
        <v>13.04</v>
      </c>
      <c r="AQ44" s="1">
        <f t="shared" si="16"/>
        <v>-4.6783625730994198E-2</v>
      </c>
      <c r="AS44" s="1" t="b">
        <f t="shared" si="17"/>
        <v>1</v>
      </c>
      <c r="AT44" s="2">
        <v>41306</v>
      </c>
      <c r="AU44" s="1">
        <v>37.715285999999999</v>
      </c>
      <c r="AV44" s="1">
        <f t="shared" si="18"/>
        <v>4.0243019226546113E-2</v>
      </c>
      <c r="AX44" s="1" t="b">
        <f t="shared" si="19"/>
        <v>1</v>
      </c>
      <c r="AY44" s="2">
        <v>41306</v>
      </c>
      <c r="AZ44" s="1">
        <v>3180.77</v>
      </c>
      <c r="BA44" s="1">
        <f t="shared" si="20"/>
        <v>-3.0415631525201627E-2</v>
      </c>
      <c r="BC44" s="1" t="b">
        <f t="shared" si="21"/>
        <v>1</v>
      </c>
      <c r="BD44" s="2">
        <v>41306</v>
      </c>
      <c r="BE44" s="1">
        <v>61.616</v>
      </c>
      <c r="BF44" s="1">
        <f t="shared" si="22"/>
        <v>-0.22131230411485189</v>
      </c>
      <c r="BH44" s="1" t="b">
        <f t="shared" si="23"/>
        <v>1</v>
      </c>
      <c r="BI44" s="2">
        <v>41306</v>
      </c>
      <c r="BJ44" s="1">
        <v>51.17</v>
      </c>
      <c r="BK44" s="1">
        <f t="shared" si="24"/>
        <v>3.8352272727272735E-2</v>
      </c>
      <c r="BR44" s="1" t="b">
        <f t="shared" si="27"/>
        <v>1</v>
      </c>
      <c r="BS44" s="2">
        <v>41306</v>
      </c>
      <c r="BT44" s="1">
        <v>332.46</v>
      </c>
      <c r="BU44" s="1">
        <f t="shared" si="28"/>
        <v>5.5348879412031099E-3</v>
      </c>
      <c r="BW44" s="1" t="b">
        <f t="shared" si="29"/>
        <v>1</v>
      </c>
      <c r="BX44" s="2">
        <v>41306</v>
      </c>
      <c r="BY44" s="1">
        <v>7.1661599999999996</v>
      </c>
      <c r="BZ44" s="1">
        <f t="shared" si="30"/>
        <v>-0.25686215339242219</v>
      </c>
    </row>
    <row r="45" spans="1:78" x14ac:dyDescent="0.2">
      <c r="A45" s="2">
        <v>41275</v>
      </c>
      <c r="B45" s="1">
        <v>103.66678</v>
      </c>
      <c r="C45" s="1">
        <f t="shared" si="0"/>
        <v>-4.9779724820786596E-2</v>
      </c>
      <c r="E45" s="1" t="b">
        <f t="shared" si="1"/>
        <v>1</v>
      </c>
      <c r="F45" s="2">
        <v>41275</v>
      </c>
      <c r="G45" s="1">
        <v>75.09</v>
      </c>
      <c r="H45" s="1">
        <f t="shared" si="2"/>
        <v>7.8724321218215834E-2</v>
      </c>
      <c r="J45" s="1" t="b">
        <f t="shared" si="3"/>
        <v>1</v>
      </c>
      <c r="K45" s="2">
        <v>41275</v>
      </c>
      <c r="L45" s="1">
        <v>25.54</v>
      </c>
      <c r="M45" s="1">
        <f t="shared" si="4"/>
        <v>-8.1625314635023358E-2</v>
      </c>
      <c r="O45" s="1" t="b">
        <f t="shared" si="5"/>
        <v>1</v>
      </c>
      <c r="P45" s="2">
        <v>41275</v>
      </c>
      <c r="Q45" s="1">
        <v>99.081000000000003</v>
      </c>
      <c r="R45" s="1">
        <f t="shared" si="6"/>
        <v>-5.9631373144527551E-2</v>
      </c>
      <c r="T45" s="1" t="b">
        <f t="shared" si="7"/>
        <v>1</v>
      </c>
      <c r="U45" s="2">
        <v>41275</v>
      </c>
      <c r="V45" s="1">
        <v>225.62</v>
      </c>
      <c r="W45" s="1">
        <f t="shared" si="8"/>
        <v>-2.6114732162127091E-2</v>
      </c>
      <c r="Y45" s="1" t="b">
        <f t="shared" si="9"/>
        <v>1</v>
      </c>
      <c r="Z45" s="2">
        <v>41275</v>
      </c>
      <c r="AA45" s="1">
        <v>21.01</v>
      </c>
      <c r="AB45" s="1">
        <f t="shared" si="10"/>
        <v>-8.2131935342944468E-2</v>
      </c>
      <c r="AD45" s="1" t="b">
        <f t="shared" si="11"/>
        <v>1</v>
      </c>
      <c r="AE45" s="2">
        <v>41275</v>
      </c>
      <c r="AF45" s="1">
        <v>9.6999999999999993</v>
      </c>
      <c r="AG45" s="1">
        <f t="shared" si="12"/>
        <v>-2.0202020202020308E-2</v>
      </c>
      <c r="AI45" s="1" t="b">
        <f t="shared" si="13"/>
        <v>1</v>
      </c>
      <c r="AJ45" s="2">
        <v>41275</v>
      </c>
      <c r="AK45" s="1">
        <v>228.57900000000001</v>
      </c>
      <c r="AL45" s="1">
        <f t="shared" si="14"/>
        <v>-4.2961815441299595E-2</v>
      </c>
      <c r="AN45" s="1" t="b">
        <f t="shared" si="15"/>
        <v>1</v>
      </c>
      <c r="AO45" s="2">
        <v>41275</v>
      </c>
      <c r="AP45" s="1">
        <v>13.68</v>
      </c>
      <c r="AQ45" s="1">
        <f t="shared" si="16"/>
        <v>-3.8650737877723169E-2</v>
      </c>
      <c r="AS45" s="1" t="b">
        <f t="shared" si="17"/>
        <v>0</v>
      </c>
      <c r="AT45" s="2">
        <v>41276</v>
      </c>
      <c r="AU45" s="1">
        <v>36.256225999999998</v>
      </c>
      <c r="AV45" s="1">
        <f t="shared" si="18"/>
        <v>1.255755121900335E-2</v>
      </c>
      <c r="AX45" s="1" t="b">
        <f t="shared" si="19"/>
        <v>1</v>
      </c>
      <c r="AY45" s="2">
        <v>41275</v>
      </c>
      <c r="AZ45" s="1">
        <v>3280.55</v>
      </c>
      <c r="BA45" s="1">
        <f t="shared" si="20"/>
        <v>-8.7894755925114788E-3</v>
      </c>
      <c r="BC45" s="1" t="b">
        <f t="shared" si="21"/>
        <v>1</v>
      </c>
      <c r="BD45" s="2">
        <v>41275</v>
      </c>
      <c r="BE45" s="1">
        <v>79.128</v>
      </c>
      <c r="BF45" s="1">
        <f t="shared" si="22"/>
        <v>1.5855083255234739E-2</v>
      </c>
      <c r="BH45" s="1" t="b">
        <f t="shared" si="23"/>
        <v>1</v>
      </c>
      <c r="BI45" s="2">
        <v>41275</v>
      </c>
      <c r="BJ45" s="1">
        <v>49.28</v>
      </c>
      <c r="BK45" s="1">
        <f t="shared" si="24"/>
        <v>3.8785834738617277E-2</v>
      </c>
      <c r="BR45" s="1" t="b">
        <f t="shared" si="27"/>
        <v>1</v>
      </c>
      <c r="BS45" s="2">
        <v>41275</v>
      </c>
      <c r="BT45" s="1">
        <v>330.63</v>
      </c>
      <c r="BU45" s="1">
        <f t="shared" si="28"/>
        <v>-5.6313506108003245E-2</v>
      </c>
      <c r="BW45" s="1" t="b">
        <f t="shared" si="29"/>
        <v>1</v>
      </c>
      <c r="BX45" s="2">
        <v>41275</v>
      </c>
      <c r="BY45" s="1">
        <v>9.6431100000000001</v>
      </c>
      <c r="BZ45" s="1">
        <f t="shared" si="30"/>
        <v>-0.14715574422923855</v>
      </c>
    </row>
    <row r="46" spans="1:78" x14ac:dyDescent="0.2">
      <c r="A46" s="2">
        <v>41246</v>
      </c>
      <c r="B46" s="1">
        <v>109.09763</v>
      </c>
      <c r="C46" s="1">
        <f t="shared" si="0"/>
        <v>2.2522508168173472E-2</v>
      </c>
      <c r="E46" s="1" t="b">
        <f t="shared" si="1"/>
        <v>1</v>
      </c>
      <c r="F46" s="2">
        <v>41246</v>
      </c>
      <c r="G46" s="1">
        <v>69.61</v>
      </c>
      <c r="H46" s="1">
        <f t="shared" si="2"/>
        <v>0.13500733735529108</v>
      </c>
      <c r="J46" s="1" t="b">
        <f t="shared" si="3"/>
        <v>1</v>
      </c>
      <c r="K46" s="2">
        <v>41246</v>
      </c>
      <c r="L46" s="1">
        <v>27.81</v>
      </c>
      <c r="M46" s="1">
        <f t="shared" si="4"/>
        <v>-8.3992094861660108E-2</v>
      </c>
      <c r="O46" s="1" t="b">
        <f t="shared" si="5"/>
        <v>1</v>
      </c>
      <c r="P46" s="2">
        <v>41246</v>
      </c>
      <c r="Q46" s="1">
        <v>105.364</v>
      </c>
      <c r="R46" s="1">
        <f t="shared" si="6"/>
        <v>2.3130255772853558E-2</v>
      </c>
      <c r="T46" s="1" t="b">
        <f t="shared" si="7"/>
        <v>1</v>
      </c>
      <c r="U46" s="2">
        <v>41246</v>
      </c>
      <c r="V46" s="1">
        <v>231.67</v>
      </c>
      <c r="W46" s="1">
        <f t="shared" si="8"/>
        <v>7.5237018352613278E-3</v>
      </c>
      <c r="Y46" s="1" t="b">
        <f t="shared" si="9"/>
        <v>1</v>
      </c>
      <c r="Z46" s="2">
        <v>41246</v>
      </c>
      <c r="AA46" s="1">
        <v>22.89</v>
      </c>
      <c r="AB46" s="1">
        <f t="shared" si="10"/>
        <v>-4.7044129891756832E-2</v>
      </c>
      <c r="AD46" s="1" t="b">
        <f t="shared" si="11"/>
        <v>1</v>
      </c>
      <c r="AE46" s="2">
        <v>41246</v>
      </c>
      <c r="AF46" s="1">
        <v>9.9</v>
      </c>
      <c r="AG46" s="1">
        <f t="shared" si="12"/>
        <v>-9.9999999999999638E-3</v>
      </c>
      <c r="AI46" s="1" t="b">
        <f t="shared" si="13"/>
        <v>1</v>
      </c>
      <c r="AJ46" s="2">
        <v>41246</v>
      </c>
      <c r="AK46" s="1">
        <v>238.84</v>
      </c>
      <c r="AL46" s="1">
        <f t="shared" si="14"/>
        <v>2.0692484551150067E-2</v>
      </c>
      <c r="AN46" s="1" t="b">
        <f t="shared" si="15"/>
        <v>1</v>
      </c>
      <c r="AO46" s="2">
        <v>41246</v>
      </c>
      <c r="AP46" s="1">
        <v>14.23</v>
      </c>
      <c r="AQ46" s="1">
        <f t="shared" si="16"/>
        <v>2.3741007194244608E-2</v>
      </c>
      <c r="AS46" s="1" t="b">
        <f t="shared" si="17"/>
        <v>1</v>
      </c>
      <c r="AT46" s="2">
        <v>41246</v>
      </c>
      <c r="AU46" s="1">
        <v>35.806583000000003</v>
      </c>
      <c r="AV46" s="1">
        <f t="shared" si="18"/>
        <v>1.3484823534067067E-2</v>
      </c>
      <c r="AX46" s="1" t="b">
        <f t="shared" si="19"/>
        <v>1</v>
      </c>
      <c r="AY46" s="2">
        <v>41246</v>
      </c>
      <c r="AZ46" s="1">
        <v>3309.64</v>
      </c>
      <c r="BA46" s="1">
        <f t="shared" si="20"/>
        <v>2.1705105685434933E-2</v>
      </c>
      <c r="BC46" s="1" t="b">
        <f t="shared" si="21"/>
        <v>1</v>
      </c>
      <c r="BD46" s="2">
        <v>41246</v>
      </c>
      <c r="BE46" s="1">
        <v>77.893000000000001</v>
      </c>
      <c r="BF46" s="1">
        <f t="shared" si="22"/>
        <v>-2.1649458123030019E-3</v>
      </c>
      <c r="BH46" s="1" t="b">
        <f t="shared" si="23"/>
        <v>1</v>
      </c>
      <c r="BI46" s="2">
        <v>41246</v>
      </c>
      <c r="BJ46" s="1">
        <v>47.44</v>
      </c>
      <c r="BK46" s="1">
        <f t="shared" si="24"/>
        <v>-0.30936089678264667</v>
      </c>
      <c r="BR46" s="1" t="b">
        <f t="shared" si="27"/>
        <v>1</v>
      </c>
      <c r="BS46" s="2">
        <v>41246</v>
      </c>
      <c r="BT46" s="1">
        <v>350.36</v>
      </c>
      <c r="BU46" s="1">
        <f t="shared" si="28"/>
        <v>-1.3764954257565057E-2</v>
      </c>
      <c r="BW46" s="1" t="b">
        <f t="shared" si="29"/>
        <v>1</v>
      </c>
      <c r="BX46" s="2">
        <v>41246</v>
      </c>
      <c r="BY46" s="1">
        <v>11.307</v>
      </c>
      <c r="BZ46" s="1">
        <f t="shared" si="30"/>
        <v>0.15110330610063386</v>
      </c>
    </row>
    <row r="47" spans="1:78" x14ac:dyDescent="0.2">
      <c r="A47" s="2">
        <v>41214</v>
      </c>
      <c r="B47" s="1">
        <v>106.69459999999999</v>
      </c>
      <c r="C47" s="1">
        <f t="shared" si="0"/>
        <v>0.20129877441056809</v>
      </c>
      <c r="E47" s="1" t="b">
        <f t="shared" si="1"/>
        <v>1</v>
      </c>
      <c r="F47" s="2">
        <v>41214</v>
      </c>
      <c r="G47" s="1">
        <v>61.33</v>
      </c>
      <c r="H47" s="1">
        <f t="shared" si="2"/>
        <v>-5.8344848764010401E-2</v>
      </c>
      <c r="J47" s="1" t="b">
        <f t="shared" si="3"/>
        <v>1</v>
      </c>
      <c r="K47" s="2">
        <v>41214</v>
      </c>
      <c r="L47" s="1">
        <v>30.36</v>
      </c>
      <c r="M47" s="1">
        <f t="shared" si="4"/>
        <v>-5.3025577043044378E-2</v>
      </c>
      <c r="O47" s="1" t="b">
        <f t="shared" si="5"/>
        <v>1</v>
      </c>
      <c r="P47" s="2">
        <v>41214</v>
      </c>
      <c r="Q47" s="1">
        <v>102.982</v>
      </c>
      <c r="R47" s="1">
        <f t="shared" si="6"/>
        <v>7.2650952534710947E-2</v>
      </c>
      <c r="T47" s="1" t="b">
        <f t="shared" si="7"/>
        <v>1</v>
      </c>
      <c r="U47" s="2">
        <v>41214</v>
      </c>
      <c r="V47" s="1">
        <v>229.94</v>
      </c>
      <c r="W47" s="1">
        <f t="shared" si="8"/>
        <v>-1.621529114790567E-2</v>
      </c>
      <c r="Y47" s="1" t="b">
        <f t="shared" si="9"/>
        <v>1</v>
      </c>
      <c r="Z47" s="2">
        <v>41214</v>
      </c>
      <c r="AA47" s="1">
        <v>24.02</v>
      </c>
      <c r="AB47" s="1">
        <f t="shared" si="10"/>
        <v>0.15093435553425963</v>
      </c>
      <c r="AD47" s="1" t="b">
        <f t="shared" si="11"/>
        <v>1</v>
      </c>
      <c r="AE47" s="2">
        <v>41214</v>
      </c>
      <c r="AF47" s="1">
        <v>10</v>
      </c>
      <c r="AG47" s="1">
        <f t="shared" si="12"/>
        <v>8.6956521739130516E-2</v>
      </c>
      <c r="AI47" s="1" t="b">
        <f t="shared" si="13"/>
        <v>1</v>
      </c>
      <c r="AJ47" s="2">
        <v>41214</v>
      </c>
      <c r="AK47" s="1">
        <v>233.99799999999999</v>
      </c>
      <c r="AL47" s="1">
        <f t="shared" si="14"/>
        <v>0.26385663206334464</v>
      </c>
      <c r="AN47" s="1" t="b">
        <f t="shared" si="15"/>
        <v>1</v>
      </c>
      <c r="AO47" s="2">
        <v>41214</v>
      </c>
      <c r="AP47" s="1">
        <v>13.9</v>
      </c>
      <c r="AQ47" s="1">
        <f t="shared" si="16"/>
        <v>0.10405083399523435</v>
      </c>
      <c r="AS47" s="1" t="b">
        <f t="shared" si="17"/>
        <v>1</v>
      </c>
      <c r="AT47" s="2">
        <v>41214</v>
      </c>
      <c r="AU47" s="1">
        <v>35.330162000000001</v>
      </c>
      <c r="AV47" s="1">
        <f t="shared" si="18"/>
        <v>1.6548458323430673E-2</v>
      </c>
      <c r="AX47" s="1" t="b">
        <f t="shared" si="19"/>
        <v>1</v>
      </c>
      <c r="AY47" s="2">
        <v>41214</v>
      </c>
      <c r="AZ47" s="1">
        <v>3239.33</v>
      </c>
      <c r="BA47" s="1">
        <f t="shared" si="20"/>
        <v>3.3078841001656532E-3</v>
      </c>
      <c r="BC47" s="1" t="b">
        <f t="shared" si="21"/>
        <v>1</v>
      </c>
      <c r="BD47" s="2">
        <v>41214</v>
      </c>
      <c r="BE47" s="1">
        <v>78.061999999999998</v>
      </c>
      <c r="BF47" s="1">
        <f t="shared" si="22"/>
        <v>-1.763084706089622E-2</v>
      </c>
      <c r="BH47" s="1" t="b">
        <f t="shared" si="23"/>
        <v>1</v>
      </c>
      <c r="BI47" s="2">
        <v>41214</v>
      </c>
      <c r="BJ47" s="1">
        <v>68.69</v>
      </c>
      <c r="BK47" s="1">
        <f t="shared" si="24"/>
        <v>-3.5659132388038833E-2</v>
      </c>
      <c r="BR47" s="1" t="b">
        <f t="shared" si="27"/>
        <v>1</v>
      </c>
      <c r="BS47" s="2">
        <v>41214</v>
      </c>
      <c r="BT47" s="1">
        <v>355.25</v>
      </c>
      <c r="BU47" s="1">
        <f t="shared" si="28"/>
        <v>3.719599427753937E-2</v>
      </c>
      <c r="BW47" s="1" t="b">
        <f t="shared" si="29"/>
        <v>1</v>
      </c>
      <c r="BX47" s="2">
        <v>41214</v>
      </c>
      <c r="BY47" s="1">
        <v>9.8227499999999992</v>
      </c>
      <c r="BZ47" s="1">
        <f t="shared" si="30"/>
        <v>-0.12908845877627753</v>
      </c>
    </row>
    <row r="48" spans="1:78" x14ac:dyDescent="0.2">
      <c r="A48" s="2">
        <v>41183</v>
      </c>
      <c r="B48" s="1">
        <v>88.816040000000001</v>
      </c>
      <c r="C48" s="1">
        <f t="shared" si="0"/>
        <v>3.2402157749295467E-2</v>
      </c>
      <c r="E48" s="1" t="b">
        <f t="shared" si="1"/>
        <v>1</v>
      </c>
      <c r="F48" s="2">
        <v>41183</v>
      </c>
      <c r="G48" s="1">
        <v>65.13</v>
      </c>
      <c r="H48" s="1">
        <f t="shared" si="2"/>
        <v>-5.3893085415456246E-2</v>
      </c>
      <c r="J48" s="1" t="b">
        <f t="shared" si="3"/>
        <v>1</v>
      </c>
      <c r="K48" s="2">
        <v>41183</v>
      </c>
      <c r="L48" s="1">
        <v>32.06</v>
      </c>
      <c r="M48" s="1">
        <f t="shared" si="4"/>
        <v>-2.4345709068776544E-2</v>
      </c>
      <c r="O48" s="1" t="b">
        <f t="shared" si="5"/>
        <v>1</v>
      </c>
      <c r="P48" s="2">
        <v>41183</v>
      </c>
      <c r="Q48" s="1">
        <v>96.007000000000005</v>
      </c>
      <c r="R48" s="1">
        <f t="shared" si="6"/>
        <v>-4.1284165759036991E-3</v>
      </c>
      <c r="T48" s="1" t="b">
        <f t="shared" si="7"/>
        <v>1</v>
      </c>
      <c r="U48" s="2">
        <v>41183</v>
      </c>
      <c r="V48" s="1">
        <v>233.73</v>
      </c>
      <c r="W48" s="1">
        <f t="shared" si="8"/>
        <v>-2.4824766355140259E-2</v>
      </c>
      <c r="Y48" s="1" t="b">
        <f t="shared" si="9"/>
        <v>1</v>
      </c>
      <c r="Z48" s="2">
        <v>41183</v>
      </c>
      <c r="AA48" s="1">
        <v>20.87</v>
      </c>
      <c r="AB48" s="1">
        <f t="shared" si="10"/>
        <v>0.11903485254691702</v>
      </c>
      <c r="AD48" s="1" t="b">
        <f t="shared" si="11"/>
        <v>1</v>
      </c>
      <c r="AE48" s="2">
        <v>41183</v>
      </c>
      <c r="AF48" s="1">
        <v>9.1999999999999993</v>
      </c>
      <c r="AG48" s="1">
        <f t="shared" si="12"/>
        <v>-6.4794816414687362E-3</v>
      </c>
      <c r="AI48" s="1" t="b">
        <f t="shared" si="13"/>
        <v>1</v>
      </c>
      <c r="AJ48" s="2">
        <v>41183</v>
      </c>
      <c r="AK48" s="1">
        <v>185.14599999999999</v>
      </c>
      <c r="AL48" s="1">
        <f t="shared" si="14"/>
        <v>0.26206365328116371</v>
      </c>
      <c r="AN48" s="1" t="b">
        <f t="shared" si="15"/>
        <v>1</v>
      </c>
      <c r="AO48" s="2">
        <v>41183</v>
      </c>
      <c r="AP48" s="1">
        <v>12.59</v>
      </c>
      <c r="AQ48" s="1">
        <f t="shared" si="16"/>
        <v>0.45549132947976873</v>
      </c>
      <c r="AS48" s="1" t="b">
        <f t="shared" si="17"/>
        <v>1</v>
      </c>
      <c r="AT48" s="2">
        <v>41183</v>
      </c>
      <c r="AU48" s="1">
        <v>34.755020000000002</v>
      </c>
      <c r="AV48" s="1">
        <f t="shared" si="18"/>
        <v>1.1961845085924292E-2</v>
      </c>
      <c r="AX48" s="1" t="b">
        <f t="shared" si="19"/>
        <v>1</v>
      </c>
      <c r="AY48" s="2">
        <v>41183</v>
      </c>
      <c r="AZ48" s="1">
        <v>3228.65</v>
      </c>
      <c r="BA48" s="1">
        <f t="shared" si="20"/>
        <v>5.4407994644110939E-2</v>
      </c>
      <c r="BC48" s="1" t="b">
        <f t="shared" si="21"/>
        <v>1</v>
      </c>
      <c r="BD48" s="2">
        <v>41183</v>
      </c>
      <c r="BE48" s="1">
        <v>79.462999999999994</v>
      </c>
      <c r="BF48" s="1">
        <f t="shared" si="22"/>
        <v>0.12995563392298498</v>
      </c>
      <c r="BH48" s="1" t="b">
        <f t="shared" si="23"/>
        <v>1</v>
      </c>
      <c r="BI48" s="2">
        <v>41183</v>
      </c>
      <c r="BJ48" s="1">
        <v>71.23</v>
      </c>
      <c r="BK48" s="1">
        <f t="shared" si="24"/>
        <v>-0.37347172134752393</v>
      </c>
      <c r="BR48" s="1" t="b">
        <f t="shared" si="27"/>
        <v>1</v>
      </c>
      <c r="BS48" s="2">
        <v>41183</v>
      </c>
      <c r="BT48" s="1">
        <v>342.51</v>
      </c>
      <c r="BU48" s="1">
        <f t="shared" si="28"/>
        <v>-2.2293902717515423E-2</v>
      </c>
      <c r="BW48" s="1" t="b">
        <f t="shared" si="29"/>
        <v>1</v>
      </c>
      <c r="BX48" s="2">
        <v>41183</v>
      </c>
      <c r="BY48" s="1">
        <v>11.278700000000001</v>
      </c>
      <c r="BZ48" s="1">
        <f t="shared" si="30"/>
        <v>-0.14785253731974779</v>
      </c>
    </row>
    <row r="49" spans="1:78" x14ac:dyDescent="0.2">
      <c r="A49" s="2">
        <v>41155</v>
      </c>
      <c r="B49" s="1">
        <v>86.028530000000003</v>
      </c>
      <c r="C49" s="1">
        <f t="shared" si="0"/>
        <v>0.10904597598164752</v>
      </c>
      <c r="E49" s="1" t="b">
        <f t="shared" si="1"/>
        <v>1</v>
      </c>
      <c r="F49" s="2">
        <v>41155</v>
      </c>
      <c r="G49" s="1">
        <v>68.84</v>
      </c>
      <c r="H49" s="1">
        <f t="shared" si="2"/>
        <v>2.6543393975544304E-2</v>
      </c>
      <c r="J49" s="1" t="b">
        <f t="shared" si="3"/>
        <v>1</v>
      </c>
      <c r="K49" s="2">
        <v>41155</v>
      </c>
      <c r="L49" s="1">
        <v>32.86</v>
      </c>
      <c r="M49" s="1">
        <f t="shared" si="4"/>
        <v>0.22338049143708116</v>
      </c>
      <c r="O49" s="1" t="b">
        <f t="shared" si="5"/>
        <v>1</v>
      </c>
      <c r="P49" s="2">
        <v>41155</v>
      </c>
      <c r="Q49" s="1">
        <v>96.405000000000001</v>
      </c>
      <c r="R49" s="1">
        <f t="shared" si="6"/>
        <v>-1.1240910349637477E-2</v>
      </c>
      <c r="T49" s="1" t="b">
        <f t="shared" si="7"/>
        <v>1</v>
      </c>
      <c r="U49" s="2">
        <v>41155</v>
      </c>
      <c r="V49" s="1">
        <v>239.68</v>
      </c>
      <c r="W49" s="1">
        <f t="shared" si="8"/>
        <v>8.3495321188011382E-2</v>
      </c>
      <c r="Y49" s="1" t="b">
        <f t="shared" si="9"/>
        <v>1</v>
      </c>
      <c r="Z49" s="2">
        <v>41155</v>
      </c>
      <c r="AA49" s="1">
        <v>18.649999999999999</v>
      </c>
      <c r="AB49" s="1">
        <f t="shared" si="10"/>
        <v>5.9057353776263442E-2</v>
      </c>
      <c r="AD49" s="1" t="b">
        <f t="shared" si="11"/>
        <v>1</v>
      </c>
      <c r="AE49" s="2">
        <v>41155</v>
      </c>
      <c r="AF49" s="1">
        <v>9.26</v>
      </c>
      <c r="AG49" s="1">
        <f t="shared" si="12"/>
        <v>0.16040100250626557</v>
      </c>
      <c r="AI49" s="1" t="b">
        <f t="shared" si="13"/>
        <v>1</v>
      </c>
      <c r="AJ49" s="2">
        <v>41155</v>
      </c>
      <c r="AK49" s="1">
        <v>146.70099999999999</v>
      </c>
      <c r="AL49" s="1">
        <f t="shared" si="14"/>
        <v>0.21129377182914838</v>
      </c>
      <c r="AN49" s="1" t="b">
        <f t="shared" si="15"/>
        <v>1</v>
      </c>
      <c r="AO49" s="2">
        <v>41155</v>
      </c>
      <c r="AP49" s="1">
        <v>8.65</v>
      </c>
      <c r="AQ49" s="1">
        <f t="shared" si="16"/>
        <v>3.8415366146458615E-2</v>
      </c>
      <c r="AS49" s="1" t="b">
        <f t="shared" si="17"/>
        <v>0</v>
      </c>
      <c r="AT49" s="2">
        <v>41156</v>
      </c>
      <c r="AU49" s="1">
        <v>34.344200000000001</v>
      </c>
      <c r="AV49" s="1">
        <f t="shared" si="18"/>
        <v>-6.1955506020626987E-2</v>
      </c>
      <c r="AX49" s="1" t="b">
        <f t="shared" si="19"/>
        <v>1</v>
      </c>
      <c r="AY49" s="2">
        <v>41155</v>
      </c>
      <c r="AZ49" s="1">
        <v>3062.05</v>
      </c>
      <c r="BA49" s="1">
        <f t="shared" si="20"/>
        <v>5.7381521333756944E-2</v>
      </c>
      <c r="BC49" s="1" t="b">
        <f t="shared" si="21"/>
        <v>1</v>
      </c>
      <c r="BD49" s="2">
        <v>41155</v>
      </c>
      <c r="BE49" s="1">
        <v>70.323999999999998</v>
      </c>
      <c r="BF49" s="1">
        <f t="shared" si="22"/>
        <v>0.19120536621722334</v>
      </c>
      <c r="BH49" s="1" t="b">
        <f t="shared" si="23"/>
        <v>1</v>
      </c>
      <c r="BI49" s="2">
        <v>41155</v>
      </c>
      <c r="BJ49" s="1">
        <v>113.69</v>
      </c>
      <c r="BK49" s="1">
        <f t="shared" si="24"/>
        <v>3.8170030134234249E-2</v>
      </c>
      <c r="BR49" s="1" t="b">
        <f t="shared" si="27"/>
        <v>1</v>
      </c>
      <c r="BS49" s="2">
        <v>41155</v>
      </c>
      <c r="BT49" s="1">
        <v>350.32</v>
      </c>
      <c r="BU49" s="1">
        <f t="shared" si="28"/>
        <v>0.30502160631798536</v>
      </c>
      <c r="BW49" s="1" t="b">
        <f t="shared" si="29"/>
        <v>1</v>
      </c>
      <c r="BX49" s="2">
        <v>41155</v>
      </c>
      <c r="BY49" s="1">
        <v>13.235620000000001</v>
      </c>
      <c r="BZ49" s="1">
        <f t="shared" si="30"/>
        <v>7.6096412421156473E-2</v>
      </c>
    </row>
    <row r="50" spans="1:78" x14ac:dyDescent="0.2">
      <c r="A50" s="2">
        <v>41122</v>
      </c>
      <c r="B50" s="1">
        <v>77.569850000000002</v>
      </c>
      <c r="C50" s="1">
        <f t="shared" si="0"/>
        <v>0.21478304718980065</v>
      </c>
      <c r="E50" s="1" t="b">
        <f t="shared" si="1"/>
        <v>1</v>
      </c>
      <c r="F50" s="2">
        <v>41122</v>
      </c>
      <c r="G50" s="1">
        <v>67.06</v>
      </c>
      <c r="H50" s="1">
        <f t="shared" si="2"/>
        <v>0.16181566181566187</v>
      </c>
      <c r="J50" s="1" t="b">
        <f t="shared" si="3"/>
        <v>1</v>
      </c>
      <c r="K50" s="2">
        <v>41122</v>
      </c>
      <c r="L50" s="1">
        <v>26.86</v>
      </c>
      <c r="M50" s="1">
        <f t="shared" si="4"/>
        <v>0.19696969696969688</v>
      </c>
      <c r="O50" s="1" t="b">
        <f t="shared" si="5"/>
        <v>1</v>
      </c>
      <c r="P50" s="2">
        <v>41122</v>
      </c>
      <c r="Q50" s="1">
        <v>97.501000000000005</v>
      </c>
      <c r="R50" s="1">
        <f t="shared" si="6"/>
        <v>6.8808646847320895E-2</v>
      </c>
      <c r="T50" s="1" t="b">
        <f t="shared" si="7"/>
        <v>1</v>
      </c>
      <c r="U50" s="2">
        <v>41122</v>
      </c>
      <c r="V50" s="1">
        <v>221.21</v>
      </c>
      <c r="W50" s="1">
        <f t="shared" si="8"/>
        <v>-4.3953669288616076E-2</v>
      </c>
      <c r="Y50" s="1" t="b">
        <f t="shared" si="9"/>
        <v>1</v>
      </c>
      <c r="Z50" s="2">
        <v>41122</v>
      </c>
      <c r="AA50" s="1">
        <v>17.61</v>
      </c>
      <c r="AB50" s="1">
        <f t="shared" si="10"/>
        <v>2.2648083623693416E-2</v>
      </c>
      <c r="AD50" s="1" t="b">
        <f t="shared" si="11"/>
        <v>1</v>
      </c>
      <c r="AE50" s="2">
        <v>41122</v>
      </c>
      <c r="AF50" s="1">
        <v>7.98</v>
      </c>
      <c r="AG50" s="1">
        <f t="shared" si="12"/>
        <v>-2.4999999999999467E-3</v>
      </c>
      <c r="AI50" s="1" t="b">
        <f t="shared" si="13"/>
        <v>1</v>
      </c>
      <c r="AJ50" s="2">
        <v>41122</v>
      </c>
      <c r="AK50" s="1">
        <v>121.111</v>
      </c>
      <c r="AL50" s="1">
        <f t="shared" si="14"/>
        <v>0.4890574667420759</v>
      </c>
      <c r="AN50" s="1" t="b">
        <f t="shared" si="15"/>
        <v>1</v>
      </c>
      <c r="AO50" s="2">
        <v>41122</v>
      </c>
      <c r="AP50" s="1">
        <v>8.33</v>
      </c>
      <c r="AQ50" s="1">
        <f t="shared" si="16"/>
        <v>0.16016713091922011</v>
      </c>
      <c r="AS50" s="1" t="b">
        <f t="shared" si="17"/>
        <v>1</v>
      </c>
      <c r="AT50" s="2">
        <v>41122</v>
      </c>
      <c r="AU50" s="1">
        <v>36.612549000000001</v>
      </c>
      <c r="AV50" s="1">
        <f t="shared" si="18"/>
        <v>0.1247210703158544</v>
      </c>
      <c r="AX50" s="1" t="b">
        <f t="shared" si="19"/>
        <v>1</v>
      </c>
      <c r="AY50" s="2">
        <v>41122</v>
      </c>
      <c r="AZ50" s="1">
        <v>2895.88</v>
      </c>
      <c r="BA50" s="1">
        <f t="shared" si="20"/>
        <v>1.9877158876398182E-2</v>
      </c>
      <c r="BC50" s="1" t="b">
        <f t="shared" si="21"/>
        <v>1</v>
      </c>
      <c r="BD50" s="2">
        <v>41122</v>
      </c>
      <c r="BE50" s="1">
        <v>59.036000000000001</v>
      </c>
      <c r="BF50" s="1">
        <f t="shared" si="22"/>
        <v>0.13382499807943465</v>
      </c>
      <c r="BH50" s="1" t="b">
        <f t="shared" si="23"/>
        <v>1</v>
      </c>
      <c r="BI50" s="2">
        <v>41122</v>
      </c>
      <c r="BJ50" s="1">
        <v>109.51</v>
      </c>
      <c r="BK50" s="1">
        <f t="shared" si="24"/>
        <v>-9.0489548457153186E-3</v>
      </c>
      <c r="BR50" s="1" t="b">
        <f t="shared" si="27"/>
        <v>1</v>
      </c>
      <c r="BS50" s="2">
        <v>41122</v>
      </c>
      <c r="BT50" s="1">
        <v>268.44</v>
      </c>
      <c r="BU50" s="1">
        <f t="shared" si="28"/>
        <v>0.27785976103203697</v>
      </c>
      <c r="BW50" s="1" t="b">
        <f t="shared" si="29"/>
        <v>1</v>
      </c>
      <c r="BX50" s="2">
        <v>41122</v>
      </c>
      <c r="BY50" s="1">
        <v>12.299659999999999</v>
      </c>
      <c r="BZ50" s="1">
        <f t="shared" si="30"/>
        <v>-0.12743367603199784</v>
      </c>
    </row>
    <row r="51" spans="1:78" x14ac:dyDescent="0.2">
      <c r="A51" s="2">
        <v>41092</v>
      </c>
      <c r="B51" s="1">
        <v>63.854900000000001</v>
      </c>
      <c r="C51" s="1">
        <f t="shared" si="0"/>
        <v>8.0246971015230747E-2</v>
      </c>
      <c r="E51" s="1" t="b">
        <f t="shared" si="1"/>
        <v>1</v>
      </c>
      <c r="F51" s="2">
        <v>41092</v>
      </c>
      <c r="G51" s="1">
        <v>57.72</v>
      </c>
      <c r="H51" s="1">
        <f t="shared" si="2"/>
        <v>0.1038439472174412</v>
      </c>
      <c r="J51" s="1" t="b">
        <f t="shared" si="3"/>
        <v>1</v>
      </c>
      <c r="K51" s="2">
        <v>41092</v>
      </c>
      <c r="L51" s="1">
        <v>22.44</v>
      </c>
      <c r="M51" s="1">
        <f t="shared" si="4"/>
        <v>0</v>
      </c>
      <c r="O51" s="1" t="b">
        <f t="shared" si="5"/>
        <v>1</v>
      </c>
      <c r="P51" s="2">
        <v>41092</v>
      </c>
      <c r="Q51" s="1">
        <v>91.224000000000004</v>
      </c>
      <c r="R51" s="1">
        <f t="shared" si="6"/>
        <v>-0.11843834557402397</v>
      </c>
      <c r="T51" s="1" t="b">
        <f t="shared" si="7"/>
        <v>1</v>
      </c>
      <c r="U51" s="2">
        <v>41092</v>
      </c>
      <c r="V51" s="1">
        <v>231.38</v>
      </c>
      <c r="W51" s="1">
        <f t="shared" si="8"/>
        <v>-5.7092791067280622E-2</v>
      </c>
      <c r="Y51" s="1" t="b">
        <f t="shared" si="9"/>
        <v>1</v>
      </c>
      <c r="Z51" s="2">
        <v>41092</v>
      </c>
      <c r="AA51" s="1">
        <v>17.22</v>
      </c>
      <c r="AB51" s="1">
        <f t="shared" si="10"/>
        <v>-0.1445603576751118</v>
      </c>
      <c r="AD51" s="1" t="b">
        <f t="shared" si="11"/>
        <v>1</v>
      </c>
      <c r="AE51" s="2">
        <v>41092</v>
      </c>
      <c r="AF51" s="1">
        <v>8</v>
      </c>
      <c r="AG51" s="1">
        <f t="shared" si="12"/>
        <v>-3.7304452466907397E-2</v>
      </c>
      <c r="AI51" s="1" t="b">
        <f t="shared" si="13"/>
        <v>1</v>
      </c>
      <c r="AJ51" s="2">
        <v>41092</v>
      </c>
      <c r="AK51" s="1">
        <v>81.334000000000003</v>
      </c>
      <c r="AL51" s="1">
        <f t="shared" si="14"/>
        <v>0.16694883640850541</v>
      </c>
      <c r="AN51" s="1" t="b">
        <f t="shared" si="15"/>
        <v>1</v>
      </c>
      <c r="AO51" s="2">
        <v>41092</v>
      </c>
      <c r="AP51" s="1">
        <v>7.18</v>
      </c>
      <c r="AQ51" s="1">
        <f t="shared" si="16"/>
        <v>-0.10025062656641612</v>
      </c>
      <c r="AS51" s="1" t="b">
        <f t="shared" si="17"/>
        <v>1</v>
      </c>
      <c r="AT51" s="2">
        <v>41092</v>
      </c>
      <c r="AU51" s="1">
        <v>32.552559000000002</v>
      </c>
      <c r="AV51" s="1">
        <f t="shared" si="18"/>
        <v>4.3377066894091119E-2</v>
      </c>
      <c r="AX51" s="1" t="b">
        <f t="shared" si="19"/>
        <v>1</v>
      </c>
      <c r="AY51" s="2">
        <v>41092</v>
      </c>
      <c r="AZ51" s="1">
        <v>2839.44</v>
      </c>
      <c r="BA51" s="1">
        <f t="shared" si="20"/>
        <v>2.5494338804919064E-2</v>
      </c>
      <c r="BC51" s="1" t="b">
        <f t="shared" si="21"/>
        <v>1</v>
      </c>
      <c r="BD51" s="2">
        <v>41092</v>
      </c>
      <c r="BE51" s="1">
        <v>52.067999999999998</v>
      </c>
      <c r="BF51" s="1">
        <f t="shared" si="22"/>
        <v>6.9245933957614594E-2</v>
      </c>
      <c r="BH51" s="1" t="b">
        <f t="shared" si="23"/>
        <v>1</v>
      </c>
      <c r="BI51" s="2">
        <v>41092</v>
      </c>
      <c r="BJ51" s="1">
        <v>110.51</v>
      </c>
      <c r="BK51" s="1">
        <f t="shared" si="24"/>
        <v>3.794496102188416E-2</v>
      </c>
      <c r="BR51" s="1" t="b">
        <f t="shared" si="27"/>
        <v>1</v>
      </c>
      <c r="BS51" s="2">
        <v>41092</v>
      </c>
      <c r="BT51" s="1">
        <v>210.07</v>
      </c>
      <c r="BU51" s="1">
        <f t="shared" si="28"/>
        <v>-8.6056123558842734E-2</v>
      </c>
      <c r="BW51" s="1" t="b">
        <f t="shared" si="29"/>
        <v>1</v>
      </c>
      <c r="BX51" s="2">
        <v>41092</v>
      </c>
      <c r="BY51" s="1">
        <v>14.09596</v>
      </c>
      <c r="BZ51" s="1">
        <f t="shared" si="30"/>
        <v>0.14077748868000106</v>
      </c>
    </row>
    <row r="52" spans="1:78" x14ac:dyDescent="0.2">
      <c r="A52" s="2">
        <v>41061</v>
      </c>
      <c r="B52" s="1">
        <v>59.11139</v>
      </c>
      <c r="C52" s="1">
        <f t="shared" si="0"/>
        <v>4.7413343246699512E-2</v>
      </c>
      <c r="E52" s="1" t="b">
        <f t="shared" si="1"/>
        <v>1</v>
      </c>
      <c r="F52" s="2">
        <v>41061</v>
      </c>
      <c r="G52" s="1">
        <v>52.29</v>
      </c>
      <c r="H52" s="1">
        <f t="shared" si="2"/>
        <v>0.12306701030927827</v>
      </c>
      <c r="J52" s="1" t="b">
        <f t="shared" si="3"/>
        <v>1</v>
      </c>
      <c r="K52" s="2">
        <v>41061</v>
      </c>
      <c r="L52" s="1">
        <v>22.44</v>
      </c>
      <c r="M52" s="1">
        <f t="shared" si="4"/>
        <v>-3.5668242372152915E-2</v>
      </c>
      <c r="O52" s="1" t="b">
        <f t="shared" si="5"/>
        <v>1</v>
      </c>
      <c r="P52" s="2">
        <v>41061</v>
      </c>
      <c r="Q52" s="1">
        <v>103.48</v>
      </c>
      <c r="R52" s="1">
        <f t="shared" si="6"/>
        <v>2.0140579867306864E-2</v>
      </c>
      <c r="T52" s="1" t="b">
        <f t="shared" si="7"/>
        <v>1</v>
      </c>
      <c r="U52" s="2">
        <v>41061</v>
      </c>
      <c r="V52" s="1">
        <v>245.39</v>
      </c>
      <c r="W52" s="1">
        <f t="shared" si="8"/>
        <v>1.7920106193221857E-2</v>
      </c>
      <c r="Y52" s="1" t="b">
        <f t="shared" si="9"/>
        <v>1</v>
      </c>
      <c r="Z52" s="2">
        <v>41061</v>
      </c>
      <c r="AA52" s="1">
        <v>20.13</v>
      </c>
      <c r="AB52" s="1">
        <f t="shared" si="10"/>
        <v>0.13664596273291915</v>
      </c>
      <c r="AD52" s="1" t="b">
        <f t="shared" si="11"/>
        <v>1</v>
      </c>
      <c r="AE52" s="2">
        <v>41061</v>
      </c>
      <c r="AF52" s="1">
        <v>8.31</v>
      </c>
      <c r="AG52" s="1">
        <f t="shared" si="12"/>
        <v>3.1017369727047144E-2</v>
      </c>
      <c r="AI52" s="1" t="b">
        <f t="shared" si="13"/>
        <v>1</v>
      </c>
      <c r="AJ52" s="2">
        <v>41061</v>
      </c>
      <c r="AK52" s="1">
        <v>69.697999999999993</v>
      </c>
      <c r="AL52" s="1">
        <f t="shared" si="14"/>
        <v>4.7838114137951589E-2</v>
      </c>
      <c r="AN52" s="1" t="b">
        <f t="shared" si="15"/>
        <v>1</v>
      </c>
      <c r="AO52" s="2">
        <v>41061</v>
      </c>
      <c r="AP52" s="1">
        <v>7.98</v>
      </c>
      <c r="AQ52" s="1">
        <f t="shared" si="16"/>
        <v>0.17525773195876293</v>
      </c>
      <c r="AS52" s="1" t="b">
        <f t="shared" si="17"/>
        <v>1</v>
      </c>
      <c r="AT52" s="2">
        <v>41061</v>
      </c>
      <c r="AU52" s="1">
        <v>31.199228000000002</v>
      </c>
      <c r="AV52" s="1">
        <f t="shared" si="18"/>
        <v>-9.2323540784526995E-2</v>
      </c>
      <c r="AX52" s="1" t="b">
        <f t="shared" si="19"/>
        <v>1</v>
      </c>
      <c r="AY52" s="2">
        <v>41061</v>
      </c>
      <c r="AZ52" s="1">
        <v>2768.85</v>
      </c>
      <c r="BA52" s="1">
        <f t="shared" si="20"/>
        <v>-6.3473487321199756E-2</v>
      </c>
      <c r="BC52" s="1" t="b">
        <f t="shared" si="21"/>
        <v>1</v>
      </c>
      <c r="BD52" s="2">
        <v>41061</v>
      </c>
      <c r="BE52" s="1">
        <v>48.695999999999998</v>
      </c>
      <c r="BF52" s="1">
        <f t="shared" si="22"/>
        <v>0.18796809055646357</v>
      </c>
      <c r="BH52" s="1" t="b">
        <f t="shared" si="23"/>
        <v>1</v>
      </c>
      <c r="BI52" s="2">
        <v>41061</v>
      </c>
      <c r="BJ52" s="1">
        <v>106.47</v>
      </c>
      <c r="BK52" s="1">
        <f t="shared" si="24"/>
        <v>-6.2268803945746055E-2</v>
      </c>
      <c r="BR52" s="1" t="b">
        <f t="shared" si="27"/>
        <v>1</v>
      </c>
      <c r="BS52" s="2">
        <v>41061</v>
      </c>
      <c r="BT52" s="1">
        <v>229.85</v>
      </c>
      <c r="BU52" s="1">
        <f t="shared" si="28"/>
        <v>-2.4198683931224863E-2</v>
      </c>
      <c r="BW52" s="1" t="b">
        <f t="shared" si="29"/>
        <v>1</v>
      </c>
      <c r="BX52" s="2">
        <v>41061</v>
      </c>
      <c r="BY52" s="1">
        <v>12.356450000000001</v>
      </c>
      <c r="BZ52" s="1">
        <f t="shared" si="30"/>
        <v>4.393120916219883E-2</v>
      </c>
    </row>
    <row r="53" spans="1:78" x14ac:dyDescent="0.2">
      <c r="A53" s="2">
        <v>41030</v>
      </c>
      <c r="B53" s="1">
        <v>56.435589999999998</v>
      </c>
      <c r="C53" s="1">
        <f t="shared" si="0"/>
        <v>-0.1654668205734714</v>
      </c>
      <c r="E53" s="1" t="b">
        <f t="shared" si="1"/>
        <v>1</v>
      </c>
      <c r="F53" s="2">
        <v>41030</v>
      </c>
      <c r="G53" s="1">
        <v>46.56</v>
      </c>
      <c r="H53" s="1">
        <f t="shared" si="2"/>
        <v>-8.741669933359468E-2</v>
      </c>
      <c r="J53" s="1" t="b">
        <f t="shared" si="3"/>
        <v>1</v>
      </c>
      <c r="K53" s="2">
        <v>41030</v>
      </c>
      <c r="L53" s="1">
        <v>23.27</v>
      </c>
      <c r="M53" s="1">
        <f t="shared" si="4"/>
        <v>-0.14385577630610744</v>
      </c>
      <c r="O53" s="1" t="b">
        <f t="shared" si="5"/>
        <v>1</v>
      </c>
      <c r="P53" s="2">
        <v>41030</v>
      </c>
      <c r="Q53" s="1">
        <v>101.437</v>
      </c>
      <c r="R53" s="1">
        <f t="shared" si="6"/>
        <v>-3.3242792470812479E-2</v>
      </c>
      <c r="T53" s="1" t="b">
        <f t="shared" si="7"/>
        <v>1</v>
      </c>
      <c r="U53" s="2">
        <v>41030</v>
      </c>
      <c r="V53" s="1">
        <v>241.07</v>
      </c>
      <c r="W53" s="1">
        <f t="shared" si="8"/>
        <v>-8.8306482111791929E-2</v>
      </c>
      <c r="Y53" s="1" t="b">
        <f t="shared" si="9"/>
        <v>1</v>
      </c>
      <c r="Z53" s="2">
        <v>41030</v>
      </c>
      <c r="AA53" s="1">
        <v>17.71</v>
      </c>
      <c r="AB53" s="1">
        <f t="shared" si="10"/>
        <v>-0.18424689083371718</v>
      </c>
      <c r="AD53" s="1" t="b">
        <f t="shared" si="11"/>
        <v>1</v>
      </c>
      <c r="AE53" s="2">
        <v>41030</v>
      </c>
      <c r="AF53" s="1">
        <v>8.06</v>
      </c>
      <c r="AG53" s="1">
        <f t="shared" si="12"/>
        <v>-5.1764705882352879E-2</v>
      </c>
      <c r="AI53" s="1" t="b">
        <f t="shared" si="13"/>
        <v>1</v>
      </c>
      <c r="AJ53" s="2">
        <v>41030</v>
      </c>
      <c r="AK53" s="1">
        <v>66.516000000000005</v>
      </c>
      <c r="AL53" s="1">
        <f t="shared" si="14"/>
        <v>-7.5884297979938176E-2</v>
      </c>
      <c r="AN53" s="1" t="b">
        <f t="shared" si="15"/>
        <v>1</v>
      </c>
      <c r="AO53" s="2">
        <v>41030</v>
      </c>
      <c r="AP53" s="1">
        <v>6.79</v>
      </c>
      <c r="AQ53" s="1">
        <f t="shared" si="16"/>
        <v>-2.8612303290414903E-2</v>
      </c>
      <c r="AS53" s="1" t="b">
        <f t="shared" si="17"/>
        <v>1</v>
      </c>
      <c r="AT53" s="2">
        <v>41030</v>
      </c>
      <c r="AU53" s="1">
        <v>34.372630999999998</v>
      </c>
      <c r="AV53" s="1">
        <f t="shared" si="18"/>
        <v>-7.2403749015499508E-2</v>
      </c>
      <c r="AX53" s="1" t="b">
        <f t="shared" si="19"/>
        <v>1</v>
      </c>
      <c r="AY53" s="2">
        <v>41030</v>
      </c>
      <c r="AZ53" s="1">
        <v>2956.51</v>
      </c>
      <c r="BA53" s="1">
        <f t="shared" si="20"/>
        <v>-1.1828603897189035E-2</v>
      </c>
      <c r="BC53" s="1" t="b">
        <f t="shared" si="21"/>
        <v>1</v>
      </c>
      <c r="BD53" s="2">
        <v>41030</v>
      </c>
      <c r="BE53" s="1">
        <v>40.991</v>
      </c>
      <c r="BF53" s="1">
        <f t="shared" si="22"/>
        <v>0.33325744023418435</v>
      </c>
      <c r="BH53" s="1" t="b">
        <f t="shared" si="23"/>
        <v>1</v>
      </c>
      <c r="BI53" s="2">
        <v>41030</v>
      </c>
      <c r="BJ53" s="1">
        <v>113.54</v>
      </c>
      <c r="BK53" s="1">
        <f t="shared" si="24"/>
        <v>-4.3632075471698048E-2</v>
      </c>
      <c r="BR53" s="1" t="b">
        <f t="shared" si="27"/>
        <v>1</v>
      </c>
      <c r="BS53" s="2">
        <v>41030</v>
      </c>
      <c r="BT53" s="1">
        <v>235.55</v>
      </c>
      <c r="BU53" s="1">
        <f t="shared" si="28"/>
        <v>-7.2309085896577474E-2</v>
      </c>
      <c r="BW53" s="1" t="b">
        <f t="shared" si="29"/>
        <v>1</v>
      </c>
      <c r="BX53" s="2">
        <v>41030</v>
      </c>
      <c r="BY53" s="1">
        <v>11.836460000000001</v>
      </c>
      <c r="BZ53" s="1">
        <f t="shared" si="30"/>
        <v>-3.0955653780689742E-2</v>
      </c>
    </row>
    <row r="54" spans="1:78" x14ac:dyDescent="0.2">
      <c r="A54" s="2">
        <v>41001</v>
      </c>
      <c r="B54" s="1">
        <v>67.625339999999994</v>
      </c>
      <c r="C54" s="1">
        <f t="shared" si="0"/>
        <v>0.20672823670990698</v>
      </c>
      <c r="E54" s="1" t="b">
        <f t="shared" si="1"/>
        <v>1</v>
      </c>
      <c r="F54" s="2">
        <v>41001</v>
      </c>
      <c r="G54" s="1">
        <v>51.02</v>
      </c>
      <c r="H54" s="1">
        <f t="shared" si="2"/>
        <v>0.12082601054481545</v>
      </c>
      <c r="J54" s="1" t="b">
        <f t="shared" si="3"/>
        <v>1</v>
      </c>
      <c r="K54" s="2">
        <v>41001</v>
      </c>
      <c r="L54" s="1">
        <v>27.18</v>
      </c>
      <c r="M54" s="1">
        <f t="shared" si="4"/>
        <v>-6.9419071976617201E-3</v>
      </c>
      <c r="O54" s="1" t="b">
        <f t="shared" si="5"/>
        <v>1</v>
      </c>
      <c r="P54" s="2">
        <v>41001</v>
      </c>
      <c r="Q54" s="1">
        <v>104.925</v>
      </c>
      <c r="R54" s="1">
        <f t="shared" si="6"/>
        <v>-1.5888350106453845E-2</v>
      </c>
      <c r="T54" s="1" t="b">
        <f t="shared" si="7"/>
        <v>1</v>
      </c>
      <c r="U54" s="2">
        <v>41001</v>
      </c>
      <c r="V54" s="1">
        <v>264.42</v>
      </c>
      <c r="W54" s="1">
        <f t="shared" si="8"/>
        <v>1.1746699827817076E-2</v>
      </c>
      <c r="Y54" s="1" t="b">
        <f t="shared" si="9"/>
        <v>1</v>
      </c>
      <c r="Z54" s="2">
        <v>41001</v>
      </c>
      <c r="AA54" s="1">
        <v>21.71</v>
      </c>
      <c r="AB54" s="1">
        <f t="shared" si="10"/>
        <v>-2.4269662921348276E-2</v>
      </c>
      <c r="AD54" s="1" t="b">
        <f t="shared" si="11"/>
        <v>1</v>
      </c>
      <c r="AE54" s="2">
        <v>41001</v>
      </c>
      <c r="AF54" s="1">
        <v>8.5</v>
      </c>
      <c r="AG54" s="1">
        <f t="shared" si="12"/>
        <v>0</v>
      </c>
      <c r="AI54" s="1" t="b">
        <f t="shared" si="13"/>
        <v>1</v>
      </c>
      <c r="AJ54" s="2">
        <v>41001</v>
      </c>
      <c r="AK54" s="1">
        <v>71.977999999999994</v>
      </c>
      <c r="AL54" s="1">
        <f t="shared" si="14"/>
        <v>8.2506166155326799E-2</v>
      </c>
      <c r="AN54" s="1" t="b">
        <f t="shared" si="15"/>
        <v>1</v>
      </c>
      <c r="AO54" s="2">
        <v>41001</v>
      </c>
      <c r="AP54" s="1">
        <v>6.99</v>
      </c>
      <c r="AQ54" s="1">
        <f t="shared" si="16"/>
        <v>5.1127819548872154E-2</v>
      </c>
      <c r="AS54" s="1" t="b">
        <f t="shared" si="17"/>
        <v>1</v>
      </c>
      <c r="AT54" s="2">
        <v>41001</v>
      </c>
      <c r="AU54" s="1">
        <v>37.055594999999997</v>
      </c>
      <c r="AV54" s="1">
        <f t="shared" si="18"/>
        <v>3.2469221598970595E-2</v>
      </c>
      <c r="AX54" s="1" t="b">
        <f t="shared" si="19"/>
        <v>1</v>
      </c>
      <c r="AY54" s="2">
        <v>41001</v>
      </c>
      <c r="AZ54" s="1">
        <v>2991.9</v>
      </c>
      <c r="BA54" s="1">
        <f t="shared" si="20"/>
        <v>0.15938603187643133</v>
      </c>
      <c r="BC54" s="1" t="b">
        <f t="shared" si="21"/>
        <v>1</v>
      </c>
      <c r="BD54" s="2">
        <v>41001</v>
      </c>
      <c r="BE54" s="1">
        <v>30.745000000000001</v>
      </c>
      <c r="BF54" s="1">
        <f t="shared" si="22"/>
        <v>6.8907972047422009E-2</v>
      </c>
      <c r="BH54" s="1" t="b">
        <f t="shared" si="23"/>
        <v>1</v>
      </c>
      <c r="BI54" s="2">
        <v>41001</v>
      </c>
      <c r="BJ54" s="1">
        <v>118.72</v>
      </c>
      <c r="BK54" s="1">
        <f t="shared" si="24"/>
        <v>4.7930090917115302E-2</v>
      </c>
      <c r="BR54" s="1" t="b">
        <f t="shared" si="27"/>
        <v>1</v>
      </c>
      <c r="BS54" s="2">
        <v>41001</v>
      </c>
      <c r="BT54" s="1">
        <v>253.91</v>
      </c>
      <c r="BU54" s="1">
        <f t="shared" si="28"/>
        <v>4.3094240407526123E-2</v>
      </c>
      <c r="BW54" s="1" t="b">
        <f t="shared" si="29"/>
        <v>1</v>
      </c>
      <c r="BX54" s="2">
        <v>41001</v>
      </c>
      <c r="BY54" s="1">
        <v>12.21457</v>
      </c>
      <c r="BZ54" s="1">
        <f t="shared" si="30"/>
        <v>0.1864092833602547</v>
      </c>
    </row>
    <row r="55" spans="1:78" x14ac:dyDescent="0.2">
      <c r="A55" s="2">
        <v>40969</v>
      </c>
      <c r="B55" s="1">
        <v>56.040239999999997</v>
      </c>
      <c r="C55" s="1">
        <f t="shared" si="0"/>
        <v>-0.10577428939758268</v>
      </c>
      <c r="E55" s="1" t="b">
        <f t="shared" si="1"/>
        <v>1</v>
      </c>
      <c r="F55" s="2">
        <v>40969</v>
      </c>
      <c r="G55" s="1">
        <v>45.52</v>
      </c>
      <c r="H55" s="1">
        <f t="shared" si="2"/>
        <v>7.5614366729678709E-2</v>
      </c>
      <c r="J55" s="1" t="b">
        <f t="shared" si="3"/>
        <v>1</v>
      </c>
      <c r="K55" s="2">
        <v>40969</v>
      </c>
      <c r="L55" s="1">
        <v>27.37</v>
      </c>
      <c r="M55" s="1">
        <f t="shared" si="4"/>
        <v>-0.1090494791666666</v>
      </c>
      <c r="O55" s="1" t="b">
        <f t="shared" si="5"/>
        <v>1</v>
      </c>
      <c r="P55" s="2">
        <v>40969</v>
      </c>
      <c r="Q55" s="1">
        <v>106.619</v>
      </c>
      <c r="R55" s="1">
        <f t="shared" si="6"/>
        <v>7.5916283200129123E-2</v>
      </c>
      <c r="T55" s="1" t="b">
        <f t="shared" si="7"/>
        <v>1</v>
      </c>
      <c r="U55" s="2">
        <v>40969</v>
      </c>
      <c r="V55" s="1">
        <v>261.35000000000002</v>
      </c>
      <c r="W55" s="1">
        <f t="shared" si="8"/>
        <v>7.6727328809377271E-3</v>
      </c>
      <c r="Y55" s="1" t="b">
        <f t="shared" si="9"/>
        <v>1</v>
      </c>
      <c r="Z55" s="2">
        <v>40969</v>
      </c>
      <c r="AA55" s="1">
        <v>22.25</v>
      </c>
      <c r="AB55" s="1">
        <f t="shared" si="10"/>
        <v>-0.19442433019551053</v>
      </c>
      <c r="AD55" s="1" t="b">
        <f t="shared" si="11"/>
        <v>1</v>
      </c>
      <c r="AE55" s="2">
        <v>40969</v>
      </c>
      <c r="AF55" s="1">
        <v>8.5</v>
      </c>
      <c r="AG55" s="1">
        <f t="shared" si="12"/>
        <v>-2.1864211737629403E-2</v>
      </c>
      <c r="AI55" s="1" t="b">
        <f t="shared" si="13"/>
        <v>1</v>
      </c>
      <c r="AJ55" s="2">
        <v>40969</v>
      </c>
      <c r="AK55" s="1">
        <v>66.492000000000004</v>
      </c>
      <c r="AL55" s="1">
        <f t="shared" si="14"/>
        <v>-0.17575306805503901</v>
      </c>
      <c r="AN55" s="1" t="b">
        <f t="shared" si="15"/>
        <v>1</v>
      </c>
      <c r="AO55" s="2">
        <v>40969</v>
      </c>
      <c r="AP55" s="1">
        <v>6.65</v>
      </c>
      <c r="AQ55" s="1">
        <f t="shared" si="16"/>
        <v>-4.9999999999999947E-2</v>
      </c>
      <c r="AS55" s="1" t="b">
        <f t="shared" si="17"/>
        <v>1</v>
      </c>
      <c r="AT55" s="2">
        <v>40969</v>
      </c>
      <c r="AU55" s="1">
        <v>35.890265999999997</v>
      </c>
      <c r="AV55" s="1">
        <f t="shared" si="18"/>
        <v>5.1666383655543401E-2</v>
      </c>
      <c r="AX55" s="1" t="b">
        <f t="shared" si="19"/>
        <v>1</v>
      </c>
      <c r="AY55" s="2">
        <v>40969</v>
      </c>
      <c r="AZ55" s="1">
        <v>2580.59</v>
      </c>
      <c r="BA55" s="1">
        <f t="shared" si="20"/>
        <v>7.6097744047370935E-2</v>
      </c>
      <c r="BC55" s="1" t="b">
        <f t="shared" si="21"/>
        <v>1</v>
      </c>
      <c r="BD55" s="2">
        <v>40969</v>
      </c>
      <c r="BE55" s="1">
        <v>28.763000000000002</v>
      </c>
      <c r="BF55" s="1">
        <f t="shared" si="22"/>
        <v>-5.9694661479616759E-2</v>
      </c>
      <c r="BH55" s="1" t="b">
        <f t="shared" si="23"/>
        <v>1</v>
      </c>
      <c r="BI55" s="2">
        <v>40969</v>
      </c>
      <c r="BJ55" s="1">
        <v>113.29</v>
      </c>
      <c r="BK55" s="1">
        <f t="shared" si="24"/>
        <v>-8.9601414336226232E-2</v>
      </c>
      <c r="BR55" s="1" t="b">
        <f t="shared" si="27"/>
        <v>1</v>
      </c>
      <c r="BS55" s="2">
        <v>40969</v>
      </c>
      <c r="BT55" s="1">
        <v>243.42</v>
      </c>
      <c r="BU55" s="1">
        <f t="shared" si="28"/>
        <v>-7.8931436355380608E-2</v>
      </c>
      <c r="BW55" s="1" t="b">
        <f t="shared" si="29"/>
        <v>1</v>
      </c>
      <c r="BX55" s="2">
        <v>40969</v>
      </c>
      <c r="BY55" s="1">
        <v>10.29541</v>
      </c>
      <c r="BZ55" s="1">
        <f t="shared" si="30"/>
        <v>-0.24322772756107039</v>
      </c>
    </row>
    <row r="56" spans="1:78" x14ac:dyDescent="0.2">
      <c r="A56" s="2">
        <v>40940</v>
      </c>
      <c r="B56" s="1">
        <v>62.66901</v>
      </c>
      <c r="C56" s="1">
        <f t="shared" si="0"/>
        <v>-7.2254912149078282E-3</v>
      </c>
      <c r="E56" s="1" t="b">
        <f t="shared" si="1"/>
        <v>1</v>
      </c>
      <c r="F56" s="2">
        <v>40940</v>
      </c>
      <c r="G56" s="1">
        <v>42.32</v>
      </c>
      <c r="H56" s="1">
        <f t="shared" si="2"/>
        <v>0.17653600222407567</v>
      </c>
      <c r="J56" s="1" t="b">
        <f t="shared" si="3"/>
        <v>1</v>
      </c>
      <c r="K56" s="2">
        <v>40940</v>
      </c>
      <c r="L56" s="1">
        <v>30.72</v>
      </c>
      <c r="M56" s="1">
        <f t="shared" si="4"/>
        <v>9.9892588614393096E-2</v>
      </c>
      <c r="O56" s="1" t="b">
        <f t="shared" si="5"/>
        <v>1</v>
      </c>
      <c r="P56" s="2">
        <v>40940</v>
      </c>
      <c r="Q56" s="1">
        <v>99.096000000000004</v>
      </c>
      <c r="R56" s="1">
        <f t="shared" si="6"/>
        <v>2.0223264843876681E-3</v>
      </c>
      <c r="T56" s="1" t="b">
        <f t="shared" si="7"/>
        <v>1</v>
      </c>
      <c r="U56" s="2">
        <v>40940</v>
      </c>
      <c r="V56" s="1">
        <v>259.36</v>
      </c>
      <c r="W56" s="1">
        <f t="shared" si="8"/>
        <v>0.26838810641627558</v>
      </c>
      <c r="Y56" s="1" t="b">
        <f t="shared" si="9"/>
        <v>1</v>
      </c>
      <c r="Z56" s="2">
        <v>40940</v>
      </c>
      <c r="AA56" s="1">
        <v>27.62</v>
      </c>
      <c r="AB56" s="1">
        <f t="shared" si="10"/>
        <v>1.9940915805022257E-2</v>
      </c>
      <c r="AD56" s="1" t="b">
        <f t="shared" si="11"/>
        <v>1</v>
      </c>
      <c r="AE56" s="2">
        <v>40940</v>
      </c>
      <c r="AF56" s="1">
        <v>8.69</v>
      </c>
      <c r="AG56" s="1">
        <f t="shared" si="12"/>
        <v>-2.249718785151868E-2</v>
      </c>
      <c r="AI56" s="1" t="b">
        <f t="shared" si="13"/>
        <v>1</v>
      </c>
      <c r="AJ56" s="2">
        <v>40940</v>
      </c>
      <c r="AK56" s="1">
        <v>80.67</v>
      </c>
      <c r="AL56" s="1">
        <f t="shared" si="14"/>
        <v>2.9715861223864631E-2</v>
      </c>
      <c r="AN56" s="1" t="b">
        <f t="shared" si="15"/>
        <v>1</v>
      </c>
      <c r="AO56" s="2">
        <v>40940</v>
      </c>
      <c r="AP56" s="1">
        <v>7</v>
      </c>
      <c r="AQ56" s="1">
        <f t="shared" si="16"/>
        <v>-7.8947368421052586E-2</v>
      </c>
      <c r="AS56" s="1" t="b">
        <f t="shared" si="17"/>
        <v>1</v>
      </c>
      <c r="AT56" s="2">
        <v>40940</v>
      </c>
      <c r="AU56" s="1">
        <v>34.127045000000003</v>
      </c>
      <c r="AV56" s="1">
        <f t="shared" si="18"/>
        <v>0.12704077929151261</v>
      </c>
      <c r="AX56" s="1" t="b">
        <f t="shared" si="19"/>
        <v>1</v>
      </c>
      <c r="AY56" s="2">
        <v>40940</v>
      </c>
      <c r="AZ56" s="1">
        <v>2398.1</v>
      </c>
      <c r="BA56" s="1">
        <f t="shared" si="20"/>
        <v>2.1237272328519734E-2</v>
      </c>
      <c r="BC56" s="1" t="b">
        <f t="shared" si="21"/>
        <v>1</v>
      </c>
      <c r="BD56" s="2">
        <v>40940</v>
      </c>
      <c r="BE56" s="1">
        <v>30.588999999999999</v>
      </c>
      <c r="BF56" s="1">
        <f t="shared" si="22"/>
        <v>0.16627268567942644</v>
      </c>
      <c r="BH56" s="1" t="b">
        <f t="shared" si="23"/>
        <v>1</v>
      </c>
      <c r="BI56" s="2">
        <v>40940</v>
      </c>
      <c r="BJ56" s="1">
        <v>124.44</v>
      </c>
      <c r="BK56" s="1">
        <f t="shared" si="24"/>
        <v>0.63285658050124671</v>
      </c>
      <c r="BR56" s="1" t="b">
        <f t="shared" si="27"/>
        <v>1</v>
      </c>
      <c r="BS56" s="2">
        <v>40940</v>
      </c>
      <c r="BT56" s="1">
        <v>264.27999999999997</v>
      </c>
      <c r="BU56" s="1">
        <f t="shared" si="28"/>
        <v>3.2948993550908655E-2</v>
      </c>
      <c r="BW56" s="1" t="b">
        <f t="shared" si="29"/>
        <v>1</v>
      </c>
      <c r="BX56" s="2">
        <v>40940</v>
      </c>
      <c r="BY56" s="1">
        <v>13.604369999999999</v>
      </c>
      <c r="BZ56" s="1">
        <f t="shared" si="30"/>
        <v>-7.5873297938925388E-3</v>
      </c>
    </row>
    <row r="57" spans="1:78" x14ac:dyDescent="0.2">
      <c r="A57" s="2">
        <v>40910</v>
      </c>
      <c r="B57" s="1">
        <v>63.125120000000003</v>
      </c>
      <c r="C57" s="1">
        <f t="shared" si="0"/>
        <v>0.10425474448162318</v>
      </c>
      <c r="E57" s="1" t="b">
        <f t="shared" si="1"/>
        <v>1</v>
      </c>
      <c r="F57" s="2">
        <v>40910</v>
      </c>
      <c r="G57" s="1">
        <v>35.97</v>
      </c>
      <c r="H57" s="1">
        <f t="shared" si="2"/>
        <v>7.8884223155368777E-2</v>
      </c>
      <c r="J57" s="1" t="b">
        <f t="shared" si="3"/>
        <v>1</v>
      </c>
      <c r="K57" s="2">
        <v>40910</v>
      </c>
      <c r="L57" s="1">
        <v>27.93</v>
      </c>
      <c r="M57" s="1">
        <f t="shared" si="4"/>
        <v>0.3218173213440606</v>
      </c>
      <c r="O57" s="1" t="b">
        <f t="shared" si="5"/>
        <v>1</v>
      </c>
      <c r="P57" s="2">
        <v>40910</v>
      </c>
      <c r="Q57" s="1">
        <v>98.896000000000001</v>
      </c>
      <c r="R57" s="1">
        <f t="shared" si="6"/>
        <v>3.8714420754122542E-2</v>
      </c>
      <c r="T57" s="1" t="b">
        <f t="shared" si="7"/>
        <v>1</v>
      </c>
      <c r="U57" s="2">
        <v>40910</v>
      </c>
      <c r="V57" s="1">
        <v>204.48</v>
      </c>
      <c r="W57" s="1">
        <f t="shared" si="8"/>
        <v>0.12326961107448911</v>
      </c>
      <c r="Y57" s="1" t="b">
        <f t="shared" si="9"/>
        <v>1</v>
      </c>
      <c r="Z57" s="2">
        <v>40910</v>
      </c>
      <c r="AA57" s="1">
        <v>27.08</v>
      </c>
      <c r="AB57" s="1">
        <f t="shared" si="10"/>
        <v>0.20141969831410822</v>
      </c>
      <c r="AD57" s="1" t="b">
        <f t="shared" si="11"/>
        <v>1</v>
      </c>
      <c r="AE57" s="2">
        <v>40910</v>
      </c>
      <c r="AF57" s="1">
        <v>8.89</v>
      </c>
      <c r="AG57" s="1">
        <f t="shared" si="12"/>
        <v>-1.7679558011049739E-2</v>
      </c>
      <c r="AI57" s="1" t="b">
        <f t="shared" si="13"/>
        <v>1</v>
      </c>
      <c r="AJ57" s="2">
        <v>40910</v>
      </c>
      <c r="AK57" s="1">
        <v>78.341999999999999</v>
      </c>
      <c r="AL57" s="1">
        <f t="shared" si="14"/>
        <v>6.4530593942358577E-2</v>
      </c>
      <c r="AN57" s="1" t="b">
        <f t="shared" si="15"/>
        <v>1</v>
      </c>
      <c r="AO57" s="2">
        <v>40910</v>
      </c>
      <c r="AP57" s="1">
        <v>7.6</v>
      </c>
      <c r="AQ57" s="1">
        <f t="shared" si="16"/>
        <v>4.1095890410958881E-2</v>
      </c>
      <c r="AS57" s="1" t="b">
        <f t="shared" si="17"/>
        <v>0</v>
      </c>
      <c r="AT57" s="2">
        <v>40911</v>
      </c>
      <c r="AU57" s="1">
        <v>30.280221999999998</v>
      </c>
      <c r="AV57" s="1">
        <f t="shared" si="18"/>
        <v>4.6923471285118874E-2</v>
      </c>
      <c r="AX57" s="1" t="b">
        <f t="shared" si="19"/>
        <v>1</v>
      </c>
      <c r="AY57" s="2">
        <v>40910</v>
      </c>
      <c r="AZ57" s="1">
        <v>2348.23</v>
      </c>
      <c r="BA57" s="1">
        <f t="shared" si="20"/>
        <v>2.9469401712399243E-2</v>
      </c>
      <c r="BC57" s="1" t="b">
        <f t="shared" si="21"/>
        <v>1</v>
      </c>
      <c r="BD57" s="2">
        <v>40910</v>
      </c>
      <c r="BE57" s="1">
        <v>26.228000000000002</v>
      </c>
      <c r="BF57" s="1">
        <f t="shared" si="22"/>
        <v>0.15761133424548712</v>
      </c>
      <c r="BH57" s="1" t="b">
        <f t="shared" si="23"/>
        <v>1</v>
      </c>
      <c r="BI57" s="2">
        <v>40910</v>
      </c>
      <c r="BJ57" s="1">
        <v>76.209999999999994</v>
      </c>
      <c r="BK57" s="1">
        <f t="shared" si="24"/>
        <v>-0.40194616652279691</v>
      </c>
      <c r="BR57" s="1" t="b">
        <f t="shared" si="27"/>
        <v>1</v>
      </c>
      <c r="BS57" s="2">
        <v>40910</v>
      </c>
      <c r="BT57" s="1">
        <v>255.85</v>
      </c>
      <c r="BU57" s="1">
        <f t="shared" si="28"/>
        <v>0.10322970117718079</v>
      </c>
      <c r="BW57" s="1" t="b">
        <f t="shared" si="29"/>
        <v>1</v>
      </c>
      <c r="BX57" s="2">
        <v>40910</v>
      </c>
      <c r="BY57" s="1">
        <v>13.70838</v>
      </c>
      <c r="BZ57" s="1">
        <f t="shared" si="30"/>
        <v>-8.5168773273894549E-2</v>
      </c>
    </row>
    <row r="58" spans="1:78" x14ac:dyDescent="0.2">
      <c r="A58" s="2">
        <v>40878</v>
      </c>
      <c r="B58" s="1">
        <v>57.16536</v>
      </c>
      <c r="C58" s="1">
        <f t="shared" si="0"/>
        <v>-6.0000111815953557E-2</v>
      </c>
      <c r="E58" s="1" t="b">
        <f t="shared" si="1"/>
        <v>1</v>
      </c>
      <c r="F58" s="2">
        <v>40878</v>
      </c>
      <c r="G58" s="1">
        <v>33.340000000000003</v>
      </c>
      <c r="H58" s="1">
        <f t="shared" si="2"/>
        <v>-0.14160659114315138</v>
      </c>
      <c r="J58" s="1" t="b">
        <f t="shared" si="3"/>
        <v>1</v>
      </c>
      <c r="K58" s="2">
        <v>40878</v>
      </c>
      <c r="L58" s="1">
        <v>21.13</v>
      </c>
      <c r="M58" s="1">
        <f t="shared" si="4"/>
        <v>-0.25572384642479751</v>
      </c>
      <c r="O58" s="1" t="b">
        <f t="shared" si="5"/>
        <v>1</v>
      </c>
      <c r="P58" s="2">
        <v>40878</v>
      </c>
      <c r="Q58" s="1">
        <v>95.21</v>
      </c>
      <c r="R58" s="1">
        <f t="shared" si="6"/>
        <v>-9.1374573307801202E-3</v>
      </c>
      <c r="T58" s="1" t="b">
        <f t="shared" si="7"/>
        <v>1</v>
      </c>
      <c r="U58" s="2">
        <v>40878</v>
      </c>
      <c r="V58" s="1">
        <v>182.04</v>
      </c>
      <c r="W58" s="1">
        <f t="shared" si="8"/>
        <v>-4.1036717062635092E-2</v>
      </c>
      <c r="Y58" s="1" t="b">
        <f t="shared" si="9"/>
        <v>1</v>
      </c>
      <c r="Z58" s="2">
        <v>40878</v>
      </c>
      <c r="AA58" s="1">
        <v>22.54</v>
      </c>
      <c r="AB58" s="1">
        <f t="shared" si="10"/>
        <v>-0.17071376011773365</v>
      </c>
      <c r="AD58" s="1" t="b">
        <f t="shared" si="11"/>
        <v>1</v>
      </c>
      <c r="AE58" s="2">
        <v>40878</v>
      </c>
      <c r="AF58" s="1">
        <v>9.0500000000000007</v>
      </c>
      <c r="AG58" s="1">
        <f t="shared" si="12"/>
        <v>-2.6881720430107524E-2</v>
      </c>
      <c r="AI58" s="1" t="b">
        <f t="shared" si="13"/>
        <v>1</v>
      </c>
      <c r="AJ58" s="2">
        <v>40878</v>
      </c>
      <c r="AK58" s="1">
        <v>73.593000000000004</v>
      </c>
      <c r="AL58" s="1">
        <f t="shared" si="14"/>
        <v>-6.7348701614208719E-3</v>
      </c>
      <c r="AN58" s="1" t="b">
        <f t="shared" si="15"/>
        <v>1</v>
      </c>
      <c r="AO58" s="2">
        <v>40878</v>
      </c>
      <c r="AP58" s="1">
        <v>7.3</v>
      </c>
      <c r="AQ58" s="1">
        <f t="shared" si="16"/>
        <v>-0.21420882669537131</v>
      </c>
      <c r="AS58" s="1" t="b">
        <f t="shared" si="17"/>
        <v>1</v>
      </c>
      <c r="AT58" s="2">
        <v>40878</v>
      </c>
      <c r="AU58" s="1">
        <v>28.923051999999998</v>
      </c>
      <c r="AV58" s="1">
        <f t="shared" si="18"/>
        <v>-1.5599497394405339E-3</v>
      </c>
      <c r="AX58" s="1" t="b">
        <f t="shared" si="19"/>
        <v>1</v>
      </c>
      <c r="AY58" s="2">
        <v>40878</v>
      </c>
      <c r="AZ58" s="1">
        <v>2281.0100000000002</v>
      </c>
      <c r="BA58" s="1">
        <f t="shared" si="20"/>
        <v>-6.3636326317820374E-2</v>
      </c>
      <c r="BC58" s="1" t="b">
        <f t="shared" si="21"/>
        <v>1</v>
      </c>
      <c r="BD58" s="2">
        <v>40878</v>
      </c>
      <c r="BE58" s="1">
        <v>22.657</v>
      </c>
      <c r="BF58" s="1">
        <f t="shared" si="22"/>
        <v>-0.21099735339183734</v>
      </c>
      <c r="BH58" s="1" t="b">
        <f t="shared" si="23"/>
        <v>1</v>
      </c>
      <c r="BI58" s="2">
        <v>40878</v>
      </c>
      <c r="BJ58" s="1">
        <v>127.43</v>
      </c>
      <c r="BK58" s="1">
        <f t="shared" si="24"/>
        <v>-5.5374351371386202E-2</v>
      </c>
      <c r="BR58" s="1" t="b">
        <f t="shared" si="27"/>
        <v>1</v>
      </c>
      <c r="BS58" s="2">
        <v>40878</v>
      </c>
      <c r="BT58" s="1">
        <v>231.91</v>
      </c>
      <c r="BU58" s="1">
        <f t="shared" si="28"/>
        <v>-0.12704208386659649</v>
      </c>
      <c r="BW58" s="1" t="b">
        <f t="shared" si="29"/>
        <v>1</v>
      </c>
      <c r="BX58" s="2">
        <v>40878</v>
      </c>
      <c r="BY58" s="1">
        <v>14.9846</v>
      </c>
      <c r="BZ58" s="1">
        <f t="shared" si="30"/>
        <v>0.11619377074995177</v>
      </c>
    </row>
    <row r="59" spans="1:78" x14ac:dyDescent="0.2">
      <c r="A59" s="2">
        <v>40848</v>
      </c>
      <c r="B59" s="1">
        <v>60.814219999999999</v>
      </c>
      <c r="C59" s="1">
        <f t="shared" si="0"/>
        <v>-0.22480576874785693</v>
      </c>
      <c r="E59" s="1" t="b">
        <f t="shared" si="1"/>
        <v>1</v>
      </c>
      <c r="F59" s="2">
        <v>40848</v>
      </c>
      <c r="G59" s="1">
        <v>38.840000000000003</v>
      </c>
      <c r="H59" s="1">
        <f t="shared" si="2"/>
        <v>-7.7215490615348062E-2</v>
      </c>
      <c r="J59" s="1" t="b">
        <f t="shared" si="3"/>
        <v>1</v>
      </c>
      <c r="K59" s="2">
        <v>40848</v>
      </c>
      <c r="L59" s="1">
        <v>28.39</v>
      </c>
      <c r="M59" s="1">
        <f t="shared" si="4"/>
        <v>-0.12484586929716392</v>
      </c>
      <c r="O59" s="1" t="b">
        <f t="shared" si="5"/>
        <v>1</v>
      </c>
      <c r="P59" s="2">
        <v>40848</v>
      </c>
      <c r="Q59" s="1">
        <v>96.087999999999994</v>
      </c>
      <c r="R59" s="1">
        <f t="shared" si="6"/>
        <v>0.33631875391141081</v>
      </c>
      <c r="T59" s="1" t="b">
        <f t="shared" si="7"/>
        <v>1</v>
      </c>
      <c r="U59" s="2">
        <v>40848</v>
      </c>
      <c r="V59" s="1">
        <v>189.83</v>
      </c>
      <c r="W59" s="1">
        <f t="shared" si="8"/>
        <v>-9.4019949410585543E-2</v>
      </c>
      <c r="Y59" s="1" t="b">
        <f t="shared" si="9"/>
        <v>1</v>
      </c>
      <c r="Z59" s="2">
        <v>40848</v>
      </c>
      <c r="AA59" s="1">
        <v>27.18</v>
      </c>
      <c r="AB59" s="1">
        <f t="shared" si="10"/>
        <v>-0.20827264782988636</v>
      </c>
      <c r="AD59" s="1" t="b">
        <f t="shared" si="11"/>
        <v>1</v>
      </c>
      <c r="AE59" s="2">
        <v>40848</v>
      </c>
      <c r="AF59" s="1">
        <v>9.3000000000000007</v>
      </c>
      <c r="AG59" s="1">
        <f t="shared" si="12"/>
        <v>5.0847457627118765E-2</v>
      </c>
      <c r="AI59" s="1" t="b">
        <f t="shared" si="13"/>
        <v>1</v>
      </c>
      <c r="AJ59" s="2">
        <v>40848</v>
      </c>
      <c r="AK59" s="1">
        <v>74.091999999999999</v>
      </c>
      <c r="AL59" s="1">
        <f t="shared" si="14"/>
        <v>-0.12087234067798619</v>
      </c>
      <c r="AN59" s="1" t="b">
        <f t="shared" si="15"/>
        <v>0</v>
      </c>
      <c r="AO59" s="2">
        <v>40849</v>
      </c>
      <c r="AP59" s="1">
        <v>9.2899999999999991</v>
      </c>
      <c r="AQ59" s="1">
        <f t="shared" si="16"/>
        <v>-2.1482277121376314E-3</v>
      </c>
      <c r="AS59" s="1" t="b">
        <f t="shared" si="17"/>
        <v>1</v>
      </c>
      <c r="AT59" s="2">
        <v>40848</v>
      </c>
      <c r="AU59" s="1">
        <v>28.968240999999999</v>
      </c>
      <c r="AV59" s="1">
        <f t="shared" si="18"/>
        <v>5.8958392508099859E-2</v>
      </c>
      <c r="AX59" s="1" t="b">
        <f t="shared" si="19"/>
        <v>1</v>
      </c>
      <c r="AY59" s="2">
        <v>40848</v>
      </c>
      <c r="AZ59" s="1">
        <v>2436.0300000000002</v>
      </c>
      <c r="BA59" s="1">
        <f t="shared" si="20"/>
        <v>1.2048042608525858E-2</v>
      </c>
      <c r="BC59" s="1" t="b">
        <f t="shared" si="21"/>
        <v>1</v>
      </c>
      <c r="BD59" s="2">
        <v>40848</v>
      </c>
      <c r="BE59" s="1">
        <v>28.716000000000001</v>
      </c>
      <c r="BF59" s="1">
        <f t="shared" si="22"/>
        <v>-0.30632654540184068</v>
      </c>
      <c r="BH59" s="1" t="b">
        <f t="shared" si="23"/>
        <v>0</v>
      </c>
      <c r="BI59" s="2">
        <v>40851</v>
      </c>
      <c r="BJ59" s="1">
        <v>134.9</v>
      </c>
      <c r="BK59" s="1">
        <f t="shared" si="24"/>
        <v>-0.24720982142857134</v>
      </c>
      <c r="BR59" s="1" t="b">
        <f t="shared" si="27"/>
        <v>1</v>
      </c>
      <c r="BS59" s="2">
        <v>40848</v>
      </c>
      <c r="BT59" s="1">
        <v>265.66000000000003</v>
      </c>
      <c r="BU59" s="1">
        <f t="shared" si="28"/>
        <v>6.5929069414974572E-3</v>
      </c>
      <c r="BW59" s="1" t="b">
        <f t="shared" si="29"/>
        <v>1</v>
      </c>
      <c r="BX59" s="2">
        <v>40848</v>
      </c>
      <c r="BY59" s="1">
        <v>13.42473</v>
      </c>
      <c r="BZ59" s="1">
        <f t="shared" si="30"/>
        <v>-0.30663976151026973</v>
      </c>
    </row>
    <row r="60" spans="1:78" x14ac:dyDescent="0.2">
      <c r="A60" s="2">
        <v>40819</v>
      </c>
      <c r="B60" s="1">
        <v>78.450299999999999</v>
      </c>
      <c r="C60" s="1">
        <f t="shared" si="0"/>
        <v>3.3653903164984685E-2</v>
      </c>
      <c r="E60" s="1" t="b">
        <f t="shared" si="1"/>
        <v>1</v>
      </c>
      <c r="F60" s="2">
        <v>40819</v>
      </c>
      <c r="G60" s="1">
        <v>42.09</v>
      </c>
      <c r="H60" s="1">
        <f t="shared" si="2"/>
        <v>6.476094105742479E-2</v>
      </c>
      <c r="J60" s="1" t="b">
        <f t="shared" si="3"/>
        <v>1</v>
      </c>
      <c r="K60" s="2">
        <v>40819</v>
      </c>
      <c r="L60" s="1">
        <v>32.44</v>
      </c>
      <c r="M60" s="1">
        <f t="shared" si="4"/>
        <v>-4.2971147943523811E-3</v>
      </c>
      <c r="O60" s="1" t="b">
        <f t="shared" si="5"/>
        <v>1</v>
      </c>
      <c r="P60" s="2">
        <v>40819</v>
      </c>
      <c r="Q60" s="1">
        <v>71.905000000000001</v>
      </c>
      <c r="R60" s="1">
        <f t="shared" si="6"/>
        <v>5.3800158278864009E-2</v>
      </c>
      <c r="T60" s="1" t="b">
        <f t="shared" si="7"/>
        <v>1</v>
      </c>
      <c r="U60" s="2">
        <v>40819</v>
      </c>
      <c r="V60" s="1">
        <v>209.53</v>
      </c>
      <c r="W60" s="1">
        <f t="shared" si="8"/>
        <v>-1.8778683150697719E-2</v>
      </c>
      <c r="Y60" s="1" t="b">
        <f t="shared" si="9"/>
        <v>1</v>
      </c>
      <c r="Z60" s="2">
        <v>40819</v>
      </c>
      <c r="AA60" s="1">
        <v>34.33</v>
      </c>
      <c r="AB60" s="1">
        <f t="shared" si="10"/>
        <v>-2.9403449250777473E-2</v>
      </c>
      <c r="AD60" s="1" t="b">
        <f t="shared" si="11"/>
        <v>1</v>
      </c>
      <c r="AE60" s="2">
        <v>40819</v>
      </c>
      <c r="AF60" s="1">
        <v>8.85</v>
      </c>
      <c r="AG60" s="1">
        <f t="shared" si="12"/>
        <v>-4.324324324324328E-2</v>
      </c>
      <c r="AI60" s="1" t="b">
        <f t="shared" si="13"/>
        <v>1</v>
      </c>
      <c r="AJ60" s="2">
        <v>40819</v>
      </c>
      <c r="AK60" s="1">
        <v>84.278999999999996</v>
      </c>
      <c r="AL60" s="1">
        <f t="shared" si="14"/>
        <v>2.6903534744306741E-2</v>
      </c>
      <c r="AN60" s="1" t="b">
        <f t="shared" si="15"/>
        <v>1</v>
      </c>
      <c r="AO60" s="2">
        <v>40819</v>
      </c>
      <c r="AP60" s="1">
        <v>9.31</v>
      </c>
      <c r="AQ60" s="1">
        <f t="shared" si="16"/>
        <v>1.4161220043573071E-2</v>
      </c>
      <c r="AS60" s="1" t="b">
        <f t="shared" si="17"/>
        <v>1</v>
      </c>
      <c r="AT60" s="2">
        <v>40819</v>
      </c>
      <c r="AU60" s="1">
        <v>27.355409999999999</v>
      </c>
      <c r="AV60" s="1">
        <f t="shared" si="18"/>
        <v>0.15995445227563909</v>
      </c>
      <c r="AX60" s="1" t="b">
        <f t="shared" si="19"/>
        <v>1</v>
      </c>
      <c r="AY60" s="2">
        <v>40819</v>
      </c>
      <c r="AZ60" s="1">
        <v>2407.0300000000002</v>
      </c>
      <c r="BA60" s="1">
        <f t="shared" si="20"/>
        <v>1.7354319436005728E-3</v>
      </c>
      <c r="BC60" s="1" t="b">
        <f t="shared" si="21"/>
        <v>1</v>
      </c>
      <c r="BD60" s="2">
        <v>40819</v>
      </c>
      <c r="BE60" s="1">
        <v>41.396999999999998</v>
      </c>
      <c r="BF60" s="1">
        <f t="shared" si="22"/>
        <v>-4.9037282757626172E-3</v>
      </c>
      <c r="BH60" s="1" t="b">
        <f t="shared" si="23"/>
        <v>0</v>
      </c>
      <c r="BI60" s="2">
        <v>40835</v>
      </c>
      <c r="BJ60" s="1">
        <v>179.2</v>
      </c>
      <c r="BK60" s="1">
        <f t="shared" si="24"/>
        <v>-7.3135409123823394E-2</v>
      </c>
      <c r="BR60" s="1" t="b">
        <f t="shared" si="27"/>
        <v>1</v>
      </c>
      <c r="BS60" s="2">
        <v>40819</v>
      </c>
      <c r="BT60" s="1">
        <v>263.92</v>
      </c>
      <c r="BU60" s="1">
        <f t="shared" si="28"/>
        <v>5.3194461071870432E-2</v>
      </c>
      <c r="BW60" s="1" t="b">
        <f t="shared" si="29"/>
        <v>1</v>
      </c>
      <c r="BX60" s="2">
        <v>40819</v>
      </c>
      <c r="BY60" s="1">
        <v>19.361840000000001</v>
      </c>
      <c r="BZ60" s="1">
        <f t="shared" si="30"/>
        <v>0.75642449181017901</v>
      </c>
    </row>
    <row r="61" spans="1:78" x14ac:dyDescent="0.2">
      <c r="A61" s="2">
        <v>40788</v>
      </c>
      <c r="B61" s="1">
        <v>75.896100000000004</v>
      </c>
      <c r="C61" s="1">
        <f t="shared" si="0"/>
        <v>6.8492629978460076E-2</v>
      </c>
      <c r="E61" s="1" t="b">
        <f t="shared" si="1"/>
        <v>0</v>
      </c>
      <c r="F61" s="2">
        <v>40806</v>
      </c>
      <c r="G61" s="1">
        <v>39.53</v>
      </c>
      <c r="J61" s="1" t="b">
        <f t="shared" si="3"/>
        <v>1</v>
      </c>
      <c r="K61" s="2">
        <v>40788</v>
      </c>
      <c r="L61" s="1">
        <v>32.58</v>
      </c>
      <c r="M61" s="1">
        <f t="shared" si="4"/>
        <v>4.3227665706051806E-2</v>
      </c>
      <c r="O61" s="1" t="b">
        <f t="shared" si="5"/>
        <v>1</v>
      </c>
      <c r="P61" s="2">
        <v>40788</v>
      </c>
      <c r="Q61" s="1">
        <v>68.233999999999995</v>
      </c>
      <c r="R61" s="1">
        <f t="shared" si="6"/>
        <v>0.21779015188020909</v>
      </c>
      <c r="T61" s="1" t="b">
        <f t="shared" si="7"/>
        <v>1</v>
      </c>
      <c r="U61" s="2">
        <v>40788</v>
      </c>
      <c r="V61" s="1">
        <v>213.54</v>
      </c>
      <c r="W61" s="1">
        <f t="shared" si="8"/>
        <v>3.5246017200056393E-3</v>
      </c>
      <c r="Y61" s="1" t="b">
        <f t="shared" si="9"/>
        <v>1</v>
      </c>
      <c r="Z61" s="2">
        <v>40788</v>
      </c>
      <c r="AA61" s="1">
        <v>35.369999999999997</v>
      </c>
      <c r="AB61" s="1">
        <f t="shared" si="10"/>
        <v>-9.0043735528685373E-2</v>
      </c>
      <c r="AD61" s="1" t="b">
        <f t="shared" si="11"/>
        <v>1</v>
      </c>
      <c r="AE61" s="2">
        <v>40788</v>
      </c>
      <c r="AF61" s="1">
        <v>9.25</v>
      </c>
      <c r="AG61" s="1">
        <f t="shared" si="12"/>
        <v>5.1136363636363549E-2</v>
      </c>
      <c r="AI61" s="1" t="b">
        <f t="shared" si="13"/>
        <v>1</v>
      </c>
      <c r="AJ61" s="2">
        <v>40788</v>
      </c>
      <c r="AK61" s="1">
        <v>82.070999999999998</v>
      </c>
      <c r="AL61" s="1">
        <f t="shared" si="14"/>
        <v>2.196570660091892E-2</v>
      </c>
      <c r="AN61" s="1" t="b">
        <f t="shared" si="15"/>
        <v>1</v>
      </c>
      <c r="AO61" s="2">
        <v>40788</v>
      </c>
      <c r="AP61" s="1">
        <v>9.18</v>
      </c>
      <c r="AQ61" s="1">
        <f t="shared" si="16"/>
        <v>-8.1081081081081127E-2</v>
      </c>
      <c r="AS61" s="1" t="b">
        <f t="shared" si="17"/>
        <v>0</v>
      </c>
      <c r="AT61" s="2">
        <v>40787</v>
      </c>
      <c r="AU61" s="1">
        <v>23.583176000000002</v>
      </c>
      <c r="AV61" s="1">
        <f t="shared" si="18"/>
        <v>1.8221728291439976E-2</v>
      </c>
      <c r="AX61" s="1" t="b">
        <f t="shared" si="19"/>
        <v>1</v>
      </c>
      <c r="AY61" s="2">
        <v>40788</v>
      </c>
      <c r="AZ61" s="1">
        <v>2402.86</v>
      </c>
      <c r="BA61" s="1">
        <f t="shared" si="20"/>
        <v>-1.8138727142711156E-2</v>
      </c>
      <c r="BC61" s="1" t="b">
        <f t="shared" si="21"/>
        <v>1</v>
      </c>
      <c r="BD61" s="2">
        <v>40788</v>
      </c>
      <c r="BE61" s="1">
        <v>41.600999999999999</v>
      </c>
      <c r="BF61" s="1">
        <f t="shared" si="22"/>
        <v>0.39600671140939592</v>
      </c>
      <c r="BH61" s="1" t="b">
        <f t="shared" si="23"/>
        <v>1</v>
      </c>
      <c r="BI61" s="2">
        <v>40788</v>
      </c>
      <c r="BJ61" s="1">
        <v>193.34</v>
      </c>
      <c r="BK61" s="1">
        <f t="shared" si="24"/>
        <v>0.10341285241410801</v>
      </c>
      <c r="BR61" s="1" t="b">
        <f t="shared" si="27"/>
        <v>1</v>
      </c>
      <c r="BS61" s="2">
        <v>40788</v>
      </c>
      <c r="BT61" s="1">
        <v>250.59</v>
      </c>
      <c r="BU61" s="1">
        <f t="shared" si="28"/>
        <v>1.2386127537158474E-3</v>
      </c>
      <c r="BW61" s="1" t="b">
        <f t="shared" si="29"/>
        <v>1</v>
      </c>
      <c r="BX61" s="2">
        <v>40788</v>
      </c>
      <c r="BY61" s="1">
        <v>11.023440000000001</v>
      </c>
      <c r="BZ61" s="1">
        <f t="shared" si="30"/>
        <v>0.36374871801850517</v>
      </c>
    </row>
    <row r="62" spans="1:78" x14ac:dyDescent="0.2">
      <c r="A62" s="2">
        <v>40756</v>
      </c>
      <c r="B62" s="1">
        <v>71.031000000000006</v>
      </c>
      <c r="C62" s="1">
        <f t="shared" si="0"/>
        <v>-0.16891070098698499</v>
      </c>
      <c r="J62" s="1" t="b">
        <f t="shared" si="3"/>
        <v>1</v>
      </c>
      <c r="K62" s="2">
        <v>40756</v>
      </c>
      <c r="L62" s="1">
        <v>31.23</v>
      </c>
      <c r="M62" s="1">
        <f t="shared" si="4"/>
        <v>-9.7920277296360408E-2</v>
      </c>
      <c r="O62" s="1" t="b">
        <f t="shared" si="5"/>
        <v>1</v>
      </c>
      <c r="P62" s="2">
        <v>40756</v>
      </c>
      <c r="Q62" s="1">
        <v>56.030999999999999</v>
      </c>
      <c r="R62" s="1">
        <f t="shared" si="6"/>
        <v>-2.3339724594735902E-2</v>
      </c>
      <c r="T62" s="1" t="b">
        <f t="shared" si="7"/>
        <v>1</v>
      </c>
      <c r="U62" s="2">
        <v>40756</v>
      </c>
      <c r="V62" s="1">
        <v>212.79</v>
      </c>
      <c r="W62" s="1">
        <f t="shared" si="8"/>
        <v>-0.11752996309044915</v>
      </c>
      <c r="Y62" s="1" t="b">
        <f t="shared" si="9"/>
        <v>1</v>
      </c>
      <c r="Z62" s="2">
        <v>40756</v>
      </c>
      <c r="AA62" s="1">
        <v>38.869999999999997</v>
      </c>
      <c r="AB62" s="1">
        <f t="shared" si="10"/>
        <v>-0.11235441881708157</v>
      </c>
      <c r="AD62" s="1" t="b">
        <f t="shared" si="11"/>
        <v>1</v>
      </c>
      <c r="AE62" s="2">
        <v>40756</v>
      </c>
      <c r="AF62" s="1">
        <v>8.8000000000000007</v>
      </c>
      <c r="AG62" s="1">
        <f t="shared" si="12"/>
        <v>-9.3717816683831112E-2</v>
      </c>
      <c r="AI62" s="1" t="b">
        <f t="shared" si="13"/>
        <v>1</v>
      </c>
      <c r="AJ62" s="2">
        <v>40756</v>
      </c>
      <c r="AK62" s="1">
        <v>80.307000000000002</v>
      </c>
      <c r="AL62" s="1">
        <f t="shared" si="14"/>
        <v>-0.22571781175880754</v>
      </c>
      <c r="AN62" s="1" t="b">
        <f t="shared" si="15"/>
        <v>1</v>
      </c>
      <c r="AO62" s="2">
        <v>40756</v>
      </c>
      <c r="AP62" s="1">
        <v>9.99</v>
      </c>
      <c r="AQ62" s="1">
        <f t="shared" si="16"/>
        <v>-0.1904376012965964</v>
      </c>
      <c r="AS62" s="1" t="b">
        <f t="shared" si="17"/>
        <v>1</v>
      </c>
      <c r="AT62" s="2">
        <v>40756</v>
      </c>
      <c r="AU62" s="1">
        <v>23.16114</v>
      </c>
      <c r="AV62" s="1">
        <f t="shared" si="18"/>
        <v>-0.10114305225152198</v>
      </c>
      <c r="AX62" s="1" t="b">
        <f t="shared" si="19"/>
        <v>1</v>
      </c>
      <c r="AY62" s="2">
        <v>40756</v>
      </c>
      <c r="AZ62" s="1">
        <v>2447.25</v>
      </c>
      <c r="BA62" s="1">
        <f t="shared" si="20"/>
        <v>0.14433409084532731</v>
      </c>
      <c r="BC62" s="1" t="b">
        <f t="shared" si="21"/>
        <v>1</v>
      </c>
      <c r="BD62" s="2">
        <v>40756</v>
      </c>
      <c r="BE62" s="1">
        <v>29.8</v>
      </c>
      <c r="BF62" s="1">
        <f t="shared" si="22"/>
        <v>9.6434747415283947E-2</v>
      </c>
      <c r="BH62" s="1" t="b">
        <f t="shared" si="23"/>
        <v>1</v>
      </c>
      <c r="BI62" s="2">
        <v>40756</v>
      </c>
      <c r="BJ62" s="1">
        <v>175.22</v>
      </c>
      <c r="BK62" s="1">
        <f t="shared" si="24"/>
        <v>3.7418590882178762E-2</v>
      </c>
      <c r="BR62" s="1" t="b">
        <f t="shared" si="27"/>
        <v>0</v>
      </c>
      <c r="BS62" s="2">
        <v>40757</v>
      </c>
      <c r="BT62" s="1">
        <v>250.28</v>
      </c>
      <c r="BU62" s="1">
        <f t="shared" si="28"/>
        <v>-0.14066952789699572</v>
      </c>
      <c r="BW62" s="1" t="b">
        <f t="shared" si="29"/>
        <v>1</v>
      </c>
      <c r="BX62" s="2">
        <v>40756</v>
      </c>
      <c r="BY62" s="1">
        <v>8.0831900000000001</v>
      </c>
      <c r="BZ62" s="1">
        <f t="shared" si="30"/>
        <v>-2.8409022614231057E-2</v>
      </c>
    </row>
    <row r="63" spans="1:78" x14ac:dyDescent="0.2">
      <c r="A63" s="2">
        <v>40725</v>
      </c>
      <c r="B63" s="1">
        <v>85.467349999999996</v>
      </c>
      <c r="C63" s="1">
        <f t="shared" si="0"/>
        <v>0.18112401108718321</v>
      </c>
      <c r="J63" s="1" t="b">
        <f t="shared" si="3"/>
        <v>1</v>
      </c>
      <c r="K63" s="2">
        <v>40725</v>
      </c>
      <c r="L63" s="1">
        <v>34.619999999999997</v>
      </c>
      <c r="M63" s="1">
        <f t="shared" si="4"/>
        <v>-7.9500132943366178E-2</v>
      </c>
      <c r="O63" s="1" t="b">
        <f t="shared" si="5"/>
        <v>1</v>
      </c>
      <c r="P63" s="2">
        <v>40725</v>
      </c>
      <c r="Q63" s="1">
        <v>57.37</v>
      </c>
      <c r="R63" s="1">
        <f t="shared" si="6"/>
        <v>0.35341716011229313</v>
      </c>
      <c r="T63" s="1" t="b">
        <f t="shared" si="7"/>
        <v>1</v>
      </c>
      <c r="U63" s="2">
        <v>40725</v>
      </c>
      <c r="V63" s="1">
        <v>241.13</v>
      </c>
      <c r="W63" s="1">
        <f t="shared" si="8"/>
        <v>1.0688238745913249E-2</v>
      </c>
      <c r="Y63" s="1" t="b">
        <f t="shared" si="9"/>
        <v>1</v>
      </c>
      <c r="Z63" s="2">
        <v>40725</v>
      </c>
      <c r="AA63" s="1">
        <v>43.79</v>
      </c>
      <c r="AB63" s="1">
        <f t="shared" si="10"/>
        <v>0.16898024559530161</v>
      </c>
      <c r="AD63" s="1" t="b">
        <f t="shared" si="11"/>
        <v>1</v>
      </c>
      <c r="AE63" s="2">
        <v>40725</v>
      </c>
      <c r="AF63" s="1">
        <v>9.7100000000000009</v>
      </c>
      <c r="AG63" s="1">
        <f t="shared" si="12"/>
        <v>9.3468468468468471E-2</v>
      </c>
      <c r="AI63" s="1" t="b">
        <f t="shared" si="13"/>
        <v>1</v>
      </c>
      <c r="AJ63" s="2">
        <v>40725</v>
      </c>
      <c r="AK63" s="1">
        <v>103.718</v>
      </c>
      <c r="AL63" s="1">
        <f t="shared" si="14"/>
        <v>0.18216011671377769</v>
      </c>
      <c r="AN63" s="1" t="b">
        <f t="shared" si="15"/>
        <v>1</v>
      </c>
      <c r="AO63" s="2">
        <v>40725</v>
      </c>
      <c r="AP63" s="1">
        <v>12.34</v>
      </c>
      <c r="AQ63" s="1">
        <f t="shared" si="16"/>
        <v>9.8199672667757133E-3</v>
      </c>
      <c r="AS63" s="1" t="b">
        <f t="shared" si="17"/>
        <v>1</v>
      </c>
      <c r="AT63" s="2">
        <v>40725</v>
      </c>
      <c r="AU63" s="1">
        <v>25.767326000000001</v>
      </c>
      <c r="AV63" s="1">
        <f t="shared" si="18"/>
        <v>-1.2653940139928019E-2</v>
      </c>
      <c r="AX63" s="1" t="b">
        <f t="shared" si="19"/>
        <v>1</v>
      </c>
      <c r="AY63" s="2">
        <v>40725</v>
      </c>
      <c r="AZ63" s="1">
        <v>2138.58</v>
      </c>
      <c r="BA63" s="1">
        <f t="shared" si="20"/>
        <v>0.18264014466546111</v>
      </c>
      <c r="BC63" s="1" t="b">
        <f t="shared" si="21"/>
        <v>1</v>
      </c>
      <c r="BD63" s="2">
        <v>40725</v>
      </c>
      <c r="BE63" s="1">
        <v>27.178999999999998</v>
      </c>
      <c r="BF63" s="1">
        <f t="shared" si="22"/>
        <v>-1.3681230947888026E-2</v>
      </c>
      <c r="BH63" s="1" t="b">
        <f t="shared" si="23"/>
        <v>0</v>
      </c>
      <c r="BI63" s="2">
        <v>40728</v>
      </c>
      <c r="BJ63" s="1">
        <v>168.9</v>
      </c>
      <c r="BK63" s="1">
        <f t="shared" si="24"/>
        <v>-0.34772534177801806</v>
      </c>
      <c r="BR63" s="1" t="b">
        <f t="shared" si="27"/>
        <v>1</v>
      </c>
      <c r="BS63" s="2">
        <v>40725</v>
      </c>
      <c r="BT63" s="1">
        <v>291.25</v>
      </c>
      <c r="BU63" s="1">
        <f t="shared" si="28"/>
        <v>3.6956599138391409E-2</v>
      </c>
      <c r="BW63" s="1" t="b">
        <f t="shared" si="29"/>
        <v>1</v>
      </c>
      <c r="BX63" s="2">
        <v>40725</v>
      </c>
      <c r="BY63" s="1">
        <v>8.3195399999999999</v>
      </c>
      <c r="BZ63" s="1">
        <f t="shared" si="30"/>
        <v>0.64178980771052385</v>
      </c>
    </row>
    <row r="64" spans="1:78" x14ac:dyDescent="0.2">
      <c r="A64" s="2">
        <v>40695</v>
      </c>
      <c r="B64" s="1">
        <v>72.36103</v>
      </c>
      <c r="C64" s="1">
        <f t="shared" si="0"/>
        <v>3.7500016130056699E-2</v>
      </c>
      <c r="J64" s="1" t="b">
        <f t="shared" si="3"/>
        <v>1</v>
      </c>
      <c r="K64" s="2">
        <v>40695</v>
      </c>
      <c r="L64" s="1">
        <v>37.61</v>
      </c>
      <c r="M64" s="1">
        <f t="shared" si="4"/>
        <v>-0.16347864768683276</v>
      </c>
      <c r="O64" s="1" t="b">
        <f t="shared" si="5"/>
        <v>1</v>
      </c>
      <c r="P64" s="2">
        <v>40695</v>
      </c>
      <c r="Q64" s="1">
        <v>42.389000000000003</v>
      </c>
      <c r="R64" s="1">
        <f t="shared" si="6"/>
        <v>-1.1565815553223625E-2</v>
      </c>
      <c r="T64" s="1" t="b">
        <f t="shared" si="7"/>
        <v>1</v>
      </c>
      <c r="U64" s="2">
        <v>40695</v>
      </c>
      <c r="V64" s="1">
        <v>238.58</v>
      </c>
      <c r="W64" s="1">
        <f t="shared" si="8"/>
        <v>-3.1265226571382122E-2</v>
      </c>
      <c r="Y64" s="1" t="b">
        <f t="shared" si="9"/>
        <v>1</v>
      </c>
      <c r="Z64" s="2">
        <v>40695</v>
      </c>
      <c r="AA64" s="1">
        <v>37.46</v>
      </c>
      <c r="AB64" s="1">
        <f t="shared" si="10"/>
        <v>-0.12024424612494124</v>
      </c>
      <c r="AD64" s="1" t="b">
        <f t="shared" si="11"/>
        <v>1</v>
      </c>
      <c r="AE64" s="2">
        <v>40695</v>
      </c>
      <c r="AF64" s="1">
        <v>8.8800000000000008</v>
      </c>
      <c r="AG64" s="1">
        <f t="shared" si="12"/>
        <v>8.9570552147239316E-2</v>
      </c>
      <c r="AI64" s="1" t="b">
        <f t="shared" si="13"/>
        <v>1</v>
      </c>
      <c r="AJ64" s="2">
        <v>40695</v>
      </c>
      <c r="AK64" s="1">
        <v>87.736000000000004</v>
      </c>
      <c r="AL64" s="1">
        <f t="shared" si="14"/>
        <v>-4.6358191758785236E-2</v>
      </c>
      <c r="AN64" s="1" t="b">
        <f t="shared" si="15"/>
        <v>1</v>
      </c>
      <c r="AO64" s="2">
        <v>40695</v>
      </c>
      <c r="AP64" s="1">
        <v>12.22</v>
      </c>
      <c r="AQ64" s="1">
        <f t="shared" si="16"/>
        <v>-2.3181454836131026E-2</v>
      </c>
      <c r="AS64" s="1" t="b">
        <f t="shared" si="17"/>
        <v>1</v>
      </c>
      <c r="AT64" s="2">
        <v>40695</v>
      </c>
      <c r="AU64" s="1">
        <v>26.097563000000001</v>
      </c>
      <c r="AV64" s="1">
        <f t="shared" si="18"/>
        <v>1.619728310446187E-2</v>
      </c>
      <c r="AX64" s="1" t="b">
        <f t="shared" si="19"/>
        <v>1</v>
      </c>
      <c r="AY64" s="2">
        <v>40695</v>
      </c>
      <c r="AZ64" s="1">
        <v>1808.31</v>
      </c>
      <c r="BA64" s="1">
        <f t="shared" si="20"/>
        <v>0.13788872248581022</v>
      </c>
      <c r="BC64" s="1" t="b">
        <f t="shared" si="21"/>
        <v>1</v>
      </c>
      <c r="BD64" s="2">
        <v>40695</v>
      </c>
      <c r="BE64" s="1">
        <v>27.556000000000001</v>
      </c>
      <c r="BF64" s="1">
        <f t="shared" si="22"/>
        <v>0.24885565375028323</v>
      </c>
      <c r="BH64" s="1" t="b">
        <f t="shared" si="23"/>
        <v>0</v>
      </c>
      <c r="BI64" s="2">
        <v>40721</v>
      </c>
      <c r="BJ64" s="1">
        <v>258.94</v>
      </c>
      <c r="BK64" s="1">
        <f t="shared" si="24"/>
        <v>-4.9866069790481693E-2</v>
      </c>
      <c r="BR64" s="1" t="b">
        <f t="shared" si="27"/>
        <v>1</v>
      </c>
      <c r="BS64" s="2">
        <v>40695</v>
      </c>
      <c r="BT64" s="1">
        <v>280.87</v>
      </c>
      <c r="BU64" s="1">
        <f t="shared" si="28"/>
        <v>-1.2516260591358163E-2</v>
      </c>
      <c r="BW64" s="1" t="b">
        <f t="shared" si="29"/>
        <v>1</v>
      </c>
      <c r="BX64" s="2">
        <v>40695</v>
      </c>
      <c r="BY64" s="1">
        <v>5.0673599999999999</v>
      </c>
      <c r="BZ64" s="1">
        <f t="shared" si="30"/>
        <v>-0.10666699574432076</v>
      </c>
    </row>
    <row r="65" spans="1:78" x14ac:dyDescent="0.2">
      <c r="A65" s="2">
        <v>40665</v>
      </c>
      <c r="B65" s="1">
        <v>69.745570000000001</v>
      </c>
      <c r="C65" s="1">
        <f t="shared" si="0"/>
        <v>6.4300986040214794E-2</v>
      </c>
      <c r="J65" s="1" t="b">
        <f t="shared" si="3"/>
        <v>1</v>
      </c>
      <c r="K65" s="2">
        <v>40665</v>
      </c>
      <c r="L65" s="1">
        <v>44.96</v>
      </c>
      <c r="M65" s="1">
        <f t="shared" si="4"/>
        <v>-8.2448979591836724E-2</v>
      </c>
      <c r="O65" s="1" t="b">
        <f t="shared" si="5"/>
        <v>1</v>
      </c>
      <c r="P65" s="2">
        <v>40665</v>
      </c>
      <c r="Q65" s="1">
        <v>42.884999999999998</v>
      </c>
      <c r="R65" s="1">
        <f t="shared" si="6"/>
        <v>-5.5188367481824249E-2</v>
      </c>
      <c r="T65" s="1" t="b">
        <f t="shared" si="7"/>
        <v>1</v>
      </c>
      <c r="U65" s="2">
        <v>40665</v>
      </c>
      <c r="V65" s="1">
        <v>246.28</v>
      </c>
      <c r="W65" s="1">
        <f t="shared" si="8"/>
        <v>8.51760851760857E-3</v>
      </c>
      <c r="Y65" s="1" t="b">
        <f t="shared" si="9"/>
        <v>1</v>
      </c>
      <c r="Z65" s="2">
        <v>40665</v>
      </c>
      <c r="AA65" s="1">
        <v>42.58</v>
      </c>
      <c r="AB65" s="1">
        <f t="shared" si="10"/>
        <v>-0.10527421727253634</v>
      </c>
      <c r="AD65" s="1" t="b">
        <f t="shared" si="11"/>
        <v>0</v>
      </c>
      <c r="AE65" s="2">
        <v>40675</v>
      </c>
      <c r="AF65" s="1">
        <v>8.15</v>
      </c>
      <c r="AI65" s="1" t="b">
        <f t="shared" si="13"/>
        <v>1</v>
      </c>
      <c r="AJ65" s="2">
        <v>40665</v>
      </c>
      <c r="AK65" s="1">
        <v>92.001000000000005</v>
      </c>
      <c r="AL65" s="1">
        <f t="shared" si="14"/>
        <v>-0.16218012931427009</v>
      </c>
      <c r="AN65" s="1" t="b">
        <f t="shared" si="15"/>
        <v>1</v>
      </c>
      <c r="AO65" s="2">
        <v>40665</v>
      </c>
      <c r="AP65" s="1">
        <v>12.51</v>
      </c>
      <c r="AQ65" s="1">
        <f t="shared" si="16"/>
        <v>-9.740259740259738E-2</v>
      </c>
      <c r="AS65" s="1" t="b">
        <f t="shared" si="17"/>
        <v>1</v>
      </c>
      <c r="AT65" s="2">
        <v>40665</v>
      </c>
      <c r="AU65" s="1">
        <v>25.681591000000001</v>
      </c>
      <c r="AV65" s="1">
        <f t="shared" si="18"/>
        <v>0.20786274637897609</v>
      </c>
      <c r="AX65" s="1" t="b">
        <f t="shared" si="19"/>
        <v>1</v>
      </c>
      <c r="AY65" s="2">
        <v>40665</v>
      </c>
      <c r="AZ65" s="1">
        <v>1589.18</v>
      </c>
      <c r="BA65" s="1">
        <f t="shared" si="20"/>
        <v>2.3250722762013384E-2</v>
      </c>
      <c r="BC65" s="1" t="b">
        <f t="shared" si="21"/>
        <v>1</v>
      </c>
      <c r="BD65" s="2">
        <v>40665</v>
      </c>
      <c r="BE65" s="1">
        <v>22.065000000000001</v>
      </c>
      <c r="BF65" s="1">
        <f t="shared" si="22"/>
        <v>-0.14760874604033061</v>
      </c>
      <c r="BH65" s="1" t="b">
        <f t="shared" si="23"/>
        <v>0</v>
      </c>
      <c r="BI65" s="2">
        <v>40637</v>
      </c>
      <c r="BJ65" s="1">
        <v>272.52999999999997</v>
      </c>
      <c r="BK65" s="1">
        <f t="shared" si="24"/>
        <v>-3.6110914621206892E-2</v>
      </c>
      <c r="BR65" s="1" t="b">
        <f t="shared" si="27"/>
        <v>1</v>
      </c>
      <c r="BS65" s="2">
        <v>40665</v>
      </c>
      <c r="BT65" s="1">
        <v>284.43</v>
      </c>
      <c r="BU65" s="1">
        <f t="shared" si="28"/>
        <v>-0.17756766134628721</v>
      </c>
      <c r="BW65" s="1" t="b">
        <f t="shared" si="29"/>
        <v>1</v>
      </c>
      <c r="BX65" s="2">
        <v>40665</v>
      </c>
      <c r="BY65" s="1">
        <v>5.6724199999999998</v>
      </c>
      <c r="BZ65" s="1">
        <f t="shared" si="30"/>
        <v>2.3889589842727574E-2</v>
      </c>
    </row>
    <row r="66" spans="1:78" x14ac:dyDescent="0.2">
      <c r="A66" s="2">
        <v>40634</v>
      </c>
      <c r="B66" s="1">
        <v>65.531809999999993</v>
      </c>
      <c r="C66" s="1">
        <f t="shared" si="0"/>
        <v>4.4950110710944992E-2</v>
      </c>
      <c r="J66" s="1" t="b">
        <f t="shared" si="3"/>
        <v>1</v>
      </c>
      <c r="K66" s="2">
        <v>40634</v>
      </c>
      <c r="L66" s="1">
        <v>49</v>
      </c>
      <c r="M66" s="1">
        <f t="shared" si="4"/>
        <v>0.15976331360946747</v>
      </c>
      <c r="O66" s="1" t="b">
        <f t="shared" si="5"/>
        <v>1</v>
      </c>
      <c r="P66" s="2">
        <v>40634</v>
      </c>
      <c r="Q66" s="1">
        <v>45.39</v>
      </c>
      <c r="R66" s="1">
        <f t="shared" si="6"/>
        <v>0.12407132243684987</v>
      </c>
      <c r="T66" s="1" t="b">
        <f t="shared" si="7"/>
        <v>1</v>
      </c>
      <c r="U66" s="2">
        <v>40634</v>
      </c>
      <c r="V66" s="1">
        <v>244.2</v>
      </c>
      <c r="W66" s="1">
        <f t="shared" si="8"/>
        <v>0.12193329045300005</v>
      </c>
      <c r="Y66" s="1" t="b">
        <f t="shared" si="9"/>
        <v>1</v>
      </c>
      <c r="Z66" s="2">
        <v>40634</v>
      </c>
      <c r="AA66" s="1">
        <v>47.59</v>
      </c>
      <c r="AB66" s="1">
        <f t="shared" si="10"/>
        <v>-1.8155560140292872E-2</v>
      </c>
      <c r="AI66" s="1" t="b">
        <f t="shared" si="13"/>
        <v>1</v>
      </c>
      <c r="AJ66" s="2">
        <v>40634</v>
      </c>
      <c r="AK66" s="1">
        <v>109.81</v>
      </c>
      <c r="AL66" s="1">
        <f t="shared" si="14"/>
        <v>0.2912595101186487</v>
      </c>
      <c r="AN66" s="1" t="b">
        <f t="shared" si="15"/>
        <v>1</v>
      </c>
      <c r="AO66" s="2">
        <v>40634</v>
      </c>
      <c r="AP66" s="1">
        <v>13.86</v>
      </c>
      <c r="AQ66" s="1">
        <f t="shared" si="16"/>
        <v>-3.6161335187760872E-2</v>
      </c>
      <c r="AS66" s="1" t="b">
        <f t="shared" si="17"/>
        <v>1</v>
      </c>
      <c r="AT66" s="2">
        <v>40634</v>
      </c>
      <c r="AU66" s="1">
        <v>21.262011000000001</v>
      </c>
      <c r="AV66" s="1">
        <f t="shared" si="18"/>
        <v>-1.4426988462747864E-2</v>
      </c>
      <c r="AX66" s="1" t="b">
        <f t="shared" si="19"/>
        <v>1</v>
      </c>
      <c r="AY66" s="2">
        <v>40634</v>
      </c>
      <c r="AZ66" s="1">
        <v>1553.07</v>
      </c>
      <c r="BA66" s="1">
        <f t="shared" si="20"/>
        <v>1.0784249918646233E-2</v>
      </c>
      <c r="BC66" s="1" t="b">
        <f t="shared" si="21"/>
        <v>1</v>
      </c>
      <c r="BD66" s="2">
        <v>40634</v>
      </c>
      <c r="BE66" s="1">
        <v>25.885999999999999</v>
      </c>
      <c r="BF66" s="1">
        <f t="shared" si="22"/>
        <v>8.9647645774867651E-3</v>
      </c>
      <c r="BH66" s="1" t="b">
        <f t="shared" si="23"/>
        <v>0</v>
      </c>
      <c r="BI66" s="2">
        <v>40605</v>
      </c>
      <c r="BJ66" s="1">
        <v>282.74</v>
      </c>
      <c r="BK66" s="1">
        <f t="shared" si="24"/>
        <v>0.11923046472963346</v>
      </c>
      <c r="BR66" s="1" t="b">
        <f t="shared" si="27"/>
        <v>1</v>
      </c>
      <c r="BS66" s="2">
        <v>40634</v>
      </c>
      <c r="BT66" s="1">
        <v>345.84</v>
      </c>
      <c r="BU66" s="1">
        <f t="shared" si="28"/>
        <v>0.28212352635871568</v>
      </c>
      <c r="BW66" s="1" t="b">
        <f t="shared" si="29"/>
        <v>0</v>
      </c>
      <c r="BX66" s="2">
        <v>40637</v>
      </c>
      <c r="BY66" s="1">
        <v>5.5400700000000001</v>
      </c>
      <c r="BZ66" s="1">
        <f t="shared" si="30"/>
        <v>0.3627937410675412</v>
      </c>
    </row>
    <row r="67" spans="1:78" x14ac:dyDescent="0.2">
      <c r="A67" s="2">
        <v>40603</v>
      </c>
      <c r="B67" s="1">
        <v>62.712859999999999</v>
      </c>
      <c r="C67" s="1">
        <f t="shared" si="0"/>
        <v>-1.9090957294472528E-2</v>
      </c>
      <c r="J67" s="1" t="b">
        <f t="shared" si="3"/>
        <v>1</v>
      </c>
      <c r="K67" s="2">
        <v>40603</v>
      </c>
      <c r="L67" s="1">
        <v>42.25</v>
      </c>
      <c r="M67" s="1">
        <f t="shared" si="4"/>
        <v>-5.5443773753632845E-2</v>
      </c>
      <c r="O67" s="1" t="b">
        <f t="shared" si="5"/>
        <v>1</v>
      </c>
      <c r="P67" s="2">
        <v>40603</v>
      </c>
      <c r="Q67" s="1">
        <v>40.380000000000003</v>
      </c>
      <c r="R67" s="1">
        <f t="shared" si="6"/>
        <v>0.15052568595606466</v>
      </c>
      <c r="T67" s="1" t="b">
        <f t="shared" si="7"/>
        <v>1</v>
      </c>
      <c r="U67" s="2">
        <v>40603</v>
      </c>
      <c r="V67" s="1">
        <v>217.66</v>
      </c>
      <c r="W67" s="1">
        <f t="shared" si="8"/>
        <v>6.473689077961739E-3</v>
      </c>
      <c r="Y67" s="1" t="b">
        <f t="shared" si="9"/>
        <v>1</v>
      </c>
      <c r="Z67" s="2">
        <v>40603</v>
      </c>
      <c r="AA67" s="1">
        <v>48.47</v>
      </c>
      <c r="AB67" s="1">
        <f t="shared" si="10"/>
        <v>1.6355630111134434E-2</v>
      </c>
      <c r="AI67" s="1" t="b">
        <f t="shared" si="13"/>
        <v>1</v>
      </c>
      <c r="AJ67" s="2">
        <v>40603</v>
      </c>
      <c r="AK67" s="1">
        <v>85.040999999999997</v>
      </c>
      <c r="AL67" s="1">
        <f t="shared" si="14"/>
        <v>0.11456094364351245</v>
      </c>
      <c r="AN67" s="1" t="b">
        <f t="shared" si="15"/>
        <v>1</v>
      </c>
      <c r="AO67" s="2">
        <v>40603</v>
      </c>
      <c r="AP67" s="1">
        <v>14.38</v>
      </c>
      <c r="AQ67" s="1">
        <f t="shared" si="16"/>
        <v>-6.1969993476842747E-2</v>
      </c>
      <c r="AS67" s="1" t="b">
        <f t="shared" si="17"/>
        <v>1</v>
      </c>
      <c r="AT67" s="2">
        <v>40603</v>
      </c>
      <c r="AU67" s="1">
        <v>21.573248</v>
      </c>
      <c r="AV67" s="1">
        <f t="shared" si="18"/>
        <v>1.7217959487908552E-2</v>
      </c>
      <c r="AX67" s="1" t="b">
        <f t="shared" si="19"/>
        <v>1</v>
      </c>
      <c r="AY67" s="2">
        <v>40603</v>
      </c>
      <c r="AZ67" s="1">
        <v>1536.5</v>
      </c>
      <c r="BA67" s="1">
        <f t="shared" si="20"/>
        <v>3.4708005602844497E-2</v>
      </c>
      <c r="BC67" s="1" t="b">
        <f t="shared" si="21"/>
        <v>1</v>
      </c>
      <c r="BD67" s="2">
        <v>40603</v>
      </c>
      <c r="BE67" s="1">
        <v>25.655999999999999</v>
      </c>
      <c r="BF67" s="1">
        <f t="shared" si="22"/>
        <v>-8.3487940630798188E-3</v>
      </c>
      <c r="BH67" s="1" t="b">
        <f t="shared" si="23"/>
        <v>0</v>
      </c>
      <c r="BI67" s="2">
        <v>40546</v>
      </c>
      <c r="BJ67" s="1">
        <v>252.62</v>
      </c>
      <c r="BK67" s="1">
        <f t="shared" si="24"/>
        <v>-0.22589936875651154</v>
      </c>
      <c r="BR67" s="1" t="b">
        <f t="shared" si="27"/>
        <v>1</v>
      </c>
      <c r="BS67" s="2">
        <v>40603</v>
      </c>
      <c r="BT67" s="1">
        <v>269.74</v>
      </c>
      <c r="BU67" s="1">
        <f t="shared" si="28"/>
        <v>-1.5834792761237504E-2</v>
      </c>
      <c r="BW67" s="1" t="b">
        <f t="shared" si="29"/>
        <v>1</v>
      </c>
      <c r="BX67" s="2">
        <v>40603</v>
      </c>
      <c r="BY67" s="1">
        <v>4.0652299999999997</v>
      </c>
      <c r="BZ67" s="1">
        <f t="shared" si="30"/>
        <v>-1.6021125908283505E-2</v>
      </c>
    </row>
    <row r="68" spans="1:78" x14ac:dyDescent="0.2">
      <c r="A68" s="2">
        <v>40575</v>
      </c>
      <c r="B68" s="1">
        <v>63.933410000000002</v>
      </c>
      <c r="C68" s="1">
        <f t="shared" si="0"/>
        <v>-0.16317997163104969</v>
      </c>
      <c r="J68" s="1" t="b">
        <f t="shared" si="3"/>
        <v>1</v>
      </c>
      <c r="K68" s="2">
        <v>40575</v>
      </c>
      <c r="L68" s="1">
        <v>44.73</v>
      </c>
      <c r="M68" s="1">
        <f t="shared" si="4"/>
        <v>-0.10629370629370631</v>
      </c>
      <c r="O68" s="1" t="b">
        <f t="shared" si="5"/>
        <v>1</v>
      </c>
      <c r="P68" s="2">
        <v>40575</v>
      </c>
      <c r="Q68" s="1">
        <v>35.097000000000001</v>
      </c>
      <c r="R68" s="1">
        <f t="shared" si="6"/>
        <v>-8.7085446742099074E-2</v>
      </c>
      <c r="T68" s="1" t="b">
        <f t="shared" si="7"/>
        <v>1</v>
      </c>
      <c r="U68" s="2">
        <v>40575</v>
      </c>
      <c r="V68" s="1">
        <v>216.26</v>
      </c>
      <c r="W68" s="1">
        <f t="shared" si="8"/>
        <v>-9.6171459974355306E-3</v>
      </c>
      <c r="Y68" s="1" t="b">
        <f t="shared" si="9"/>
        <v>1</v>
      </c>
      <c r="Z68" s="2">
        <v>40575</v>
      </c>
      <c r="AA68" s="1">
        <v>47.69</v>
      </c>
      <c r="AB68" s="1">
        <f t="shared" si="10"/>
        <v>2.404981747906372E-2</v>
      </c>
      <c r="AI68" s="1" t="b">
        <f t="shared" si="13"/>
        <v>1</v>
      </c>
      <c r="AJ68" s="2">
        <v>40575</v>
      </c>
      <c r="AK68" s="1">
        <v>76.3</v>
      </c>
      <c r="AL68" s="1">
        <f t="shared" si="14"/>
        <v>-0.16512566882953472</v>
      </c>
      <c r="AN68" s="1" t="b">
        <f t="shared" si="15"/>
        <v>1</v>
      </c>
      <c r="AO68" s="2">
        <v>40575</v>
      </c>
      <c r="AP68" s="1">
        <v>15.33</v>
      </c>
      <c r="AQ68" s="1">
        <f t="shared" si="16"/>
        <v>0.11653313911143479</v>
      </c>
      <c r="AS68" s="1" t="b">
        <f t="shared" si="17"/>
        <v>1</v>
      </c>
      <c r="AT68" s="2">
        <v>40575</v>
      </c>
      <c r="AU68" s="1">
        <v>21.208088</v>
      </c>
      <c r="AV68" s="1">
        <f t="shared" si="18"/>
        <v>3.2397419562370057E-2</v>
      </c>
      <c r="AX68" s="1" t="b">
        <f t="shared" si="19"/>
        <v>1</v>
      </c>
      <c r="AY68" s="2">
        <v>40575</v>
      </c>
      <c r="AZ68" s="1">
        <v>1484.96</v>
      </c>
      <c r="BA68" s="1">
        <f t="shared" si="20"/>
        <v>5.7626152914782298E-2</v>
      </c>
      <c r="BC68" s="1" t="b">
        <f t="shared" si="21"/>
        <v>1</v>
      </c>
      <c r="BD68" s="2">
        <v>40575</v>
      </c>
      <c r="BE68" s="1">
        <v>25.872</v>
      </c>
      <c r="BF68" s="1">
        <f t="shared" si="22"/>
        <v>-7.7712819050335086E-2</v>
      </c>
      <c r="BH68" s="1" t="b">
        <f t="shared" si="23"/>
        <v>0</v>
      </c>
      <c r="BI68" s="2">
        <v>40513</v>
      </c>
      <c r="BJ68" s="1">
        <v>326.33999999999997</v>
      </c>
      <c r="BK68" s="1">
        <f t="shared" si="24"/>
        <v>1.4843179049939095</v>
      </c>
      <c r="BR68" s="1" t="b">
        <f t="shared" si="27"/>
        <v>1</v>
      </c>
      <c r="BS68" s="2">
        <v>40575</v>
      </c>
      <c r="BT68" s="1">
        <v>274.08</v>
      </c>
      <c r="BU68" s="1">
        <f t="shared" si="28"/>
        <v>5.2332501439815687E-2</v>
      </c>
      <c r="BW68" s="1" t="b">
        <f t="shared" si="29"/>
        <v>1</v>
      </c>
      <c r="BX68" s="2">
        <v>40575</v>
      </c>
      <c r="BY68" s="1">
        <v>4.1314200000000003</v>
      </c>
      <c r="BZ68" s="1">
        <f t="shared" si="30"/>
        <v>3.3100361335817334E-2</v>
      </c>
    </row>
    <row r="69" spans="1:78" x14ac:dyDescent="0.2">
      <c r="A69" s="2">
        <v>40546</v>
      </c>
      <c r="B69" s="1">
        <v>76.40043</v>
      </c>
      <c r="C69" s="1">
        <f t="shared" ref="C69:C80" si="31">(B69-B70)/B70</f>
        <v>4.9690441022394371E-3</v>
      </c>
      <c r="J69" s="1" t="b">
        <f t="shared" ref="J69:J81" si="32">A69=K69</f>
        <v>1</v>
      </c>
      <c r="K69" s="2">
        <v>40546</v>
      </c>
      <c r="L69" s="1">
        <v>50.05</v>
      </c>
      <c r="M69" s="1">
        <f t="shared" ref="M69:M80" si="33">(L69-L70)/L70</f>
        <v>-0.1152554357433269</v>
      </c>
      <c r="O69" s="1" t="b">
        <f t="shared" ref="O69:O81" si="34">P69=A69</f>
        <v>1</v>
      </c>
      <c r="P69" s="2">
        <v>40546</v>
      </c>
      <c r="Q69" s="1">
        <v>38.445</v>
      </c>
      <c r="R69" s="1">
        <f t="shared" ref="R69:R80" si="35">(Q69-Q70)/Q70</f>
        <v>0.13719052267281917</v>
      </c>
      <c r="T69" s="1" t="b">
        <f t="shared" ref="T69:T81" si="36">U69=A69</f>
        <v>1</v>
      </c>
      <c r="U69" s="2">
        <v>40546</v>
      </c>
      <c r="V69" s="1">
        <v>218.36</v>
      </c>
      <c r="W69" s="1">
        <f t="shared" ref="W69:W80" si="37">(V69-V70)/V70</f>
        <v>-0.10095520421607371</v>
      </c>
      <c r="Y69" s="1" t="b">
        <f t="shared" ref="Y69:Y81" si="38">Z69=A69</f>
        <v>1</v>
      </c>
      <c r="Z69" s="2">
        <v>40546</v>
      </c>
      <c r="AA69" s="1">
        <v>46.57</v>
      </c>
      <c r="AB69" s="1">
        <f t="shared" ref="AB69:AB80" si="39">(AA69-AA70)/AA70</f>
        <v>-0.12049102927289901</v>
      </c>
      <c r="AI69" s="1" t="b">
        <f t="shared" ref="AI69:AI81" si="40">AJ69=A69</f>
        <v>1</v>
      </c>
      <c r="AJ69" s="2">
        <v>40546</v>
      </c>
      <c r="AK69" s="1">
        <v>91.391000000000005</v>
      </c>
      <c r="AL69" s="1">
        <f t="shared" ref="AL69:AL80" si="41">(AK69-AK70)/AK70</f>
        <v>-0.15784963278996689</v>
      </c>
      <c r="AN69" s="1" t="b">
        <f t="shared" ref="AN69:AN81" si="42">AO69=A69</f>
        <v>1</v>
      </c>
      <c r="AO69" s="2">
        <v>40546</v>
      </c>
      <c r="AP69" s="1">
        <v>13.73</v>
      </c>
      <c r="AQ69" s="1">
        <f t="shared" ref="AQ69:AQ80" si="43">(AP69-AP70)/AP70</f>
        <v>-0.17438364401683695</v>
      </c>
      <c r="AS69" s="1" t="b">
        <f t="shared" ref="AS69:AS81" si="44">AT69=A69</f>
        <v>1</v>
      </c>
      <c r="AT69" s="2">
        <v>40546</v>
      </c>
      <c r="AU69" s="1">
        <v>20.542562</v>
      </c>
      <c r="AV69" s="1">
        <f t="shared" ref="AV69:AV80" si="45">(AU69-AU70)/AU70</f>
        <v>-8.4980256256424483E-2</v>
      </c>
      <c r="AX69" s="1" t="b">
        <f t="shared" ref="AX69:AX81" si="46">AY69=A69</f>
        <v>1</v>
      </c>
      <c r="AY69" s="2">
        <v>40546</v>
      </c>
      <c r="AZ69" s="1">
        <v>1404.05</v>
      </c>
      <c r="BA69" s="1">
        <f t="shared" ref="BA69:BA80" si="47">(AZ69-AZ70)/AZ70</f>
        <v>-2.0236558389449079E-2</v>
      </c>
      <c r="BC69" s="1" t="b">
        <f t="shared" ref="BC69:BC81" si="48">BD69=A69</f>
        <v>1</v>
      </c>
      <c r="BD69" s="2">
        <v>40546</v>
      </c>
      <c r="BE69" s="1">
        <v>28.052</v>
      </c>
      <c r="BF69" s="1">
        <f t="shared" ref="BF69:BF80" si="49">(BE69-BE70)/BE70</f>
        <v>-0.19174806235053451</v>
      </c>
      <c r="BH69" s="1" t="b">
        <f t="shared" ref="BH69:BH72" si="50">BI69=A69</f>
        <v>0</v>
      </c>
      <c r="BI69" s="2">
        <v>40486</v>
      </c>
      <c r="BJ69" s="1">
        <v>131.36000000000001</v>
      </c>
      <c r="BK69" s="1">
        <f t="shared" ref="BK69:BK71" si="51">(BJ69-BJ70)/BJ70</f>
        <v>1.1719576719576723</v>
      </c>
      <c r="BR69" s="1" t="b">
        <f t="shared" ref="BR69:BR81" si="52">BS69=A69</f>
        <v>1</v>
      </c>
      <c r="BS69" s="2">
        <v>40546</v>
      </c>
      <c r="BT69" s="1">
        <v>260.45</v>
      </c>
      <c r="BU69" s="1">
        <f t="shared" ref="BU69:BU80" si="53">(BT69-BT70)/BT70</f>
        <v>-0.10248457906888593</v>
      </c>
      <c r="BW69" s="1" t="b">
        <f t="shared" ref="BW69:BW81" si="54">BX69=A69</f>
        <v>1</v>
      </c>
      <c r="BX69" s="2">
        <v>40546</v>
      </c>
      <c r="BY69" s="1">
        <v>3.99905</v>
      </c>
      <c r="BZ69" s="1">
        <f t="shared" ref="BZ69:BZ80" si="55">(BY69-BY70)/BY70</f>
        <v>-3.6447791977486023E-2</v>
      </c>
    </row>
    <row r="70" spans="1:78" x14ac:dyDescent="0.2">
      <c r="A70" s="2">
        <v>40513</v>
      </c>
      <c r="B70" s="1">
        <v>76.022670000000005</v>
      </c>
      <c r="C70" s="1">
        <f t="shared" si="31"/>
        <v>6.153440554659312E-3</v>
      </c>
      <c r="J70" s="1" t="b">
        <f t="shared" si="32"/>
        <v>1</v>
      </c>
      <c r="K70" s="2">
        <v>40513</v>
      </c>
      <c r="L70" s="1">
        <v>56.57</v>
      </c>
      <c r="M70" s="1">
        <f t="shared" si="33"/>
        <v>-1.531766753698873E-2</v>
      </c>
      <c r="O70" s="1" t="b">
        <f t="shared" si="34"/>
        <v>1</v>
      </c>
      <c r="P70" s="2">
        <v>40513</v>
      </c>
      <c r="Q70" s="1">
        <v>33.807000000000002</v>
      </c>
      <c r="R70" s="1">
        <f t="shared" si="35"/>
        <v>0.13025308414964396</v>
      </c>
      <c r="T70" s="1" t="b">
        <f t="shared" si="36"/>
        <v>1</v>
      </c>
      <c r="U70" s="2">
        <v>40513</v>
      </c>
      <c r="V70" s="1">
        <v>242.88</v>
      </c>
      <c r="W70" s="1">
        <f t="shared" si="37"/>
        <v>-2.3003614853762829E-3</v>
      </c>
      <c r="Y70" s="1" t="b">
        <f t="shared" si="38"/>
        <v>1</v>
      </c>
      <c r="Z70" s="2">
        <v>40513</v>
      </c>
      <c r="AA70" s="1">
        <v>52.95</v>
      </c>
      <c r="AB70" s="1">
        <f t="shared" si="39"/>
        <v>-1.543324656005947E-2</v>
      </c>
      <c r="AI70" s="1" t="b">
        <f t="shared" si="40"/>
        <v>1</v>
      </c>
      <c r="AJ70" s="2">
        <v>40513</v>
      </c>
      <c r="AK70" s="1">
        <v>108.521</v>
      </c>
      <c r="AL70" s="1">
        <f t="shared" si="41"/>
        <v>0.28638825997795186</v>
      </c>
      <c r="AN70" s="1" t="b">
        <f t="shared" si="42"/>
        <v>1</v>
      </c>
      <c r="AO70" s="2">
        <v>40513</v>
      </c>
      <c r="AP70" s="1">
        <v>16.63</v>
      </c>
      <c r="AQ70" s="1">
        <f t="shared" si="43"/>
        <v>-7.764836383804781E-2</v>
      </c>
      <c r="AS70" s="1" t="b">
        <f t="shared" si="44"/>
        <v>1</v>
      </c>
      <c r="AT70" s="2">
        <v>40513</v>
      </c>
      <c r="AU70" s="1">
        <v>22.450403000000001</v>
      </c>
      <c r="AV70" s="1">
        <f t="shared" si="45"/>
        <v>-1.2861241780678366E-2</v>
      </c>
      <c r="AX70" s="1" t="b">
        <f t="shared" si="46"/>
        <v>1</v>
      </c>
      <c r="AY70" s="2">
        <v>40513</v>
      </c>
      <c r="AZ70" s="1">
        <v>1433.05</v>
      </c>
      <c r="BA70" s="1">
        <f t="shared" si="47"/>
        <v>4.8601303937422596E-2</v>
      </c>
      <c r="BC70" s="1" t="b">
        <f t="shared" si="48"/>
        <v>1</v>
      </c>
      <c r="BD70" s="2">
        <v>40513</v>
      </c>
      <c r="BE70" s="1">
        <v>34.707000000000001</v>
      </c>
      <c r="BF70" s="1">
        <f t="shared" si="49"/>
        <v>6.1928219563687575E-2</v>
      </c>
      <c r="BH70" s="1" t="b">
        <f t="shared" si="50"/>
        <v>0</v>
      </c>
      <c r="BI70" s="2">
        <v>40457</v>
      </c>
      <c r="BJ70" s="1">
        <v>60.48</v>
      </c>
      <c r="BK70" s="1">
        <f t="shared" si="51"/>
        <v>0.1559633027522935</v>
      </c>
      <c r="BR70" s="1" t="b">
        <f t="shared" si="52"/>
        <v>1</v>
      </c>
      <c r="BS70" s="2">
        <v>40513</v>
      </c>
      <c r="BT70" s="1">
        <v>290.19</v>
      </c>
      <c r="BU70" s="1">
        <f t="shared" si="53"/>
        <v>6.9076038903625112E-2</v>
      </c>
      <c r="BW70" s="1" t="b">
        <f t="shared" si="54"/>
        <v>1</v>
      </c>
      <c r="BX70" s="2">
        <v>40513</v>
      </c>
      <c r="BY70" s="1">
        <v>4.1503199999999998</v>
      </c>
      <c r="BZ70" s="1">
        <f t="shared" si="55"/>
        <v>3.2942090015828769E-2</v>
      </c>
    </row>
    <row r="71" spans="1:78" x14ac:dyDescent="0.2">
      <c r="A71" s="2">
        <v>40483</v>
      </c>
      <c r="B71" s="1">
        <v>75.557730000000006</v>
      </c>
      <c r="C71" s="1">
        <f t="shared" si="31"/>
        <v>-3.8406197064130908E-4</v>
      </c>
      <c r="J71" s="1" t="b">
        <f t="shared" si="32"/>
        <v>1</v>
      </c>
      <c r="K71" s="2">
        <v>40483</v>
      </c>
      <c r="L71" s="1">
        <v>57.45</v>
      </c>
      <c r="M71" s="1">
        <f t="shared" si="33"/>
        <v>-0.23765923566878977</v>
      </c>
      <c r="O71" s="1" t="b">
        <f t="shared" si="34"/>
        <v>1</v>
      </c>
      <c r="P71" s="2">
        <v>40483</v>
      </c>
      <c r="Q71" s="1">
        <v>29.911000000000001</v>
      </c>
      <c r="R71" s="1">
        <f t="shared" si="35"/>
        <v>-3.5595679509914532E-2</v>
      </c>
      <c r="T71" s="1" t="b">
        <f t="shared" si="36"/>
        <v>1</v>
      </c>
      <c r="U71" s="2">
        <v>40483</v>
      </c>
      <c r="V71" s="1">
        <v>243.44</v>
      </c>
      <c r="W71" s="1">
        <f t="shared" si="37"/>
        <v>-6.2538508934072742E-2</v>
      </c>
      <c r="Y71" s="1" t="b">
        <f t="shared" si="38"/>
        <v>1</v>
      </c>
      <c r="Z71" s="2">
        <v>40483</v>
      </c>
      <c r="AA71" s="1">
        <v>53.78</v>
      </c>
      <c r="AB71" s="1">
        <f t="shared" si="39"/>
        <v>-0.19115656489697691</v>
      </c>
      <c r="AI71" s="1" t="b">
        <f t="shared" si="40"/>
        <v>1</v>
      </c>
      <c r="AJ71" s="2">
        <v>40483</v>
      </c>
      <c r="AK71" s="1">
        <v>84.361000000000004</v>
      </c>
      <c r="AL71" s="1">
        <f t="shared" si="41"/>
        <v>-0.16182139734520301</v>
      </c>
      <c r="AN71" s="1" t="b">
        <f t="shared" si="42"/>
        <v>1</v>
      </c>
      <c r="AO71" s="2">
        <v>40483</v>
      </c>
      <c r="AP71" s="1">
        <v>18.03</v>
      </c>
      <c r="AQ71" s="1">
        <f t="shared" si="43"/>
        <v>-0.14061010486177308</v>
      </c>
      <c r="AS71" s="1" t="b">
        <f t="shared" si="44"/>
        <v>1</v>
      </c>
      <c r="AT71" s="2">
        <v>40483</v>
      </c>
      <c r="AU71" s="1">
        <v>22.742905</v>
      </c>
      <c r="AV71" s="1">
        <f t="shared" si="45"/>
        <v>8.4917692027011812E-2</v>
      </c>
      <c r="AX71" s="1" t="b">
        <f t="shared" si="46"/>
        <v>1</v>
      </c>
      <c r="AY71" s="2">
        <v>40483</v>
      </c>
      <c r="AZ71" s="1">
        <v>1366.63</v>
      </c>
      <c r="BA71" s="1">
        <f t="shared" si="47"/>
        <v>0.1362638641767964</v>
      </c>
      <c r="BC71" s="1" t="b">
        <f t="shared" si="48"/>
        <v>1</v>
      </c>
      <c r="BD71" s="2">
        <v>40483</v>
      </c>
      <c r="BE71" s="1">
        <v>32.683</v>
      </c>
      <c r="BF71" s="1">
        <f t="shared" si="49"/>
        <v>-0.17739296770783522</v>
      </c>
      <c r="BH71" s="1" t="b">
        <f t="shared" si="50"/>
        <v>0</v>
      </c>
      <c r="BI71" s="2">
        <v>40422</v>
      </c>
      <c r="BJ71" s="1">
        <v>52.32</v>
      </c>
      <c r="BK71" s="1">
        <f t="shared" si="51"/>
        <v>0.33708152312803469</v>
      </c>
      <c r="BR71" s="1" t="b">
        <f t="shared" si="52"/>
        <v>1</v>
      </c>
      <c r="BS71" s="2">
        <v>40483</v>
      </c>
      <c r="BT71" s="1">
        <v>271.44</v>
      </c>
      <c r="BU71" s="1">
        <f t="shared" si="53"/>
        <v>-8.0830313907419335E-2</v>
      </c>
      <c r="BW71" s="1" t="b">
        <f t="shared" si="54"/>
        <v>1</v>
      </c>
      <c r="BX71" s="2">
        <v>40483</v>
      </c>
      <c r="BY71" s="1">
        <v>4.0179600000000004</v>
      </c>
      <c r="BZ71" s="1">
        <f t="shared" si="55"/>
        <v>-0.12371107040041872</v>
      </c>
    </row>
    <row r="72" spans="1:78" x14ac:dyDescent="0.2">
      <c r="A72" s="2">
        <v>40452</v>
      </c>
      <c r="B72" s="1">
        <v>75.586759999999998</v>
      </c>
      <c r="C72" s="1">
        <f t="shared" si="31"/>
        <v>-6.4388871456572253E-2</v>
      </c>
      <c r="J72" s="1" t="b">
        <f t="shared" si="32"/>
        <v>1</v>
      </c>
      <c r="K72" s="2">
        <v>40452</v>
      </c>
      <c r="L72" s="1">
        <v>75.36</v>
      </c>
      <c r="M72" s="1">
        <f t="shared" si="33"/>
        <v>2.7542950640850775E-2</v>
      </c>
      <c r="O72" s="1" t="b">
        <f t="shared" si="34"/>
        <v>1</v>
      </c>
      <c r="P72" s="2">
        <v>40452</v>
      </c>
      <c r="Q72" s="1">
        <v>31.015000000000001</v>
      </c>
      <c r="R72" s="1">
        <f t="shared" si="35"/>
        <v>-3.1498087616108695E-3</v>
      </c>
      <c r="T72" s="1" t="b">
        <f t="shared" si="36"/>
        <v>1</v>
      </c>
      <c r="U72" s="2">
        <v>40452</v>
      </c>
      <c r="V72" s="1">
        <v>259.68</v>
      </c>
      <c r="W72" s="1">
        <f t="shared" si="37"/>
        <v>-9.7393117831073975E-2</v>
      </c>
      <c r="Y72" s="1" t="b">
        <f t="shared" si="38"/>
        <v>1</v>
      </c>
      <c r="Z72" s="2">
        <v>40452</v>
      </c>
      <c r="AA72" s="1">
        <v>66.489999999999995</v>
      </c>
      <c r="AB72" s="1">
        <f t="shared" si="39"/>
        <v>-1.0270913962489013E-2</v>
      </c>
      <c r="AI72" s="1" t="b">
        <f t="shared" si="40"/>
        <v>1</v>
      </c>
      <c r="AJ72" s="2">
        <v>40452</v>
      </c>
      <c r="AK72" s="1">
        <v>100.648</v>
      </c>
      <c r="AL72" s="1">
        <f t="shared" si="41"/>
        <v>-0.11643300471420676</v>
      </c>
      <c r="AN72" s="1" t="b">
        <f t="shared" si="42"/>
        <v>1</v>
      </c>
      <c r="AO72" s="2">
        <v>40452</v>
      </c>
      <c r="AP72" s="1">
        <v>20.98</v>
      </c>
      <c r="AQ72" s="1">
        <f t="shared" si="43"/>
        <v>0.12614063338701029</v>
      </c>
      <c r="AS72" s="1" t="b">
        <f t="shared" si="44"/>
        <v>1</v>
      </c>
      <c r="AT72" s="2">
        <v>40452</v>
      </c>
      <c r="AU72" s="1">
        <v>20.962793000000001</v>
      </c>
      <c r="AV72" s="1">
        <f t="shared" si="45"/>
        <v>2.5563259355684733E-2</v>
      </c>
      <c r="AX72" s="1" t="b">
        <f t="shared" si="46"/>
        <v>1</v>
      </c>
      <c r="AY72" s="2">
        <v>40452</v>
      </c>
      <c r="AZ72" s="1">
        <v>1202.74</v>
      </c>
      <c r="BA72" s="1">
        <f t="shared" si="47"/>
        <v>4.4507551085984247E-2</v>
      </c>
      <c r="BC72" s="1" t="b">
        <f t="shared" si="48"/>
        <v>1</v>
      </c>
      <c r="BD72" s="2">
        <v>40452</v>
      </c>
      <c r="BE72" s="1">
        <v>39.731000000000002</v>
      </c>
      <c r="BF72" s="1">
        <f t="shared" si="49"/>
        <v>-3.7611895388781269E-3</v>
      </c>
      <c r="BH72" s="1" t="b">
        <f t="shared" si="50"/>
        <v>0</v>
      </c>
      <c r="BI72" s="2">
        <v>40415</v>
      </c>
      <c r="BJ72" s="1">
        <v>39.130000000000003</v>
      </c>
      <c r="BR72" s="1" t="b">
        <f t="shared" si="52"/>
        <v>1</v>
      </c>
      <c r="BS72" s="2">
        <v>40452</v>
      </c>
      <c r="BT72" s="1">
        <v>295.31</v>
      </c>
      <c r="BU72" s="1">
        <f t="shared" si="53"/>
        <v>-0.10509409376041701</v>
      </c>
      <c r="BW72" s="1" t="b">
        <f t="shared" si="54"/>
        <v>1</v>
      </c>
      <c r="BX72" s="2">
        <v>40452</v>
      </c>
      <c r="BY72" s="1">
        <v>4.5852000000000004</v>
      </c>
      <c r="BZ72" s="1">
        <f t="shared" si="55"/>
        <v>6.3594863420427597E-2</v>
      </c>
    </row>
    <row r="73" spans="1:78" x14ac:dyDescent="0.2">
      <c r="A73" s="2">
        <v>40422</v>
      </c>
      <c r="B73" s="1">
        <v>80.788650000000004</v>
      </c>
      <c r="C73" s="1">
        <f t="shared" si="31"/>
        <v>5.8645123880846479E-2</v>
      </c>
      <c r="J73" s="1" t="b">
        <f t="shared" si="32"/>
        <v>1</v>
      </c>
      <c r="K73" s="2">
        <v>40422</v>
      </c>
      <c r="L73" s="1">
        <v>73.34</v>
      </c>
      <c r="M73" s="1">
        <f t="shared" si="33"/>
        <v>7.190879859690151E-2</v>
      </c>
      <c r="O73" s="1" t="b">
        <f t="shared" si="34"/>
        <v>1</v>
      </c>
      <c r="P73" s="2">
        <v>40422</v>
      </c>
      <c r="Q73" s="1">
        <v>31.113</v>
      </c>
      <c r="R73" s="1">
        <f t="shared" si="35"/>
        <v>4.7471420267389541E-3</v>
      </c>
      <c r="T73" s="1" t="b">
        <f t="shared" si="36"/>
        <v>1</v>
      </c>
      <c r="U73" s="2">
        <v>40422</v>
      </c>
      <c r="V73" s="1">
        <v>287.7</v>
      </c>
      <c r="W73" s="1">
        <f t="shared" si="37"/>
        <v>4.1447963800904937E-2</v>
      </c>
      <c r="Y73" s="1" t="b">
        <f t="shared" si="38"/>
        <v>1</v>
      </c>
      <c r="Z73" s="2">
        <v>40422</v>
      </c>
      <c r="AA73" s="1">
        <v>67.180000000000007</v>
      </c>
      <c r="AB73" s="1">
        <f t="shared" si="39"/>
        <v>-4.6821793416572034E-2</v>
      </c>
      <c r="AI73" s="1" t="b">
        <f t="shared" si="40"/>
        <v>1</v>
      </c>
      <c r="AJ73" s="2">
        <v>40422</v>
      </c>
      <c r="AK73" s="1">
        <v>113.911</v>
      </c>
      <c r="AL73" s="1">
        <f t="shared" si="41"/>
        <v>0.34952848071272863</v>
      </c>
      <c r="AN73" s="1" t="b">
        <f t="shared" si="42"/>
        <v>1</v>
      </c>
      <c r="AO73" s="2">
        <v>40422</v>
      </c>
      <c r="AP73" s="1">
        <v>18.63</v>
      </c>
      <c r="AQ73" s="1">
        <f t="shared" si="43"/>
        <v>-1.8957345971563951E-2</v>
      </c>
      <c r="AS73" s="1" t="b">
        <f t="shared" si="44"/>
        <v>1</v>
      </c>
      <c r="AT73" s="2">
        <v>40422</v>
      </c>
      <c r="AU73" s="1">
        <v>20.440273000000001</v>
      </c>
      <c r="AV73" s="1">
        <f t="shared" si="45"/>
        <v>0.19194293491967715</v>
      </c>
      <c r="AX73" s="1" t="b">
        <f t="shared" si="46"/>
        <v>1</v>
      </c>
      <c r="AY73" s="2">
        <v>40422</v>
      </c>
      <c r="AZ73" s="1">
        <v>1151.49</v>
      </c>
      <c r="BA73" s="1">
        <f t="shared" si="47"/>
        <v>-1.4143714522992082E-2</v>
      </c>
      <c r="BC73" s="1" t="b">
        <f t="shared" si="48"/>
        <v>1</v>
      </c>
      <c r="BD73" s="2">
        <v>40422</v>
      </c>
      <c r="BE73" s="1">
        <v>39.881</v>
      </c>
      <c r="BF73" s="1">
        <f t="shared" si="49"/>
        <v>0.10092477570738437</v>
      </c>
      <c r="BR73" s="1" t="b">
        <f t="shared" si="52"/>
        <v>1</v>
      </c>
      <c r="BS73" s="2">
        <v>40422</v>
      </c>
      <c r="BT73" s="1">
        <v>329.99</v>
      </c>
      <c r="BU73" s="1">
        <f t="shared" si="53"/>
        <v>0.10976963174709932</v>
      </c>
      <c r="BW73" s="1" t="b">
        <f t="shared" si="54"/>
        <v>1</v>
      </c>
      <c r="BX73" s="2">
        <v>40422</v>
      </c>
      <c r="BY73" s="1">
        <v>4.3110400000000002</v>
      </c>
      <c r="BZ73" s="1">
        <f t="shared" si="55"/>
        <v>8.0569480649689287E-2</v>
      </c>
    </row>
    <row r="74" spans="1:78" x14ac:dyDescent="0.2">
      <c r="A74" s="2">
        <v>40392</v>
      </c>
      <c r="B74" s="1">
        <v>76.313249999999996</v>
      </c>
      <c r="C74" s="1">
        <f t="shared" si="31"/>
        <v>-1.3523626014307587E-2</v>
      </c>
      <c r="J74" s="1" t="b">
        <f t="shared" si="32"/>
        <v>1</v>
      </c>
      <c r="K74" s="2">
        <v>40392</v>
      </c>
      <c r="L74" s="1">
        <v>68.42</v>
      </c>
      <c r="M74" s="1">
        <f t="shared" si="33"/>
        <v>8.7931308634123087E-2</v>
      </c>
      <c r="O74" s="1" t="b">
        <f t="shared" si="34"/>
        <v>1</v>
      </c>
      <c r="P74" s="2">
        <v>40392</v>
      </c>
      <c r="Q74" s="1">
        <v>30.966000000000001</v>
      </c>
      <c r="R74" s="1">
        <f t="shared" si="35"/>
        <v>-1.3287448618678841E-2</v>
      </c>
      <c r="T74" s="1" t="b">
        <f t="shared" si="36"/>
        <v>1</v>
      </c>
      <c r="U74" s="2">
        <v>40392</v>
      </c>
      <c r="V74" s="1">
        <v>276.25</v>
      </c>
      <c r="W74" s="1">
        <f t="shared" si="37"/>
        <v>2.7868730465843167E-2</v>
      </c>
      <c r="Y74" s="1" t="b">
        <f t="shared" si="38"/>
        <v>1</v>
      </c>
      <c r="Z74" s="2">
        <v>40392</v>
      </c>
      <c r="AA74" s="1">
        <v>70.48</v>
      </c>
      <c r="AB74" s="1">
        <f t="shared" si="39"/>
        <v>2.7030872101294311E-3</v>
      </c>
      <c r="AI74" s="1" t="b">
        <f t="shared" si="40"/>
        <v>1</v>
      </c>
      <c r="AJ74" s="2">
        <v>40392</v>
      </c>
      <c r="AK74" s="1">
        <v>84.408000000000001</v>
      </c>
      <c r="AL74" s="1">
        <f t="shared" si="41"/>
        <v>0</v>
      </c>
      <c r="AN74" s="1" t="b">
        <f t="shared" si="42"/>
        <v>1</v>
      </c>
      <c r="AO74" s="2">
        <v>40392</v>
      </c>
      <c r="AP74" s="1">
        <v>18.989999999999998</v>
      </c>
      <c r="AQ74" s="1">
        <f t="shared" si="43"/>
        <v>0.48359374999999982</v>
      </c>
      <c r="AS74" s="1" t="b">
        <f t="shared" si="44"/>
        <v>1</v>
      </c>
      <c r="AT74" s="2">
        <v>40392</v>
      </c>
      <c r="AU74" s="1">
        <v>17.148700999999999</v>
      </c>
      <c r="AV74" s="1">
        <f t="shared" si="45"/>
        <v>4.0750691165426754E-2</v>
      </c>
      <c r="AX74" s="1" t="b">
        <f t="shared" si="46"/>
        <v>1</v>
      </c>
      <c r="AY74" s="2">
        <v>40392</v>
      </c>
      <c r="AZ74" s="1">
        <v>1168.01</v>
      </c>
      <c r="BA74" s="1">
        <f t="shared" si="47"/>
        <v>0.11446018796813133</v>
      </c>
      <c r="BC74" s="1" t="b">
        <f t="shared" si="48"/>
        <v>1</v>
      </c>
      <c r="BD74" s="2">
        <v>40392</v>
      </c>
      <c r="BE74" s="1">
        <v>36.225000000000001</v>
      </c>
      <c r="BF74" s="1">
        <f t="shared" si="49"/>
        <v>1.9618329205134056E-2</v>
      </c>
      <c r="BR74" s="1" t="b">
        <f t="shared" si="52"/>
        <v>1</v>
      </c>
      <c r="BS74" s="2">
        <v>40392</v>
      </c>
      <c r="BT74" s="1">
        <v>297.35000000000002</v>
      </c>
      <c r="BU74" s="1">
        <f t="shared" si="53"/>
        <v>-9.1645028257217043E-2</v>
      </c>
      <c r="BW74" s="1" t="b">
        <f t="shared" si="54"/>
        <v>1</v>
      </c>
      <c r="BX74" s="2">
        <v>40392</v>
      </c>
      <c r="BY74" s="1">
        <v>3.9895999999999998</v>
      </c>
      <c r="BZ74" s="1">
        <f t="shared" si="55"/>
        <v>-4.0908511768679559E-2</v>
      </c>
    </row>
    <row r="75" spans="1:78" x14ac:dyDescent="0.2">
      <c r="A75" s="2">
        <v>40360</v>
      </c>
      <c r="B75" s="1">
        <v>77.359430000000003</v>
      </c>
      <c r="C75" s="1">
        <f t="shared" si="31"/>
        <v>7.9131047593433604E-2</v>
      </c>
      <c r="J75" s="1" t="b">
        <f t="shared" si="32"/>
        <v>1</v>
      </c>
      <c r="K75" s="2">
        <v>40360</v>
      </c>
      <c r="L75" s="1">
        <v>62.89</v>
      </c>
      <c r="M75" s="1">
        <f t="shared" si="33"/>
        <v>-5.641410352588154E-2</v>
      </c>
      <c r="O75" s="1" t="b">
        <f t="shared" si="34"/>
        <v>1</v>
      </c>
      <c r="P75" s="2">
        <v>40360</v>
      </c>
      <c r="Q75" s="1">
        <v>31.382999999999999</v>
      </c>
      <c r="R75" s="1">
        <f t="shared" si="35"/>
        <v>-8.4986730696323103E-3</v>
      </c>
      <c r="T75" s="1" t="b">
        <f t="shared" si="36"/>
        <v>1</v>
      </c>
      <c r="U75" s="2">
        <v>40360</v>
      </c>
      <c r="V75" s="1">
        <v>268.76</v>
      </c>
      <c r="W75" s="1">
        <f t="shared" si="37"/>
        <v>-1.448425066920901E-2</v>
      </c>
      <c r="Y75" s="1" t="b">
        <f t="shared" si="38"/>
        <v>1</v>
      </c>
      <c r="Z75" s="2">
        <v>40360</v>
      </c>
      <c r="AA75" s="1">
        <v>70.290000000000006</v>
      </c>
      <c r="AB75" s="1">
        <f t="shared" si="39"/>
        <v>0.12302284710017579</v>
      </c>
      <c r="AI75" s="1" t="b">
        <f t="shared" si="40"/>
        <v>1</v>
      </c>
      <c r="AJ75" s="2">
        <v>40360</v>
      </c>
      <c r="AK75" s="1">
        <v>84.408000000000001</v>
      </c>
      <c r="AL75" s="1">
        <f t="shared" si="41"/>
        <v>6.4279409910477855E-2</v>
      </c>
      <c r="AN75" s="1" t="b">
        <f t="shared" si="42"/>
        <v>1</v>
      </c>
      <c r="AO75" s="2">
        <v>40360</v>
      </c>
      <c r="AP75" s="1">
        <v>12.8</v>
      </c>
      <c r="AQ75" s="1">
        <f t="shared" si="43"/>
        <v>0.60401002506265666</v>
      </c>
      <c r="AS75" s="1" t="b">
        <f t="shared" si="44"/>
        <v>1</v>
      </c>
      <c r="AT75" s="2">
        <v>40360</v>
      </c>
      <c r="AU75" s="1">
        <v>16.477242</v>
      </c>
      <c r="AV75" s="1">
        <f t="shared" si="45"/>
        <v>4.1899528771389166E-2</v>
      </c>
      <c r="AX75" s="1" t="b">
        <f t="shared" si="46"/>
        <v>1</v>
      </c>
      <c r="AY75" s="2">
        <v>40360</v>
      </c>
      <c r="AZ75" s="1">
        <v>1048.05</v>
      </c>
      <c r="BA75" s="1">
        <f t="shared" si="47"/>
        <v>0.1961446718177563</v>
      </c>
      <c r="BC75" s="1" t="b">
        <f t="shared" si="48"/>
        <v>1</v>
      </c>
      <c r="BD75" s="2">
        <v>40360</v>
      </c>
      <c r="BE75" s="1">
        <v>35.527999999999999</v>
      </c>
      <c r="BF75" s="1">
        <f t="shared" si="49"/>
        <v>9.610341529633179E-2</v>
      </c>
      <c r="BR75" s="1" t="b">
        <f t="shared" si="52"/>
        <v>1</v>
      </c>
      <c r="BS75" s="2">
        <v>40360</v>
      </c>
      <c r="BT75" s="1">
        <v>327.35000000000002</v>
      </c>
      <c r="BU75" s="1">
        <f t="shared" si="53"/>
        <v>2.7501069486045293E-4</v>
      </c>
      <c r="BW75" s="1" t="b">
        <f t="shared" si="54"/>
        <v>1</v>
      </c>
      <c r="BX75" s="2">
        <v>40360</v>
      </c>
      <c r="BY75" s="1">
        <v>4.15977</v>
      </c>
      <c r="BZ75" s="1">
        <f t="shared" si="55"/>
        <v>3.044437893714674E-2</v>
      </c>
    </row>
    <row r="76" spans="1:78" x14ac:dyDescent="0.2">
      <c r="A76" s="2">
        <v>40330</v>
      </c>
      <c r="B76" s="1">
        <v>71.686779999999999</v>
      </c>
      <c r="C76" s="1">
        <f t="shared" si="31"/>
        <v>8.3193413936576324E-2</v>
      </c>
      <c r="J76" s="1" t="b">
        <f t="shared" si="32"/>
        <v>1</v>
      </c>
      <c r="K76" s="2">
        <v>40330</v>
      </c>
      <c r="L76" s="1">
        <v>66.650000000000006</v>
      </c>
      <c r="M76" s="1">
        <f t="shared" si="33"/>
        <v>0.17673022598870064</v>
      </c>
      <c r="O76" s="1" t="b">
        <f t="shared" si="34"/>
        <v>1</v>
      </c>
      <c r="P76" s="2">
        <v>40330</v>
      </c>
      <c r="Q76" s="1">
        <v>31.652000000000001</v>
      </c>
      <c r="R76" s="1">
        <f t="shared" si="35"/>
        <v>-2.9317958783120584E-2</v>
      </c>
      <c r="T76" s="1" t="b">
        <f t="shared" si="36"/>
        <v>1</v>
      </c>
      <c r="U76" s="2">
        <v>40330</v>
      </c>
      <c r="V76" s="1">
        <v>272.70999999999998</v>
      </c>
      <c r="W76" s="1">
        <f t="shared" si="37"/>
        <v>1.0336395969175917E-2</v>
      </c>
      <c r="Y76" s="1" t="b">
        <f t="shared" si="38"/>
        <v>1</v>
      </c>
      <c r="Z76" s="2">
        <v>40330</v>
      </c>
      <c r="AA76" s="1">
        <v>62.59</v>
      </c>
      <c r="AB76" s="1">
        <f t="shared" si="39"/>
        <v>0.1554365885176297</v>
      </c>
      <c r="AI76" s="1" t="b">
        <f t="shared" si="40"/>
        <v>1</v>
      </c>
      <c r="AJ76" s="2">
        <v>40330</v>
      </c>
      <c r="AK76" s="1">
        <v>79.31</v>
      </c>
      <c r="AL76" s="1">
        <f t="shared" si="41"/>
        <v>7.1047549595538023E-2</v>
      </c>
      <c r="AN76" s="1" t="b">
        <f t="shared" si="42"/>
        <v>1</v>
      </c>
      <c r="AO76" s="2">
        <v>40330</v>
      </c>
      <c r="AP76" s="1">
        <v>7.98</v>
      </c>
      <c r="AQ76" s="1">
        <f t="shared" si="43"/>
        <v>-0.27322404371584696</v>
      </c>
      <c r="AS76" s="1" t="b">
        <f t="shared" si="44"/>
        <v>1</v>
      </c>
      <c r="AT76" s="2">
        <v>40330</v>
      </c>
      <c r="AU76" s="1">
        <v>15.814617</v>
      </c>
      <c r="AV76" s="1">
        <f t="shared" si="45"/>
        <v>-0.19216304082201427</v>
      </c>
      <c r="AX76" s="1" t="b">
        <f t="shared" si="46"/>
        <v>1</v>
      </c>
      <c r="AY76" s="2">
        <v>40330</v>
      </c>
      <c r="AZ76" s="1">
        <v>876.19</v>
      </c>
      <c r="BA76" s="1">
        <f t="shared" si="47"/>
        <v>0.15965641378580142</v>
      </c>
      <c r="BC76" s="1" t="b">
        <f t="shared" si="48"/>
        <v>1</v>
      </c>
      <c r="BD76" s="2">
        <v>40330</v>
      </c>
      <c r="BE76" s="1">
        <v>32.412999999999997</v>
      </c>
      <c r="BF76" s="1">
        <f t="shared" si="49"/>
        <v>0.19742140455872023</v>
      </c>
      <c r="BR76" s="1" t="b">
        <f t="shared" si="52"/>
        <v>1</v>
      </c>
      <c r="BS76" s="2">
        <v>40330</v>
      </c>
      <c r="BT76" s="1">
        <v>327.26</v>
      </c>
      <c r="BU76" s="1">
        <f t="shared" si="53"/>
        <v>1.877159667527931E-2</v>
      </c>
      <c r="BW76" s="1" t="b">
        <f t="shared" si="54"/>
        <v>1</v>
      </c>
      <c r="BX76" s="2">
        <v>40330</v>
      </c>
      <c r="BY76" s="1">
        <v>4.0368700000000004</v>
      </c>
      <c r="BZ76" s="1">
        <f t="shared" si="55"/>
        <v>-4.2599413256049434E-2</v>
      </c>
    </row>
    <row r="77" spans="1:78" x14ac:dyDescent="0.2">
      <c r="A77" s="2">
        <v>40301</v>
      </c>
      <c r="B77" s="1">
        <v>66.180959999999999</v>
      </c>
      <c r="C77" s="1">
        <f t="shared" si="31"/>
        <v>-5.5555991602590296E-2</v>
      </c>
      <c r="J77" s="1" t="b">
        <f t="shared" si="32"/>
        <v>1</v>
      </c>
      <c r="K77" s="2">
        <v>40301</v>
      </c>
      <c r="L77" s="1">
        <v>56.64</v>
      </c>
      <c r="M77" s="1">
        <f t="shared" si="33"/>
        <v>4.2517945886250734E-2</v>
      </c>
      <c r="O77" s="1" t="b">
        <f t="shared" si="34"/>
        <v>1</v>
      </c>
      <c r="P77" s="2">
        <v>40301</v>
      </c>
      <c r="Q77" s="1">
        <v>32.607999999999997</v>
      </c>
      <c r="R77" s="1">
        <f t="shared" si="35"/>
        <v>-5.4730983302412023E-2</v>
      </c>
      <c r="T77" s="1" t="b">
        <f t="shared" si="36"/>
        <v>1</v>
      </c>
      <c r="U77" s="2">
        <v>40301</v>
      </c>
      <c r="V77" s="1">
        <v>269.92</v>
      </c>
      <c r="W77" s="1">
        <f t="shared" si="37"/>
        <v>-2.4538325322539713E-2</v>
      </c>
      <c r="Y77" s="1" t="b">
        <f t="shared" si="38"/>
        <v>1</v>
      </c>
      <c r="Z77" s="2">
        <v>40301</v>
      </c>
      <c r="AA77" s="1">
        <v>54.17</v>
      </c>
      <c r="AB77" s="1">
        <f t="shared" si="39"/>
        <v>-0.13988567799301357</v>
      </c>
      <c r="AI77" s="1" t="b">
        <f t="shared" si="40"/>
        <v>1</v>
      </c>
      <c r="AJ77" s="2">
        <v>40301</v>
      </c>
      <c r="AK77" s="1">
        <v>74.049000000000007</v>
      </c>
      <c r="AL77" s="1">
        <f t="shared" si="41"/>
        <v>-0.25116043889366435</v>
      </c>
      <c r="AN77" s="1" t="b">
        <f t="shared" si="42"/>
        <v>1</v>
      </c>
      <c r="AO77" s="2">
        <v>40301</v>
      </c>
      <c r="AP77" s="1">
        <v>10.98</v>
      </c>
      <c r="AQ77" s="1">
        <f t="shared" si="43"/>
        <v>0.1342975206611571</v>
      </c>
      <c r="AS77" s="1" t="b">
        <f t="shared" si="44"/>
        <v>1</v>
      </c>
      <c r="AT77" s="2">
        <v>40301</v>
      </c>
      <c r="AU77" s="1">
        <v>19.576495999999999</v>
      </c>
      <c r="AV77" s="1">
        <f t="shared" si="45"/>
        <v>-4.2672562016384905E-2</v>
      </c>
      <c r="AX77" s="1" t="b">
        <f t="shared" si="46"/>
        <v>1</v>
      </c>
      <c r="AY77" s="2">
        <v>40301</v>
      </c>
      <c r="AZ77" s="1">
        <v>755.56</v>
      </c>
      <c r="BA77" s="1">
        <f t="shared" si="47"/>
        <v>-7.8394810447389163E-3</v>
      </c>
      <c r="BC77" s="1" t="b">
        <f t="shared" si="48"/>
        <v>1</v>
      </c>
      <c r="BD77" s="2">
        <v>40301</v>
      </c>
      <c r="BE77" s="1">
        <v>27.068999999999999</v>
      </c>
      <c r="BF77" s="1">
        <f t="shared" si="49"/>
        <v>-4.0140420552462731E-2</v>
      </c>
      <c r="BR77" s="1" t="b">
        <f t="shared" si="52"/>
        <v>1</v>
      </c>
      <c r="BS77" s="2">
        <v>40301</v>
      </c>
      <c r="BT77" s="1">
        <v>321.23</v>
      </c>
      <c r="BU77" s="1">
        <f t="shared" si="53"/>
        <v>5.866262399894543E-2</v>
      </c>
      <c r="BW77" s="1" t="b">
        <f t="shared" si="54"/>
        <v>1</v>
      </c>
      <c r="BX77" s="2">
        <v>40301</v>
      </c>
      <c r="BY77" s="1">
        <v>4.2164900000000003</v>
      </c>
      <c r="BZ77" s="1">
        <f t="shared" si="55"/>
        <v>-5.1064615079927635E-2</v>
      </c>
    </row>
    <row r="78" spans="1:78" x14ac:dyDescent="0.2">
      <c r="A78" s="2">
        <v>40269</v>
      </c>
      <c r="B78" s="1">
        <v>70.073989999999995</v>
      </c>
      <c r="C78" s="1">
        <f t="shared" si="31"/>
        <v>8.4804697508125401E-2</v>
      </c>
      <c r="J78" s="1" t="b">
        <f t="shared" si="32"/>
        <v>1</v>
      </c>
      <c r="K78" s="2">
        <v>40269</v>
      </c>
      <c r="L78" s="1">
        <v>54.33</v>
      </c>
      <c r="M78" s="1">
        <f t="shared" si="33"/>
        <v>0.22364864864864864</v>
      </c>
      <c r="O78" s="1" t="b">
        <f t="shared" si="34"/>
        <v>1</v>
      </c>
      <c r="P78" s="2">
        <v>40269</v>
      </c>
      <c r="Q78" s="1">
        <v>34.496000000000002</v>
      </c>
      <c r="R78" s="1">
        <f t="shared" si="35"/>
        <v>7.8592923715197216E-3</v>
      </c>
      <c r="T78" s="1" t="b">
        <f t="shared" si="36"/>
        <v>1</v>
      </c>
      <c r="U78" s="2">
        <v>40269</v>
      </c>
      <c r="V78" s="1">
        <v>276.70999999999998</v>
      </c>
      <c r="W78" s="1">
        <f t="shared" si="37"/>
        <v>0.36727937543235489</v>
      </c>
      <c r="Y78" s="1" t="b">
        <f t="shared" si="38"/>
        <v>1</v>
      </c>
      <c r="Z78" s="2">
        <v>40269</v>
      </c>
      <c r="AA78" s="1">
        <v>62.98</v>
      </c>
      <c r="AB78" s="1">
        <f t="shared" si="39"/>
        <v>9.7021424838878254E-2</v>
      </c>
      <c r="AI78" s="1" t="b">
        <f t="shared" si="40"/>
        <v>1</v>
      </c>
      <c r="AJ78" s="2">
        <v>40269</v>
      </c>
      <c r="AK78" s="1">
        <v>98.885000000000005</v>
      </c>
      <c r="AL78" s="1">
        <f t="shared" si="41"/>
        <v>5.7231749561647442E-2</v>
      </c>
      <c r="AN78" s="1" t="b">
        <f t="shared" si="42"/>
        <v>1</v>
      </c>
      <c r="AO78" s="2">
        <v>40269</v>
      </c>
      <c r="AP78" s="1">
        <v>9.68</v>
      </c>
      <c r="AQ78" s="1">
        <f t="shared" si="43"/>
        <v>-1.2244897959183773E-2</v>
      </c>
      <c r="AS78" s="1" t="b">
        <f t="shared" si="44"/>
        <v>1</v>
      </c>
      <c r="AT78" s="2">
        <v>40269</v>
      </c>
      <c r="AU78" s="1">
        <v>20.449112</v>
      </c>
      <c r="AV78" s="1">
        <f t="shared" si="45"/>
        <v>6.568683841489989E-2</v>
      </c>
      <c r="AX78" s="1" t="b">
        <f t="shared" si="46"/>
        <v>1</v>
      </c>
      <c r="AY78" s="2">
        <v>40269</v>
      </c>
      <c r="AZ78" s="1">
        <v>761.53</v>
      </c>
      <c r="BA78" s="1">
        <f t="shared" si="47"/>
        <v>2.009296344420184E-2</v>
      </c>
      <c r="BC78" s="1" t="b">
        <f t="shared" si="48"/>
        <v>1</v>
      </c>
      <c r="BD78" s="2">
        <v>40269</v>
      </c>
      <c r="BE78" s="1">
        <v>28.201000000000001</v>
      </c>
      <c r="BF78" s="1">
        <f t="shared" si="49"/>
        <v>0.42020446190260369</v>
      </c>
      <c r="BR78" s="1" t="b">
        <f t="shared" si="52"/>
        <v>1</v>
      </c>
      <c r="BS78" s="2">
        <v>40269</v>
      </c>
      <c r="BT78" s="1">
        <v>303.43</v>
      </c>
      <c r="BU78" s="1">
        <f t="shared" si="53"/>
        <v>0.15654063119377951</v>
      </c>
      <c r="BW78" s="1" t="b">
        <f t="shared" si="54"/>
        <v>1</v>
      </c>
      <c r="BX78" s="2">
        <v>40269</v>
      </c>
      <c r="BY78" s="1">
        <v>4.44339</v>
      </c>
      <c r="BZ78" s="1">
        <f t="shared" si="55"/>
        <v>5.6179641743363463E-2</v>
      </c>
    </row>
    <row r="79" spans="1:78" x14ac:dyDescent="0.2">
      <c r="A79" s="2">
        <v>40239</v>
      </c>
      <c r="B79" s="1">
        <v>64.595950000000002</v>
      </c>
      <c r="C79" s="1">
        <f t="shared" si="31"/>
        <v>7.3711127423437689E-3</v>
      </c>
      <c r="J79" s="1" t="b">
        <f t="shared" si="32"/>
        <v>1</v>
      </c>
      <c r="K79" s="2">
        <v>40239</v>
      </c>
      <c r="L79" s="1">
        <v>44.4</v>
      </c>
      <c r="M79" s="1">
        <f t="shared" si="33"/>
        <v>6.9879518072289121E-2</v>
      </c>
      <c r="O79" s="1" t="b">
        <f t="shared" si="34"/>
        <v>1</v>
      </c>
      <c r="P79" s="2">
        <v>40239</v>
      </c>
      <c r="Q79" s="1">
        <v>34.226999999999997</v>
      </c>
      <c r="R79" s="1">
        <f t="shared" si="35"/>
        <v>6.5664113581169262E-2</v>
      </c>
      <c r="T79" s="1" t="b">
        <f t="shared" si="36"/>
        <v>1</v>
      </c>
      <c r="U79" s="2">
        <v>40239</v>
      </c>
      <c r="V79" s="1">
        <v>202.38</v>
      </c>
      <c r="W79" s="1">
        <f t="shared" si="37"/>
        <v>9.1821320673284315E-2</v>
      </c>
      <c r="Y79" s="1" t="b">
        <f t="shared" si="38"/>
        <v>1</v>
      </c>
      <c r="Z79" s="2">
        <v>40239</v>
      </c>
      <c r="AA79" s="1">
        <v>57.41</v>
      </c>
      <c r="AB79" s="1">
        <f t="shared" si="39"/>
        <v>3.6655832430480206E-2</v>
      </c>
      <c r="AI79" s="1" t="b">
        <f t="shared" si="40"/>
        <v>1</v>
      </c>
      <c r="AJ79" s="2">
        <v>40239</v>
      </c>
      <c r="AK79" s="1">
        <v>93.531999999999996</v>
      </c>
      <c r="AL79" s="1">
        <f t="shared" si="41"/>
        <v>2.543524974784012E-2</v>
      </c>
      <c r="AN79" s="1" t="b">
        <f t="shared" si="42"/>
        <v>0</v>
      </c>
      <c r="AO79" s="2">
        <v>40238</v>
      </c>
      <c r="AP79" s="1">
        <v>9.8000000000000007</v>
      </c>
      <c r="AQ79" s="1">
        <f t="shared" si="43"/>
        <v>0.11237230419977301</v>
      </c>
      <c r="AS79" s="1" t="b">
        <f t="shared" si="44"/>
        <v>0</v>
      </c>
      <c r="AT79" s="2">
        <v>40238</v>
      </c>
      <c r="AU79" s="1">
        <v>19.188669000000001</v>
      </c>
      <c r="AV79" s="1">
        <f t="shared" si="45"/>
        <v>0.13953042151535161</v>
      </c>
      <c r="AX79" s="1" t="b">
        <f t="shared" si="46"/>
        <v>1</v>
      </c>
      <c r="AY79" s="2">
        <v>40239</v>
      </c>
      <c r="AZ79" s="1">
        <v>746.53</v>
      </c>
      <c r="BA79" s="1">
        <f t="shared" si="47"/>
        <v>-4.7593654179443404E-3</v>
      </c>
      <c r="BC79" s="1" t="b">
        <f t="shared" si="48"/>
        <v>1</v>
      </c>
      <c r="BD79" s="2">
        <v>40239</v>
      </c>
      <c r="BE79" s="1">
        <v>19.856999999999999</v>
      </c>
      <c r="BF79" s="1">
        <f t="shared" si="49"/>
        <v>0.17580530554239682</v>
      </c>
      <c r="BR79" s="1" t="b">
        <f t="shared" si="52"/>
        <v>1</v>
      </c>
      <c r="BS79" s="2">
        <v>40239</v>
      </c>
      <c r="BT79" s="1">
        <v>262.36</v>
      </c>
      <c r="BU79" s="1">
        <f t="shared" si="53"/>
        <v>0.19059720457433291</v>
      </c>
      <c r="BW79" s="1" t="b">
        <f t="shared" si="54"/>
        <v>0</v>
      </c>
      <c r="BX79" s="2">
        <v>40238</v>
      </c>
      <c r="BY79" s="1">
        <v>4.2070400000000001</v>
      </c>
      <c r="BZ79" s="1">
        <f t="shared" si="55"/>
        <v>-3.2610845141025475E-2</v>
      </c>
    </row>
    <row r="80" spans="1:78" x14ac:dyDescent="0.2">
      <c r="A80" s="2">
        <v>40210</v>
      </c>
      <c r="B80" s="1">
        <v>64.123289999999997</v>
      </c>
      <c r="C80" s="1">
        <f t="shared" si="31"/>
        <v>-9.9570436252029368E-2</v>
      </c>
      <c r="J80" s="1" t="b">
        <f t="shared" si="32"/>
        <v>1</v>
      </c>
      <c r="K80" s="2">
        <v>40210</v>
      </c>
      <c r="L80" s="1">
        <v>41.5</v>
      </c>
      <c r="M80" s="1">
        <f t="shared" si="33"/>
        <v>-0.33140003222168518</v>
      </c>
      <c r="O80" s="1" t="b">
        <f t="shared" si="34"/>
        <v>1</v>
      </c>
      <c r="P80" s="2">
        <v>40210</v>
      </c>
      <c r="Q80" s="1">
        <v>32.118000000000002</v>
      </c>
      <c r="R80" s="1">
        <f t="shared" si="35"/>
        <v>0.2163605377769362</v>
      </c>
      <c r="T80" s="1" t="b">
        <f t="shared" si="36"/>
        <v>1</v>
      </c>
      <c r="U80" s="2">
        <v>40210</v>
      </c>
      <c r="V80" s="1">
        <v>185.36</v>
      </c>
      <c r="W80" s="1">
        <f t="shared" si="37"/>
        <v>6.8788560226027834E-2</v>
      </c>
      <c r="Y80" s="1" t="b">
        <f t="shared" si="38"/>
        <v>1</v>
      </c>
      <c r="Z80" s="2">
        <v>40210</v>
      </c>
      <c r="AA80" s="1">
        <v>55.38</v>
      </c>
      <c r="AB80" s="1">
        <f t="shared" si="39"/>
        <v>-1.371326803205692E-2</v>
      </c>
      <c r="AI80" s="1" t="b">
        <f t="shared" si="40"/>
        <v>1</v>
      </c>
      <c r="AJ80" s="2">
        <v>40210</v>
      </c>
      <c r="AK80" s="1">
        <v>91.212000000000003</v>
      </c>
      <c r="AL80" s="1">
        <f t="shared" si="41"/>
        <v>3.8458911127809275E-2</v>
      </c>
      <c r="AN80" s="1" t="b">
        <f t="shared" si="42"/>
        <v>1</v>
      </c>
      <c r="AO80" s="2">
        <v>40210</v>
      </c>
      <c r="AP80" s="1">
        <v>8.81</v>
      </c>
      <c r="AQ80" s="1">
        <f t="shared" si="43"/>
        <v>-0.21409455842997324</v>
      </c>
      <c r="AS80" s="1" t="b">
        <f t="shared" si="44"/>
        <v>1</v>
      </c>
      <c r="AT80" s="2">
        <v>40210</v>
      </c>
      <c r="AU80" s="1">
        <v>16.839102</v>
      </c>
      <c r="AV80" s="1">
        <f t="shared" si="45"/>
        <v>0.20213431626142564</v>
      </c>
      <c r="AX80" s="1" t="b">
        <f t="shared" si="46"/>
        <v>1</v>
      </c>
      <c r="AY80" s="2">
        <v>40210</v>
      </c>
      <c r="AZ80" s="1">
        <v>750.1</v>
      </c>
      <c r="BA80" s="1">
        <f t="shared" si="47"/>
        <v>-1.4090060723955767E-2</v>
      </c>
      <c r="BC80" s="1" t="b">
        <f t="shared" si="48"/>
        <v>1</v>
      </c>
      <c r="BD80" s="2">
        <v>40210</v>
      </c>
      <c r="BE80" s="1">
        <v>16.888000000000002</v>
      </c>
      <c r="BF80" s="1">
        <f t="shared" si="49"/>
        <v>6.4347387659923164E-2</v>
      </c>
      <c r="BR80" s="1" t="b">
        <f t="shared" si="52"/>
        <v>1</v>
      </c>
      <c r="BS80" s="2">
        <v>40210</v>
      </c>
      <c r="BT80" s="1">
        <v>220.36</v>
      </c>
      <c r="BU80" s="1">
        <f t="shared" si="53"/>
        <v>-0.126491457565307</v>
      </c>
      <c r="BW80" s="1" t="b">
        <f t="shared" si="54"/>
        <v>1</v>
      </c>
      <c r="BX80" s="2">
        <v>40210</v>
      </c>
      <c r="BY80" s="1">
        <v>4.3488600000000002</v>
      </c>
      <c r="BZ80" s="1">
        <f t="shared" si="55"/>
        <v>-2.1274297327040791E-2</v>
      </c>
    </row>
    <row r="81" spans="1:89" x14ac:dyDescent="0.2">
      <c r="A81" s="2">
        <v>40179</v>
      </c>
      <c r="B81" s="1">
        <v>71.214110000000005</v>
      </c>
      <c r="J81" s="1" t="b">
        <f t="shared" si="32"/>
        <v>0</v>
      </c>
      <c r="K81" s="2">
        <v>40182</v>
      </c>
      <c r="L81" s="1">
        <v>62.07</v>
      </c>
      <c r="O81" s="1" t="b">
        <f t="shared" si="34"/>
        <v>1</v>
      </c>
      <c r="P81" s="2">
        <v>40179</v>
      </c>
      <c r="Q81" s="1">
        <v>26.405000000000001</v>
      </c>
      <c r="T81" s="1" t="b">
        <f t="shared" si="36"/>
        <v>1</v>
      </c>
      <c r="U81" s="2">
        <v>40179</v>
      </c>
      <c r="V81" s="1">
        <v>173.43</v>
      </c>
      <c r="Y81" s="1" t="b">
        <f t="shared" si="38"/>
        <v>1</v>
      </c>
      <c r="Z81" s="2">
        <v>40179</v>
      </c>
      <c r="AA81" s="1">
        <v>56.15</v>
      </c>
      <c r="AI81" s="1" t="b">
        <f t="shared" si="40"/>
        <v>1</v>
      </c>
      <c r="AJ81" s="2">
        <v>40179</v>
      </c>
      <c r="AK81" s="1">
        <v>87.834000000000003</v>
      </c>
      <c r="AN81" s="1" t="b">
        <f t="shared" si="42"/>
        <v>1</v>
      </c>
      <c r="AO81" s="2">
        <v>40179</v>
      </c>
      <c r="AP81" s="1">
        <v>11.21</v>
      </c>
      <c r="AS81" s="1" t="b">
        <f t="shared" si="44"/>
        <v>0</v>
      </c>
      <c r="AT81" s="2">
        <v>40182</v>
      </c>
      <c r="AU81" s="1">
        <v>14.007671</v>
      </c>
      <c r="AX81" s="1" t="b">
        <f t="shared" si="46"/>
        <v>1</v>
      </c>
      <c r="AY81" s="2">
        <v>40179</v>
      </c>
      <c r="AZ81" s="1">
        <v>760.82</v>
      </c>
      <c r="BC81" s="1" t="b">
        <f t="shared" si="48"/>
        <v>0</v>
      </c>
      <c r="BD81" s="2">
        <v>40182</v>
      </c>
      <c r="BE81" s="1">
        <v>15.867000000000001</v>
      </c>
      <c r="BR81" s="1" t="b">
        <f t="shared" si="52"/>
        <v>0</v>
      </c>
      <c r="BS81" s="2">
        <v>40182</v>
      </c>
      <c r="BT81" s="1">
        <v>252.27</v>
      </c>
      <c r="BW81" s="1" t="b">
        <f t="shared" si="54"/>
        <v>1</v>
      </c>
      <c r="BX81" s="2">
        <v>40179</v>
      </c>
      <c r="BY81" s="1">
        <v>4.44339</v>
      </c>
    </row>
    <row r="84" spans="1:89" s="7" customFormat="1" ht="12.75" x14ac:dyDescent="0.2">
      <c r="A84" s="6" t="s">
        <v>19</v>
      </c>
      <c r="C84" s="3">
        <f>AVERAGE(C4:C81)</f>
        <v>3.6110396413722316E-2</v>
      </c>
      <c r="D84" s="3"/>
      <c r="E84" s="3"/>
      <c r="F84" s="3"/>
      <c r="G84" s="3"/>
      <c r="H84" s="3">
        <f>AVERAGE(H4:H81)</f>
        <v>5.2520506164656047E-2</v>
      </c>
      <c r="I84" s="3"/>
      <c r="J84" s="3"/>
      <c r="K84" s="3"/>
      <c r="L84" s="3"/>
      <c r="M84" s="3">
        <f>AVERAGE(M4:M81)</f>
        <v>3.4753565339489707E-2</v>
      </c>
      <c r="N84" s="3"/>
      <c r="O84" s="3"/>
      <c r="P84" s="3"/>
      <c r="Q84" s="3"/>
      <c r="R84" s="3">
        <f>AVERAGE(R4:R81)</f>
        <v>9.9263444251290918E-3</v>
      </c>
      <c r="S84" s="3"/>
      <c r="T84" s="3"/>
      <c r="U84" s="3"/>
      <c r="V84" s="3"/>
      <c r="W84" s="3">
        <f>AVERAGE(W4:W81)</f>
        <v>2.4110395316308101E-2</v>
      </c>
      <c r="X84" s="3"/>
      <c r="Y84" s="3"/>
      <c r="Z84" s="3"/>
      <c r="AA84" s="3"/>
      <c r="AB84" s="3">
        <f>AVERAGE(AB4:AB81)</f>
        <v>2.852297078930734E-2</v>
      </c>
      <c r="AC84" s="3"/>
      <c r="AD84" s="3"/>
      <c r="AE84" s="3"/>
      <c r="AF84" s="3"/>
      <c r="AG84" s="3">
        <f>AVERAGE(AG4:AG81)</f>
        <v>2.2762497309983178E-2</v>
      </c>
      <c r="AH84" s="3"/>
      <c r="AI84" s="3"/>
      <c r="AJ84" s="3"/>
      <c r="AK84" s="3"/>
      <c r="AL84" s="3">
        <f>AVERAGE(AL4:AL81)</f>
        <v>3.2978252290841142E-2</v>
      </c>
      <c r="AM84" s="3"/>
      <c r="AN84" s="3"/>
      <c r="AO84" s="3"/>
      <c r="AP84" s="3"/>
      <c r="AQ84" s="3">
        <f>AVERAGE(AQ4:AQ81)</f>
        <v>7.7034587527371523E-2</v>
      </c>
      <c r="AR84" s="3"/>
      <c r="AS84" s="3"/>
      <c r="AT84" s="3"/>
      <c r="AU84" s="3"/>
      <c r="AV84" s="3">
        <f>AVERAGE(AV4:AV81)</f>
        <v>1.4890404776459741E-2</v>
      </c>
      <c r="AW84" s="3"/>
      <c r="AX84" s="3"/>
      <c r="AY84" s="3"/>
      <c r="AZ84" s="3"/>
      <c r="BA84" s="3">
        <f>AVERAGE(BA4:BA81)</f>
        <v>4.154081507092687E-2</v>
      </c>
      <c r="BB84" s="3"/>
      <c r="BC84" s="3"/>
      <c r="BD84" s="3"/>
      <c r="BE84" s="3"/>
      <c r="BF84" s="3">
        <f>AVERAGE(BF4:BF81)</f>
        <v>6.2580960979420022E-2</v>
      </c>
      <c r="BG84" s="3"/>
      <c r="BH84" s="3"/>
      <c r="BI84" s="3"/>
      <c r="BJ84" s="3"/>
      <c r="BK84" s="3">
        <f>AVERAGE(BK4:BK81)</f>
        <v>7.6170905508033432E-2</v>
      </c>
      <c r="BL84" s="3"/>
      <c r="BM84" s="3"/>
      <c r="BN84" s="3"/>
      <c r="BO84" s="3"/>
      <c r="BP84" s="3">
        <f>AVERAGE(BP4:BP81)</f>
        <v>4.7123675530128029E-2</v>
      </c>
      <c r="BQ84" s="3"/>
      <c r="BR84" s="3"/>
      <c r="BS84" s="3"/>
      <c r="BT84" s="3"/>
      <c r="BU84" s="3">
        <f>AVERAGE(BU4:BU81)</f>
        <v>3.6112989616280948E-2</v>
      </c>
      <c r="BV84" s="3"/>
      <c r="BW84" s="3"/>
      <c r="BX84" s="3"/>
      <c r="BY84" s="3"/>
      <c r="BZ84" s="3">
        <f>AVERAGE(BZ4:BZ81)</f>
        <v>6.3042234558936955E-2</v>
      </c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</row>
    <row r="85" spans="1:89" ht="12" x14ac:dyDescent="0.2">
      <c r="C85" s="3">
        <f>AVERAGE(C4:C45)</f>
        <v>5.131886491504821E-2</v>
      </c>
      <c r="D85" s="3"/>
      <c r="E85" s="3"/>
      <c r="F85" s="3"/>
      <c r="G85" s="3"/>
      <c r="H85" s="3">
        <f>AVERAGE(H4:H45)</f>
        <v>5.583920648267561E-2</v>
      </c>
      <c r="I85" s="3"/>
      <c r="J85" s="3"/>
      <c r="K85" s="3"/>
      <c r="L85" s="3"/>
      <c r="M85" s="3">
        <f>AVERAGE(M4:M45)</f>
        <v>7.4135515852070982E-2</v>
      </c>
      <c r="N85" s="3"/>
      <c r="O85" s="3"/>
      <c r="P85" s="3"/>
      <c r="Q85" s="3"/>
      <c r="R85" s="3">
        <f>AVERAGE(R4:R45)</f>
        <v>-1.955277835846541E-2</v>
      </c>
      <c r="S85" s="3"/>
      <c r="T85" s="3"/>
      <c r="U85" s="3"/>
      <c r="V85" s="3"/>
      <c r="W85" s="3">
        <f>AVERAGE(W4:W45)</f>
        <v>3.3872734251664163E-2</v>
      </c>
      <c r="X85" s="3"/>
      <c r="Y85" s="3"/>
      <c r="Z85" s="3"/>
      <c r="AA85" s="3"/>
      <c r="AB85" s="3">
        <f>AVERAGE(AB4:AB45)</f>
        <v>6.7836713235574664E-2</v>
      </c>
      <c r="AC85" s="3"/>
      <c r="AD85" s="3"/>
      <c r="AE85" s="3"/>
      <c r="AF85" s="3"/>
      <c r="AG85" s="3">
        <f>AVERAGE(AG4:AG45)</f>
        <v>2.7596356619177365E-2</v>
      </c>
      <c r="AH85" s="3"/>
      <c r="AI85" s="3"/>
      <c r="AJ85" s="3"/>
      <c r="AK85" s="3"/>
      <c r="AL85" s="3">
        <f>AVERAGE(AL4:AL45)</f>
        <v>2.4702220854370099E-2</v>
      </c>
      <c r="AM85" s="3"/>
      <c r="AN85" s="3"/>
      <c r="AO85" s="3"/>
      <c r="AP85" s="3"/>
      <c r="AQ85" s="3">
        <f>AVERAGE(AQ4:AQ45)</f>
        <v>0.12278457011860318</v>
      </c>
      <c r="AR85" s="3"/>
      <c r="AS85" s="3"/>
      <c r="AT85" s="3"/>
      <c r="AU85" s="3"/>
      <c r="AV85" s="3">
        <f>AVERAGE(AV4:AV45)</f>
        <v>1.5303859774504537E-3</v>
      </c>
      <c r="AW85" s="3"/>
      <c r="AX85" s="3"/>
      <c r="AY85" s="3"/>
      <c r="AZ85" s="3"/>
      <c r="BA85" s="3">
        <f>AVERAGE(BA4:BA45)</f>
        <v>3.8659097901589452E-2</v>
      </c>
      <c r="BB85" s="3"/>
      <c r="BC85" s="3"/>
      <c r="BD85" s="3"/>
      <c r="BE85" s="3"/>
      <c r="BF85" s="3">
        <f>AVERAGE(BF4:BF45)</f>
        <v>6.5618611322858872E-2</v>
      </c>
      <c r="BG85" s="3"/>
      <c r="BH85" s="3"/>
      <c r="BI85" s="3"/>
      <c r="BJ85" s="3"/>
      <c r="BK85" s="3">
        <f>AVERAGE(BK4:BK45)</f>
        <v>8.0324953419627476E-2</v>
      </c>
      <c r="BL85" s="3"/>
      <c r="BM85" s="3"/>
      <c r="BN85" s="3"/>
      <c r="BO85" s="3"/>
      <c r="BP85" s="3">
        <f>AVERAGE(BP4:BP45)</f>
        <v>4.7123675530128029E-2</v>
      </c>
      <c r="BQ85" s="3"/>
      <c r="BR85" s="3"/>
      <c r="BS85" s="3"/>
      <c r="BT85" s="3"/>
      <c r="BU85" s="3">
        <f>AVERAGE(BU4:BU45)</f>
        <v>5.2927346284222722E-2</v>
      </c>
      <c r="BV85" s="3"/>
      <c r="BW85" s="3"/>
      <c r="BX85" s="3"/>
      <c r="BY85" s="3"/>
      <c r="BZ85" s="3">
        <f>AVERAGE(BZ4:BZ45)</f>
        <v>7.7903119839940554E-2</v>
      </c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</row>
    <row r="89" spans="1:89" ht="12" thickBot="1" x14ac:dyDescent="0.25"/>
    <row r="90" spans="1:89" s="8" customFormat="1" ht="15" x14ac:dyDescent="0.25">
      <c r="A90" s="11"/>
      <c r="B90" s="12">
        <v>1</v>
      </c>
      <c r="C90" s="12">
        <v>2</v>
      </c>
      <c r="D90" s="12">
        <v>3</v>
      </c>
      <c r="E90" s="12">
        <v>4</v>
      </c>
      <c r="F90" s="12">
        <v>5</v>
      </c>
      <c r="G90" s="12">
        <v>6</v>
      </c>
      <c r="H90" s="12">
        <v>7</v>
      </c>
      <c r="I90" s="12">
        <v>8</v>
      </c>
      <c r="J90" s="12">
        <v>9</v>
      </c>
      <c r="K90" s="12">
        <v>10</v>
      </c>
      <c r="L90" s="12">
        <v>11</v>
      </c>
      <c r="M90" s="12">
        <v>12</v>
      </c>
      <c r="N90" s="12">
        <v>13</v>
      </c>
      <c r="O90" s="12">
        <v>14</v>
      </c>
      <c r="P90" s="12">
        <v>15</v>
      </c>
      <c r="Q90" s="13">
        <v>16</v>
      </c>
    </row>
    <row r="91" spans="1:89" s="8" customFormat="1" ht="15" x14ac:dyDescent="0.25">
      <c r="A91" s="14">
        <v>1</v>
      </c>
      <c r="B91" s="10">
        <f>_xlfn.COVARIANCE.S($B$4:$B$81,B4:B81)</f>
        <v>54376.755998964138</v>
      </c>
      <c r="C91" s="10">
        <f>_xlfn.COVARIANCE.S($B$4:$B$81,G4:G81)</f>
        <v>53440.477761798487</v>
      </c>
      <c r="D91" s="10">
        <f>_xlfn.COVARIANCE.S($B$4:$B$81,L4:L81)</f>
        <v>15276.232963967732</v>
      </c>
      <c r="E91" s="10">
        <f>_xlfn.COVARIANCE.S($B$4:$B$81,Q4:Q81)</f>
        <v>53.774893198741594</v>
      </c>
      <c r="F91" s="10">
        <f>_xlfn.COVARIANCE.S($B$4:$B$81,V4:V81)</f>
        <v>30125.920380011856</v>
      </c>
      <c r="G91" s="10">
        <f>_xlfn.COVARIANCE.S($B$4:$B$81,AA4:AA81)</f>
        <v>21072.735011207151</v>
      </c>
      <c r="H91" s="10">
        <f>_xlfn.COVARIANCE.S($B$4:$B$81,AF4:AF81)</f>
        <v>905.70953973781047</v>
      </c>
      <c r="I91" s="10">
        <f>_xlfn.COVARIANCE.S($B$4:$B$81,AK4:AK81)</f>
        <v>31340.268106626823</v>
      </c>
      <c r="J91" s="10">
        <f>_xlfn.COVARIANCE.S($B$4:$B$81,AP4:AP81)</f>
        <v>70030.695528347729</v>
      </c>
      <c r="K91" s="10">
        <f>_xlfn.COVARIANCE.S($B$4:$B$81,AU4:AU81)</f>
        <v>2355.2555289807733</v>
      </c>
      <c r="L91" s="10">
        <f>_xlfn.COVARIANCE.S($B$4:$B$81,AZ4:AZ81)</f>
        <v>1022994.5431394132</v>
      </c>
      <c r="M91" s="10">
        <f>_xlfn.COVARIANCE.S($B$4:$B$81,BE4:BE81)</f>
        <v>37074.389016391098</v>
      </c>
      <c r="N91" s="10">
        <f>_xlfn.COVARIANCE.S($B$4:$B$81,BJ4:BJ81)</f>
        <v>27508.495054584928</v>
      </c>
      <c r="O91" s="10">
        <f>_xlfn.COVARIANCE.S($B$4:$B$81,BO4:BO81)</f>
        <v>608.54232820666618</v>
      </c>
      <c r="P91" s="10">
        <f>_xlfn.COVARIANCE.S($B$4:$B$81,BT4:BT81)</f>
        <v>123145.42693079001</v>
      </c>
      <c r="Q91" s="10">
        <f>_xlfn.COVARIANCE.S($B$4:$B$81,BY4:BY81)</f>
        <v>7582.4190837064007</v>
      </c>
    </row>
    <row r="92" spans="1:89" s="8" customFormat="1" ht="15" x14ac:dyDescent="0.25">
      <c r="A92" s="14">
        <v>2</v>
      </c>
      <c r="B92" s="10">
        <v>53440.477761798487</v>
      </c>
      <c r="C92" s="10">
        <f>_xlfn.COVARIANCE.S($G$4:$G$81,G4:G81)</f>
        <v>53980.952362764656</v>
      </c>
      <c r="D92" s="10">
        <f>_xlfn.COVARIANCE.S($G$4:$G$81,L4:L81)</f>
        <v>18761.303897065936</v>
      </c>
      <c r="E92" s="10">
        <f>_xlfn.COVARIANCE.S($G$4:$G$81,Q4:Q81)</f>
        <v>-2772.0826815003029</v>
      </c>
      <c r="F92" s="10">
        <f>_xlfn.COVARIANCE.S($G$4:$G$81,V4:V81)</f>
        <v>33218.81981261343</v>
      </c>
      <c r="G92" s="10">
        <f>_xlfn.COVARIANCE.S($G$4:$G$81,AA4:AA81)</f>
        <v>24678.97387326074</v>
      </c>
      <c r="H92" s="10">
        <f>_xlfn.COVARIANCE.S($G$4:$G$81,AF4:AF81)</f>
        <v>944.87277912885679</v>
      </c>
      <c r="I92" s="10">
        <f>_xlfn.COVARIANCE.S($G$4:$G$81,AK4:AK81)</f>
        <v>31170.458476085907</v>
      </c>
      <c r="J92" s="10">
        <f>_xlfn.COVARIANCE.S($G$4:$G$81,AP4:AP81)</f>
        <v>82364.414119933484</v>
      </c>
      <c r="K92" s="10">
        <f>_xlfn.COVARIANCE.S($G$4:$G$81,AU4:AU81)</f>
        <v>1468.8783040770234</v>
      </c>
      <c r="L92" s="10">
        <f>_xlfn.COVARIANCE.S($G$4:$G$81,AZ4:AZ81)</f>
        <v>1000431.3585551725</v>
      </c>
      <c r="M92" s="10">
        <f>_xlfn.COVARIANCE.S($G$4:$G$81,BE4:BE81)</f>
        <v>38822.999236155461</v>
      </c>
      <c r="N92" s="10">
        <f>_xlfn.COVARIANCE.S($G$4:$G$81,BJ4:BJ81)</f>
        <v>34814.388869298251</v>
      </c>
      <c r="O92" s="10">
        <f>_xlfn.COVARIANCE.S($G$4:$G$81,BO4:BO81)</f>
        <v>4188.905532857143</v>
      </c>
      <c r="P92" s="10">
        <f>_xlfn.COVARIANCE.S($G$4:$G$81,BT4:BT81)</f>
        <v>139958.10809177259</v>
      </c>
      <c r="Q92" s="10">
        <f>_xlfn.COVARIANCE.S($G$4:$G$81,BY4:BY81)</f>
        <v>7888.0158839792184</v>
      </c>
    </row>
    <row r="93" spans="1:89" s="8" customFormat="1" ht="15" x14ac:dyDescent="0.25">
      <c r="A93" s="14">
        <v>3</v>
      </c>
      <c r="B93" s="10">
        <v>15276.232963967732</v>
      </c>
      <c r="C93" s="10">
        <v>18761.303897065936</v>
      </c>
      <c r="D93" s="10">
        <f>_xlfn.COVARIANCE.S($L$4:$L$81,L4:L81)</f>
        <v>6093.6046279054272</v>
      </c>
      <c r="E93" s="10">
        <f>_xlfn.COVARIANCE.S($L$4:$L$81,Q4:Q81)</f>
        <v>-713.15872424575434</v>
      </c>
      <c r="F93" s="10">
        <f>_xlfn.COVARIANCE.S($L$4:$L$81,V4:V81)</f>
        <v>9788.7465609723622</v>
      </c>
      <c r="G93" s="10">
        <f>_xlfn.COVARIANCE.S($L$4:$L$81,AA4:AA81)</f>
        <v>7297.0815753246716</v>
      </c>
      <c r="H93" s="10">
        <f>_xlfn.COVARIANCE.S($L$4:$L$81,AF4:AF81)</f>
        <v>391.42430645161295</v>
      </c>
      <c r="I93" s="10">
        <f>_xlfn.COVARIANCE.S($L$4:$L$81,AK4:AK81)</f>
        <v>9600.4926500199763</v>
      </c>
      <c r="J93" s="10">
        <f>_xlfn.COVARIANCE.S($L$4:$L$81,AP4:AP81)</f>
        <v>26269.801713719626</v>
      </c>
      <c r="K93" s="10">
        <f>_xlfn.COVARIANCE.S($L$4:$L$81,AU4:AU81)</f>
        <v>364.11354281715927</v>
      </c>
      <c r="L93" s="10">
        <f>_xlfn.COVARIANCE.S($L$4:$L$81,AZ4:AZ81)</f>
        <v>305869.3374718281</v>
      </c>
      <c r="M93" s="10">
        <f>_xlfn.COVARIANCE.S($L$4:$L$81,BE4:BE81)</f>
        <v>12100.705839037631</v>
      </c>
      <c r="N93" s="10">
        <f>_xlfn.COVARIANCE.S($L$4:$L$81,BJ4:BJ81)</f>
        <v>12620.609477919861</v>
      </c>
      <c r="O93" s="10">
        <f>_xlfn.COVARIANCE.S($L$4:$L$81,BO4:BO81)</f>
        <v>2962.2544923809519</v>
      </c>
      <c r="P93" s="10">
        <f>_xlfn.COVARIANCE.S($L$4:$L$81,BT4:BT81)</f>
        <v>44793.820430269763</v>
      </c>
      <c r="Q93" s="10">
        <f>_xlfn.COVARIANCE.S($L$4:$L$81,BY4:BY81)</f>
        <v>2497.5152953441561</v>
      </c>
    </row>
    <row r="94" spans="1:89" s="9" customFormat="1" ht="15" x14ac:dyDescent="0.25">
      <c r="A94" s="14">
        <v>4</v>
      </c>
      <c r="B94" s="10">
        <v>53.774893198741594</v>
      </c>
      <c r="C94" s="10">
        <v>-2772.0826815003029</v>
      </c>
      <c r="D94" s="10">
        <v>-713.15872424575434</v>
      </c>
      <c r="E94" s="10">
        <f>_xlfn.COVARIANCE.S($Q$4:$Q$81,Q4:Q81)</f>
        <v>1674.6741325794203</v>
      </c>
      <c r="F94" s="10">
        <f>_xlfn.COVARIANCE.S($Q$4:$Q$81,V4:V81)</f>
        <v>-840.15507555444572</v>
      </c>
      <c r="G94" s="10">
        <f>_xlfn.COVARIANCE.S($Q$4:$Q$81,AA4:AA81)</f>
        <v>-157.170272857143</v>
      </c>
      <c r="H94" s="10">
        <f>_xlfn.COVARIANCE.S($Q$4:$Q$81,AF4:AF81)</f>
        <v>-90.209528535166612</v>
      </c>
      <c r="I94" s="10">
        <f>_xlfn.COVARIANCE.S($Q$4:$Q$81,AK4:AK81)</f>
        <v>-554.07820945054993</v>
      </c>
      <c r="J94" s="10">
        <f>_xlfn.COVARIANCE.S($Q$4:$Q$81,AP4:AP81)</f>
        <v>-2933.7591329270731</v>
      </c>
      <c r="K94" s="10">
        <f>_xlfn.COVARIANCE.S($Q$4:$Q$81,AU4:AU81)</f>
        <v>294.51879934275235</v>
      </c>
      <c r="L94" s="10">
        <f>_xlfn.COVARIANCE.S($Q$4:$Q$81,AZ4:AZ81)</f>
        <v>19432.180064105887</v>
      </c>
      <c r="M94" s="10">
        <f>_xlfn.COVARIANCE.S($Q$4:$Q$81,BE4:BE81)</f>
        <v>-616.35823952147859</v>
      </c>
      <c r="N94" s="10">
        <f>_xlfn.COVARIANCE.S($Q$4:$Q$81,BJ4:BJ81)</f>
        <v>-2696.7952453857633</v>
      </c>
      <c r="O94" s="10">
        <f>_xlfn.COVARIANCE.S($Q$4:$Q$81,BO4:BO81)</f>
        <v>-1423.3608244523805</v>
      </c>
      <c r="P94" s="10">
        <f>_xlfn.COVARIANCE.S($Q$4:$Q$81,BT4:BT81)</f>
        <v>-6730.2478413486515</v>
      </c>
      <c r="Q94" s="10">
        <f>_xlfn.COVARIANCE.S($Q$4:$Q$81,BY4:BY81)</f>
        <v>-166.47349730662316</v>
      </c>
      <c r="BB94" s="8"/>
      <c r="BF94" s="8"/>
      <c r="BG94" s="8"/>
      <c r="BJ94" s="8"/>
      <c r="BK94" s="8"/>
      <c r="BL94" s="8"/>
      <c r="BN94" s="8"/>
      <c r="BO94" s="8"/>
      <c r="BP94" s="8"/>
    </row>
    <row r="95" spans="1:89" s="8" customFormat="1" ht="15" x14ac:dyDescent="0.25">
      <c r="A95" s="14">
        <v>5</v>
      </c>
      <c r="B95" s="10">
        <v>30125.920380011856</v>
      </c>
      <c r="C95" s="10">
        <v>33218.81981261343</v>
      </c>
      <c r="D95" s="10">
        <v>9788.7465609723622</v>
      </c>
      <c r="E95" s="10">
        <v>-840.15507555444572</v>
      </c>
      <c r="F95" s="10">
        <f>_xlfn.COVARIANCE.S($V$4:$V$81,V4:V81)</f>
        <v>21099.134022460876</v>
      </c>
      <c r="G95" s="10">
        <f>_xlfn.COVARIANCE.S($V$4:$V$81,AA4:AA81)</f>
        <v>12152.482724025975</v>
      </c>
      <c r="H95" s="10">
        <f>_xlfn.COVARIANCE.S($V$4:$V$81,AF4:AF81)</f>
        <v>606.45690216816467</v>
      </c>
      <c r="I95" s="10">
        <f>_xlfn.COVARIANCE.S($V$4:$V$81,AK4:AK81)</f>
        <v>18657.374007287715</v>
      </c>
      <c r="J95" s="10">
        <f>_xlfn.COVARIANCE.S($V$4:$V$81,AP4:AP81)</f>
        <v>45218.162942540781</v>
      </c>
      <c r="K95" s="10">
        <f>_xlfn.COVARIANCE.S($V$4:$V$81,AU4:AU81)</f>
        <v>1080.8442054092222</v>
      </c>
      <c r="L95" s="10">
        <f>_xlfn.COVARIANCE.S($V$4:$V$81,AZ4:AZ81)</f>
        <v>573377.56654055906</v>
      </c>
      <c r="M95" s="10">
        <f>_xlfn.COVARIANCE.S($V$4:$V$81,BE4:BE81)</f>
        <v>22291.160595825848</v>
      </c>
      <c r="N95" s="10">
        <f>_xlfn.COVARIANCE.S($V$4:$V$81,BJ4:BJ81)</f>
        <v>18781.626360507249</v>
      </c>
      <c r="O95" s="10">
        <f>_xlfn.COVARIANCE.S($V$4:$V$81,BO4:BO81)</f>
        <v>5427.5862204761906</v>
      </c>
      <c r="P95" s="10">
        <f>_xlfn.COVARIANCE.S($V$4:$V$81,BT4:BT81)</f>
        <v>81994.928797702305</v>
      </c>
      <c r="Q95" s="10">
        <f>_xlfn.COVARIANCE.S($V$4:$V$81,BY4:BY81)</f>
        <v>4644.5287941077931</v>
      </c>
      <c r="AX95" s="10"/>
      <c r="BB95" s="10"/>
      <c r="BC95" s="10"/>
      <c r="BF95" s="10"/>
      <c r="BG95" s="10"/>
      <c r="BH95" s="10"/>
      <c r="BJ95" s="10"/>
      <c r="BK95" s="10"/>
      <c r="BL95" s="10"/>
      <c r="BM95" s="10"/>
      <c r="BN95" s="10" t="e">
        <f>_xlfn.COVARIANCE.S($V$4:$V$81,CD4:CD81)</f>
        <v>#DIV/0!</v>
      </c>
      <c r="BO95" s="10"/>
      <c r="BP95" s="10"/>
      <c r="BQ95" s="10"/>
      <c r="BR95" s="10"/>
    </row>
    <row r="96" spans="1:89" s="8" customFormat="1" ht="15" x14ac:dyDescent="0.25">
      <c r="A96" s="14">
        <v>6</v>
      </c>
      <c r="B96" s="10">
        <v>21072.735011207151</v>
      </c>
      <c r="C96" s="10">
        <v>24678.97387326074</v>
      </c>
      <c r="D96" s="10">
        <v>7297.0815753246716</v>
      </c>
      <c r="E96" s="10">
        <v>-157.170272857143</v>
      </c>
      <c r="F96" s="10">
        <v>12152.482724025975</v>
      </c>
      <c r="G96" s="10">
        <f>_xlfn.COVARIANCE.S($AA$4:$AA$81,AA4:AA81)</f>
        <v>9920.3152850649331</v>
      </c>
      <c r="H96" s="10">
        <f>_xlfn.COVARIANCE.S($AA$4:$AA$81,AF4:AF81)</f>
        <v>451.70369127445804</v>
      </c>
      <c r="I96" s="10">
        <f>_xlfn.COVARIANCE.S($AA$4:$AA$81,AK4:AK81)</f>
        <v>12288.796030844156</v>
      </c>
      <c r="J96" s="10">
        <f>_xlfn.COVARIANCE.S($AA$4:$AA$81,AP4:AP81)</f>
        <v>32394.305574675309</v>
      </c>
      <c r="K96" s="10">
        <f>_xlfn.COVARIANCE.S($AA$4:$AA$81,AU4:AU81)</f>
        <v>722.68755674214287</v>
      </c>
      <c r="L96" s="10">
        <f>_xlfn.COVARIANCE.S($AA$4:$AA$81,AZ4:AZ81)</f>
        <v>426008.08698701311</v>
      </c>
      <c r="M96" s="10">
        <f>_xlfn.COVARIANCE.S($AA$4:$AA$81,BE4:BE81)</f>
        <v>15589.863960974022</v>
      </c>
      <c r="N96" s="10">
        <f>_xlfn.COVARIANCE.S($AA$4:$AA$81,BJ4:BJ81)</f>
        <v>15142.78357427536</v>
      </c>
      <c r="O96" s="10">
        <f>_xlfn.COVARIANCE.S($AA$4:$AA$81,BO4:BO81)</f>
        <v>1423.2437688095233</v>
      </c>
      <c r="P96" s="10">
        <f>_xlfn.COVARIANCE.S($AA$4:$AA$81,BT4:BT81)</f>
        <v>53472.723655844165</v>
      </c>
      <c r="Q96" s="10">
        <f>_xlfn.COVARIANCE.S($AA$4:$AA$81,BY4:BY81)</f>
        <v>3116.6858197999995</v>
      </c>
      <c r="AT96" s="10"/>
      <c r="AX96" s="10"/>
      <c r="AY96" s="10"/>
      <c r="BB96" s="10"/>
      <c r="BC96" s="10"/>
      <c r="BD96" s="10"/>
      <c r="BF96" s="10"/>
      <c r="BG96" s="10"/>
      <c r="BH96" s="10"/>
      <c r="BI96" s="10"/>
      <c r="BJ96" s="10" t="e">
        <f>_xlfn.COVARIANCE.S($AA$4:$AA$81,CD4:CD81)</f>
        <v>#DIV/0!</v>
      </c>
      <c r="BK96" s="10"/>
      <c r="BL96" s="10"/>
      <c r="BM96" s="10"/>
      <c r="BN96" s="10"/>
      <c r="BO96" s="10" t="e">
        <f>_xlfn.COVARIANCE.S($AA$4:$AA$81,CI4:CI81)</f>
        <v>#DIV/0!</v>
      </c>
      <c r="BP96" s="10"/>
      <c r="BQ96" s="10"/>
      <c r="BR96" s="10"/>
    </row>
    <row r="97" spans="1:70" s="8" customFormat="1" ht="15" x14ac:dyDescent="0.25">
      <c r="A97" s="14">
        <v>7</v>
      </c>
      <c r="B97" s="10">
        <v>905.70953973781047</v>
      </c>
      <c r="C97" s="10">
        <v>944.87277912885679</v>
      </c>
      <c r="D97" s="10">
        <v>391.42430645161295</v>
      </c>
      <c r="E97" s="10">
        <v>-90.209528535166612</v>
      </c>
      <c r="F97" s="10">
        <v>606.45690216816467</v>
      </c>
      <c r="G97" s="10">
        <v>451.70369127445804</v>
      </c>
      <c r="H97" s="10">
        <f>_xlfn.COVARIANCE.S($AF$4:$AF$81,AF4:AF81)</f>
        <v>25.509627604442098</v>
      </c>
      <c r="I97" s="10">
        <f>_xlfn.COVARIANCE.S($AF$4:$AF$81,AK4:AK81)</f>
        <v>623.90888812268634</v>
      </c>
      <c r="J97" s="10">
        <f>_xlfn.COVARIANCE.S($AF$4:$AF$81,AP4:AP81)</f>
        <v>1775.3736383395028</v>
      </c>
      <c r="K97" s="10">
        <f>_xlfn.COVARIANCE.S($AF$4:$AF$81,AU4:AU81)</f>
        <v>2.6416537821364328</v>
      </c>
      <c r="L97" s="10">
        <f>_xlfn.COVARIANCE.S($AF$4:$AF$81,AZ4:AZ81)</f>
        <v>17018.905019672136</v>
      </c>
      <c r="M97" s="10">
        <f>_xlfn.COVARIANCE.S($AF$4:$AF$81,BE4:BE81)</f>
        <v>736.33276936012669</v>
      </c>
      <c r="N97" s="10">
        <f>_xlfn.COVARIANCE.S($AF$4:$AF$81,BJ4:BJ81)</f>
        <v>832.34913395029128</v>
      </c>
      <c r="O97" s="10">
        <f>_xlfn.COVARIANCE.S($AF$4:$AF$81,BO4:BO81)</f>
        <v>206.95263285714287</v>
      </c>
      <c r="P97" s="10">
        <f>_xlfn.COVARIANCE.S($AF$4:$AF$81,BT4:BT81)</f>
        <v>3153.8436726599666</v>
      </c>
      <c r="Q97" s="10">
        <f>_xlfn.COVARIANCE.S($AF$4:$AF$81,BY4:BY81)</f>
        <v>157.49812815452145</v>
      </c>
      <c r="AP97" s="10"/>
      <c r="AT97" s="10"/>
      <c r="AU97" s="10"/>
      <c r="AX97" s="10"/>
      <c r="AY97" s="10"/>
      <c r="AZ97" s="10"/>
      <c r="BB97" s="10"/>
      <c r="BC97" s="10"/>
      <c r="BD97" s="10"/>
      <c r="BE97" s="10"/>
      <c r="BF97" s="10" t="e">
        <f>_xlfn.COVARIANCE.S($AF$4:$AF$81,CD4:CD81)</f>
        <v>#DIV/0!</v>
      </c>
      <c r="BG97" s="10"/>
      <c r="BH97" s="10"/>
      <c r="BI97" s="10"/>
      <c r="BJ97" s="10"/>
      <c r="BK97" s="10" t="e">
        <f>_xlfn.COVARIANCE.S($AF$4:$AF$81,CI4:CI81)</f>
        <v>#DIV/0!</v>
      </c>
      <c r="BL97" s="10"/>
      <c r="BM97" s="10"/>
      <c r="BN97" s="10"/>
      <c r="BO97" s="10"/>
      <c r="BP97" s="10" t="e">
        <f>_xlfn.COVARIANCE.S($AF$4:$AF$81,CN4:CN81)</f>
        <v>#DIV/0!</v>
      </c>
      <c r="BQ97" s="10"/>
      <c r="BR97" s="10"/>
    </row>
    <row r="98" spans="1:70" s="8" customFormat="1" ht="15" x14ac:dyDescent="0.25">
      <c r="A98" s="14">
        <v>8</v>
      </c>
      <c r="B98" s="10">
        <v>31340.268106626823</v>
      </c>
      <c r="C98" s="10">
        <v>31170.458476085907</v>
      </c>
      <c r="D98" s="10">
        <v>9600.4926500199763</v>
      </c>
      <c r="E98" s="10">
        <v>-554.07820945054993</v>
      </c>
      <c r="F98" s="10">
        <v>18657.374007287715</v>
      </c>
      <c r="G98" s="10">
        <v>12288.796030844156</v>
      </c>
      <c r="H98" s="10">
        <v>623.90888812268634</v>
      </c>
      <c r="I98" s="10">
        <f>_xlfn.COVARIANCE.S($AK$4:$AK$81,AK4:AK81)</f>
        <v>21841.251209294216</v>
      </c>
      <c r="J98" s="10">
        <f>_xlfn.COVARIANCE.S($AK$4:$AK$81,AP4:AP81)</f>
        <v>46219.419095419551</v>
      </c>
      <c r="K98" s="10">
        <f>_xlfn.COVARIANCE.S($AK$4:$AK$81,AU4:AU81)</f>
        <v>1357.1355125193245</v>
      </c>
      <c r="L98" s="10">
        <f>_xlfn.COVARIANCE.S($AK$4:$AK$81,AZ4:AZ81)</f>
        <v>629156.64412705286</v>
      </c>
      <c r="M98" s="10">
        <f>_xlfn.COVARIANCE.S($AK$4:$AK$81,BE4:BE81)</f>
        <v>23153.213510486003</v>
      </c>
      <c r="N98" s="10">
        <f>_xlfn.COVARIANCE.S($AK$4:$AK$81,BJ4:BJ81)</f>
        <v>17906.216699187964</v>
      </c>
      <c r="O98" s="10">
        <f>_xlfn.COVARIANCE.S($AK$4:$AK$81,BO4:BO81)</f>
        <v>3353.0555818095227</v>
      </c>
      <c r="P98" s="10">
        <f>_xlfn.COVARIANCE.S($AK$4:$AK$81,BT4:BT81)</f>
        <v>84021.853957832165</v>
      </c>
      <c r="Q98" s="10">
        <f>_xlfn.COVARIANCE.S($AK$4:$AK$81,BY4:BY81)</f>
        <v>4600.0330719272715</v>
      </c>
      <c r="AL98" s="10"/>
      <c r="AP98" s="10"/>
      <c r="AQ98" s="10"/>
      <c r="AT98" s="10"/>
      <c r="AU98" s="10"/>
      <c r="AV98" s="10"/>
      <c r="AX98" s="10"/>
      <c r="AY98" s="10"/>
      <c r="AZ98" s="10"/>
      <c r="BA98" s="10"/>
      <c r="BB98" s="10" t="e">
        <f>_xlfn.COVARIANCE.S($AK$4:$AK$81,CD4:CD81)</f>
        <v>#DIV/0!</v>
      </c>
      <c r="BC98" s="10"/>
      <c r="BD98" s="10"/>
      <c r="BE98" s="10"/>
      <c r="BF98" s="10"/>
      <c r="BG98" s="10" t="e">
        <f>_xlfn.COVARIANCE.S($AK$4:$AK$81,CI4:CI81)</f>
        <v>#DIV/0!</v>
      </c>
      <c r="BH98" s="10"/>
      <c r="BI98" s="10"/>
      <c r="BJ98" s="10"/>
      <c r="BK98" s="10"/>
      <c r="BL98" s="10" t="e">
        <f>_xlfn.COVARIANCE.S($AK$4:$AK$81,CN4:CN81)</f>
        <v>#DIV/0!</v>
      </c>
      <c r="BM98" s="10"/>
      <c r="BN98" s="10"/>
      <c r="BO98" s="10"/>
      <c r="BP98" s="10"/>
      <c r="BQ98" s="10" t="e">
        <f>_xlfn.COVARIANCE.S($AK$4:$AK$81,CS4:CS81)</f>
        <v>#DIV/0!</v>
      </c>
      <c r="BR98" s="10"/>
    </row>
    <row r="99" spans="1:70" s="8" customFormat="1" ht="15" x14ac:dyDescent="0.25">
      <c r="A99" s="14">
        <v>9</v>
      </c>
      <c r="B99" s="10">
        <v>70030.695528347729</v>
      </c>
      <c r="C99" s="10">
        <v>82364.414119933484</v>
      </c>
      <c r="D99" s="10">
        <v>26269.801713719626</v>
      </c>
      <c r="E99" s="10">
        <v>-2933.7591329270731</v>
      </c>
      <c r="F99" s="10">
        <v>45218.162942540781</v>
      </c>
      <c r="G99" s="10">
        <v>32394.305574675309</v>
      </c>
      <c r="H99" s="10">
        <v>1775.3736383395028</v>
      </c>
      <c r="I99" s="10">
        <v>46219.419095419551</v>
      </c>
      <c r="J99" s="10">
        <f>_xlfn.COVARIANCE.S($AP$4:$AP$81,AP4:AP81)</f>
        <v>123994.50056971365</v>
      </c>
      <c r="K99" s="10">
        <f>_xlfn.COVARIANCE.S($AP$4:$AP$81,AU4:AU81)</f>
        <v>1974.4994158785535</v>
      </c>
      <c r="L99" s="10">
        <f>_xlfn.COVARIANCE.S($AP$4:$AP$81,AZ4:AZ81)</f>
        <v>1436319.5636369637</v>
      </c>
      <c r="M99" s="10">
        <f>_xlfn.COVARIANCE.S($AP$4:$AP$81,BE4:BE81)</f>
        <v>55810.532547344323</v>
      </c>
      <c r="N99" s="10">
        <f>_xlfn.COVARIANCE.S($AP$4:$AP$81,BJ4:BJ81)</f>
        <v>57213.981214514075</v>
      </c>
      <c r="O99" s="10">
        <f>_xlfn.COVARIANCE.S($AP$4:$AP$81,BO4:BO81)</f>
        <v>15166.830351904762</v>
      </c>
      <c r="P99" s="10">
        <f>_xlfn.COVARIANCE.S($AP$4:$AP$81,BT4:BT81)</f>
        <v>211946.00221488514</v>
      </c>
      <c r="Q99" s="10">
        <f>_xlfn.COVARIANCE.S($AP$4:$AP$81,BY4:BY81)</f>
        <v>11507.365666854548</v>
      </c>
      <c r="AH99" s="10"/>
      <c r="AL99" s="10"/>
      <c r="AM99" s="10"/>
      <c r="AP99" s="10"/>
      <c r="AQ99" s="10"/>
      <c r="AR99" s="10"/>
      <c r="AT99" s="10"/>
      <c r="AU99" s="10"/>
      <c r="AV99" s="10"/>
      <c r="AW99" s="10"/>
      <c r="AX99" s="10" t="e">
        <f>_xlfn.COVARIANCE.S($AP$4:$AP$81,CD4:CD81)</f>
        <v>#DIV/0!</v>
      </c>
      <c r="AY99" s="10"/>
      <c r="AZ99" s="10"/>
      <c r="BA99" s="10"/>
      <c r="BB99" s="10"/>
      <c r="BC99" s="10" t="e">
        <f>_xlfn.COVARIANCE.S($AP$4:$AP$81,CI4:CI81)</f>
        <v>#DIV/0!</v>
      </c>
      <c r="BD99" s="10"/>
      <c r="BE99" s="10"/>
      <c r="BF99" s="10"/>
      <c r="BG99" s="10"/>
      <c r="BH99" s="10" t="e">
        <f>_xlfn.COVARIANCE.S($AP$4:$AP$81,CN4:CN81)</f>
        <v>#DIV/0!</v>
      </c>
      <c r="BI99" s="10"/>
      <c r="BJ99" s="10"/>
      <c r="BK99" s="10"/>
      <c r="BL99" s="10"/>
      <c r="BM99" s="10" t="e">
        <f>_xlfn.COVARIANCE.S($AP$4:$AP$81,CS4:CS81)</f>
        <v>#DIV/0!</v>
      </c>
      <c r="BN99" s="10"/>
      <c r="BO99" s="10"/>
      <c r="BP99" s="10"/>
      <c r="BQ99" s="10"/>
      <c r="BR99" s="10" t="e">
        <f>_xlfn.COVARIANCE.S($AP$4:$AP$81,CX4:CX81)</f>
        <v>#DIV/0!</v>
      </c>
    </row>
    <row r="100" spans="1:70" s="8" customFormat="1" ht="15" x14ac:dyDescent="0.25">
      <c r="A100" s="14">
        <v>10</v>
      </c>
      <c r="B100" s="10">
        <v>2355.2555289807733</v>
      </c>
      <c r="C100" s="10">
        <v>1468.8783040770234</v>
      </c>
      <c r="D100" s="10">
        <v>364.11354281715927</v>
      </c>
      <c r="E100" s="10">
        <v>294.51879934275235</v>
      </c>
      <c r="F100" s="10">
        <v>1080.8442054092222</v>
      </c>
      <c r="G100" s="10">
        <v>722.68755674214287</v>
      </c>
      <c r="H100" s="10">
        <v>2.6416537821364328</v>
      </c>
      <c r="I100" s="10">
        <v>1357.1355125193245</v>
      </c>
      <c r="J100" s="10">
        <v>1974.4994158785535</v>
      </c>
      <c r="K100" s="10">
        <f>_xlfn.COVARIANCE.S($AU$4:$AU$81,AU4:AU81)</f>
        <v>216.70526702894892</v>
      </c>
      <c r="L100" s="10">
        <f>_xlfn.COVARIANCE.S($AU$4:$AU$81,AZ4:AZ81)</f>
        <v>50710.643726841416</v>
      </c>
      <c r="M100" s="10">
        <f>_xlfn.COVARIANCE.S($AU$4:$AU$81,BE4:BE81)</f>
        <v>1467.7499342224105</v>
      </c>
      <c r="N100" s="10">
        <f>_xlfn.COVARIANCE.S($AU$4:$AU$81,BJ4:BJ81)</f>
        <v>131.05484449134678</v>
      </c>
      <c r="O100" s="10">
        <f>_xlfn.COVARIANCE.S($AU$4:$AU$81,BO4:BO81)</f>
        <v>-449.43732930623798</v>
      </c>
      <c r="P100" s="10">
        <f>_xlfn.COVARIANCE.S($AU$4:$AU$81,BT4:BT81)</f>
        <v>3259.0342757259627</v>
      </c>
      <c r="Q100" s="10">
        <f>_xlfn.COVARIANCE.S($AU$4:$AU$81,BY4:BY81)</f>
        <v>261.86469219215127</v>
      </c>
      <c r="AD100" s="10"/>
      <c r="AH100" s="10"/>
      <c r="AI100" s="10"/>
      <c r="AL100" s="10"/>
      <c r="AM100" s="10"/>
      <c r="AN100" s="10"/>
      <c r="AP100" s="10"/>
      <c r="AQ100" s="10"/>
      <c r="AR100" s="10"/>
      <c r="AS100" s="10"/>
      <c r="AT100" s="10" t="e">
        <f>_xlfn.COVARIANCE.S($AU$4:$AU$81,CD4:CD81)</f>
        <v>#DIV/0!</v>
      </c>
      <c r="AU100" s="10"/>
      <c r="AV100" s="10"/>
      <c r="AW100" s="10"/>
      <c r="AX100" s="10"/>
    </row>
    <row r="101" spans="1:70" s="8" customFormat="1" ht="15" x14ac:dyDescent="0.25">
      <c r="A101" s="14">
        <v>11</v>
      </c>
      <c r="B101" s="10">
        <v>1022994.5431394132</v>
      </c>
      <c r="C101" s="10">
        <v>1000431.3585551725</v>
      </c>
      <c r="D101" s="10">
        <v>305869.3374718281</v>
      </c>
      <c r="E101" s="10">
        <v>19432.180064105887</v>
      </c>
      <c r="F101" s="10">
        <v>573377.56654055906</v>
      </c>
      <c r="G101" s="10">
        <v>426008.08698701311</v>
      </c>
      <c r="H101" s="10">
        <v>17018.905019672136</v>
      </c>
      <c r="I101" s="10">
        <v>629156.64412705286</v>
      </c>
      <c r="J101" s="10">
        <v>1436319.5636369637</v>
      </c>
      <c r="K101" s="10">
        <v>50710.643726841416</v>
      </c>
      <c r="L101" s="10">
        <f>_xlfn.COVARIANCE.S($AZ$4:$AZ$81,AZ4:AZ81)</f>
        <v>21679464.307130661</v>
      </c>
      <c r="M101" s="10">
        <f>_xlfn.COVARIANCE.S($AZ$4:$AZ$81,BE4:BE81)</f>
        <v>744467.71370426589</v>
      </c>
      <c r="N101" s="10">
        <f>_xlfn.COVARIANCE.S($AZ$4:$AZ$81,BJ4:BJ81)</f>
        <v>569168.2109654732</v>
      </c>
      <c r="O101" s="10">
        <f>_xlfn.COVARIANCE.S($AZ$4:$AZ$81,BO4:BO81)</f>
        <v>39180.053034047625</v>
      </c>
      <c r="P101" s="10">
        <f>_xlfn.COVARIANCE.S($AZ$4:$AZ$81,BT4:BT81)</f>
        <v>2443307.3324748264</v>
      </c>
      <c r="Q101" s="10">
        <f>_xlfn.COVARIANCE.S($AZ$4:$AZ$81,BY4:BY81)</f>
        <v>145695.10748374282</v>
      </c>
      <c r="Z101" s="10"/>
      <c r="AD101" s="10"/>
      <c r="AE101" s="10"/>
      <c r="AH101" s="10"/>
      <c r="AI101" s="10"/>
      <c r="AJ101" s="10"/>
      <c r="AL101" s="10"/>
      <c r="AM101" s="10"/>
      <c r="AN101" s="10"/>
      <c r="AO101" s="10"/>
      <c r="AP101" s="10" t="e">
        <f>_xlfn.COVARIANCE.S($AZ$4:$AZ$81,CD4:CD81)</f>
        <v>#DIV/0!</v>
      </c>
      <c r="AQ101" s="10"/>
      <c r="AR101" s="10"/>
      <c r="AS101" s="10"/>
      <c r="AT101" s="10"/>
      <c r="AU101" s="10" t="e">
        <f>_xlfn.COVARIANCE.S($AZ$4:$AZ$81,CI4:CI81)</f>
        <v>#DIV/0!</v>
      </c>
      <c r="AV101" s="10"/>
      <c r="AW101" s="10"/>
      <c r="AX101" s="10"/>
    </row>
    <row r="102" spans="1:70" s="8" customFormat="1" ht="15" x14ac:dyDescent="0.25">
      <c r="A102" s="14">
        <v>12</v>
      </c>
      <c r="B102" s="10">
        <v>37074.389016391098</v>
      </c>
      <c r="C102" s="10">
        <v>38822.999236155461</v>
      </c>
      <c r="D102" s="10">
        <v>12100.705839037631</v>
      </c>
      <c r="E102" s="10">
        <v>-616.35823952147859</v>
      </c>
      <c r="F102" s="10">
        <v>22291.160595825848</v>
      </c>
      <c r="G102" s="10">
        <v>15589.863960974022</v>
      </c>
      <c r="H102" s="10">
        <v>736.33276936012669</v>
      </c>
      <c r="I102" s="10">
        <v>23153.213510486003</v>
      </c>
      <c r="J102" s="10">
        <v>55810.532547344323</v>
      </c>
      <c r="K102" s="10">
        <v>1467.7499342224105</v>
      </c>
      <c r="L102" s="10">
        <v>744467.71370426589</v>
      </c>
      <c r="M102" s="10">
        <f>_xlfn.COVARIANCE.S($BE$4:$BE$81,BE4:BE81)</f>
        <v>28295.474346835996</v>
      </c>
      <c r="N102" s="10">
        <f>_xlfn.COVARIANCE.S($BE$4:$BE$81,BJ4:BJ81)</f>
        <v>23627.45080082053</v>
      </c>
      <c r="O102" s="10">
        <f>_xlfn.COVARIANCE.S($BE$4:$BE$81,BO4:BO81)</f>
        <v>4226.0445156666665</v>
      </c>
      <c r="P102" s="10">
        <f>_xlfn.COVARIANCE.S($BE$4:$BE$81,BT4:BT81)</f>
        <v>95840.028877642384</v>
      </c>
      <c r="Q102" s="10">
        <f>_xlfn.COVARIANCE.S($BE$4:$BE$81,BY4:BY81)</f>
        <v>5644.3193074067531</v>
      </c>
      <c r="V102" s="10"/>
      <c r="Z102" s="10"/>
      <c r="AA102" s="10"/>
      <c r="AD102" s="10"/>
      <c r="AE102" s="10"/>
      <c r="AF102" s="10"/>
      <c r="AH102" s="10"/>
      <c r="AI102" s="10"/>
      <c r="AJ102" s="10"/>
      <c r="AK102" s="10"/>
      <c r="AL102" s="10" t="e">
        <f>_xlfn.COVARIANCE.S($BE$4:$BE$81,CD4:CD81)</f>
        <v>#DIV/0!</v>
      </c>
      <c r="AM102" s="10"/>
      <c r="AN102" s="10"/>
      <c r="AO102" s="10"/>
      <c r="AP102" s="10"/>
      <c r="AQ102" s="10" t="e">
        <f>_xlfn.COVARIANCE.S($BE$4:$BE$81,CI4:CI81)</f>
        <v>#DIV/0!</v>
      </c>
      <c r="AR102" s="10"/>
      <c r="AS102" s="10"/>
      <c r="AT102" s="10"/>
      <c r="AU102" s="10"/>
      <c r="AV102" s="10" t="e">
        <f>_xlfn.COVARIANCE.S($BE$4:$BE$81,CN4:CN81)</f>
        <v>#DIV/0!</v>
      </c>
      <c r="AW102" s="10"/>
      <c r="AX102" s="10"/>
    </row>
    <row r="103" spans="1:70" s="8" customFormat="1" ht="15" x14ac:dyDescent="0.25">
      <c r="A103" s="14">
        <v>13</v>
      </c>
      <c r="B103" s="10">
        <v>27508.495054584928</v>
      </c>
      <c r="C103" s="10">
        <v>34814.388869298251</v>
      </c>
      <c r="D103" s="10">
        <v>12620.609477919861</v>
      </c>
      <c r="E103" s="10">
        <v>-2696.7952453857633</v>
      </c>
      <c r="F103" s="10">
        <v>18781.626360507249</v>
      </c>
      <c r="G103" s="10">
        <v>15142.78357427536</v>
      </c>
      <c r="H103" s="10">
        <v>832.34913395029128</v>
      </c>
      <c r="I103" s="10">
        <v>17906.216699187964</v>
      </c>
      <c r="J103" s="10">
        <v>57213.981214514075</v>
      </c>
      <c r="K103" s="10">
        <v>131.05484449134678</v>
      </c>
      <c r="L103" s="10">
        <v>569168.2109654732</v>
      </c>
      <c r="M103" s="10">
        <v>23627.45080082053</v>
      </c>
      <c r="N103" s="10">
        <f>_xlfn.COVARIANCE.S($BJ$4:$BJ$81,BJ4:BJ81)</f>
        <v>30134.681942625753</v>
      </c>
      <c r="O103" s="10">
        <f>_xlfn.COVARIANCE.S($BJ$4:$BJ$81,BO4:BO81)</f>
        <v>7255.893285000001</v>
      </c>
      <c r="P103" s="10">
        <f>_xlfn.COVARIANCE.S($BJ$4:$BJ$81,BT4:BT81)</f>
        <v>96581.419570502985</v>
      </c>
      <c r="Q103" s="10">
        <f>_xlfn.COVARIANCE.S($BJ$4:$BJ$81,BY4:BY81)</f>
        <v>4839.5884530132571</v>
      </c>
      <c r="R103" s="10"/>
      <c r="V103" s="10"/>
      <c r="W103" s="10"/>
      <c r="Z103" s="10"/>
      <c r="AA103" s="10"/>
      <c r="AB103" s="10"/>
      <c r="AD103" s="10"/>
      <c r="AE103" s="10"/>
      <c r="AF103" s="10"/>
      <c r="AG103" s="10"/>
      <c r="AH103" s="10" t="e">
        <f>_xlfn.COVARIANCE.S($BJ$4:$BJ$81,CD4:CD81)</f>
        <v>#DIV/0!</v>
      </c>
      <c r="AI103" s="10"/>
      <c r="AJ103" s="10"/>
      <c r="AK103" s="10"/>
      <c r="AL103" s="10"/>
      <c r="AM103" s="10" t="e">
        <f>_xlfn.COVARIANCE.S($BJ$4:$BJ$81,CI4:CI81)</f>
        <v>#DIV/0!</v>
      </c>
      <c r="AN103" s="10"/>
      <c r="AO103" s="10"/>
      <c r="AP103" s="10"/>
      <c r="AQ103" s="10"/>
      <c r="AR103" s="10" t="e">
        <f>_xlfn.COVARIANCE.S($BJ$4:$BJ$81,CN4:CN81)</f>
        <v>#DIV/0!</v>
      </c>
      <c r="AS103" s="10"/>
      <c r="AT103" s="10"/>
      <c r="AU103" s="10"/>
      <c r="AV103" s="10"/>
      <c r="AW103" s="10" t="e">
        <f>_xlfn.COVARIANCE.S($BJ$4:$BJ$81,CS4:CS81)</f>
        <v>#DIV/0!</v>
      </c>
      <c r="AX103" s="10"/>
    </row>
    <row r="104" spans="1:70" s="8" customFormat="1" ht="15" x14ac:dyDescent="0.25">
      <c r="A104" s="14">
        <v>14</v>
      </c>
      <c r="B104" s="10">
        <v>608.54232820666618</v>
      </c>
      <c r="C104" s="10">
        <v>4188.905532857143</v>
      </c>
      <c r="D104" s="10">
        <v>2962.2544923809519</v>
      </c>
      <c r="E104" s="10">
        <v>-1423.3608244523805</v>
      </c>
      <c r="F104" s="10">
        <v>5427.5862204761906</v>
      </c>
      <c r="G104" s="10">
        <v>1423.2437688095233</v>
      </c>
      <c r="H104" s="10">
        <v>206.95263285714287</v>
      </c>
      <c r="I104" s="10">
        <v>3353.0555818095227</v>
      </c>
      <c r="J104" s="10">
        <v>15166.830351904762</v>
      </c>
      <c r="K104" s="10">
        <v>-449.43732930623798</v>
      </c>
      <c r="L104" s="10">
        <v>39180.053034047625</v>
      </c>
      <c r="M104" s="10">
        <v>4226.0445156666665</v>
      </c>
      <c r="N104" s="10">
        <v>7255.893285000001</v>
      </c>
      <c r="O104" s="10">
        <f>_xlfn.COVARIANCE.S($BO$4:$BO$81,BO4:BO81)</f>
        <v>2906.2137890476188</v>
      </c>
      <c r="P104" s="10">
        <f>_xlfn.COVARIANCE.S($BO$4:$BO$81,BT4:BT81)</f>
        <v>27848.414214523811</v>
      </c>
      <c r="Q104" s="10">
        <f>_xlfn.COVARIANCE.S($BO$4:$BO$81,BY4:BY81)</f>
        <v>1079.4502751723808</v>
      </c>
      <c r="R104" s="10"/>
      <c r="S104" s="10"/>
      <c r="V104" s="10"/>
      <c r="W104" s="10"/>
      <c r="X104" s="10"/>
      <c r="Z104" s="10"/>
      <c r="AA104" s="10"/>
      <c r="AB104" s="10"/>
      <c r="AC104" s="10"/>
      <c r="AD104" s="10" t="e">
        <f>_xlfn.COVARIANCE.S($BO$4:$BO$81,CD4:CD81)</f>
        <v>#DIV/0!</v>
      </c>
      <c r="AE104" s="10"/>
      <c r="AF104" s="10"/>
      <c r="AG104" s="10"/>
      <c r="AH104" s="10"/>
      <c r="AI104" s="10" t="e">
        <f>_xlfn.COVARIANCE.S($BO$4:$BO$81,CI4:CI81)</f>
        <v>#DIV/0!</v>
      </c>
      <c r="AJ104" s="10"/>
      <c r="AK104" s="10"/>
      <c r="AL104" s="10"/>
      <c r="AM104" s="10"/>
      <c r="AN104" s="10" t="e">
        <f>_xlfn.COVARIANCE.S($BO$4:$BO$81,CN4:CN81)</f>
        <v>#DIV/0!</v>
      </c>
      <c r="AO104" s="10"/>
      <c r="AP104" s="10"/>
      <c r="AQ104" s="10"/>
      <c r="AR104" s="10"/>
      <c r="AS104" s="10" t="e">
        <f>_xlfn.COVARIANCE.S($BO$4:$BO$81,CS4:CS81)</f>
        <v>#DIV/0!</v>
      </c>
      <c r="AT104" s="10"/>
      <c r="AU104" s="10"/>
      <c r="AV104" s="10"/>
      <c r="AW104" s="10"/>
      <c r="AX104" s="10" t="e">
        <f>_xlfn.COVARIANCE.S($BO$4:$BO$81,CX4:CX81)</f>
        <v>#DIV/0!</v>
      </c>
    </row>
    <row r="105" spans="1:70" s="8" customFormat="1" ht="15" x14ac:dyDescent="0.25">
      <c r="A105" s="14">
        <v>15</v>
      </c>
      <c r="B105" s="10">
        <v>123145.42693079001</v>
      </c>
      <c r="C105" s="10">
        <v>139958.10809177259</v>
      </c>
      <c r="D105" s="10">
        <v>44793.820430269763</v>
      </c>
      <c r="E105" s="10">
        <v>-6730.2478413486515</v>
      </c>
      <c r="F105" s="10">
        <v>81994.928797702305</v>
      </c>
      <c r="G105" s="10">
        <v>53472.723655844165</v>
      </c>
      <c r="H105" s="10">
        <v>3153.8436726599666</v>
      </c>
      <c r="I105" s="10">
        <v>84021.853957832165</v>
      </c>
      <c r="J105" s="10">
        <v>211946.00221488514</v>
      </c>
      <c r="K105" s="10">
        <v>3259.0342757259627</v>
      </c>
      <c r="L105" s="10">
        <v>2443307.3324748264</v>
      </c>
      <c r="M105" s="10">
        <v>95840.028877642384</v>
      </c>
      <c r="N105" s="10">
        <v>96581.419570502985</v>
      </c>
      <c r="O105" s="10">
        <v>27848.414214523811</v>
      </c>
      <c r="P105" s="10">
        <f>_xlfn.COVARIANCE.S($BT$4:$BT$81,BT4:BT81)</f>
        <v>385488.2613696304</v>
      </c>
      <c r="Q105" s="10">
        <f>_xlfn.COVARIANCE.S($BT$4:$BT$81,BY4:BY81)</f>
        <v>20004.296838441551</v>
      </c>
    </row>
    <row r="106" spans="1:70" s="8" customFormat="1" ht="15.75" thickBot="1" x14ac:dyDescent="0.3">
      <c r="A106" s="15">
        <v>16</v>
      </c>
      <c r="B106" s="16">
        <v>7582.4190837064007</v>
      </c>
      <c r="C106" s="16">
        <v>7888.0158839792184</v>
      </c>
      <c r="D106" s="16">
        <v>2497.5152953441561</v>
      </c>
      <c r="E106" s="16">
        <v>-166.47349730662316</v>
      </c>
      <c r="F106" s="16">
        <v>4644.5287941077931</v>
      </c>
      <c r="G106" s="16">
        <v>3116.6858197999995</v>
      </c>
      <c r="H106" s="16">
        <v>157.49812815452145</v>
      </c>
      <c r="I106" s="16">
        <v>4600.0330719272715</v>
      </c>
      <c r="J106" s="16">
        <v>11507.365666854548</v>
      </c>
      <c r="K106" s="16">
        <v>261.86469219215127</v>
      </c>
      <c r="L106" s="16">
        <v>145695.10748374282</v>
      </c>
      <c r="M106" s="16">
        <v>5644.3193074067531</v>
      </c>
      <c r="N106" s="16">
        <v>4839.5884530132571</v>
      </c>
      <c r="O106" s="16">
        <v>1079.4502751723808</v>
      </c>
      <c r="P106" s="16">
        <v>20004.296838441551</v>
      </c>
      <c r="Q106" s="17">
        <f>_xlfn.COVARIANCE.S($BY$4:$BY$81,BY4:BY81)</f>
        <v>1230.6944673374342</v>
      </c>
    </row>
  </sheetData>
  <autoFilter ref="A3:BZ81"/>
  <mergeCells count="32">
    <mergeCell ref="BI1:BK1"/>
    <mergeCell ref="BN1:BP1"/>
    <mergeCell ref="BS1:BU1"/>
    <mergeCell ref="BX1:BZ1"/>
    <mergeCell ref="AE1:AG1"/>
    <mergeCell ref="AJ1:AL1"/>
    <mergeCell ref="AO1:AQ1"/>
    <mergeCell ref="AT1:AV1"/>
    <mergeCell ref="AY1:BA1"/>
    <mergeCell ref="BD1:BF1"/>
    <mergeCell ref="BI2:BK2"/>
    <mergeCell ref="BN2:BP2"/>
    <mergeCell ref="BS2:BU2"/>
    <mergeCell ref="BX2:BZ2"/>
    <mergeCell ref="A1:C1"/>
    <mergeCell ref="F1:H1"/>
    <mergeCell ref="K1:M1"/>
    <mergeCell ref="P1:R1"/>
    <mergeCell ref="U1:W1"/>
    <mergeCell ref="Z1:AB1"/>
    <mergeCell ref="AE2:AG2"/>
    <mergeCell ref="AJ2:AL2"/>
    <mergeCell ref="AO2:AQ2"/>
    <mergeCell ref="AT2:AV2"/>
    <mergeCell ref="AY2:BA2"/>
    <mergeCell ref="BD2:BF2"/>
    <mergeCell ref="Z2:AB2"/>
    <mergeCell ref="A2:C2"/>
    <mergeCell ref="F2:H2"/>
    <mergeCell ref="K2:M2"/>
    <mergeCell ref="P2:R2"/>
    <mergeCell ref="U2:W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 x14ac:dyDescent="0.25"/>
  <cols>
    <col min="1" max="1" width="56.5703125" bestFit="1" customWidth="1"/>
    <col min="2" max="2" width="21.7109375" bestFit="1" customWidth="1"/>
    <col min="5" max="6" width="21.7109375" bestFit="1" customWidth="1"/>
  </cols>
  <sheetData>
    <row r="1" spans="1:6" x14ac:dyDescent="0.25">
      <c r="A1" s="18" t="s">
        <v>20</v>
      </c>
      <c r="B1" s="18" t="s">
        <v>29</v>
      </c>
      <c r="E1" s="18" t="s">
        <v>28</v>
      </c>
      <c r="F1" s="18" t="s">
        <v>29</v>
      </c>
    </row>
    <row r="2" spans="1:6" x14ac:dyDescent="0.25">
      <c r="A2" s="23" t="s">
        <v>2</v>
      </c>
      <c r="B2" s="24">
        <v>5.131886491504821E-2</v>
      </c>
      <c r="E2" s="30">
        <v>3.6110396413722316E-2</v>
      </c>
      <c r="F2" s="30">
        <v>5.131886491504821E-2</v>
      </c>
    </row>
    <row r="3" spans="1:6" x14ac:dyDescent="0.25">
      <c r="A3" s="23" t="s">
        <v>3</v>
      </c>
      <c r="B3" s="24">
        <v>5.583920648267561E-2</v>
      </c>
      <c r="E3" s="30">
        <v>5.2520506164656047E-2</v>
      </c>
      <c r="F3" s="30">
        <v>5.583920648267561E-2</v>
      </c>
    </row>
    <row r="4" spans="1:6" x14ac:dyDescent="0.25">
      <c r="A4" s="23" t="s">
        <v>4</v>
      </c>
      <c r="B4" s="24">
        <v>7.4135515852070982E-2</v>
      </c>
      <c r="E4" s="30">
        <v>3.4753565339489707E-2</v>
      </c>
      <c r="F4" s="30">
        <v>7.4135515852070982E-2</v>
      </c>
    </row>
    <row r="5" spans="1:6" x14ac:dyDescent="0.25">
      <c r="A5" s="23" t="s">
        <v>5</v>
      </c>
      <c r="B5" s="24">
        <v>-1.955277835846541E-2</v>
      </c>
      <c r="E5" s="30">
        <v>9.9263444251290918E-3</v>
      </c>
      <c r="F5" s="30">
        <v>-1.955277835846541E-2</v>
      </c>
    </row>
    <row r="6" spans="1:6" x14ac:dyDescent="0.25">
      <c r="A6" s="23" t="s">
        <v>6</v>
      </c>
      <c r="B6" s="24">
        <v>3.3872734251664163E-2</v>
      </c>
      <c r="E6" s="30">
        <v>2.4110395316308101E-2</v>
      </c>
      <c r="F6" s="30">
        <v>3.3872734251664163E-2</v>
      </c>
    </row>
    <row r="7" spans="1:6" x14ac:dyDescent="0.25">
      <c r="A7" s="23" t="s">
        <v>7</v>
      </c>
      <c r="B7" s="24">
        <v>6.7836713235574664E-2</v>
      </c>
      <c r="E7" s="30">
        <v>2.852297078930734E-2</v>
      </c>
      <c r="F7" s="30">
        <v>6.7836713235574664E-2</v>
      </c>
    </row>
    <row r="8" spans="1:6" x14ac:dyDescent="0.25">
      <c r="A8" s="23" t="s">
        <v>8</v>
      </c>
      <c r="B8" s="24">
        <v>2.7596356619177365E-2</v>
      </c>
      <c r="E8" s="30">
        <v>2.2762497309983178E-2</v>
      </c>
      <c r="F8" s="30">
        <v>2.7596356619177365E-2</v>
      </c>
    </row>
    <row r="9" spans="1:6" x14ac:dyDescent="0.25">
      <c r="A9" s="23" t="s">
        <v>10</v>
      </c>
      <c r="B9" s="24">
        <v>2.4702220854370099E-2</v>
      </c>
      <c r="E9" s="30">
        <v>3.2978252290841142E-2</v>
      </c>
      <c r="F9" s="30">
        <v>2.4702220854370099E-2</v>
      </c>
    </row>
    <row r="10" spans="1:6" x14ac:dyDescent="0.25">
      <c r="A10" s="23" t="s">
        <v>9</v>
      </c>
      <c r="B10" s="24">
        <v>0.12278457011860318</v>
      </c>
      <c r="E10" s="30">
        <v>7.7034587527371523E-2</v>
      </c>
      <c r="F10" s="30">
        <v>0.12278457011860318</v>
      </c>
    </row>
    <row r="11" spans="1:6" x14ac:dyDescent="0.25">
      <c r="A11" s="23" t="s">
        <v>11</v>
      </c>
      <c r="B11" s="24">
        <v>1.5303859774504537E-3</v>
      </c>
      <c r="E11" s="30">
        <v>1.4890404776459741E-2</v>
      </c>
      <c r="F11" s="30">
        <v>1.5303859774504537E-3</v>
      </c>
    </row>
    <row r="12" spans="1:6" x14ac:dyDescent="0.25">
      <c r="A12" s="23" t="s">
        <v>12</v>
      </c>
      <c r="B12" s="24">
        <v>3.8659097901589452E-2</v>
      </c>
      <c r="E12" s="30">
        <v>4.154081507092687E-2</v>
      </c>
      <c r="F12" s="30">
        <v>3.8659097901589452E-2</v>
      </c>
    </row>
    <row r="13" spans="1:6" x14ac:dyDescent="0.25">
      <c r="A13" s="23" t="s">
        <v>13</v>
      </c>
      <c r="B13" s="24">
        <v>6.5618611322858872E-2</v>
      </c>
      <c r="E13" s="30">
        <v>6.2580960979420022E-2</v>
      </c>
      <c r="F13" s="30">
        <v>6.5618611322858872E-2</v>
      </c>
    </row>
    <row r="14" spans="1:6" x14ac:dyDescent="0.25">
      <c r="A14" s="23" t="s">
        <v>14</v>
      </c>
      <c r="B14" s="24">
        <v>8.0324953419627476E-2</v>
      </c>
      <c r="E14" s="30">
        <v>7.6170905508033432E-2</v>
      </c>
      <c r="F14" s="30">
        <v>8.0324953419627476E-2</v>
      </c>
    </row>
    <row r="15" spans="1:6" x14ac:dyDescent="0.25">
      <c r="A15" s="23" t="s">
        <v>15</v>
      </c>
      <c r="B15" s="24">
        <v>4.7123675530128029E-2</v>
      </c>
      <c r="E15" s="30">
        <v>4.7123675530128029E-2</v>
      </c>
      <c r="F15" s="30">
        <v>4.7123675530128029E-2</v>
      </c>
    </row>
    <row r="16" spans="1:6" x14ac:dyDescent="0.25">
      <c r="A16" s="23" t="s">
        <v>16</v>
      </c>
      <c r="B16" s="24">
        <v>5.2927346284222722E-2</v>
      </c>
      <c r="E16" s="30">
        <v>3.6112989616280948E-2</v>
      </c>
      <c r="F16" s="30">
        <v>5.2927346284222722E-2</v>
      </c>
    </row>
    <row r="17" spans="1:6" x14ac:dyDescent="0.25">
      <c r="A17" s="23" t="s">
        <v>17</v>
      </c>
      <c r="B17" s="24">
        <v>7.7903119839940554E-2</v>
      </c>
      <c r="E17" s="30">
        <v>6.3042234558936955E-2</v>
      </c>
      <c r="F17" s="30">
        <v>7.7903119839940554E-2</v>
      </c>
    </row>
    <row r="20" spans="1:6" x14ac:dyDescent="0.25">
      <c r="A20" s="18" t="s">
        <v>21</v>
      </c>
      <c r="B20" s="20"/>
    </row>
    <row r="21" spans="1:6" x14ac:dyDescent="0.25">
      <c r="A21" s="23" t="s">
        <v>2</v>
      </c>
      <c r="B21" s="31">
        <v>0.05</v>
      </c>
    </row>
    <row r="22" spans="1:6" x14ac:dyDescent="0.25">
      <c r="A22" s="23" t="s">
        <v>3</v>
      </c>
      <c r="B22" s="31">
        <v>7.0000002227060251E-2</v>
      </c>
    </row>
    <row r="23" spans="1:6" x14ac:dyDescent="0.25">
      <c r="A23" s="23" t="s">
        <v>4</v>
      </c>
      <c r="B23" s="31">
        <v>0.11999999716385841</v>
      </c>
    </row>
    <row r="24" spans="1:6" x14ac:dyDescent="0.25">
      <c r="A24" s="23" t="s">
        <v>5</v>
      </c>
      <c r="B24" s="32">
        <v>0</v>
      </c>
    </row>
    <row r="25" spans="1:6" x14ac:dyDescent="0.25">
      <c r="A25" s="23" t="s">
        <v>6</v>
      </c>
      <c r="B25" s="32">
        <v>0</v>
      </c>
    </row>
    <row r="26" spans="1:6" x14ac:dyDescent="0.25">
      <c r="A26" s="23" t="s">
        <v>7</v>
      </c>
      <c r="B26" s="31">
        <v>0.1</v>
      </c>
    </row>
    <row r="27" spans="1:6" x14ac:dyDescent="0.25">
      <c r="A27" s="23" t="s">
        <v>8</v>
      </c>
      <c r="B27" s="31">
        <v>0.08</v>
      </c>
    </row>
    <row r="28" spans="1:6" x14ac:dyDescent="0.25">
      <c r="A28" s="23" t="s">
        <v>10</v>
      </c>
      <c r="B28" s="31">
        <v>0.05</v>
      </c>
    </row>
    <row r="29" spans="1:6" x14ac:dyDescent="0.25">
      <c r="A29" s="23" t="s">
        <v>9</v>
      </c>
      <c r="B29" s="31">
        <v>0.1</v>
      </c>
    </row>
    <row r="30" spans="1:6" x14ac:dyDescent="0.25">
      <c r="A30" s="23" t="s">
        <v>11</v>
      </c>
      <c r="B30" s="32">
        <v>0</v>
      </c>
    </row>
    <row r="31" spans="1:6" x14ac:dyDescent="0.25">
      <c r="A31" s="23" t="s">
        <v>12</v>
      </c>
      <c r="B31" s="33">
        <v>0.05</v>
      </c>
    </row>
    <row r="32" spans="1:6" x14ac:dyDescent="0.25">
      <c r="A32" s="23" t="s">
        <v>13</v>
      </c>
      <c r="B32" s="31">
        <v>5.0000002836141581E-2</v>
      </c>
    </row>
    <row r="33" spans="1:3" x14ac:dyDescent="0.25">
      <c r="A33" s="23" t="s">
        <v>14</v>
      </c>
      <c r="B33" s="31">
        <v>0.10000000000000002</v>
      </c>
    </row>
    <row r="34" spans="1:3" x14ac:dyDescent="0.25">
      <c r="A34" s="23" t="s">
        <v>15</v>
      </c>
      <c r="B34" s="31">
        <v>0.08</v>
      </c>
    </row>
    <row r="35" spans="1:3" x14ac:dyDescent="0.25">
      <c r="A35" s="23" t="s">
        <v>16</v>
      </c>
      <c r="B35" s="31">
        <v>0.05</v>
      </c>
    </row>
    <row r="36" spans="1:3" x14ac:dyDescent="0.25">
      <c r="A36" s="23" t="s">
        <v>17</v>
      </c>
      <c r="B36" s="31">
        <v>0.10000000000000002</v>
      </c>
    </row>
    <row r="37" spans="1:3" x14ac:dyDescent="0.25">
      <c r="A37" s="26"/>
      <c r="B37" s="21"/>
    </row>
    <row r="40" spans="1:3" x14ac:dyDescent="0.25">
      <c r="A40" s="19" t="s">
        <v>23</v>
      </c>
      <c r="B40" s="20"/>
      <c r="C40" s="18"/>
    </row>
    <row r="41" spans="1:3" x14ac:dyDescent="0.25">
      <c r="A41" s="23" t="s">
        <v>22</v>
      </c>
      <c r="B41" s="28">
        <f>SUM(B21:B36)</f>
        <v>1.0000000022270603</v>
      </c>
      <c r="C41" s="18"/>
    </row>
    <row r="42" spans="1:3" x14ac:dyDescent="0.25">
      <c r="A42" s="23" t="str">
        <f>"Investment Limit for - "&amp;A29</f>
        <v>Investment Limit for - INDO COUNT INDUSTRIES LTD. (ICIL.BO)</v>
      </c>
      <c r="B42" s="28">
        <f>B29</f>
        <v>0.1</v>
      </c>
      <c r="C42" s="18"/>
    </row>
    <row r="43" spans="1:3" x14ac:dyDescent="0.25">
      <c r="A43" s="23" t="str">
        <f>"Investment Limit for - "&amp;A33</f>
        <v>Investment Limit for - Shaily Engineering Plastics Ltd (SHAILY.BO)</v>
      </c>
      <c r="B43" s="28">
        <f>B33</f>
        <v>0.10000000000000002</v>
      </c>
      <c r="C43" s="18"/>
    </row>
    <row r="44" spans="1:3" x14ac:dyDescent="0.25">
      <c r="A44" s="23" t="str">
        <f>"Investment Limit for - "&amp;A36</f>
        <v>Investment Limit for - WATERBASE LTD. (WATERBASE.BO)</v>
      </c>
      <c r="B44" s="28">
        <f>B36</f>
        <v>0.10000000000000002</v>
      </c>
      <c r="C44" s="18"/>
    </row>
    <row r="45" spans="1:3" x14ac:dyDescent="0.25">
      <c r="A45" s="23" t="str">
        <f>"Investment Limit for - "&amp;A32</f>
        <v>Investment Limit for - Relaxo Footwears Ltd (RELAXO.BO)</v>
      </c>
      <c r="B45" s="28">
        <f>B32</f>
        <v>5.0000002836141581E-2</v>
      </c>
      <c r="C45" s="18"/>
    </row>
    <row r="46" spans="1:3" x14ac:dyDescent="0.25">
      <c r="A46" s="23" t="str">
        <f>"Investment Limit for - "&amp;A22</f>
        <v>Investment Limit for - ALEMBIC PHARMACEUTICALS LTD. (APLLTD.BO)</v>
      </c>
      <c r="B46" s="29">
        <f>B22</f>
        <v>7.0000002227060251E-2</v>
      </c>
      <c r="C46" s="18"/>
    </row>
    <row r="47" spans="1:3" x14ac:dyDescent="0.25">
      <c r="A47" s="23" t="str">
        <f>"Investment Limit for - "&amp;A34</f>
        <v>Investment Limit for - SHEMAROO ENTERTAINMENT LIMITED (SHEMAROO.BO)</v>
      </c>
      <c r="B47" s="29">
        <f>B34</f>
        <v>0.08</v>
      </c>
      <c r="C47" s="19"/>
    </row>
    <row r="48" spans="1:3" x14ac:dyDescent="0.25">
      <c r="A48" s="23" t="s">
        <v>26</v>
      </c>
      <c r="B48" s="29">
        <f>SUM(B42:B47)</f>
        <v>0.50000000506320186</v>
      </c>
    </row>
    <row r="49" spans="1:2" x14ac:dyDescent="0.25">
      <c r="A49" s="23" t="s">
        <v>27</v>
      </c>
      <c r="B49" s="29">
        <f>B42+B45+B47+B53</f>
        <v>0.35</v>
      </c>
    </row>
    <row r="50" spans="1:2" x14ac:dyDescent="0.25">
      <c r="A50" s="23" t="str">
        <f>"Investment Limit for - "&amp;A31</f>
        <v>Investment Limit for - Page Industries Ltd (PAGEIND.NS)</v>
      </c>
      <c r="B50" s="29">
        <f>B31</f>
        <v>0.05</v>
      </c>
    </row>
    <row r="51" spans="1:2" x14ac:dyDescent="0.25">
      <c r="A51" s="23" t="str">
        <f>"Investment Limit for - "&amp;A35</f>
        <v>Investment Limit for - Stovec Industries Ltd (STOVACQ.BO)</v>
      </c>
      <c r="B51" s="29">
        <f>B35</f>
        <v>0.05</v>
      </c>
    </row>
    <row r="52" spans="1:2" x14ac:dyDescent="0.25">
      <c r="A52" s="23" t="str">
        <f>"Investment Limit for - "&amp;A21</f>
        <v>Investment Limit for - Acrysil Ltd (ACRYSIL.BO)</v>
      </c>
      <c r="B52" s="29">
        <f>B21</f>
        <v>0.05</v>
      </c>
    </row>
    <row r="53" spans="1:2" x14ac:dyDescent="0.25">
      <c r="A53" s="23" t="str">
        <f>"Investment Limit for - "&amp;A23</f>
        <v>Investment Limit for - Astec Lifesciences Ltd (ASTEC.BO)</v>
      </c>
      <c r="B53" s="29">
        <f>B23</f>
        <v>0.11999999716385841</v>
      </c>
    </row>
    <row r="54" spans="1:2" x14ac:dyDescent="0.25">
      <c r="A54" s="23" t="str">
        <f>"Investment Limit for - "&amp;A28</f>
        <v>Investment Limit for - Heritage Foods Ltd (HERITGFOOD.BO)</v>
      </c>
      <c r="B54" s="29">
        <f>B28</f>
        <v>0.05</v>
      </c>
    </row>
    <row r="55" spans="1:2" x14ac:dyDescent="0.25">
      <c r="A55" t="str">
        <f>"Investment Limit for - "&amp;A27</f>
        <v>Investment Limit for - FUTURE CONSUMER ENTERPRISE LIM (FCEL.BO)</v>
      </c>
      <c r="B55" s="25">
        <f>B27</f>
        <v>0.08</v>
      </c>
    </row>
    <row r="56" spans="1:2" x14ac:dyDescent="0.25">
      <c r="A56" t="str">
        <f>"Investment Limit for - "&amp;A26</f>
        <v>Investment Limit for - EVEREADY INDUSTRIES INDIA LTD. (EVEREADY.BO)</v>
      </c>
      <c r="B56" s="25">
        <f>B26</f>
        <v>0.1</v>
      </c>
    </row>
    <row r="58" spans="1:2" x14ac:dyDescent="0.25">
      <c r="A58" s="18" t="s">
        <v>24</v>
      </c>
      <c r="B58" s="18"/>
    </row>
    <row r="59" spans="1:2" x14ac:dyDescent="0.25">
      <c r="A59" s="22" t="s">
        <v>25</v>
      </c>
      <c r="B59" s="27">
        <f>B21*B2+B22*B3+B23*B4+B24*B5+B25*B6+B26*B7+B27*B8+B28*B9+B29*B10+B30*B11+B31*B12+B32*B13+B33*B14+B34*B15+B35*B16+B36*B17</f>
        <v>6.5328851753461439E-2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9"/>
  <sheetViews>
    <sheetView workbookViewId="0">
      <selection activeCell="A10" sqref="A10"/>
    </sheetView>
  </sheetViews>
  <sheetFormatPr defaultColWidth="7.85546875" defaultRowHeight="11.25" x14ac:dyDescent="0.2"/>
  <cols>
    <col min="1" max="1" width="7.85546875" style="5" bestFit="1" customWidth="1"/>
    <col min="2" max="2" width="16.85546875" style="5" bestFit="1" customWidth="1"/>
    <col min="3" max="3" width="10.42578125" style="5" bestFit="1" customWidth="1"/>
    <col min="4" max="4" width="8" style="5" bestFit="1" customWidth="1"/>
    <col min="5" max="5" width="7.5703125" style="5" bestFit="1" customWidth="1"/>
    <col min="6" max="9" width="7.85546875" style="5" bestFit="1" customWidth="1"/>
    <col min="10" max="10" width="7.85546875" style="5" customWidth="1"/>
    <col min="11" max="11" width="7.85546875" style="5" bestFit="1" customWidth="1"/>
    <col min="12" max="12" width="7.7109375" style="5" bestFit="1" customWidth="1"/>
    <col min="13" max="13" width="7.28515625" style="5" bestFit="1" customWidth="1"/>
    <col min="14" max="14" width="8" style="5" bestFit="1" customWidth="1"/>
    <col min="15" max="15" width="7.85546875" style="5" bestFit="1" customWidth="1"/>
    <col min="16" max="16" width="8" style="5" bestFit="1" customWidth="1"/>
    <col min="17" max="18" width="7.85546875" style="5"/>
    <col min="19" max="19" width="2.7109375" style="5" bestFit="1" customWidth="1"/>
    <col min="20" max="20" width="10" style="5" bestFit="1" customWidth="1"/>
    <col min="21" max="29" width="10.42578125" style="5" bestFit="1" customWidth="1"/>
    <col min="30" max="30" width="10" style="5" bestFit="1" customWidth="1"/>
    <col min="31" max="35" width="10.42578125" style="5" bestFit="1" customWidth="1"/>
    <col min="36" max="38" width="7.85546875" style="5"/>
    <col min="39" max="39" width="10.42578125" style="5" bestFit="1" customWidth="1"/>
    <col min="40" max="16384" width="7.85546875" style="5"/>
  </cols>
  <sheetData>
    <row r="2" spans="1:39" ht="12" thickBot="1" x14ac:dyDescent="0.25"/>
    <row r="3" spans="1:39" ht="45" x14ac:dyDescent="0.2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S3" s="40"/>
      <c r="T3" s="34">
        <v>1</v>
      </c>
      <c r="U3" s="34">
        <v>2</v>
      </c>
      <c r="V3" s="34">
        <v>3</v>
      </c>
      <c r="W3" s="34">
        <v>4</v>
      </c>
      <c r="X3" s="34">
        <v>5</v>
      </c>
      <c r="Y3" s="34">
        <v>6</v>
      </c>
      <c r="Z3" s="34">
        <v>7</v>
      </c>
      <c r="AA3" s="34">
        <v>8</v>
      </c>
      <c r="AB3" s="34">
        <v>9</v>
      </c>
      <c r="AC3" s="34">
        <v>10</v>
      </c>
      <c r="AD3" s="34">
        <v>11</v>
      </c>
      <c r="AE3" s="34">
        <v>12</v>
      </c>
      <c r="AF3" s="34">
        <v>13</v>
      </c>
      <c r="AG3" s="34">
        <v>14</v>
      </c>
      <c r="AH3" s="34">
        <v>15</v>
      </c>
      <c r="AI3" s="35">
        <v>16</v>
      </c>
    </row>
    <row r="4" spans="1:39" s="41" customFormat="1" x14ac:dyDescent="0.2">
      <c r="A4" s="41">
        <v>0</v>
      </c>
      <c r="B4" s="41">
        <v>0</v>
      </c>
      <c r="C4" s="41">
        <v>0</v>
      </c>
      <c r="D4" s="41">
        <v>8.2736151898423066E-2</v>
      </c>
      <c r="E4" s="41">
        <v>0</v>
      </c>
      <c r="F4" s="41">
        <v>0</v>
      </c>
      <c r="G4" s="41">
        <v>0.2</v>
      </c>
      <c r="H4" s="41">
        <v>0</v>
      </c>
      <c r="I4" s="41">
        <v>0</v>
      </c>
      <c r="J4" s="41">
        <v>0.57328124685236848</v>
      </c>
      <c r="K4" s="41">
        <v>0</v>
      </c>
      <c r="L4" s="41">
        <v>0</v>
      </c>
      <c r="M4" s="41">
        <v>0</v>
      </c>
      <c r="N4" s="41">
        <v>0.14398262146941712</v>
      </c>
      <c r="O4" s="41">
        <v>0</v>
      </c>
      <c r="P4" s="41">
        <v>0</v>
      </c>
      <c r="S4" s="42">
        <v>1</v>
      </c>
      <c r="T4" s="36">
        <v>54376.755998964138</v>
      </c>
      <c r="U4" s="36">
        <v>53440.477761798487</v>
      </c>
      <c r="V4" s="36">
        <v>15276.232963967732</v>
      </c>
      <c r="W4" s="36">
        <v>53.774893198741594</v>
      </c>
      <c r="X4" s="36">
        <v>30125.920380011856</v>
      </c>
      <c r="Y4" s="36">
        <v>21072.735011207151</v>
      </c>
      <c r="Z4" s="36">
        <v>905.70953973781047</v>
      </c>
      <c r="AA4" s="36">
        <v>31340.268106626823</v>
      </c>
      <c r="AB4" s="36">
        <v>70030.695528347729</v>
      </c>
      <c r="AC4" s="36">
        <v>2355.2555289807733</v>
      </c>
      <c r="AD4" s="36">
        <v>1022994.5431394132</v>
      </c>
      <c r="AE4" s="36">
        <v>37074.389016391098</v>
      </c>
      <c r="AF4" s="36">
        <v>27508.495054584928</v>
      </c>
      <c r="AG4" s="36">
        <v>608.54232820666618</v>
      </c>
      <c r="AH4" s="36">
        <v>123145.42693079001</v>
      </c>
      <c r="AI4" s="36">
        <v>7582.4190837064007</v>
      </c>
      <c r="AM4" s="41">
        <f t="array" ref="AM4:AM19">TRANSPOSE(A4:P4)</f>
        <v>0</v>
      </c>
    </row>
    <row r="5" spans="1:39" x14ac:dyDescent="0.2">
      <c r="S5" s="42">
        <v>2</v>
      </c>
      <c r="T5" s="36">
        <v>53440.477761798487</v>
      </c>
      <c r="U5" s="36">
        <v>53980.952362764656</v>
      </c>
      <c r="V5" s="36">
        <v>18761.303897065936</v>
      </c>
      <c r="W5" s="36">
        <v>-2772.0826815003029</v>
      </c>
      <c r="X5" s="36">
        <v>33218.81981261343</v>
      </c>
      <c r="Y5" s="36">
        <v>24678.97387326074</v>
      </c>
      <c r="Z5" s="36">
        <v>944.87277912885679</v>
      </c>
      <c r="AA5" s="36">
        <v>31170.458476085907</v>
      </c>
      <c r="AB5" s="36">
        <v>82364.414119933484</v>
      </c>
      <c r="AC5" s="36">
        <v>1468.8783040770234</v>
      </c>
      <c r="AD5" s="36">
        <v>1000431.3585551725</v>
      </c>
      <c r="AE5" s="36">
        <v>38822.999236155461</v>
      </c>
      <c r="AF5" s="36">
        <v>34814.388869298251</v>
      </c>
      <c r="AG5" s="36">
        <v>4188.905532857143</v>
      </c>
      <c r="AH5" s="36">
        <v>139958.10809177259</v>
      </c>
      <c r="AI5" s="36">
        <v>7888.0158839792184</v>
      </c>
      <c r="AM5" s="5">
        <v>0</v>
      </c>
    </row>
    <row r="6" spans="1:39" x14ac:dyDescent="0.2">
      <c r="S6" s="42">
        <v>3</v>
      </c>
      <c r="T6" s="36">
        <v>15276.232963967732</v>
      </c>
      <c r="U6" s="36">
        <v>18761.303897065936</v>
      </c>
      <c r="V6" s="36">
        <v>6093.6046279054272</v>
      </c>
      <c r="W6" s="36">
        <v>-713.15872424575434</v>
      </c>
      <c r="X6" s="36">
        <v>9788.7465609723622</v>
      </c>
      <c r="Y6" s="36">
        <v>7297.0815753246716</v>
      </c>
      <c r="Z6" s="36">
        <v>391.42430645161295</v>
      </c>
      <c r="AA6" s="36">
        <v>9600.4926500199763</v>
      </c>
      <c r="AB6" s="36">
        <v>26269.801713719626</v>
      </c>
      <c r="AC6" s="36">
        <v>364.11354281715927</v>
      </c>
      <c r="AD6" s="36">
        <v>305869.3374718281</v>
      </c>
      <c r="AE6" s="36">
        <v>12100.705839037631</v>
      </c>
      <c r="AF6" s="36">
        <v>12620.609477919861</v>
      </c>
      <c r="AG6" s="36">
        <v>2962.2544923809519</v>
      </c>
      <c r="AH6" s="36">
        <v>44793.820430269763</v>
      </c>
      <c r="AI6" s="36">
        <v>2497.5152953441561</v>
      </c>
      <c r="AM6" s="5">
        <v>0</v>
      </c>
    </row>
    <row r="7" spans="1:39" x14ac:dyDescent="0.2">
      <c r="S7" s="42">
        <v>4</v>
      </c>
      <c r="T7" s="36">
        <v>53.774893198741594</v>
      </c>
      <c r="U7" s="36">
        <v>-2772.0826815003029</v>
      </c>
      <c r="V7" s="36">
        <v>-713.15872424575434</v>
      </c>
      <c r="W7" s="36">
        <v>1674.6741325794203</v>
      </c>
      <c r="X7" s="36">
        <v>-840.15507555444572</v>
      </c>
      <c r="Y7" s="36">
        <v>-157.170272857143</v>
      </c>
      <c r="Z7" s="36">
        <v>-90.209528535166612</v>
      </c>
      <c r="AA7" s="36">
        <v>-554.07820945054993</v>
      </c>
      <c r="AB7" s="36">
        <v>-2933.7591329270731</v>
      </c>
      <c r="AC7" s="36">
        <v>294.51879934275235</v>
      </c>
      <c r="AD7" s="36">
        <v>19432.180064105887</v>
      </c>
      <c r="AE7" s="36">
        <v>-616.35823952147859</v>
      </c>
      <c r="AF7" s="36">
        <v>-2696.7952453857633</v>
      </c>
      <c r="AG7" s="36">
        <v>-1423.3608244523805</v>
      </c>
      <c r="AH7" s="36">
        <v>-6730.2478413486515</v>
      </c>
      <c r="AI7" s="36">
        <v>-166.47349730662316</v>
      </c>
      <c r="AM7" s="5">
        <v>8.2736151898423066E-2</v>
      </c>
    </row>
    <row r="8" spans="1:39" x14ac:dyDescent="0.2">
      <c r="S8" s="42">
        <v>5</v>
      </c>
      <c r="T8" s="36">
        <v>30125.920380011856</v>
      </c>
      <c r="U8" s="36">
        <v>33218.81981261343</v>
      </c>
      <c r="V8" s="36">
        <v>9788.7465609723622</v>
      </c>
      <c r="W8" s="36">
        <v>-840.15507555444572</v>
      </c>
      <c r="X8" s="36">
        <v>21099.134022460876</v>
      </c>
      <c r="Y8" s="36">
        <v>12152.482724025975</v>
      </c>
      <c r="Z8" s="36">
        <v>606.45690216816467</v>
      </c>
      <c r="AA8" s="36">
        <v>18657.374007287715</v>
      </c>
      <c r="AB8" s="36">
        <v>45218.162942540781</v>
      </c>
      <c r="AC8" s="36">
        <v>1080.8442054092222</v>
      </c>
      <c r="AD8" s="36">
        <v>573377.56654055906</v>
      </c>
      <c r="AE8" s="36">
        <v>22291.160595825848</v>
      </c>
      <c r="AF8" s="36">
        <v>18781.626360507249</v>
      </c>
      <c r="AG8" s="36">
        <v>5427.5862204761906</v>
      </c>
      <c r="AH8" s="36">
        <v>81994.928797702305</v>
      </c>
      <c r="AI8" s="36">
        <v>4644.5287941077931</v>
      </c>
      <c r="AM8" s="5">
        <v>0</v>
      </c>
    </row>
    <row r="9" spans="1:39" x14ac:dyDescent="0.2">
      <c r="S9" s="42">
        <v>6</v>
      </c>
      <c r="T9" s="36">
        <v>21072.735011207151</v>
      </c>
      <c r="U9" s="36">
        <v>24678.97387326074</v>
      </c>
      <c r="V9" s="36">
        <v>7297.0815753246716</v>
      </c>
      <c r="W9" s="36">
        <v>-157.170272857143</v>
      </c>
      <c r="X9" s="36">
        <v>12152.482724025975</v>
      </c>
      <c r="Y9" s="36">
        <v>9920.3152850649331</v>
      </c>
      <c r="Z9" s="36">
        <v>451.70369127445804</v>
      </c>
      <c r="AA9" s="36">
        <v>12288.796030844156</v>
      </c>
      <c r="AB9" s="36">
        <v>32394.305574675309</v>
      </c>
      <c r="AC9" s="36">
        <v>722.68755674214287</v>
      </c>
      <c r="AD9" s="36">
        <v>426008.08698701311</v>
      </c>
      <c r="AE9" s="36">
        <v>15589.863960974022</v>
      </c>
      <c r="AF9" s="36">
        <v>15142.78357427536</v>
      </c>
      <c r="AG9" s="36">
        <v>1423.2437688095233</v>
      </c>
      <c r="AH9" s="36">
        <v>53472.723655844165</v>
      </c>
      <c r="AI9" s="36">
        <v>3116.6858197999995</v>
      </c>
      <c r="AM9" s="5">
        <v>0</v>
      </c>
    </row>
    <row r="10" spans="1:39" x14ac:dyDescent="0.2">
      <c r="S10" s="42">
        <v>7</v>
      </c>
      <c r="T10" s="36">
        <v>905.70953973781047</v>
      </c>
      <c r="U10" s="36">
        <v>944.87277912885679</v>
      </c>
      <c r="V10" s="36">
        <v>391.42430645161295</v>
      </c>
      <c r="W10" s="36">
        <v>-90.209528535166612</v>
      </c>
      <c r="X10" s="36">
        <v>606.45690216816467</v>
      </c>
      <c r="Y10" s="36">
        <v>451.70369127445804</v>
      </c>
      <c r="Z10" s="36">
        <v>25.509627604442098</v>
      </c>
      <c r="AA10" s="36">
        <v>623.90888812268634</v>
      </c>
      <c r="AB10" s="36">
        <v>1775.3736383395028</v>
      </c>
      <c r="AC10" s="36">
        <v>2.6416537821364328</v>
      </c>
      <c r="AD10" s="36">
        <v>17018.905019672136</v>
      </c>
      <c r="AE10" s="36">
        <v>736.33276936012669</v>
      </c>
      <c r="AF10" s="36">
        <v>832.34913395029128</v>
      </c>
      <c r="AG10" s="36">
        <v>206.95263285714287</v>
      </c>
      <c r="AH10" s="36">
        <v>3153.8436726599666</v>
      </c>
      <c r="AI10" s="36">
        <v>157.49812815452145</v>
      </c>
      <c r="AM10" s="5">
        <v>0.2</v>
      </c>
    </row>
    <row r="11" spans="1:39" x14ac:dyDescent="0.2">
      <c r="B11" s="5" t="s">
        <v>30</v>
      </c>
      <c r="C11" s="5">
        <f>MMULT(MMULT(A4:P4,T4:AI19),AM4:AM19)</f>
        <v>73.324067938621766</v>
      </c>
      <c r="S11" s="42">
        <v>8</v>
      </c>
      <c r="T11" s="36">
        <v>31340.268106626823</v>
      </c>
      <c r="U11" s="36">
        <v>31170.458476085907</v>
      </c>
      <c r="V11" s="36">
        <v>9600.4926500199763</v>
      </c>
      <c r="W11" s="36">
        <v>-554.07820945054993</v>
      </c>
      <c r="X11" s="36">
        <v>18657.374007287715</v>
      </c>
      <c r="Y11" s="36">
        <v>12288.796030844156</v>
      </c>
      <c r="Z11" s="36">
        <v>623.90888812268634</v>
      </c>
      <c r="AA11" s="36">
        <v>21841.251209294216</v>
      </c>
      <c r="AB11" s="36">
        <v>46219.419095419551</v>
      </c>
      <c r="AC11" s="36">
        <v>1357.1355125193245</v>
      </c>
      <c r="AD11" s="36">
        <v>629156.64412705286</v>
      </c>
      <c r="AE11" s="36">
        <v>23153.213510486003</v>
      </c>
      <c r="AF11" s="36">
        <v>17906.216699187964</v>
      </c>
      <c r="AG11" s="36">
        <v>3353.0555818095227</v>
      </c>
      <c r="AH11" s="36">
        <v>84021.853957832165</v>
      </c>
      <c r="AI11" s="36">
        <v>4600.0330719272715</v>
      </c>
      <c r="AM11" s="5">
        <v>0</v>
      </c>
    </row>
    <row r="12" spans="1:39" x14ac:dyDescent="0.2">
      <c r="S12" s="42">
        <v>9</v>
      </c>
      <c r="T12" s="36">
        <v>70030.695528347729</v>
      </c>
      <c r="U12" s="36">
        <v>82364.414119933484</v>
      </c>
      <c r="V12" s="36">
        <v>26269.801713719626</v>
      </c>
      <c r="W12" s="36">
        <v>-2933.7591329270731</v>
      </c>
      <c r="X12" s="36">
        <v>45218.162942540781</v>
      </c>
      <c r="Y12" s="36">
        <v>32394.305574675309</v>
      </c>
      <c r="Z12" s="36">
        <v>1775.3736383395028</v>
      </c>
      <c r="AA12" s="36">
        <v>46219.419095419551</v>
      </c>
      <c r="AB12" s="36">
        <v>123994.50056971365</v>
      </c>
      <c r="AC12" s="36">
        <v>1974.4994158785535</v>
      </c>
      <c r="AD12" s="36">
        <v>1436319.5636369637</v>
      </c>
      <c r="AE12" s="36">
        <v>55810.532547344323</v>
      </c>
      <c r="AF12" s="36">
        <v>57213.981214514075</v>
      </c>
      <c r="AG12" s="36">
        <v>15166.830351904762</v>
      </c>
      <c r="AH12" s="36">
        <v>211946.00221488514</v>
      </c>
      <c r="AI12" s="36">
        <v>11507.365666854548</v>
      </c>
      <c r="AM12" s="5">
        <v>0</v>
      </c>
    </row>
    <row r="13" spans="1:39" x14ac:dyDescent="0.2">
      <c r="B13" s="5" t="s">
        <v>31</v>
      </c>
      <c r="C13" s="41">
        <f>SUM(A4:P4)</f>
        <v>1.0000000202202086</v>
      </c>
      <c r="S13" s="42">
        <v>10</v>
      </c>
      <c r="T13" s="36">
        <v>2355.2555289807733</v>
      </c>
      <c r="U13" s="36">
        <v>1468.8783040770234</v>
      </c>
      <c r="V13" s="36">
        <v>364.11354281715927</v>
      </c>
      <c r="W13" s="36">
        <v>294.51879934275235</v>
      </c>
      <c r="X13" s="36">
        <v>1080.8442054092222</v>
      </c>
      <c r="Y13" s="36">
        <v>722.68755674214287</v>
      </c>
      <c r="Z13" s="36">
        <v>2.6416537821364328</v>
      </c>
      <c r="AA13" s="36">
        <v>1357.1355125193245</v>
      </c>
      <c r="AB13" s="36">
        <v>1974.4994158785535</v>
      </c>
      <c r="AC13" s="36">
        <v>216.70526702894892</v>
      </c>
      <c r="AD13" s="36">
        <v>50710.643726841416</v>
      </c>
      <c r="AE13" s="36">
        <v>1467.7499342224105</v>
      </c>
      <c r="AF13" s="36">
        <v>131.05484449134678</v>
      </c>
      <c r="AG13" s="36">
        <v>-449.43732930623798</v>
      </c>
      <c r="AH13" s="36">
        <v>3259.0342757259627</v>
      </c>
      <c r="AI13" s="36">
        <v>261.86469219215127</v>
      </c>
      <c r="AM13" s="5">
        <v>0.57328124685236848</v>
      </c>
    </row>
    <row r="14" spans="1:39" ht="22.5" x14ac:dyDescent="0.2">
      <c r="B14" s="39" t="str">
        <f>"Investment Limit for - "&amp;G3</f>
        <v>Investment Limit for - FUTURE CONSUMER</v>
      </c>
      <c r="C14" s="41">
        <f>G4</f>
        <v>0.2</v>
      </c>
      <c r="S14" s="42">
        <v>11</v>
      </c>
      <c r="T14" s="36">
        <v>1022994.5431394132</v>
      </c>
      <c r="U14" s="36">
        <v>1000431.3585551725</v>
      </c>
      <c r="V14" s="36">
        <v>305869.3374718281</v>
      </c>
      <c r="W14" s="36">
        <v>19432.180064105887</v>
      </c>
      <c r="X14" s="36">
        <v>573377.56654055906</v>
      </c>
      <c r="Y14" s="36">
        <v>426008.08698701311</v>
      </c>
      <c r="Z14" s="36">
        <v>17018.905019672136</v>
      </c>
      <c r="AA14" s="36">
        <v>629156.64412705286</v>
      </c>
      <c r="AB14" s="36">
        <v>1436319.5636369637</v>
      </c>
      <c r="AC14" s="36">
        <v>50710.643726841416</v>
      </c>
      <c r="AD14" s="36">
        <v>21679464.307130661</v>
      </c>
      <c r="AE14" s="36">
        <v>744467.71370426589</v>
      </c>
      <c r="AF14" s="36">
        <v>569168.2109654732</v>
      </c>
      <c r="AG14" s="36">
        <v>39180.053034047625</v>
      </c>
      <c r="AH14" s="36">
        <v>2443307.3324748264</v>
      </c>
      <c r="AI14" s="36">
        <v>145695.10748374282</v>
      </c>
      <c r="AM14" s="5">
        <v>0</v>
      </c>
    </row>
    <row r="15" spans="1:39" x14ac:dyDescent="0.2">
      <c r="S15" s="42">
        <v>12</v>
      </c>
      <c r="T15" s="36">
        <v>37074.389016391098</v>
      </c>
      <c r="U15" s="36">
        <v>38822.999236155461</v>
      </c>
      <c r="V15" s="36">
        <v>12100.705839037631</v>
      </c>
      <c r="W15" s="36">
        <v>-616.35823952147859</v>
      </c>
      <c r="X15" s="36">
        <v>22291.160595825848</v>
      </c>
      <c r="Y15" s="36">
        <v>15589.863960974022</v>
      </c>
      <c r="Z15" s="36">
        <v>736.33276936012669</v>
      </c>
      <c r="AA15" s="36">
        <v>23153.213510486003</v>
      </c>
      <c r="AB15" s="36">
        <v>55810.532547344323</v>
      </c>
      <c r="AC15" s="36">
        <v>1467.7499342224105</v>
      </c>
      <c r="AD15" s="36">
        <v>744467.71370426589</v>
      </c>
      <c r="AE15" s="36">
        <v>28295.474346835996</v>
      </c>
      <c r="AF15" s="36">
        <v>23627.45080082053</v>
      </c>
      <c r="AG15" s="36">
        <v>4226.0445156666665</v>
      </c>
      <c r="AH15" s="36">
        <v>95840.028877642384</v>
      </c>
      <c r="AI15" s="36">
        <v>5644.3193074067531</v>
      </c>
      <c r="AM15" s="5">
        <v>0</v>
      </c>
    </row>
    <row r="16" spans="1:39" x14ac:dyDescent="0.2">
      <c r="S16" s="42">
        <v>13</v>
      </c>
      <c r="T16" s="36">
        <v>27508.495054584928</v>
      </c>
      <c r="U16" s="36">
        <v>34814.388869298251</v>
      </c>
      <c r="V16" s="36">
        <v>12620.609477919861</v>
      </c>
      <c r="W16" s="36">
        <v>-2696.7952453857633</v>
      </c>
      <c r="X16" s="36">
        <v>18781.626360507249</v>
      </c>
      <c r="Y16" s="36">
        <v>15142.78357427536</v>
      </c>
      <c r="Z16" s="36">
        <v>832.34913395029128</v>
      </c>
      <c r="AA16" s="36">
        <v>17906.216699187964</v>
      </c>
      <c r="AB16" s="36">
        <v>57213.981214514075</v>
      </c>
      <c r="AC16" s="36">
        <v>131.05484449134678</v>
      </c>
      <c r="AD16" s="36">
        <v>569168.2109654732</v>
      </c>
      <c r="AE16" s="36">
        <v>23627.45080082053</v>
      </c>
      <c r="AF16" s="36">
        <v>30134.681942625753</v>
      </c>
      <c r="AG16" s="36">
        <v>7255.893285000001</v>
      </c>
      <c r="AH16" s="36">
        <v>96581.419570502985</v>
      </c>
      <c r="AI16" s="36">
        <v>4839.5884530132571</v>
      </c>
      <c r="AM16" s="5">
        <v>0</v>
      </c>
    </row>
    <row r="17" spans="19:39" x14ac:dyDescent="0.2">
      <c r="S17" s="42">
        <v>14</v>
      </c>
      <c r="T17" s="36">
        <v>608.54232820666618</v>
      </c>
      <c r="U17" s="36">
        <v>4188.905532857143</v>
      </c>
      <c r="V17" s="36">
        <v>2962.2544923809519</v>
      </c>
      <c r="W17" s="36">
        <v>-1423.3608244523805</v>
      </c>
      <c r="X17" s="36">
        <v>5427.5862204761906</v>
      </c>
      <c r="Y17" s="36">
        <v>1423.2437688095233</v>
      </c>
      <c r="Z17" s="36">
        <v>206.95263285714287</v>
      </c>
      <c r="AA17" s="36">
        <v>3353.0555818095227</v>
      </c>
      <c r="AB17" s="36">
        <v>15166.830351904762</v>
      </c>
      <c r="AC17" s="36">
        <v>-449.43732930623798</v>
      </c>
      <c r="AD17" s="36">
        <v>39180.053034047625</v>
      </c>
      <c r="AE17" s="36">
        <v>4226.0445156666665</v>
      </c>
      <c r="AF17" s="36">
        <v>7255.893285000001</v>
      </c>
      <c r="AG17" s="36">
        <v>2906.2137890476188</v>
      </c>
      <c r="AH17" s="36">
        <v>27848.414214523811</v>
      </c>
      <c r="AI17" s="36">
        <v>1079.4502751723808</v>
      </c>
      <c r="AM17" s="5">
        <v>0.14398262146941712</v>
      </c>
    </row>
    <row r="18" spans="19:39" x14ac:dyDescent="0.2">
      <c r="S18" s="42">
        <v>15</v>
      </c>
      <c r="T18" s="36">
        <v>123145.42693079001</v>
      </c>
      <c r="U18" s="36">
        <v>139958.10809177259</v>
      </c>
      <c r="V18" s="36">
        <v>44793.820430269763</v>
      </c>
      <c r="W18" s="36">
        <v>-6730.2478413486515</v>
      </c>
      <c r="X18" s="36">
        <v>81994.928797702305</v>
      </c>
      <c r="Y18" s="36">
        <v>53472.723655844165</v>
      </c>
      <c r="Z18" s="36">
        <v>3153.8436726599666</v>
      </c>
      <c r="AA18" s="36">
        <v>84021.853957832165</v>
      </c>
      <c r="AB18" s="36">
        <v>211946.00221488514</v>
      </c>
      <c r="AC18" s="36">
        <v>3259.0342757259627</v>
      </c>
      <c r="AD18" s="36">
        <v>2443307.3324748264</v>
      </c>
      <c r="AE18" s="36">
        <v>95840.028877642384</v>
      </c>
      <c r="AF18" s="36">
        <v>96581.419570502985</v>
      </c>
      <c r="AG18" s="36">
        <v>27848.414214523811</v>
      </c>
      <c r="AH18" s="36">
        <v>385488.2613696304</v>
      </c>
      <c r="AI18" s="36">
        <v>20004.296838441551</v>
      </c>
      <c r="AM18" s="5">
        <v>0</v>
      </c>
    </row>
    <row r="19" spans="19:39" ht="12" thickBot="1" x14ac:dyDescent="0.25">
      <c r="S19" s="43">
        <v>16</v>
      </c>
      <c r="T19" s="37">
        <v>7582.4190837064007</v>
      </c>
      <c r="U19" s="37">
        <v>7888.0158839792184</v>
      </c>
      <c r="V19" s="37">
        <v>2497.5152953441561</v>
      </c>
      <c r="W19" s="37">
        <v>-166.47349730662316</v>
      </c>
      <c r="X19" s="37">
        <v>4644.5287941077931</v>
      </c>
      <c r="Y19" s="37">
        <v>3116.6858197999995</v>
      </c>
      <c r="Z19" s="37">
        <v>157.49812815452145</v>
      </c>
      <c r="AA19" s="37">
        <v>4600.0330719272715</v>
      </c>
      <c r="AB19" s="37">
        <v>11507.365666854548</v>
      </c>
      <c r="AC19" s="37">
        <v>261.86469219215127</v>
      </c>
      <c r="AD19" s="37">
        <v>145695.10748374282</v>
      </c>
      <c r="AE19" s="37">
        <v>5644.3193074067531</v>
      </c>
      <c r="AF19" s="37">
        <v>4839.5884530132571</v>
      </c>
      <c r="AG19" s="37">
        <v>1079.4502751723808</v>
      </c>
      <c r="AH19" s="37">
        <v>20004.296838441551</v>
      </c>
      <c r="AI19" s="38">
        <v>1230.6944673374342</v>
      </c>
      <c r="AM1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Stocks Compiled_V.1</vt:lpstr>
      <vt:lpstr>Min Risk</vt:lpstr>
      <vt:lpstr>Min Returns</vt:lpstr>
      <vt:lpstr>Max Risk</vt:lpstr>
      <vt:lpstr>Max Returns</vt:lpstr>
      <vt:lpstr>Max Returns at 20% Risk</vt:lpstr>
      <vt:lpstr>Max Returns at 10% Risk</vt:lpstr>
      <vt:lpstr>Max Returns for Custom</vt:lpstr>
      <vt:lpstr>Trend Chart</vt:lpstr>
      <vt:lpstr>Trend Chart_1</vt:lpstr>
      <vt:lpstr>Stocks Compiled</vt:lpstr>
      <vt:lpstr>Asset Allocation1</vt:lpstr>
      <vt:lpstr>Risk Of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Kustagi</dc:creator>
  <cp:lastModifiedBy>Avinash Kustagi</cp:lastModifiedBy>
  <dcterms:created xsi:type="dcterms:W3CDTF">2016-06-24T19:48:08Z</dcterms:created>
  <dcterms:modified xsi:type="dcterms:W3CDTF">2016-07-20T04:54:23Z</dcterms:modified>
</cp:coreProperties>
</file>