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ink/ink2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M:\Work\Childcare and parental employment\childcare\OUTPUT\DATA\"/>
    </mc:Choice>
  </mc:AlternateContent>
  <xr:revisionPtr revIDLastSave="0" documentId="13_ncr:1_{3F87821C-02EB-493A-9534-123351B57E57}" xr6:coauthVersionLast="47" xr6:coauthVersionMax="47" xr10:uidLastSave="{00000000-0000-0000-0000-000000000000}"/>
  <bookViews>
    <workbookView xWindow="-5780" yWindow="-217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1" l="1"/>
  <c r="L74" i="1"/>
  <c r="L75" i="1"/>
  <c r="L76" i="1"/>
  <c r="L77" i="1"/>
  <c r="K74" i="1"/>
  <c r="K75" i="1"/>
  <c r="K76" i="1"/>
  <c r="K77" i="1"/>
  <c r="K73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I140" i="1"/>
  <c r="I141" i="1"/>
  <c r="I142" i="1"/>
  <c r="I143" i="1"/>
  <c r="I139" i="1"/>
  <c r="K12" i="1" l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E9" i="1"/>
  <c r="F9" i="1"/>
  <c r="E10" i="1"/>
  <c r="F10" i="1"/>
  <c r="E11" i="1"/>
  <c r="F11" i="1"/>
  <c r="E12" i="1"/>
  <c r="F12" i="1"/>
  <c r="F8" i="1"/>
  <c r="E8" i="1"/>
  <c r="P12" i="1" l="1"/>
  <c r="P10" i="1"/>
  <c r="Q12" i="1"/>
  <c r="P8" i="1"/>
  <c r="O10" i="1"/>
  <c r="P9" i="1"/>
  <c r="O8" i="1"/>
  <c r="O12" i="1"/>
  <c r="Q9" i="1"/>
  <c r="Q11" i="1"/>
  <c r="Q8" i="1"/>
  <c r="O11" i="1"/>
  <c r="Q10" i="1"/>
  <c r="O9" i="1"/>
  <c r="P11" i="1"/>
</calcChain>
</file>

<file path=xl/sharedStrings.xml><?xml version="1.0" encoding="utf-8"?>
<sst xmlns="http://schemas.openxmlformats.org/spreadsheetml/2006/main" count="86" uniqueCount="34">
  <si>
    <t>Barchart showing employment rates, parents vs. non-parents, by overall, sex and region</t>
  </si>
  <si>
    <t>Line chart showing no change in trend in parental employment</t>
  </si>
  <si>
    <t>Parents</t>
  </si>
  <si>
    <t>Non-parents</t>
  </si>
  <si>
    <t>Employment rate</t>
  </si>
  <si>
    <t>Standard error</t>
  </si>
  <si>
    <t>Weighted count of population</t>
  </si>
  <si>
    <t>Max</t>
  </si>
  <si>
    <t>Min</t>
  </si>
  <si>
    <t>pmin</t>
  </si>
  <si>
    <t>nmin</t>
  </si>
  <si>
    <t>nmax</t>
  </si>
  <si>
    <t>pmax</t>
  </si>
  <si>
    <t>Stacked area spaces</t>
  </si>
  <si>
    <t>All</t>
  </si>
  <si>
    <t>Male</t>
  </si>
  <si>
    <t>Female</t>
  </si>
  <si>
    <t>White</t>
  </si>
  <si>
    <t>BAME</t>
  </si>
  <si>
    <t>Number of people by age group, parents vs. non</t>
  </si>
  <si>
    <t>Aged 16-17</t>
  </si>
  <si>
    <t>Aged 18-24</t>
  </si>
  <si>
    <t>Aged 25-34</t>
  </si>
  <si>
    <t>Aged 35-49</t>
  </si>
  <si>
    <t>Aged 50-64</t>
  </si>
  <si>
    <t>UK total</t>
  </si>
  <si>
    <t>UK</t>
  </si>
  <si>
    <t>London</t>
  </si>
  <si>
    <t>Female_Aged 16-17</t>
  </si>
  <si>
    <t>Female_Aged 18-24</t>
  </si>
  <si>
    <t>Female_Aged 25-34</t>
  </si>
  <si>
    <t>Female_Aged 35-49</t>
  </si>
  <si>
    <t>Female_Aged 50-64</t>
  </si>
  <si>
    <t>Composition of parents in London vs. UK by age group,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</si>
</sst>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2" fillId="0" borderId="8" xfId="0" applyNumberFormat="1" applyFont="1" applyBorder="1"/>
    <xf numFmtId="3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5" fontId="2" fillId="0" borderId="9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164" fontId="2" fillId="0" borderId="12" xfId="0" applyNumberFormat="1" applyFont="1" applyBorder="1"/>
    <xf numFmtId="164" fontId="2" fillId="0" borderId="13" xfId="0" applyNumberFormat="1" applyFont="1" applyBorder="1"/>
    <xf numFmtId="3" fontId="2" fillId="0" borderId="14" xfId="0" applyNumberFormat="1" applyFont="1" applyBorder="1"/>
    <xf numFmtId="164" fontId="2" fillId="0" borderId="15" xfId="0" applyNumberFormat="1" applyFont="1" applyBorder="1"/>
    <xf numFmtId="165" fontId="2" fillId="0" borderId="14" xfId="0" applyNumberFormat="1" applyFont="1" applyBorder="1"/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/>
    <xf numFmtId="164" fontId="2" fillId="0" borderId="17" xfId="0" applyNumberFormat="1" applyFont="1" applyBorder="1"/>
    <xf numFmtId="3" fontId="2" fillId="0" borderId="18" xfId="0" applyNumberFormat="1" applyFont="1" applyBorder="1"/>
    <xf numFmtId="164" fontId="2" fillId="0" borderId="19" xfId="0" applyNumberFormat="1" applyFont="1" applyBorder="1"/>
    <xf numFmtId="165" fontId="2" fillId="0" borderId="18" xfId="0" applyNumberFormat="1" applyFont="1" applyBorder="1"/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2" borderId="20" xfId="0" applyFont="1" applyFill="1" applyBorder="1" applyAlignment="1">
      <alignment horizontal="center" vertical="center"/>
    </xf>
    <xf numFmtId="164" fontId="2" fillId="0" borderId="20" xfId="0" applyNumberFormat="1" applyFont="1" applyBorder="1"/>
    <xf numFmtId="164" fontId="2" fillId="0" borderId="21" xfId="0" applyNumberFormat="1" applyFont="1" applyBorder="1"/>
    <xf numFmtId="3" fontId="2" fillId="0" borderId="22" xfId="0" applyNumberFormat="1" applyFont="1" applyBorder="1"/>
    <xf numFmtId="165" fontId="2" fillId="0" borderId="22" xfId="0" applyNumberFormat="1" applyFont="1" applyBorder="1"/>
    <xf numFmtId="0" fontId="2" fillId="2" borderId="1" xfId="0" applyFont="1" applyFill="1" applyBorder="1"/>
    <xf numFmtId="0" fontId="1" fillId="2" borderId="2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0" fillId="0" borderId="25" xfId="0" applyBorder="1" applyAlignment="1">
      <alignment horizontal="center"/>
    </xf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5" fontId="2" fillId="0" borderId="18" xfId="1" applyNumberFormat="1" applyFont="1" applyBorder="1"/>
    <xf numFmtId="164" fontId="2" fillId="0" borderId="19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5" fontId="2" fillId="0" borderId="22" xfId="1" applyNumberFormat="1" applyFont="1" applyBorder="1"/>
    <xf numFmtId="0" fontId="1" fillId="2" borderId="7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Continuous"/>
    </xf>
    <xf numFmtId="165" fontId="2" fillId="0" borderId="18" xfId="1" applyNumberFormat="1" applyFont="1" applyBorder="1"/>
    <xf numFmtId="0" fontId="1" fillId="2" borderId="3" xfId="1" applyFont="1" applyFill="1" applyBorder="1" applyAlignment="1">
      <alignment horizontal="center" vertical="center" wrapText="1"/>
    </xf>
    <xf numFmtId="3" fontId="2" fillId="0" borderId="18" xfId="1" applyNumberFormat="1" applyFont="1" applyBorder="1"/>
    <xf numFmtId="165" fontId="2" fillId="0" borderId="22" xfId="1" applyNumberFormat="1" applyFont="1" applyBorder="1"/>
    <xf numFmtId="3" fontId="2" fillId="0" borderId="22" xfId="1" applyNumberFormat="1" applyFont="1" applyBorder="1"/>
    <xf numFmtId="0" fontId="0" fillId="0" borderId="26" xfId="0" applyBorder="1" applyAlignment="1">
      <alignment horizontal="center"/>
    </xf>
    <xf numFmtId="0" fontId="0" fillId="0" borderId="26" xfId="0" applyBorder="1" applyAlignment="1"/>
    <xf numFmtId="9" fontId="0" fillId="0" borderId="0" xfId="0" applyNumberFormat="1"/>
  </cellXfs>
  <cellStyles count="2">
    <cellStyle name="Normal" xfId="0" builtinId="0"/>
    <cellStyle name="Normal 2" xfId="1" xr:uid="{A906A88F-77BB-417B-A4AB-73A606161E7B}"/>
  </cellStyles>
  <dxfs count="11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C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Employment rate in London, 2018-2022</a:t>
            </a:r>
          </a:p>
        </c:rich>
      </c:tx>
      <c:layout>
        <c:manualLayout>
          <c:xMode val="edge"/>
          <c:yMode val="edge"/>
          <c:x val="1.941666666666665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2"/>
          <c:tx>
            <c:v>nmin</c:v>
          </c:tx>
          <c:spPr>
            <a:noFill/>
            <a:ln w="25400">
              <a:noFill/>
            </a:ln>
            <a:effectLst/>
          </c:spPr>
          <c:val>
            <c:numRef>
              <c:f>Sheet1!$N$8:$N$12</c:f>
              <c:numCache>
                <c:formatCode>0.0%</c:formatCode>
                <c:ptCount val="5"/>
                <c:pt idx="0">
                  <c:v>0.70463219684893286</c:v>
                </c:pt>
                <c:pt idx="1">
                  <c:v>0.69771089605071857</c:v>
                </c:pt>
                <c:pt idx="2">
                  <c:v>0.72264261495216964</c:v>
                </c:pt>
                <c:pt idx="3">
                  <c:v>0.70565663090509456</c:v>
                </c:pt>
                <c:pt idx="4">
                  <c:v>0.70248608412271363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69-4C3D-BCA6-D993049BE14C}"/>
            </c:ext>
          </c:extLst>
        </c:ser>
        <c:ser>
          <c:idx val="4"/>
          <c:order val="3"/>
          <c:tx>
            <c:v>nmax</c:v>
          </c:tx>
          <c:spPr>
            <a:solidFill>
              <a:schemeClr val="accent2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Sheet1!$O$8:$O$12</c:f>
              <c:numCache>
                <c:formatCode>0.0%</c:formatCode>
                <c:ptCount val="5"/>
                <c:pt idx="0">
                  <c:v>1.5979500096974242E-2</c:v>
                </c:pt>
                <c:pt idx="1">
                  <c:v>1.7453542916538778E-2</c:v>
                </c:pt>
                <c:pt idx="2">
                  <c:v>2.0106816782684778E-2</c:v>
                </c:pt>
                <c:pt idx="3">
                  <c:v>1.8874549086368875E-2</c:v>
                </c:pt>
                <c:pt idx="4">
                  <c:v>2.073756799092874E-2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69-4C3D-BCA6-D993049BE14C}"/>
            </c:ext>
          </c:extLst>
        </c:ser>
        <c:ser>
          <c:idx val="3"/>
          <c:order val="4"/>
          <c:tx>
            <c:v>pmin</c:v>
          </c:tx>
          <c:spPr>
            <a:noFill/>
            <a:ln w="25400">
              <a:noFill/>
            </a:ln>
            <a:effectLst/>
          </c:spPr>
          <c:val>
            <c:numRef>
              <c:f>Sheet1!$P$8:$P$12</c:f>
              <c:numCache>
                <c:formatCode>0.0%</c:formatCode>
                <c:ptCount val="5"/>
                <c:pt idx="0">
                  <c:v>6.3764824941615728E-2</c:v>
                </c:pt>
                <c:pt idx="1">
                  <c:v>6.1545286382313269E-2</c:v>
                </c:pt>
                <c:pt idx="2">
                  <c:v>3.952991508771464E-2</c:v>
                </c:pt>
                <c:pt idx="3">
                  <c:v>6.4050850683482818E-2</c:v>
                </c:pt>
                <c:pt idx="4">
                  <c:v>6.4841096131090237E-2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9-4C3D-BCA6-D993049BE14C}"/>
            </c:ext>
          </c:extLst>
        </c:ser>
        <c:ser>
          <c:idx val="2"/>
          <c:order val="5"/>
          <c:tx>
            <c:v>pmax</c:v>
          </c:tx>
          <c:spPr>
            <a:solidFill>
              <a:schemeClr val="accent1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Sheet1!$Q$8:$Q$12</c:f>
              <c:numCache>
                <c:formatCode>0.0%</c:formatCode>
                <c:ptCount val="5"/>
                <c:pt idx="0">
                  <c:v>1.6388814324532319E-2</c:v>
                </c:pt>
                <c:pt idx="1">
                  <c:v>1.7729728188980776E-2</c:v>
                </c:pt>
                <c:pt idx="2">
                  <c:v>2.1086051752421842E-2</c:v>
                </c:pt>
                <c:pt idx="3">
                  <c:v>2.0765963345535488E-2</c:v>
                </c:pt>
                <c:pt idx="4">
                  <c:v>2.2535686420780854E-2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9504"/>
        <c:axId val="313330160"/>
      </c:areaChar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Parents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Sheet1!$C$8:$C$12</c:f>
              <c:numCache>
                <c:formatCode>0.0%</c:formatCode>
                <c:ptCount val="5"/>
                <c:pt idx="0">
                  <c:v>0.79257092904978899</c:v>
                </c:pt>
                <c:pt idx="1">
                  <c:v>0.785574589444061</c:v>
                </c:pt>
                <c:pt idx="2">
                  <c:v>0.79282237269877998</c:v>
                </c:pt>
                <c:pt idx="3">
                  <c:v>0.798965012347714</c:v>
                </c:pt>
                <c:pt idx="4">
                  <c:v>0.79933259145512303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C3D-BCA6-D993049BE14C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Non-parents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Sheet1!$H$8:$H$12</c:f>
              <c:numCache>
                <c:formatCode>0.0%</c:formatCode>
                <c:ptCount val="5"/>
                <c:pt idx="0">
                  <c:v>0.71262194689741998</c:v>
                </c:pt>
                <c:pt idx="1">
                  <c:v>0.70643766750898795</c:v>
                </c:pt>
                <c:pt idx="2">
                  <c:v>0.73269602334351203</c:v>
                </c:pt>
                <c:pt idx="3">
                  <c:v>0.715093905448279</c:v>
                </c:pt>
                <c:pt idx="4">
                  <c:v>0.712854868118178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9504"/>
        <c:axId val="313330160"/>
      </c:lineChart>
      <c:catAx>
        <c:axId val="3133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30160"/>
        <c:crosses val="autoZero"/>
        <c:auto val="1"/>
        <c:lblAlgn val="ctr"/>
        <c:lblOffset val="100"/>
        <c:noMultiLvlLbl val="0"/>
      </c:catAx>
      <c:valAx>
        <c:axId val="31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2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2996281714785636E-2"/>
          <c:y val="0.14136363636363636"/>
          <c:w val="0.27800850368834246"/>
          <c:h val="6.225724824431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Sheet1!$C$38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Sheet1!$D$40:$D$44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plus>
            <c:minus>
              <c:numRef>
                <c:f>Sheet1!$D$40:$D$44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Sheet1!$B$40:$B$44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Sheet1!$C$40:$C$44</c:f>
              <c:numCache>
                <c:formatCode>0.0%</c:formatCode>
                <c:ptCount val="5"/>
                <c:pt idx="0">
                  <c:v>0.79933259145512303</c:v>
                </c:pt>
                <c:pt idx="1">
                  <c:v>0.92668473911135196</c:v>
                </c:pt>
                <c:pt idx="2">
                  <c:v>0.69307009183924895</c:v>
                </c:pt>
                <c:pt idx="3">
                  <c:v>0.84620568430829102</c:v>
                </c:pt>
                <c:pt idx="4">
                  <c:v>0.72710600508254997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D-43A6-B106-0880F1073FBD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Sheet1!$G$40:$G$44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plus>
            <c:minus>
              <c:numRef>
                <c:f>Sheet1!$G$40:$G$44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Sheet1!$B$40:$B$44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Sheet1!$F$40:$F$44</c:f>
              <c:numCache>
                <c:formatCode>0.0%</c:formatCode>
                <c:ptCount val="5"/>
                <c:pt idx="0">
                  <c:v>0.712854868118178</c:v>
                </c:pt>
                <c:pt idx="1">
                  <c:v>0.72742104358135695</c:v>
                </c:pt>
                <c:pt idx="2">
                  <c:v>0.69684902421049899</c:v>
                </c:pt>
                <c:pt idx="3">
                  <c:v>0.76244388299010402</c:v>
                </c:pt>
                <c:pt idx="4">
                  <c:v>0.633415987774545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D-43A6-B106-0880F107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 of 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Sheet1!$C$38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Sheet1!$B$73:$B$77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Sheet1!$K$73:$K$77</c:f>
              <c:numCache>
                <c:formatCode>0%</c:formatCode>
                <c:ptCount val="5"/>
                <c:pt idx="0">
                  <c:v>1.337823434551639E-3</c:v>
                </c:pt>
                <c:pt idx="1">
                  <c:v>1.1158236609669815E-2</c:v>
                </c:pt>
                <c:pt idx="2">
                  <c:v>0.15190402620029492</c:v>
                </c:pt>
                <c:pt idx="3">
                  <c:v>0.63914796430529242</c:v>
                </c:pt>
                <c:pt idx="4">
                  <c:v>0.1964519494501912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C88-9832-87CDA3528E20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Sheet1!$B$73:$B$77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Sheet1!$L$73:$L$77</c:f>
              <c:numCache>
                <c:formatCode>0%</c:formatCode>
                <c:ptCount val="5"/>
                <c:pt idx="0">
                  <c:v>5.0123086443735511E-2</c:v>
                </c:pt>
                <c:pt idx="1">
                  <c:v>0.17207888715811484</c:v>
                </c:pt>
                <c:pt idx="2">
                  <c:v>0.27586283970074654</c:v>
                </c:pt>
                <c:pt idx="3">
                  <c:v>0.28367485512048218</c:v>
                </c:pt>
                <c:pt idx="4">
                  <c:v>0.21826033157692104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4C88-9832-87CDA352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Sheet1!$C$38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Sheet1!$B$73:$B$77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Sheet1!$Q$73:$Q$77</c:f>
              <c:numCache>
                <c:formatCode>#,##0</c:formatCode>
                <c:ptCount val="5"/>
                <c:pt idx="0">
                  <c:v>4073</c:v>
                </c:pt>
                <c:pt idx="1">
                  <c:v>287093</c:v>
                </c:pt>
                <c:pt idx="2">
                  <c:v>3125269</c:v>
                </c:pt>
                <c:pt idx="3">
                  <c:v>8547094</c:v>
                </c:pt>
                <c:pt idx="4">
                  <c:v>2498538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4-49EA-A7AD-760D83166F3B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Sheet1!$B$73:$B$77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Sheet1!$T$73:$T$77</c:f>
              <c:numCache>
                <c:formatCode>_-* #,##0_-;\-* #,##0_-;_-* "-"??_-;_-@_-</c:formatCode>
                <c:ptCount val="5"/>
                <c:pt idx="0">
                  <c:v>1460985</c:v>
                </c:pt>
                <c:pt idx="1">
                  <c:v>5068552</c:v>
                </c:pt>
                <c:pt idx="2">
                  <c:v>5791661</c:v>
                </c:pt>
                <c:pt idx="3">
                  <c:v>4132559</c:v>
                </c:pt>
                <c:pt idx="4">
                  <c:v>10554472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4-49EA-A7AD-760D8316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Sheet1!$E$102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Sheet1!$F$104:$F$107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plus>
            <c:minus>
              <c:numRef>
                <c:f>Sheet1!$F$104:$F$107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Sheet1!$C$104:$D$107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Sheet1!$E$104:$E$107</c:f>
              <c:numCache>
                <c:formatCode>0.0%</c:formatCode>
                <c:ptCount val="4"/>
                <c:pt idx="0">
                  <c:v>0.92668473911135196</c:v>
                </c:pt>
                <c:pt idx="1">
                  <c:v>0.69307009183924895</c:v>
                </c:pt>
                <c:pt idx="2">
                  <c:v>0.72742104358135695</c:v>
                </c:pt>
                <c:pt idx="3">
                  <c:v>0.69684902421049899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88E-8E48-61FD91716F90}"/>
            </c:ext>
          </c:extLst>
        </c:ser>
        <c:ser>
          <c:idx val="1"/>
          <c:order val="1"/>
          <c:tx>
            <c:strRef>
              <c:f>Sheet1!$H$102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Sheet1!$I$104:$I$107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plus>
            <c:minus>
              <c:numRef>
                <c:f>Sheet1!$I$104:$I$107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Sheet1!$C$104:$D$107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Sheet1!$H$104:$H$107</c:f>
              <c:numCache>
                <c:formatCode>0.0%</c:formatCode>
                <c:ptCount val="4"/>
                <c:pt idx="0">
                  <c:v>0.92779677610091504</c:v>
                </c:pt>
                <c:pt idx="1">
                  <c:v>0.75566507798009697</c:v>
                </c:pt>
                <c:pt idx="2">
                  <c:v>0.72201975027028897</c:v>
                </c:pt>
                <c:pt idx="3">
                  <c:v>0.695811478623517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8-488E-8E48-61FD9171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</a:t>
            </a:r>
            <a:r>
              <a:rPr lang="en-GB" b="1" baseline="0"/>
              <a:t> of weighted count</a:t>
            </a:r>
            <a:r>
              <a:rPr lang="en-GB" b="1"/>
              <a:t>,, women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Sheet1!$C$139</c:f>
              <c:strCache>
                <c:ptCount val="1"/>
                <c:pt idx="0">
                  <c:v>Female_Aged 16-17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8E13DC-54B0-4C39-A44F-CECBAD0B68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4A-4F69-BAC5-705E2A06762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179202-4994-4FCE-BBC9-CE29FB956F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Sheet1!$D$136:$G$137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Sheet1!$D$139:$G$139</c:f>
              <c:numCache>
                <c:formatCode>_-* #,##0_-;\-* #,##0_-;_-* "-"??_-;_-@_-</c:formatCode>
                <c:ptCount val="4"/>
                <c:pt idx="0" formatCode="#,##0">
                  <c:v>1181</c:v>
                </c:pt>
                <c:pt idx="1">
                  <c:v>127791</c:v>
                </c:pt>
                <c:pt idx="2" formatCode="#,##0">
                  <c:v>2406</c:v>
                </c:pt>
                <c:pt idx="3">
                  <c:v>713128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Sheet1!$I$139:$L$139</c15:f>
                <c15:dlblRangeCache>
                  <c:ptCount val="4"/>
                  <c:pt idx="0">
                    <c:v>0%</c:v>
                  </c:pt>
                  <c:pt idx="1">
                    <c:v>7%</c:v>
                  </c:pt>
                  <c:pt idx="2">
                    <c:v>0%</c:v>
                  </c:pt>
                  <c:pt idx="3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D4A-4F69-BAC5-705E2A067621}"/>
            </c:ext>
          </c:extLst>
        </c:ser>
        <c:ser>
          <c:idx val="1"/>
          <c:order val="1"/>
          <c:tx>
            <c:strRef>
              <c:f>Sheet1!$C$140</c:f>
              <c:strCache>
                <c:ptCount val="1"/>
                <c:pt idx="0">
                  <c:v>Female_Aged 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2D1BE6-9852-49B5-8572-C2A230BCA4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952B27-5EF1-41B6-893D-720D2CD3F2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A79BF7-8C27-4040-8581-F842A9D200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458FA0-7275-4D07-89D3-2D5FA09CC0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Sheet1!$D$136:$G$137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Sheet1!$D$140:$G$140</c:f>
              <c:numCache>
                <c:formatCode>_-* #,##0_-;\-* #,##0_-;_-* "-"??_-;_-@_-</c:formatCode>
                <c:ptCount val="4"/>
                <c:pt idx="0" formatCode="#,##0">
                  <c:v>19494</c:v>
                </c:pt>
                <c:pt idx="1">
                  <c:v>383792</c:v>
                </c:pt>
                <c:pt idx="2" formatCode="#,##0">
                  <c:v>221947</c:v>
                </c:pt>
                <c:pt idx="3">
                  <c:v>2399574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Sheet1!$I$140:$L$140</c15:f>
                <c15:dlblRangeCache>
                  <c:ptCount val="4"/>
                  <c:pt idx="0">
                    <c:v>2%</c:v>
                  </c:pt>
                  <c:pt idx="1">
                    <c:v>20%</c:v>
                  </c:pt>
                  <c:pt idx="2">
                    <c:v>3%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D4A-4F69-BAC5-705E2A067621}"/>
            </c:ext>
          </c:extLst>
        </c:ser>
        <c:ser>
          <c:idx val="0"/>
          <c:order val="2"/>
          <c:tx>
            <c:strRef>
              <c:f>Sheet1!$C$141</c:f>
              <c:strCache>
                <c:ptCount val="1"/>
                <c:pt idx="0">
                  <c:v>Female_Aged 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14A8C2-B04A-4C7F-8865-B0D03FD50E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4717F8-A566-4918-881E-549C953B13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28F020-72D7-4210-9550-2B51F7880C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AE46EB-E09C-46DF-AD06-B4AFF64698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Sheet1!$D$136:$G$137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Sheet1!$D$141:$G$141</c:f>
              <c:numCache>
                <c:formatCode>_-* #,##0_-;\-* #,##0_-;_-* "-"??_-;_-@_-</c:formatCode>
                <c:ptCount val="4"/>
                <c:pt idx="0" formatCode="#,##0">
                  <c:v>208032</c:v>
                </c:pt>
                <c:pt idx="1">
                  <c:v>576634</c:v>
                </c:pt>
                <c:pt idx="2" formatCode="#,##0">
                  <c:v>1998546</c:v>
                </c:pt>
                <c:pt idx="3">
                  <c:v>2418598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Sheet1!$I$141:$L$141</c15:f>
                <c15:dlblRangeCache>
                  <c:ptCount val="4"/>
                  <c:pt idx="0">
                    <c:v>18%</c:v>
                  </c:pt>
                  <c:pt idx="1">
                    <c:v>29%</c:v>
                  </c:pt>
                  <c:pt idx="2">
                    <c:v>25%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D4A-4F69-BAC5-705E2A067621}"/>
            </c:ext>
          </c:extLst>
        </c:ser>
        <c:ser>
          <c:idx val="4"/>
          <c:order val="3"/>
          <c:tx>
            <c:strRef>
              <c:f>Sheet1!$C$142</c:f>
              <c:strCache>
                <c:ptCount val="1"/>
                <c:pt idx="0">
                  <c:v>Female_Aged 35-49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A055E8-FF96-4FFC-8646-1076A44FE9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F2125B-8B2A-47FA-BC8B-2B6989ECA7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895211-9501-4067-B40A-59448E04EA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8CB2DB-7100-4648-811D-93ED45E51F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Sheet1!$D$136:$G$137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Sheet1!$D$142:$G$142</c:f>
              <c:numCache>
                <c:formatCode>_-* #,##0_-;\-* #,##0_-;_-* "-"??_-;_-@_-</c:formatCode>
                <c:ptCount val="4"/>
                <c:pt idx="0" formatCode="#,##0">
                  <c:v>758924</c:v>
                </c:pt>
                <c:pt idx="1">
                  <c:v>296755</c:v>
                </c:pt>
                <c:pt idx="2" formatCode="#,##0">
                  <c:v>4665672</c:v>
                </c:pt>
                <c:pt idx="3">
                  <c:v>1745044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Sheet1!$I$142:$L$142</c15:f>
                <c15:dlblRangeCache>
                  <c:ptCount val="4"/>
                  <c:pt idx="0">
                    <c:v>65%</c:v>
                  </c:pt>
                  <c:pt idx="1">
                    <c:v>15%</c:v>
                  </c:pt>
                  <c:pt idx="2">
                    <c:v>58%</c:v>
                  </c:pt>
                  <c:pt idx="3">
                    <c:v>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D4A-4F69-BAC5-705E2A067621}"/>
            </c:ext>
          </c:extLst>
        </c:ser>
        <c:ser>
          <c:idx val="3"/>
          <c:order val="4"/>
          <c:tx>
            <c:strRef>
              <c:f>Sheet1!$C$143</c:f>
              <c:strCache>
                <c:ptCount val="1"/>
                <c:pt idx="0">
                  <c:v>Female_Aged 50-64</c:v>
                </c:pt>
              </c:strCache>
            </c:strRef>
          </c:tx>
          <c:spPr>
            <a:solidFill>
              <a:srgbClr val="DCA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2831D5-DF50-45E9-855C-B1192E0118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50E93E-9CDA-4C31-8118-121934590B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EAF62E-8E9C-4A6A-83E3-C9699B603F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91B593-4FCA-4954-933C-070EC5593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Sheet1!$D$136:$G$137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Sheet1!$D$143:$G$143</c:f>
              <c:numCache>
                <c:formatCode>_-* #,##0_-;\-* #,##0_-;_-* "-"??_-;_-@_-</c:formatCode>
                <c:ptCount val="4"/>
                <c:pt idx="0" formatCode="#,##0">
                  <c:v>172875</c:v>
                </c:pt>
                <c:pt idx="1">
                  <c:v>578515</c:v>
                </c:pt>
                <c:pt idx="2" formatCode="#,##0">
                  <c:v>1089298</c:v>
                </c:pt>
                <c:pt idx="3">
                  <c:v>5568332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Sheet1!$I$143:$L$143</c15:f>
                <c15:dlblRangeCache>
                  <c:ptCount val="4"/>
                  <c:pt idx="0">
                    <c:v>15%</c:v>
                  </c:pt>
                  <c:pt idx="1">
                    <c:v>29%</c:v>
                  </c:pt>
                  <c:pt idx="2">
                    <c:v>14%</c:v>
                  </c:pt>
                  <c:pt idx="3">
                    <c:v>43%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4A-4F69-BAC5-705E2A067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89999984808975397"/>
          <c:h val="5.594735288151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1.xml"/><Relationship Id="rId5" Type="http://schemas.openxmlformats.org/officeDocument/2006/relationships/chart" Target="../charts/chart5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34130</xdr:colOff>
      <xdr:row>13</xdr:row>
      <xdr:rowOff>130968</xdr:rowOff>
    </xdr:from>
    <xdr:to>
      <xdr:col>12</xdr:col>
      <xdr:colOff>279399</xdr:colOff>
      <xdr:row>31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964D-6674-4693-A9B5-79D93BC6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106361</xdr:colOff>
      <xdr:row>45</xdr:row>
      <xdr:rowOff>144461</xdr:rowOff>
    </xdr:from>
    <xdr:to>
      <xdr:col>10</xdr:col>
      <xdr:colOff>96837</xdr:colOff>
      <xdr:row>66</xdr:row>
      <xdr:rowOff>106361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FBC8B-C2AE-4A51-AD77-4D2A57D0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9</xdr:col>
      <xdr:colOff>635001</xdr:colOff>
      <xdr:row>98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2749E-72A7-4287-9D46-AC8FCCDB2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78</xdr:row>
      <xdr:rowOff>0</xdr:rowOff>
    </xdr:from>
    <xdr:to>
      <xdr:col>21</xdr:col>
      <xdr:colOff>90488</xdr:colOff>
      <xdr:row>98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CBABC-5C00-4927-85B5-14FA7A7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641350</xdr:colOff>
      <xdr:row>109</xdr:row>
      <xdr:rowOff>57150</xdr:rowOff>
    </xdr:from>
    <xdr:to>
      <xdr:col>10</xdr:col>
      <xdr:colOff>630238</xdr:colOff>
      <xdr:row>130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FFDAF-D2CD-43DE-8B5E-C234C78F8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25400</xdr:colOff>
      <xdr:row>120</xdr:row>
      <xdr:rowOff>165100</xdr:rowOff>
    </xdr:from>
    <xdr:to>
      <xdr:col>6</xdr:col>
      <xdr:colOff>469900</xdr:colOff>
      <xdr:row>125</xdr:row>
      <xdr:rowOff>133350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A4E3B61-5766-4F3B-945F-37BC3E780B8D}"/>
            </a:ext>
          </a:extLst>
        </xdr:cNvPr>
        <xdr:cNvSpPr/>
      </xdr:nvSpPr>
      <xdr:spPr>
        <a:xfrm>
          <a:off x="3263900" y="25368250"/>
          <a:ext cx="1092200" cy="889000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247200</xdr:colOff>
      <xdr:row>113</xdr:row>
      <xdr:rowOff>87152</xdr:rowOff>
    </xdr:from>
    <xdr:to>
      <xdr:col>2</xdr:col>
      <xdr:colOff>247560</xdr:colOff>
      <xdr:row>113</xdr:row>
      <xdr:rowOff>90687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14:cNvPr>
            <xdr14:cNvContentPartPr/>
          </xdr14:nvContentPartPr>
          <xdr14:nvPr macro=""/>
          <xdr14:xfrm>
            <a:off x="1542600" y="24001252"/>
            <a:ext cx="360" cy="3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3600" y="2399225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634830</xdr:colOff>
      <xdr:row>63</xdr:row>
      <xdr:rowOff>86160</xdr:rowOff>
    </xdr:from>
    <xdr:to>
      <xdr:col>12</xdr:col>
      <xdr:colOff>643101</xdr:colOff>
      <xdr:row>63</xdr:row>
      <xdr:rowOff>90268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14:cNvPr>
            <xdr14:cNvContentPartPr/>
          </xdr14:nvContentPartPr>
          <xdr14:nvPr macro=""/>
          <xdr14:xfrm>
            <a:off x="8731080" y="12779810"/>
            <a:ext cx="360" cy="25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22080" y="12771170"/>
              <a:ext cx="18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0</xdr:colOff>
      <xdr:row>145</xdr:row>
      <xdr:rowOff>0</xdr:rowOff>
    </xdr:from>
    <xdr:to>
      <xdr:col>11</xdr:col>
      <xdr:colOff>638176</xdr:colOff>
      <xdr:row>165</xdr:row>
      <xdr:rowOff>144462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5F2C6E-3988-4394-A53E-48BE8D1FF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27.4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</inkml:trace>
  <inkml:trace contextRef="#ctx0" brushRef="#br0" timeOffset="1352">0 0 24575</inkml:trace>
  <inkml:trace contextRef="#ctx0" brushRef="#br0" timeOffset="1687.32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32.9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 24575,'0'-5'0</inkml:trace>
</inkml:ink>
</file>

<file path=xl/theme/theme1.xml><?xml version="1.0" encoding="utf-8"?>
<a:theme xmlns:a="http://schemas.openxmlformats.org/drawingml/2006/main" name="GLA Theme light">
  <a:themeElements>
    <a:clrScheme name="City Intelligence">
      <a:dk1>
        <a:srgbClr val="000000"/>
      </a:dk1>
      <a:lt1>
        <a:srgbClr val="FFFFFF"/>
      </a:lt1>
      <a:dk2>
        <a:srgbClr val="353D42"/>
      </a:dk2>
      <a:lt2>
        <a:srgbClr val="868B8E"/>
      </a:lt2>
      <a:accent1>
        <a:srgbClr val="008BC1"/>
      </a:accent1>
      <a:accent2>
        <a:srgbClr val="EE266D"/>
      </a:accent2>
      <a:accent3>
        <a:srgbClr val="4C9E4C"/>
      </a:accent3>
      <a:accent4>
        <a:srgbClr val="9E0059"/>
      </a:accent4>
      <a:accent5>
        <a:srgbClr val="DD072B"/>
      </a:accent5>
      <a:accent6>
        <a:srgbClr val="C617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LA Theme light" id="{0DB60B21-503E-490B-BAD6-BC2592CFDA01}" vid="{A37F429F-E5DC-4E1D-91B3-893E496228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43"/>
  <sheetViews>
    <sheetView tabSelected="1" topLeftCell="A60" workbookViewId="0">
      <selection activeCell="X82" sqref="X82"/>
    </sheetView>
  </sheetViews>
  <sheetFormatPr defaultRowHeight="14.25" x14ac:dyDescent="0.45"/>
  <cols>
    <col min="8" max="8" width="10.46484375" customWidth="1"/>
    <col min="12" max="12" width="12.19921875" customWidth="1"/>
    <col min="15" max="15" width="10.1328125" customWidth="1"/>
    <col min="17" max="17" width="9.9296875" customWidth="1"/>
  </cols>
  <sheetData>
    <row r="3" spans="2:17" x14ac:dyDescent="0.45">
      <c r="B3" t="s">
        <v>1</v>
      </c>
    </row>
    <row r="5" spans="2:17" ht="14.65" thickBot="1" x14ac:dyDescent="0.5">
      <c r="N5" t="s">
        <v>13</v>
      </c>
    </row>
    <row r="6" spans="2:17" ht="14.65" thickBot="1" x14ac:dyDescent="0.5">
      <c r="C6" s="1" t="s">
        <v>2</v>
      </c>
      <c r="D6" s="2"/>
      <c r="E6" s="2"/>
      <c r="F6" s="2"/>
      <c r="G6" s="3"/>
      <c r="H6" s="1" t="s">
        <v>3</v>
      </c>
      <c r="I6" s="2"/>
      <c r="J6" s="2"/>
      <c r="K6" s="2"/>
      <c r="L6" s="3"/>
    </row>
    <row r="7" spans="2:17" ht="57.4" thickBot="1" x14ac:dyDescent="0.5">
      <c r="B7" s="4"/>
      <c r="C7" s="5" t="s">
        <v>4</v>
      </c>
      <c r="D7" s="6" t="s">
        <v>5</v>
      </c>
      <c r="E7" s="6" t="s">
        <v>7</v>
      </c>
      <c r="F7" s="6" t="s">
        <v>8</v>
      </c>
      <c r="G7" s="7" t="s">
        <v>6</v>
      </c>
      <c r="H7" s="8" t="s">
        <v>4</v>
      </c>
      <c r="I7" s="9" t="s">
        <v>5</v>
      </c>
      <c r="J7" s="6" t="s">
        <v>7</v>
      </c>
      <c r="K7" s="6" t="s">
        <v>8</v>
      </c>
      <c r="L7" s="10" t="s">
        <v>6</v>
      </c>
      <c r="N7" s="29" t="s">
        <v>10</v>
      </c>
      <c r="O7" s="29" t="s">
        <v>11</v>
      </c>
      <c r="P7" s="29" t="s">
        <v>9</v>
      </c>
      <c r="Q7" s="29" t="s">
        <v>12</v>
      </c>
    </row>
    <row r="8" spans="2:17" x14ac:dyDescent="0.45">
      <c r="B8" s="11">
        <v>2018</v>
      </c>
      <c r="C8" s="12">
        <v>0.79257092904978899</v>
      </c>
      <c r="D8" s="12">
        <v>8.1944071622661492E-3</v>
      </c>
      <c r="E8" s="15">
        <f>C8+D8</f>
        <v>0.80076533621205515</v>
      </c>
      <c r="F8" s="15">
        <f>C8-D8</f>
        <v>0.78437652188752283</v>
      </c>
      <c r="G8" s="13">
        <v>2055681</v>
      </c>
      <c r="H8" s="14">
        <v>0.71262194689741998</v>
      </c>
      <c r="I8" s="15">
        <v>7.9897500484871296E-3</v>
      </c>
      <c r="J8" s="15">
        <f>H8+I8</f>
        <v>0.7206116969459071</v>
      </c>
      <c r="K8" s="15">
        <f>H8-I8</f>
        <v>0.70463219684893286</v>
      </c>
      <c r="L8" s="16">
        <v>3921994</v>
      </c>
      <c r="N8" s="30">
        <f>K8</f>
        <v>0.70463219684893286</v>
      </c>
      <c r="O8" s="30">
        <f>J8-K8</f>
        <v>1.5979500096974242E-2</v>
      </c>
      <c r="P8" s="30">
        <f>F8-J8</f>
        <v>6.3764824941615728E-2</v>
      </c>
      <c r="Q8" s="30">
        <f>E8-F8</f>
        <v>1.6388814324532319E-2</v>
      </c>
    </row>
    <row r="9" spans="2:17" x14ac:dyDescent="0.45">
      <c r="B9" s="17">
        <v>2019</v>
      </c>
      <c r="C9" s="18">
        <v>0.785574589444061</v>
      </c>
      <c r="D9" s="19">
        <v>8.8648640944903791E-3</v>
      </c>
      <c r="E9" s="19">
        <f t="shared" ref="E9:E12" si="0">C9+D9</f>
        <v>0.79443945353855139</v>
      </c>
      <c r="F9" s="19">
        <f t="shared" ref="F9:F12" si="1">C9-D9</f>
        <v>0.77670972534957061</v>
      </c>
      <c r="G9" s="20">
        <v>2117860</v>
      </c>
      <c r="H9" s="21">
        <v>0.70643766750898795</v>
      </c>
      <c r="I9" s="19">
        <v>8.7267714582693404E-3</v>
      </c>
      <c r="J9" s="19">
        <f t="shared" ref="J9:J12" si="2">H9+I9</f>
        <v>0.71516443896725734</v>
      </c>
      <c r="K9" s="19">
        <f t="shared" ref="K9:K12" si="3">H9-I9</f>
        <v>0.69771089605071857</v>
      </c>
      <c r="L9" s="22">
        <v>3851659</v>
      </c>
      <c r="N9" s="30">
        <f t="shared" ref="N9:N12" si="4">K9</f>
        <v>0.69771089605071857</v>
      </c>
      <c r="O9" s="30">
        <f t="shared" ref="O9:O12" si="5">J9-K9</f>
        <v>1.7453542916538778E-2</v>
      </c>
      <c r="P9" s="30">
        <f t="shared" ref="P9:P12" si="6">F9-J9</f>
        <v>6.1545286382313269E-2</v>
      </c>
      <c r="Q9" s="30">
        <f t="shared" ref="Q9:Q12" si="7">E9-F9</f>
        <v>1.7729728188980776E-2</v>
      </c>
    </row>
    <row r="10" spans="2:17" x14ac:dyDescent="0.45">
      <c r="B10" s="17">
        <v>2020</v>
      </c>
      <c r="C10" s="18">
        <v>0.79282237269877998</v>
      </c>
      <c r="D10" s="19">
        <v>1.05430258762109E-2</v>
      </c>
      <c r="E10" s="19">
        <f t="shared" si="0"/>
        <v>0.8033653985749909</v>
      </c>
      <c r="F10" s="19">
        <f t="shared" si="1"/>
        <v>0.78227934682256905</v>
      </c>
      <c r="G10" s="20">
        <v>2105459</v>
      </c>
      <c r="H10" s="21">
        <v>0.73269602334351203</v>
      </c>
      <c r="I10" s="19">
        <v>1.0053408391342399E-2</v>
      </c>
      <c r="J10" s="19">
        <f t="shared" si="2"/>
        <v>0.74274943173485442</v>
      </c>
      <c r="K10" s="19">
        <f t="shared" si="3"/>
        <v>0.72264261495216964</v>
      </c>
      <c r="L10" s="22">
        <v>3978493</v>
      </c>
      <c r="N10" s="30">
        <f t="shared" si="4"/>
        <v>0.72264261495216964</v>
      </c>
      <c r="O10" s="30">
        <f t="shared" si="5"/>
        <v>2.0106816782684778E-2</v>
      </c>
      <c r="P10" s="30">
        <f t="shared" si="6"/>
        <v>3.952991508771464E-2</v>
      </c>
      <c r="Q10" s="30">
        <f t="shared" si="7"/>
        <v>2.1086051752421842E-2</v>
      </c>
    </row>
    <row r="11" spans="2:17" x14ac:dyDescent="0.45">
      <c r="B11" s="17">
        <v>2021</v>
      </c>
      <c r="C11" s="18">
        <v>0.798965012347714</v>
      </c>
      <c r="D11" s="19">
        <v>1.03829816727677E-2</v>
      </c>
      <c r="E11" s="19">
        <f t="shared" si="0"/>
        <v>0.80934799402048174</v>
      </c>
      <c r="F11" s="19">
        <f t="shared" si="1"/>
        <v>0.78858203067494625</v>
      </c>
      <c r="G11" s="20">
        <v>2098769</v>
      </c>
      <c r="H11" s="21">
        <v>0.715093905448279</v>
      </c>
      <c r="I11" s="19">
        <v>9.4372745431844599E-3</v>
      </c>
      <c r="J11" s="19">
        <f t="shared" si="2"/>
        <v>0.72453117999146344</v>
      </c>
      <c r="K11" s="19">
        <f t="shared" si="3"/>
        <v>0.70565663090509456</v>
      </c>
      <c r="L11" s="22">
        <v>4084960</v>
      </c>
      <c r="N11" s="30">
        <f t="shared" si="4"/>
        <v>0.70565663090509456</v>
      </c>
      <c r="O11" s="30">
        <f t="shared" si="5"/>
        <v>1.8874549086368875E-2</v>
      </c>
      <c r="P11" s="30">
        <f t="shared" si="6"/>
        <v>6.4050850683482818E-2</v>
      </c>
      <c r="Q11" s="30">
        <f t="shared" si="7"/>
        <v>2.0765963345535488E-2</v>
      </c>
    </row>
    <row r="12" spans="2:17" ht="14.65" thickBot="1" x14ac:dyDescent="0.5">
      <c r="B12" s="23">
        <v>2022</v>
      </c>
      <c r="C12" s="24">
        <v>0.79933259145512303</v>
      </c>
      <c r="D12" s="25">
        <v>1.1267843210390399E-2</v>
      </c>
      <c r="E12" s="25">
        <f t="shared" si="0"/>
        <v>0.81060043466551346</v>
      </c>
      <c r="F12" s="25">
        <f t="shared" si="1"/>
        <v>0.7880647482447326</v>
      </c>
      <c r="G12" s="26">
        <v>2128831</v>
      </c>
      <c r="H12" s="27">
        <v>0.712854868118178</v>
      </c>
      <c r="I12" s="25">
        <v>1.03687839954644E-2</v>
      </c>
      <c r="J12" s="25">
        <f t="shared" si="2"/>
        <v>0.72322365211364237</v>
      </c>
      <c r="K12" s="25">
        <f t="shared" si="3"/>
        <v>0.70248608412271363</v>
      </c>
      <c r="L12" s="28">
        <v>4121038</v>
      </c>
      <c r="N12" s="30">
        <f t="shared" si="4"/>
        <v>0.70248608412271363</v>
      </c>
      <c r="O12" s="30">
        <f t="shared" si="5"/>
        <v>2.073756799092874E-2</v>
      </c>
      <c r="P12" s="30">
        <f t="shared" si="6"/>
        <v>6.4841096131090237E-2</v>
      </c>
      <c r="Q12" s="30">
        <f t="shared" si="7"/>
        <v>2.2535686420780854E-2</v>
      </c>
    </row>
    <row r="35" spans="2:8" x14ac:dyDescent="0.45">
      <c r="B35" t="s">
        <v>0</v>
      </c>
    </row>
    <row r="37" spans="2:8" ht="14.65" thickBot="1" x14ac:dyDescent="0.5"/>
    <row r="38" spans="2:8" ht="14.65" thickBot="1" x14ac:dyDescent="0.5">
      <c r="C38" s="1" t="s">
        <v>2</v>
      </c>
      <c r="D38" s="2"/>
      <c r="E38" s="3"/>
      <c r="F38" s="1" t="s">
        <v>3</v>
      </c>
      <c r="G38" s="2"/>
      <c r="H38" s="3"/>
    </row>
    <row r="39" spans="2:8" ht="57.4" thickBot="1" x14ac:dyDescent="0.5">
      <c r="B39" s="4"/>
      <c r="C39" s="5" t="s">
        <v>4</v>
      </c>
      <c r="D39" s="6" t="s">
        <v>5</v>
      </c>
      <c r="E39" s="7" t="s">
        <v>6</v>
      </c>
      <c r="F39" s="8" t="s">
        <v>4</v>
      </c>
      <c r="G39" s="9" t="s">
        <v>5</v>
      </c>
      <c r="H39" s="10" t="s">
        <v>6</v>
      </c>
    </row>
    <row r="40" spans="2:8" ht="14.65" thickBot="1" x14ac:dyDescent="0.5">
      <c r="B40" s="23" t="s">
        <v>14</v>
      </c>
      <c r="C40" s="24">
        <v>0.79933259145512303</v>
      </c>
      <c r="D40" s="25">
        <v>1.1267843210390399E-2</v>
      </c>
      <c r="E40" s="26">
        <v>2128831</v>
      </c>
      <c r="F40" s="27">
        <v>0.712854868118178</v>
      </c>
      <c r="G40" s="25">
        <v>1.03687839954644E-2</v>
      </c>
      <c r="H40" s="28">
        <v>4121038</v>
      </c>
    </row>
    <row r="41" spans="2:8" ht="14.65" thickBot="1" x14ac:dyDescent="0.5">
      <c r="B41" s="23" t="s">
        <v>15</v>
      </c>
      <c r="C41" s="24">
        <v>0.92668473911135196</v>
      </c>
      <c r="D41" s="25">
        <v>1.05909783386849E-2</v>
      </c>
      <c r="E41" s="26">
        <v>968325</v>
      </c>
      <c r="F41" s="27">
        <v>0.72742104358135695</v>
      </c>
      <c r="G41" s="25">
        <v>1.3783532832492101E-2</v>
      </c>
      <c r="H41" s="28">
        <v>2157551</v>
      </c>
    </row>
    <row r="42" spans="2:8" x14ac:dyDescent="0.45">
      <c r="B42" s="31" t="s">
        <v>16</v>
      </c>
      <c r="C42" s="32">
        <v>0.69307009183924895</v>
      </c>
      <c r="D42" s="33">
        <v>1.73185149047532E-2</v>
      </c>
      <c r="E42" s="34">
        <v>1160506</v>
      </c>
      <c r="F42" s="32">
        <v>0.69684902421049899</v>
      </c>
      <c r="G42" s="33">
        <v>1.4223407773721899E-2</v>
      </c>
      <c r="H42" s="35">
        <v>1963487</v>
      </c>
    </row>
    <row r="43" spans="2:8" x14ac:dyDescent="0.45">
      <c r="B43" s="31" t="s">
        <v>17</v>
      </c>
      <c r="C43" s="32">
        <v>0.84620568430829102</v>
      </c>
      <c r="D43" s="33">
        <v>1.36186819696885E-2</v>
      </c>
      <c r="E43" s="34">
        <v>1102544</v>
      </c>
      <c r="F43" s="32">
        <v>0.76244388299010402</v>
      </c>
      <c r="G43" s="33">
        <v>1.2150622865273601E-2</v>
      </c>
      <c r="H43" s="35">
        <v>2149972</v>
      </c>
    </row>
    <row r="44" spans="2:8" x14ac:dyDescent="0.45">
      <c r="B44" s="31" t="s">
        <v>18</v>
      </c>
      <c r="C44" s="32">
        <v>0.72710600508254997</v>
      </c>
      <c r="D44" s="33">
        <v>1.8830962783656601E-2</v>
      </c>
      <c r="E44" s="34">
        <v>899155</v>
      </c>
      <c r="F44" s="32">
        <v>0.633415987774545</v>
      </c>
      <c r="G44" s="33">
        <v>2.0722296241639598E-2</v>
      </c>
      <c r="H44" s="35">
        <v>1296966</v>
      </c>
    </row>
    <row r="69" spans="2:20" x14ac:dyDescent="0.45">
      <c r="B69" t="s">
        <v>19</v>
      </c>
      <c r="O69" t="s">
        <v>25</v>
      </c>
    </row>
    <row r="70" spans="2:20" ht="14.65" thickBot="1" x14ac:dyDescent="0.5"/>
    <row r="71" spans="2:20" ht="14.65" thickBot="1" x14ac:dyDescent="0.5">
      <c r="D71" s="1" t="s">
        <v>2</v>
      </c>
      <c r="E71" s="2"/>
      <c r="F71" s="3"/>
      <c r="G71" s="1" t="s">
        <v>3</v>
      </c>
      <c r="H71" s="2"/>
      <c r="I71" s="3"/>
      <c r="O71" s="1" t="s">
        <v>2</v>
      </c>
      <c r="P71" s="2"/>
      <c r="Q71" s="3"/>
      <c r="R71" s="1" t="s">
        <v>3</v>
      </c>
      <c r="S71" s="2"/>
      <c r="T71" s="3"/>
    </row>
    <row r="72" spans="2:20" ht="57.4" thickBot="1" x14ac:dyDescent="0.5">
      <c r="B72" s="36"/>
      <c r="C72" s="4"/>
      <c r="D72" s="5" t="s">
        <v>4</v>
      </c>
      <c r="E72" s="6" t="s">
        <v>5</v>
      </c>
      <c r="F72" s="7" t="s">
        <v>6</v>
      </c>
      <c r="G72" s="8" t="s">
        <v>4</v>
      </c>
      <c r="H72" s="9" t="s">
        <v>5</v>
      </c>
      <c r="I72" s="10" t="s">
        <v>6</v>
      </c>
      <c r="O72" s="5" t="s">
        <v>4</v>
      </c>
      <c r="P72" s="6" t="s">
        <v>5</v>
      </c>
      <c r="Q72" s="7" t="s">
        <v>6</v>
      </c>
      <c r="R72" s="8" t="s">
        <v>4</v>
      </c>
      <c r="S72" s="9" t="s">
        <v>5</v>
      </c>
      <c r="T72" s="10" t="s">
        <v>6</v>
      </c>
    </row>
    <row r="73" spans="2:20" ht="28.9" thickBot="1" x14ac:dyDescent="0.5">
      <c r="B73" s="37" t="s">
        <v>20</v>
      </c>
      <c r="C73" s="23">
        <v>2022</v>
      </c>
      <c r="D73" s="24">
        <v>0</v>
      </c>
      <c r="E73" s="25">
        <v>0</v>
      </c>
      <c r="F73" s="26">
        <v>2848</v>
      </c>
      <c r="G73" s="27">
        <v>0.156390149230245</v>
      </c>
      <c r="H73" s="25">
        <v>3.4288647309644198E-2</v>
      </c>
      <c r="I73" s="28">
        <v>228774</v>
      </c>
      <c r="K73" s="67">
        <f>F73/SUM(F$73:F$77)</f>
        <v>1.337823434551639E-3</v>
      </c>
      <c r="L73" s="67">
        <f>G73/SUM(G$73:G$77)</f>
        <v>5.0123086443735511E-2</v>
      </c>
      <c r="O73" s="24">
        <v>0</v>
      </c>
      <c r="P73" s="25">
        <v>0</v>
      </c>
      <c r="Q73" s="26">
        <v>4073</v>
      </c>
      <c r="R73" s="27">
        <v>0.22753347912538499</v>
      </c>
      <c r="S73" s="25">
        <v>1.12995254747055E-2</v>
      </c>
      <c r="T73" s="28">
        <v>1460985</v>
      </c>
    </row>
    <row r="74" spans="2:20" ht="28.9" thickBot="1" x14ac:dyDescent="0.5">
      <c r="B74" s="37" t="s">
        <v>21</v>
      </c>
      <c r="C74" s="31">
        <v>2022</v>
      </c>
      <c r="D74" s="32">
        <v>0.37879936010777099</v>
      </c>
      <c r="E74" s="33">
        <v>0.17094868918207601</v>
      </c>
      <c r="F74" s="34">
        <v>23754</v>
      </c>
      <c r="G74" s="32">
        <v>0.53690713703835602</v>
      </c>
      <c r="H74" s="33">
        <v>2.5545960711472599E-2</v>
      </c>
      <c r="I74" s="35">
        <v>820004</v>
      </c>
      <c r="K74" s="67">
        <f t="shared" ref="K74:L77" si="8">F74/SUM(F$73:F$77)</f>
        <v>1.1158236609669815E-2</v>
      </c>
      <c r="L74" s="67">
        <f t="shared" si="8"/>
        <v>0.17207888715811484</v>
      </c>
      <c r="O74" s="32">
        <v>0.57470227417596398</v>
      </c>
      <c r="P74" s="33">
        <v>5.5550415155696697E-2</v>
      </c>
      <c r="Q74" s="34">
        <v>287093</v>
      </c>
      <c r="R74" s="32">
        <v>0.60569152688973105</v>
      </c>
      <c r="S74" s="33">
        <v>1.18356916561004E-2</v>
      </c>
      <c r="T74" s="35">
        <v>5068552</v>
      </c>
    </row>
    <row r="75" spans="2:20" ht="28.9" thickBot="1" x14ac:dyDescent="0.5">
      <c r="B75" s="38" t="s">
        <v>22</v>
      </c>
      <c r="C75" s="23">
        <v>2022</v>
      </c>
      <c r="D75" s="24">
        <v>0.654116853960381</v>
      </c>
      <c r="E75" s="25">
        <v>3.7122932812727799E-2</v>
      </c>
      <c r="F75" s="26">
        <v>323378</v>
      </c>
      <c r="G75" s="24">
        <v>0.86072573995033597</v>
      </c>
      <c r="H75" s="25">
        <v>1.49910933603542E-2</v>
      </c>
      <c r="I75" s="28">
        <v>1281809</v>
      </c>
      <c r="K75" s="67">
        <f t="shared" si="8"/>
        <v>0.15190402620029492</v>
      </c>
      <c r="L75" s="67">
        <f t="shared" si="8"/>
        <v>0.27586283970074654</v>
      </c>
      <c r="O75" s="24">
        <v>0.77785784199696095</v>
      </c>
      <c r="P75" s="25">
        <v>9.2520544076411804E-3</v>
      </c>
      <c r="Q75" s="26">
        <v>3125269</v>
      </c>
      <c r="R75" s="24">
        <v>0.86854392893506704</v>
      </c>
      <c r="S75" s="25">
        <v>5.9153296508353903E-3</v>
      </c>
      <c r="T75" s="28">
        <v>5791661</v>
      </c>
    </row>
    <row r="76" spans="2:20" ht="28.9" thickBot="1" x14ac:dyDescent="0.5">
      <c r="B76" s="37" t="s">
        <v>23</v>
      </c>
      <c r="C76" s="23">
        <v>2022</v>
      </c>
      <c r="D76" s="24">
        <v>0.83550437368352204</v>
      </c>
      <c r="E76" s="25">
        <v>1.24987517244406E-2</v>
      </c>
      <c r="F76" s="26">
        <v>1360638</v>
      </c>
      <c r="G76" s="24">
        <v>0.88510018182858796</v>
      </c>
      <c r="H76" s="25">
        <v>1.4664451939298301E-2</v>
      </c>
      <c r="I76" s="28">
        <v>681411</v>
      </c>
      <c r="K76" s="67">
        <f t="shared" si="8"/>
        <v>0.63914796430529242</v>
      </c>
      <c r="L76" s="67">
        <f t="shared" si="8"/>
        <v>0.28367485512048218</v>
      </c>
      <c r="O76" s="24">
        <v>0.858524078476263</v>
      </c>
      <c r="P76" s="25">
        <v>4.2611303298503399E-3</v>
      </c>
      <c r="Q76" s="26">
        <v>8547094</v>
      </c>
      <c r="R76" s="24">
        <v>0.85049191070230301</v>
      </c>
      <c r="S76" s="25">
        <v>5.9803404560759997E-3</v>
      </c>
      <c r="T76" s="28">
        <v>4132559</v>
      </c>
    </row>
    <row r="77" spans="2:20" ht="28.9" thickBot="1" x14ac:dyDescent="0.5">
      <c r="B77" s="37" t="s">
        <v>24</v>
      </c>
      <c r="C77" s="23">
        <v>2022</v>
      </c>
      <c r="D77" s="24">
        <v>0.82326470004519203</v>
      </c>
      <c r="E77" s="25">
        <v>2.22209055706417E-2</v>
      </c>
      <c r="F77" s="26">
        <v>418213</v>
      </c>
      <c r="G77" s="24">
        <v>0.68099888191589097</v>
      </c>
      <c r="H77" s="25">
        <v>1.6739280203586698E-2</v>
      </c>
      <c r="I77" s="28">
        <v>1109040</v>
      </c>
      <c r="K77" s="67">
        <f t="shared" si="8"/>
        <v>0.1964519494501912</v>
      </c>
      <c r="L77" s="67">
        <f t="shared" si="8"/>
        <v>0.21826033157692104</v>
      </c>
      <c r="O77" s="24">
        <v>0.84478242876434095</v>
      </c>
      <c r="P77" s="25">
        <v>7.8864302504463597E-3</v>
      </c>
      <c r="Q77" s="26">
        <v>2498538</v>
      </c>
      <c r="R77" s="24">
        <v>0.68373064990839905</v>
      </c>
      <c r="S77" s="25">
        <v>4.4157094066778497E-3</v>
      </c>
      <c r="T77" s="28">
        <v>10554472</v>
      </c>
    </row>
    <row r="101" spans="3:10" ht="14.65" thickBot="1" x14ac:dyDescent="0.5"/>
    <row r="102" spans="3:10" ht="14.65" thickBot="1" x14ac:dyDescent="0.5">
      <c r="E102" s="1" t="s">
        <v>27</v>
      </c>
      <c r="F102" s="2"/>
      <c r="G102" s="3"/>
      <c r="H102" s="1" t="s">
        <v>26</v>
      </c>
      <c r="I102" s="2"/>
      <c r="J102" s="3"/>
    </row>
    <row r="103" spans="3:10" ht="57.4" thickBot="1" x14ac:dyDescent="0.5">
      <c r="D103" s="4"/>
      <c r="E103" s="5" t="s">
        <v>4</v>
      </c>
      <c r="F103" s="6" t="s">
        <v>5</v>
      </c>
      <c r="G103" s="7" t="s">
        <v>6</v>
      </c>
      <c r="H103" s="8" t="s">
        <v>4</v>
      </c>
      <c r="I103" s="9" t="s">
        <v>5</v>
      </c>
      <c r="J103" s="10" t="s">
        <v>6</v>
      </c>
    </row>
    <row r="104" spans="3:10" ht="14.65" thickBot="1" x14ac:dyDescent="0.5">
      <c r="C104" s="39" t="s">
        <v>2</v>
      </c>
      <c r="D104" s="23" t="s">
        <v>15</v>
      </c>
      <c r="E104" s="24">
        <v>0.92668473911135196</v>
      </c>
      <c r="F104" s="25">
        <v>1.05909783386849E-2</v>
      </c>
      <c r="G104" s="26">
        <v>968325</v>
      </c>
      <c r="H104" s="46">
        <v>0.92779677610091504</v>
      </c>
      <c r="I104" s="48">
        <v>3.6682658956604798E-3</v>
      </c>
      <c r="J104" s="47">
        <v>6484198</v>
      </c>
    </row>
    <row r="105" spans="3:10" ht="14.65" thickBot="1" x14ac:dyDescent="0.5">
      <c r="C105" s="39"/>
      <c r="D105" s="23" t="s">
        <v>16</v>
      </c>
      <c r="E105" s="24">
        <v>0.69307009183924895</v>
      </c>
      <c r="F105" s="25">
        <v>1.73185149047532E-2</v>
      </c>
      <c r="G105" s="26">
        <v>1160506</v>
      </c>
      <c r="H105" s="52">
        <v>0.75566507798009697</v>
      </c>
      <c r="I105" s="53">
        <v>5.4472118452649296E-3</v>
      </c>
      <c r="J105" s="54">
        <v>7977869</v>
      </c>
    </row>
    <row r="106" spans="3:10" ht="14.65" thickBot="1" x14ac:dyDescent="0.5">
      <c r="C106" s="39" t="s">
        <v>3</v>
      </c>
      <c r="D106" s="31" t="s">
        <v>15</v>
      </c>
      <c r="E106" s="40">
        <v>0.72742104358135695</v>
      </c>
      <c r="F106" s="42">
        <v>1.3783532832492101E-2</v>
      </c>
      <c r="G106" s="41">
        <v>2157551</v>
      </c>
      <c r="H106" s="50">
        <v>0.72201975027028897</v>
      </c>
      <c r="I106" s="51">
        <v>5.3424684010458098E-3</v>
      </c>
      <c r="J106" s="49">
        <v>14163553</v>
      </c>
    </row>
    <row r="107" spans="3:10" x14ac:dyDescent="0.45">
      <c r="C107" s="39"/>
      <c r="D107" s="31" t="s">
        <v>16</v>
      </c>
      <c r="E107" s="43">
        <v>0.69684902421049899</v>
      </c>
      <c r="F107" s="44">
        <v>1.4223407773721899E-2</v>
      </c>
      <c r="G107" s="45">
        <v>1963487</v>
      </c>
      <c r="H107" s="55">
        <v>0.695811478623517</v>
      </c>
      <c r="I107" s="56">
        <v>4.4586455593805798E-3</v>
      </c>
      <c r="J107" s="57">
        <v>12844676</v>
      </c>
    </row>
    <row r="133" spans="3:12" x14ac:dyDescent="0.45">
      <c r="C133" t="s">
        <v>33</v>
      </c>
    </row>
    <row r="135" spans="3:12" x14ac:dyDescent="0.45">
      <c r="E135" t="s">
        <v>27</v>
      </c>
    </row>
    <row r="136" spans="3:12" ht="14.65" thickBot="1" x14ac:dyDescent="0.5">
      <c r="D136" s="65" t="s">
        <v>27</v>
      </c>
      <c r="E136" s="65"/>
      <c r="F136" s="65" t="s">
        <v>26</v>
      </c>
      <c r="G136" s="65"/>
      <c r="H136" s="66"/>
      <c r="I136" s="66"/>
    </row>
    <row r="137" spans="3:12" ht="14.65" thickBot="1" x14ac:dyDescent="0.5">
      <c r="D137" s="1" t="s">
        <v>2</v>
      </c>
      <c r="E137" s="59" t="s">
        <v>3</v>
      </c>
      <c r="F137" s="1" t="s">
        <v>2</v>
      </c>
      <c r="G137" s="59" t="s">
        <v>3</v>
      </c>
    </row>
    <row r="138" spans="3:12" ht="57.4" thickBot="1" x14ac:dyDescent="0.5">
      <c r="C138" s="36"/>
      <c r="D138" s="7" t="s">
        <v>6</v>
      </c>
      <c r="E138" s="10" t="s">
        <v>6</v>
      </c>
      <c r="F138" s="58" t="s">
        <v>6</v>
      </c>
      <c r="G138" s="61" t="s">
        <v>6</v>
      </c>
    </row>
    <row r="139" spans="3:12" ht="28.9" thickBot="1" x14ac:dyDescent="0.5">
      <c r="C139" s="37" t="s">
        <v>28</v>
      </c>
      <c r="D139" s="34">
        <v>1181</v>
      </c>
      <c r="E139" s="35">
        <v>127791</v>
      </c>
      <c r="F139" s="64">
        <v>2406</v>
      </c>
      <c r="G139" s="63">
        <v>713128</v>
      </c>
      <c r="I139" s="67">
        <f>D139/SUM(D$139:D$143)</f>
        <v>1.0176595381669719E-3</v>
      </c>
      <c r="J139" s="67">
        <f t="shared" ref="J139:L143" si="9">E139/SUM(E$139:E$143)</f>
        <v>6.5083700579632059E-2</v>
      </c>
      <c r="K139" s="67">
        <f t="shared" si="9"/>
        <v>3.0158429525478544E-4</v>
      </c>
      <c r="L139" s="67">
        <f t="shared" si="9"/>
        <v>5.5519345135681117E-2</v>
      </c>
    </row>
    <row r="140" spans="3:12" ht="28.9" thickBot="1" x14ac:dyDescent="0.5">
      <c r="C140" s="37" t="s">
        <v>29</v>
      </c>
      <c r="D140" s="26">
        <v>19494</v>
      </c>
      <c r="E140" s="28">
        <v>383792</v>
      </c>
      <c r="F140" s="62">
        <v>221947</v>
      </c>
      <c r="G140" s="60">
        <v>2399574</v>
      </c>
      <c r="I140" s="67">
        <f t="shared" ref="I140:I143" si="10">D140/SUM(D$139:D$143)</f>
        <v>1.6797845077922906E-2</v>
      </c>
      <c r="J140" s="67">
        <f t="shared" si="9"/>
        <v>0.19546449760044249</v>
      </c>
      <c r="K140" s="67">
        <f t="shared" si="9"/>
        <v>2.7820336483339096E-2</v>
      </c>
      <c r="L140" s="67">
        <f t="shared" si="9"/>
        <v>0.18681467714716976</v>
      </c>
    </row>
    <row r="141" spans="3:12" ht="28.9" thickBot="1" x14ac:dyDescent="0.5">
      <c r="C141" s="37" t="s">
        <v>30</v>
      </c>
      <c r="D141" s="26">
        <v>208032</v>
      </c>
      <c r="E141" s="28">
        <v>576634</v>
      </c>
      <c r="F141" s="62">
        <v>1998546</v>
      </c>
      <c r="G141" s="60">
        <v>2418598</v>
      </c>
      <c r="I141" s="67">
        <f t="shared" si="10"/>
        <v>0.17925973670105971</v>
      </c>
      <c r="J141" s="67">
        <f t="shared" si="9"/>
        <v>0.2936785423076394</v>
      </c>
      <c r="K141" s="67">
        <f t="shared" si="9"/>
        <v>0.25051125808157543</v>
      </c>
      <c r="L141" s="67">
        <f t="shared" si="9"/>
        <v>0.18829575771315679</v>
      </c>
    </row>
    <row r="142" spans="3:12" ht="28.9" thickBot="1" x14ac:dyDescent="0.5">
      <c r="C142" s="37" t="s">
        <v>31</v>
      </c>
      <c r="D142" s="26">
        <v>758924</v>
      </c>
      <c r="E142" s="28">
        <v>296755</v>
      </c>
      <c r="F142" s="62">
        <v>4665672</v>
      </c>
      <c r="G142" s="60">
        <v>1745044</v>
      </c>
      <c r="I142" s="67">
        <f t="shared" si="10"/>
        <v>0.65395956591348947</v>
      </c>
      <c r="J142" s="67">
        <f t="shared" si="9"/>
        <v>0.15113672766868333</v>
      </c>
      <c r="K142" s="67">
        <f t="shared" si="9"/>
        <v>0.58482685037821502</v>
      </c>
      <c r="L142" s="67">
        <f t="shared" si="9"/>
        <v>0.13585737779606119</v>
      </c>
    </row>
    <row r="143" spans="3:12" ht="28.9" thickBot="1" x14ac:dyDescent="0.5">
      <c r="C143" s="37" t="s">
        <v>32</v>
      </c>
      <c r="D143" s="26">
        <v>172875</v>
      </c>
      <c r="E143" s="28">
        <v>578515</v>
      </c>
      <c r="F143" s="62">
        <v>1089298</v>
      </c>
      <c r="G143" s="60">
        <v>5568332</v>
      </c>
      <c r="I143" s="67">
        <f t="shared" si="10"/>
        <v>0.14896519276936096</v>
      </c>
      <c r="J143" s="67">
        <f t="shared" si="9"/>
        <v>0.29463653184360272</v>
      </c>
      <c r="K143" s="67">
        <f t="shared" si="9"/>
        <v>0.13653997076161567</v>
      </c>
      <c r="L143" s="67">
        <f t="shared" si="9"/>
        <v>0.43351284220793113</v>
      </c>
    </row>
  </sheetData>
  <mergeCells count="4">
    <mergeCell ref="D136:E136"/>
    <mergeCell ref="F136:G136"/>
    <mergeCell ref="C106:C107"/>
    <mergeCell ref="C104:C105"/>
  </mergeCells>
  <conditionalFormatting sqref="B42:G42 B74:H77">
    <cfRule type="expression" dxfId="10" priority="16">
      <formula>ISERROR($F42)</formula>
    </cfRule>
  </conditionalFormatting>
  <conditionalFormatting sqref="B43:G43">
    <cfRule type="expression" dxfId="9" priority="15">
      <formula>ISERROR($F43)</formula>
    </cfRule>
  </conditionalFormatting>
  <conditionalFormatting sqref="B44:G44">
    <cfRule type="expression" dxfId="8" priority="14">
      <formula>ISERROR($F44)</formula>
    </cfRule>
  </conditionalFormatting>
  <conditionalFormatting sqref="O74:S74">
    <cfRule type="expression" dxfId="7" priority="11">
      <formula>ISERROR($F74)</formula>
    </cfRule>
  </conditionalFormatting>
  <conditionalFormatting sqref="O75:S75">
    <cfRule type="expression" dxfId="6" priority="10">
      <formula>ISERROR($F75)</formula>
    </cfRule>
  </conditionalFormatting>
  <conditionalFormatting sqref="O76:S76">
    <cfRule type="expression" dxfId="5" priority="9">
      <formula>ISERROR($F76)</formula>
    </cfRule>
  </conditionalFormatting>
  <conditionalFormatting sqref="O77:S77">
    <cfRule type="expression" dxfId="4" priority="8">
      <formula>ISERROR($F77)</formula>
    </cfRule>
  </conditionalFormatting>
  <conditionalFormatting sqref="E106:I107">
    <cfRule type="expression" dxfId="3" priority="17">
      <formula>ISERROR($H106)</formula>
    </cfRule>
  </conditionalFormatting>
  <conditionalFormatting sqref="D106:D107">
    <cfRule type="expression" dxfId="2" priority="4">
      <formula>ISERROR($H106)</formula>
    </cfRule>
  </conditionalFormatting>
  <conditionalFormatting sqref="C139:D143">
    <cfRule type="expression" dxfId="1" priority="19">
      <formula>ISERROR(#REF!)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Ljubijankic</dc:creator>
  <cp:lastModifiedBy>Ammar Ljubijankic</cp:lastModifiedBy>
  <dcterms:created xsi:type="dcterms:W3CDTF">2015-06-05T18:17:20Z</dcterms:created>
  <dcterms:modified xsi:type="dcterms:W3CDTF">2023-03-21T17:28:59Z</dcterms:modified>
</cp:coreProperties>
</file>