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drawings/drawing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ink/ink2.xml" ContentType="application/inkml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M:\Work\Childcare and parental employment\childcare\OUTPUT\DATA\"/>
    </mc:Choice>
  </mc:AlternateContent>
  <xr:revisionPtr revIDLastSave="0" documentId="13_ncr:1_{6C1877B7-27F8-4829-B4B6-DFB49F85DB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40" i="1"/>
  <c r="Q41" i="1"/>
  <c r="Q42" i="1"/>
  <c r="Q38" i="1"/>
  <c r="P39" i="1"/>
  <c r="P40" i="1"/>
  <c r="P41" i="1"/>
  <c r="P42" i="1"/>
  <c r="P38" i="1"/>
  <c r="O39" i="1"/>
  <c r="O40" i="1"/>
  <c r="O41" i="1"/>
  <c r="O42" i="1"/>
  <c r="O38" i="1"/>
  <c r="N39" i="1"/>
  <c r="N40" i="1"/>
  <c r="N41" i="1"/>
  <c r="N42" i="1"/>
  <c r="N38" i="1"/>
  <c r="J38" i="1"/>
  <c r="J39" i="1"/>
  <c r="J40" i="1"/>
  <c r="J41" i="1"/>
  <c r="J42" i="1"/>
  <c r="K42" i="1" l="1"/>
  <c r="K41" i="1"/>
  <c r="K40" i="1"/>
  <c r="K39" i="1"/>
  <c r="K38" i="1"/>
  <c r="F42" i="1"/>
  <c r="E42" i="1"/>
  <c r="F41" i="1"/>
  <c r="E41" i="1"/>
  <c r="F40" i="1"/>
  <c r="E40" i="1"/>
  <c r="F39" i="1"/>
  <c r="E39" i="1"/>
  <c r="F38" i="1"/>
  <c r="E38" i="1"/>
  <c r="L94" i="1" l="1"/>
  <c r="L95" i="1"/>
  <c r="L96" i="1"/>
  <c r="L97" i="1"/>
  <c r="L98" i="1"/>
  <c r="K95" i="1"/>
  <c r="K96" i="1"/>
  <c r="K97" i="1"/>
  <c r="K98" i="1"/>
  <c r="K94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I161" i="1"/>
  <c r="I162" i="1"/>
  <c r="I163" i="1"/>
  <c r="I164" i="1"/>
  <c r="I160" i="1"/>
  <c r="K12" i="1" l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E9" i="1"/>
  <c r="F9" i="1"/>
  <c r="E10" i="1"/>
  <c r="F10" i="1"/>
  <c r="E11" i="1"/>
  <c r="F11" i="1"/>
  <c r="E12" i="1"/>
  <c r="F12" i="1"/>
  <c r="F8" i="1"/>
  <c r="E8" i="1"/>
  <c r="P12" i="1" l="1"/>
  <c r="P10" i="1"/>
  <c r="Q12" i="1"/>
  <c r="P8" i="1"/>
  <c r="O10" i="1"/>
  <c r="P9" i="1"/>
  <c r="O8" i="1"/>
  <c r="O12" i="1"/>
  <c r="Q9" i="1"/>
  <c r="Q11" i="1"/>
  <c r="Q8" i="1"/>
  <c r="O11" i="1"/>
  <c r="Q10" i="1"/>
  <c r="O9" i="1"/>
  <c r="P11" i="1"/>
</calcChain>
</file>

<file path=xl/sharedStrings.xml><?xml version="1.0" encoding="utf-8"?>
<sst xmlns="http://schemas.openxmlformats.org/spreadsheetml/2006/main" count="103" uniqueCount="39">
  <si>
    <t>Barchart showing employment rates, parents vs. non-parents, by overall, sex and region</t>
  </si>
  <si>
    <t>Line chart showing no change in trend in parental employment</t>
  </si>
  <si>
    <t>Parents</t>
  </si>
  <si>
    <t>Non-parents</t>
  </si>
  <si>
    <t>Employment rate</t>
  </si>
  <si>
    <t>Standard error</t>
  </si>
  <si>
    <t>Weighted count of population</t>
  </si>
  <si>
    <t>Max</t>
  </si>
  <si>
    <t>Min</t>
  </si>
  <si>
    <t>pmin</t>
  </si>
  <si>
    <t>nmin</t>
  </si>
  <si>
    <t>nmax</t>
  </si>
  <si>
    <t>pmax</t>
  </si>
  <si>
    <t>Stacked area spaces</t>
  </si>
  <si>
    <t>All</t>
  </si>
  <si>
    <t>Male</t>
  </si>
  <si>
    <t>Female</t>
  </si>
  <si>
    <t>White</t>
  </si>
  <si>
    <t>BAME</t>
  </si>
  <si>
    <t>Number of people by age group, parents vs. non</t>
  </si>
  <si>
    <t>Aged 16-17</t>
  </si>
  <si>
    <t>Aged 18-24</t>
  </si>
  <si>
    <t>Aged 25-34</t>
  </si>
  <si>
    <t>Aged 35-49</t>
  </si>
  <si>
    <t>Aged 50-64</t>
  </si>
  <si>
    <t>UK total</t>
  </si>
  <si>
    <t>UK</t>
  </si>
  <si>
    <t>London</t>
  </si>
  <si>
    <t>Female_Aged 16-17</t>
  </si>
  <si>
    <t>Female_Aged 18-24</t>
  </si>
  <si>
    <t>Female_Aged 25-34</t>
  </si>
  <si>
    <t>Female_Aged 35-49</t>
  </si>
  <si>
    <t>Female_Aged 50-64</t>
  </si>
  <si>
    <t>Composition of parents in London vs. UK by age group, 2022</t>
  </si>
  <si>
    <t>London female parents vs. UK female parents</t>
  </si>
  <si>
    <t>lmin</t>
  </si>
  <si>
    <t>lmax</t>
  </si>
  <si>
    <t>umin</t>
  </si>
  <si>
    <t>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</si>
</sst>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2" fillId="0" borderId="8" xfId="0" applyNumberFormat="1" applyFont="1" applyBorder="1"/>
    <xf numFmtId="3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5" fontId="2" fillId="0" borderId="9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164" fontId="2" fillId="0" borderId="12" xfId="0" applyNumberFormat="1" applyFont="1" applyBorder="1"/>
    <xf numFmtId="164" fontId="2" fillId="0" borderId="13" xfId="0" applyNumberFormat="1" applyFont="1" applyBorder="1"/>
    <xf numFmtId="3" fontId="2" fillId="0" borderId="14" xfId="0" applyNumberFormat="1" applyFont="1" applyBorder="1"/>
    <xf numFmtId="164" fontId="2" fillId="0" borderId="15" xfId="0" applyNumberFormat="1" applyFont="1" applyBorder="1"/>
    <xf numFmtId="165" fontId="2" fillId="0" borderId="14" xfId="0" applyNumberFormat="1" applyFont="1" applyBorder="1"/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/>
    <xf numFmtId="164" fontId="2" fillId="0" borderId="17" xfId="0" applyNumberFormat="1" applyFont="1" applyBorder="1"/>
    <xf numFmtId="3" fontId="2" fillId="0" borderId="18" xfId="0" applyNumberFormat="1" applyFont="1" applyBorder="1"/>
    <xf numFmtId="164" fontId="2" fillId="0" borderId="19" xfId="0" applyNumberFormat="1" applyFont="1" applyBorder="1"/>
    <xf numFmtId="165" fontId="2" fillId="0" borderId="18" xfId="0" applyNumberFormat="1" applyFont="1" applyBorder="1"/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20" xfId="0" applyFont="1" applyFill="1" applyBorder="1" applyAlignment="1">
      <alignment horizontal="center" vertical="center"/>
    </xf>
    <xf numFmtId="164" fontId="2" fillId="0" borderId="20" xfId="0" applyNumberFormat="1" applyFont="1" applyBorder="1"/>
    <xf numFmtId="164" fontId="2" fillId="0" borderId="21" xfId="0" applyNumberFormat="1" applyFont="1" applyBorder="1"/>
    <xf numFmtId="3" fontId="2" fillId="0" borderId="22" xfId="0" applyNumberFormat="1" applyFont="1" applyBorder="1"/>
    <xf numFmtId="165" fontId="2" fillId="0" borderId="22" xfId="0" applyNumberFormat="1" applyFont="1" applyBorder="1"/>
    <xf numFmtId="0" fontId="2" fillId="2" borderId="1" xfId="0" applyFont="1" applyFill="1" applyBorder="1"/>
    <xf numFmtId="0" fontId="1" fillId="2" borderId="2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5" fontId="2" fillId="0" borderId="18" xfId="1" applyNumberFormat="1" applyFont="1" applyBorder="1"/>
    <xf numFmtId="164" fontId="2" fillId="0" borderId="19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5" fontId="2" fillId="0" borderId="22" xfId="1" applyNumberFormat="1" applyFont="1" applyBorder="1"/>
    <xf numFmtId="0" fontId="1" fillId="2" borderId="7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Continuous"/>
    </xf>
    <xf numFmtId="165" fontId="2" fillId="0" borderId="18" xfId="1" applyNumberFormat="1" applyFont="1" applyBorder="1"/>
    <xf numFmtId="0" fontId="1" fillId="2" borderId="3" xfId="1" applyFont="1" applyFill="1" applyBorder="1" applyAlignment="1">
      <alignment horizontal="center" vertical="center" wrapText="1"/>
    </xf>
    <xf numFmtId="3" fontId="2" fillId="0" borderId="18" xfId="1" applyNumberFormat="1" applyFont="1" applyBorder="1"/>
    <xf numFmtId="165" fontId="2" fillId="0" borderId="22" xfId="1" applyNumberFormat="1" applyFont="1" applyBorder="1"/>
    <xf numFmtId="3" fontId="2" fillId="0" borderId="22" xfId="1" applyNumberFormat="1" applyFont="1" applyBorder="1"/>
    <xf numFmtId="0" fontId="0" fillId="0" borderId="26" xfId="0" applyBorder="1" applyAlignment="1"/>
    <xf numFmtId="9" fontId="0" fillId="0" borderId="0" xfId="0" applyNumberFormat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Normal" xfId="0" builtinId="0"/>
    <cellStyle name="Normal 2" xfId="1" xr:uid="{A906A88F-77BB-417B-A4AB-73A606161E7B}"/>
  </cellStyles>
  <dxfs count="11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C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 in London,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2"/>
          <c:tx>
            <c:v>nmin</c:v>
          </c:tx>
          <c:spPr>
            <a:noFill/>
            <a:ln w="25400">
              <a:noFill/>
            </a:ln>
            <a:effectLst/>
          </c:spPr>
          <c:val>
            <c:numRef>
              <c:f>Sheet1!$N$8:$N$12</c:f>
              <c:numCache>
                <c:formatCode>0.0%</c:formatCode>
                <c:ptCount val="5"/>
                <c:pt idx="0">
                  <c:v>0.70463219684893286</c:v>
                </c:pt>
                <c:pt idx="1">
                  <c:v>0.69771089605071857</c:v>
                </c:pt>
                <c:pt idx="2">
                  <c:v>0.72264261495216964</c:v>
                </c:pt>
                <c:pt idx="3">
                  <c:v>0.70565663090509456</c:v>
                </c:pt>
                <c:pt idx="4">
                  <c:v>0.70248608412271363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69-4C3D-BCA6-D993049BE14C}"/>
            </c:ext>
          </c:extLst>
        </c:ser>
        <c:ser>
          <c:idx val="4"/>
          <c:order val="3"/>
          <c:tx>
            <c:v>nmax</c:v>
          </c:tx>
          <c:spPr>
            <a:solidFill>
              <a:schemeClr val="accent2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Sheet1!$O$8:$O$12</c:f>
              <c:numCache>
                <c:formatCode>0.0%</c:formatCode>
                <c:ptCount val="5"/>
                <c:pt idx="0">
                  <c:v>1.5979500096974242E-2</c:v>
                </c:pt>
                <c:pt idx="1">
                  <c:v>1.7453542916538778E-2</c:v>
                </c:pt>
                <c:pt idx="2">
                  <c:v>2.0106816782684778E-2</c:v>
                </c:pt>
                <c:pt idx="3">
                  <c:v>1.8874549086368875E-2</c:v>
                </c:pt>
                <c:pt idx="4">
                  <c:v>2.073756799092874E-2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9-4C3D-BCA6-D993049BE14C}"/>
            </c:ext>
          </c:extLst>
        </c:ser>
        <c:ser>
          <c:idx val="3"/>
          <c:order val="4"/>
          <c:tx>
            <c:v>pmin</c:v>
          </c:tx>
          <c:spPr>
            <a:noFill/>
            <a:ln w="25400">
              <a:noFill/>
            </a:ln>
            <a:effectLst/>
          </c:spPr>
          <c:val>
            <c:numRef>
              <c:f>Sheet1!$P$8:$P$12</c:f>
              <c:numCache>
                <c:formatCode>0.0%</c:formatCode>
                <c:ptCount val="5"/>
                <c:pt idx="0">
                  <c:v>6.3764824941615728E-2</c:v>
                </c:pt>
                <c:pt idx="1">
                  <c:v>6.1545286382313269E-2</c:v>
                </c:pt>
                <c:pt idx="2">
                  <c:v>3.952991508771464E-2</c:v>
                </c:pt>
                <c:pt idx="3">
                  <c:v>6.4050850683482818E-2</c:v>
                </c:pt>
                <c:pt idx="4">
                  <c:v>6.4841096131090237E-2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9-4C3D-BCA6-D993049BE14C}"/>
            </c:ext>
          </c:extLst>
        </c:ser>
        <c:ser>
          <c:idx val="2"/>
          <c:order val="5"/>
          <c:tx>
            <c:v>pmax</c:v>
          </c:tx>
          <c:spPr>
            <a:solidFill>
              <a:schemeClr val="accent1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Sheet1!$Q$8:$Q$12</c:f>
              <c:numCache>
                <c:formatCode>0.0%</c:formatCode>
                <c:ptCount val="5"/>
                <c:pt idx="0">
                  <c:v>1.6388814324532319E-2</c:v>
                </c:pt>
                <c:pt idx="1">
                  <c:v>1.7729728188980776E-2</c:v>
                </c:pt>
                <c:pt idx="2">
                  <c:v>2.1086051752421842E-2</c:v>
                </c:pt>
                <c:pt idx="3">
                  <c:v>2.0765963345535488E-2</c:v>
                </c:pt>
                <c:pt idx="4">
                  <c:v>2.2535686420780854E-2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Parents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Sheet1!$C$8:$C$12</c:f>
              <c:numCache>
                <c:formatCode>0.0%</c:formatCode>
                <c:ptCount val="5"/>
                <c:pt idx="0">
                  <c:v>0.79257092904978899</c:v>
                </c:pt>
                <c:pt idx="1">
                  <c:v>0.785574589444061</c:v>
                </c:pt>
                <c:pt idx="2">
                  <c:v>0.79282237269877998</c:v>
                </c:pt>
                <c:pt idx="3">
                  <c:v>0.798965012347714</c:v>
                </c:pt>
                <c:pt idx="4">
                  <c:v>0.79933259145512303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C3D-BCA6-D993049BE14C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Non-parents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Sheet1!$H$8:$H$12</c:f>
              <c:numCache>
                <c:formatCode>0.0%</c:formatCode>
                <c:ptCount val="5"/>
                <c:pt idx="0">
                  <c:v>0.71262194689741998</c:v>
                </c:pt>
                <c:pt idx="1">
                  <c:v>0.70643766750898795</c:v>
                </c:pt>
                <c:pt idx="2">
                  <c:v>0.73269602334351203</c:v>
                </c:pt>
                <c:pt idx="3">
                  <c:v>0.715093905448279</c:v>
                </c:pt>
                <c:pt idx="4">
                  <c:v>0.712854868118178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Sheet1!$D$61:$D$65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plus>
            <c:minus>
              <c:numRef>
                <c:f>Sheet1!$D$61:$D$65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Sheet1!$B$61:$B$65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Sheet1!$C$61:$C$65</c:f>
              <c:numCache>
                <c:formatCode>0.0%</c:formatCode>
                <c:ptCount val="5"/>
                <c:pt idx="0">
                  <c:v>0.79933259145512303</c:v>
                </c:pt>
                <c:pt idx="1">
                  <c:v>0.92668473911135196</c:v>
                </c:pt>
                <c:pt idx="2">
                  <c:v>0.69307009183924895</c:v>
                </c:pt>
                <c:pt idx="3">
                  <c:v>0.84620568430829102</c:v>
                </c:pt>
                <c:pt idx="4">
                  <c:v>0.72710600508254997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D-43A6-B106-0880F1073FBD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Sheet1!$G$61:$G$65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plus>
            <c:minus>
              <c:numRef>
                <c:f>Sheet1!$G$61:$G$65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Sheet1!$B$61:$B$65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Sheet1!$F$61:$F$65</c:f>
              <c:numCache>
                <c:formatCode>0.0%</c:formatCode>
                <c:ptCount val="5"/>
                <c:pt idx="0">
                  <c:v>0.712854868118178</c:v>
                </c:pt>
                <c:pt idx="1">
                  <c:v>0.72742104358135695</c:v>
                </c:pt>
                <c:pt idx="2">
                  <c:v>0.69684902421049899</c:v>
                </c:pt>
                <c:pt idx="3">
                  <c:v>0.76244388299010402</c:v>
                </c:pt>
                <c:pt idx="4">
                  <c:v>0.633415987774545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D-43A6-B106-0880F107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 of 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Sheet1!$K$94:$K$98</c:f>
              <c:numCache>
                <c:formatCode>0%</c:formatCode>
                <c:ptCount val="5"/>
                <c:pt idx="0">
                  <c:v>1.337823434551639E-3</c:v>
                </c:pt>
                <c:pt idx="1">
                  <c:v>1.1158236609669815E-2</c:v>
                </c:pt>
                <c:pt idx="2">
                  <c:v>0.15190402620029492</c:v>
                </c:pt>
                <c:pt idx="3">
                  <c:v>0.63914796430529242</c:v>
                </c:pt>
                <c:pt idx="4">
                  <c:v>0.1964519494501912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C88-9832-87CDA3528E20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Sheet1!$L$94:$L$98</c:f>
              <c:numCache>
                <c:formatCode>0%</c:formatCode>
                <c:ptCount val="5"/>
                <c:pt idx="0">
                  <c:v>5.0123086443735511E-2</c:v>
                </c:pt>
                <c:pt idx="1">
                  <c:v>0.17207888715811484</c:v>
                </c:pt>
                <c:pt idx="2">
                  <c:v>0.27586283970074654</c:v>
                </c:pt>
                <c:pt idx="3">
                  <c:v>0.28367485512048218</c:v>
                </c:pt>
                <c:pt idx="4">
                  <c:v>0.21826033157692104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C88-9832-87CDA352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Sheet1!$Q$94:$Q$98</c:f>
              <c:numCache>
                <c:formatCode>#,##0</c:formatCode>
                <c:ptCount val="5"/>
                <c:pt idx="0">
                  <c:v>4073</c:v>
                </c:pt>
                <c:pt idx="1">
                  <c:v>287093</c:v>
                </c:pt>
                <c:pt idx="2">
                  <c:v>3125269</c:v>
                </c:pt>
                <c:pt idx="3">
                  <c:v>8547094</c:v>
                </c:pt>
                <c:pt idx="4">
                  <c:v>2498538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4-49EA-A7AD-760D83166F3B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Sheet1!$T$94:$T$98</c:f>
              <c:numCache>
                <c:formatCode>_-* #,##0_-;\-* #,##0_-;_-* "-"??_-;_-@_-</c:formatCode>
                <c:ptCount val="5"/>
                <c:pt idx="0">
                  <c:v>1460985</c:v>
                </c:pt>
                <c:pt idx="1">
                  <c:v>5068552</c:v>
                </c:pt>
                <c:pt idx="2">
                  <c:v>5791661</c:v>
                </c:pt>
                <c:pt idx="3">
                  <c:v>4132559</c:v>
                </c:pt>
                <c:pt idx="4">
                  <c:v>10554472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4-49EA-A7AD-760D8316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Sheet1!$E$123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Sheet1!$F$125:$F$128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plus>
            <c:minus>
              <c:numRef>
                <c:f>Sheet1!$F$125:$F$128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Sheet1!$C$125:$D$128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Sheet1!$E$125:$E$128</c:f>
              <c:numCache>
                <c:formatCode>0.0%</c:formatCode>
                <c:ptCount val="4"/>
                <c:pt idx="0">
                  <c:v>0.92668473911135196</c:v>
                </c:pt>
                <c:pt idx="1">
                  <c:v>0.69307009183924895</c:v>
                </c:pt>
                <c:pt idx="2">
                  <c:v>0.72742104358135695</c:v>
                </c:pt>
                <c:pt idx="3">
                  <c:v>0.69684902421049899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88E-8E48-61FD91716F90}"/>
            </c:ext>
          </c:extLst>
        </c:ser>
        <c:ser>
          <c:idx val="1"/>
          <c:order val="1"/>
          <c:tx>
            <c:strRef>
              <c:f>Sheet1!$H$123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Sheet1!$I$125:$I$128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plus>
            <c:minus>
              <c:numRef>
                <c:f>Sheet1!$I$125:$I$128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Sheet1!$C$125:$D$128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Sheet1!$H$125:$H$128</c:f>
              <c:numCache>
                <c:formatCode>0.0%</c:formatCode>
                <c:ptCount val="4"/>
                <c:pt idx="0">
                  <c:v>0.92779677610091504</c:v>
                </c:pt>
                <c:pt idx="1">
                  <c:v>0.75566507798009697</c:v>
                </c:pt>
                <c:pt idx="2">
                  <c:v>0.72201975027028897</c:v>
                </c:pt>
                <c:pt idx="3">
                  <c:v>0.695811478623517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8-488E-8E48-61FD9171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</a:t>
            </a:r>
            <a:r>
              <a:rPr lang="en-GB" b="1" baseline="0"/>
              <a:t> of weighted count</a:t>
            </a:r>
            <a:r>
              <a:rPr lang="en-GB" b="1"/>
              <a:t>,, women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Sheet1!$C$160</c:f>
              <c:strCache>
                <c:ptCount val="1"/>
                <c:pt idx="0">
                  <c:v>Female_Aged 16-17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8E13DC-54B0-4C39-A44F-CECBAD0B6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D4A-4F69-BAC5-705E2A0676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179202-4994-4FCE-BBC9-CE29FB956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Sheet1!$D$160:$G$160</c:f>
              <c:numCache>
                <c:formatCode>_-* #,##0_-;\-* #,##0_-;_-* "-"??_-;_-@_-</c:formatCode>
                <c:ptCount val="4"/>
                <c:pt idx="0" formatCode="#,##0">
                  <c:v>1181</c:v>
                </c:pt>
                <c:pt idx="1">
                  <c:v>127791</c:v>
                </c:pt>
                <c:pt idx="2" formatCode="#,##0">
                  <c:v>2406</c:v>
                </c:pt>
                <c:pt idx="3">
                  <c:v>713128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Sheet1!$I$160:$L$160</c15:f>
                <c15:dlblRangeCache>
                  <c:ptCount val="4"/>
                  <c:pt idx="0">
                    <c:v>0%</c:v>
                  </c:pt>
                  <c:pt idx="1">
                    <c:v>7%</c:v>
                  </c:pt>
                  <c:pt idx="2">
                    <c:v>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D4A-4F69-BAC5-705E2A067621}"/>
            </c:ext>
          </c:extLst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Female_Aged 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2D1BE6-9852-49B5-8572-C2A230BCA4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52B27-5EF1-41B6-893D-720D2CD3F2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A79BF7-8C27-4040-8581-F842A9D20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458FA0-7275-4D07-89D3-2D5FA09CC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Sheet1!$D$161:$G$161</c:f>
              <c:numCache>
                <c:formatCode>_-* #,##0_-;\-* #,##0_-;_-* "-"??_-;_-@_-</c:formatCode>
                <c:ptCount val="4"/>
                <c:pt idx="0" formatCode="#,##0">
                  <c:v>19494</c:v>
                </c:pt>
                <c:pt idx="1">
                  <c:v>383792</c:v>
                </c:pt>
                <c:pt idx="2" formatCode="#,##0">
                  <c:v>221947</c:v>
                </c:pt>
                <c:pt idx="3">
                  <c:v>2399574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Sheet1!$I$161:$L$161</c15:f>
                <c15:dlblRangeCache>
                  <c:ptCount val="4"/>
                  <c:pt idx="0">
                    <c:v>2%</c:v>
                  </c:pt>
                  <c:pt idx="1">
                    <c:v>20%</c:v>
                  </c:pt>
                  <c:pt idx="2">
                    <c:v>3%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D4A-4F69-BAC5-705E2A067621}"/>
            </c:ext>
          </c:extLst>
        </c:ser>
        <c:ser>
          <c:idx val="0"/>
          <c:order val="2"/>
          <c:tx>
            <c:strRef>
              <c:f>Sheet1!$C$162</c:f>
              <c:strCache>
                <c:ptCount val="1"/>
                <c:pt idx="0">
                  <c:v>Female_Aged 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14A8C2-B04A-4C7F-8865-B0D03FD50E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4717F8-A566-4918-881E-549C953B13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28F020-72D7-4210-9550-2B51F7880C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AE46EB-E09C-46DF-AD06-B4AFF64698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Sheet1!$D$162:$G$162</c:f>
              <c:numCache>
                <c:formatCode>_-* #,##0_-;\-* #,##0_-;_-* "-"??_-;_-@_-</c:formatCode>
                <c:ptCount val="4"/>
                <c:pt idx="0" formatCode="#,##0">
                  <c:v>208032</c:v>
                </c:pt>
                <c:pt idx="1">
                  <c:v>576634</c:v>
                </c:pt>
                <c:pt idx="2" formatCode="#,##0">
                  <c:v>1998546</c:v>
                </c:pt>
                <c:pt idx="3">
                  <c:v>2418598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Sheet1!$I$162:$L$162</c15:f>
                <c15:dlblRangeCache>
                  <c:ptCount val="4"/>
                  <c:pt idx="0">
                    <c:v>18%</c:v>
                  </c:pt>
                  <c:pt idx="1">
                    <c:v>29%</c:v>
                  </c:pt>
                  <c:pt idx="2">
                    <c:v>25%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D4A-4F69-BAC5-705E2A067621}"/>
            </c:ext>
          </c:extLst>
        </c:ser>
        <c:ser>
          <c:idx val="4"/>
          <c:order val="3"/>
          <c:tx>
            <c:strRef>
              <c:f>Sheet1!$C$163</c:f>
              <c:strCache>
                <c:ptCount val="1"/>
                <c:pt idx="0">
                  <c:v>Female_Aged 35-49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A055E8-FF96-4FFC-8646-1076A44FE9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2125B-8B2A-47FA-BC8B-2B6989ECA7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895211-9501-4067-B40A-59448E04EA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8CB2DB-7100-4648-811D-93ED45E51F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Sheet1!$D$163:$G$163</c:f>
              <c:numCache>
                <c:formatCode>_-* #,##0_-;\-* #,##0_-;_-* "-"??_-;_-@_-</c:formatCode>
                <c:ptCount val="4"/>
                <c:pt idx="0" formatCode="#,##0">
                  <c:v>758924</c:v>
                </c:pt>
                <c:pt idx="1">
                  <c:v>296755</c:v>
                </c:pt>
                <c:pt idx="2" formatCode="#,##0">
                  <c:v>4665672</c:v>
                </c:pt>
                <c:pt idx="3">
                  <c:v>1745044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Sheet1!$I$163:$L$163</c15:f>
                <c15:dlblRangeCache>
                  <c:ptCount val="4"/>
                  <c:pt idx="0">
                    <c:v>65%</c:v>
                  </c:pt>
                  <c:pt idx="1">
                    <c:v>15%</c:v>
                  </c:pt>
                  <c:pt idx="2">
                    <c:v>58%</c:v>
                  </c:pt>
                  <c:pt idx="3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D4A-4F69-BAC5-705E2A067621}"/>
            </c:ext>
          </c:extLst>
        </c:ser>
        <c:ser>
          <c:idx val="3"/>
          <c:order val="4"/>
          <c:tx>
            <c:strRef>
              <c:f>Sheet1!$C$164</c:f>
              <c:strCache>
                <c:ptCount val="1"/>
                <c:pt idx="0">
                  <c:v>Female_Aged 50-64</c:v>
                </c:pt>
              </c:strCache>
            </c:strRef>
          </c:tx>
          <c:spPr>
            <a:solidFill>
              <a:srgbClr val="DCA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2831D5-DF50-45E9-855C-B1192E0118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50E93E-9CDA-4C31-8118-121934590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EAF62E-8E9C-4A6A-83E3-C9699B603F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91B593-4FCA-4954-933C-070EC5593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Sheet1!$D$164:$G$164</c:f>
              <c:numCache>
                <c:formatCode>_-* #,##0_-;\-* #,##0_-;_-* "-"??_-;_-@_-</c:formatCode>
                <c:ptCount val="4"/>
                <c:pt idx="0" formatCode="#,##0">
                  <c:v>172875</c:v>
                </c:pt>
                <c:pt idx="1">
                  <c:v>578515</c:v>
                </c:pt>
                <c:pt idx="2" formatCode="#,##0">
                  <c:v>1089298</c:v>
                </c:pt>
                <c:pt idx="3">
                  <c:v>5568332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Sheet1!$I$164:$L$164</c15:f>
                <c15:dlblRangeCache>
                  <c:ptCount val="4"/>
                  <c:pt idx="0">
                    <c:v>15%</c:v>
                  </c:pt>
                  <c:pt idx="1">
                    <c:v>29%</c:v>
                  </c:pt>
                  <c:pt idx="2">
                    <c:v>14%</c:v>
                  </c:pt>
                  <c:pt idx="3">
                    <c:v>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4A-4F69-BAC5-705E2A067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89999984808975397"/>
          <c:h val="5.594735288151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rate,</a:t>
            </a:r>
            <a:r>
              <a:rPr lang="en-GB" b="1" baseline="0"/>
              <a:t> female parents</a:t>
            </a:r>
            <a:r>
              <a:rPr lang="en-GB" b="1"/>
              <a:t>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2"/>
          <c:tx>
            <c:strRef>
              <c:f>Sheet1!$N$37</c:f>
              <c:strCache>
                <c:ptCount val="1"/>
                <c:pt idx="0">
                  <c:v>lmin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Sheet1!$N$38:$N$42</c:f>
              <c:numCache>
                <c:formatCode>0.0%</c:formatCode>
                <c:ptCount val="5"/>
                <c:pt idx="0">
                  <c:v>0.67070957270610998</c:v>
                </c:pt>
                <c:pt idx="1">
                  <c:v>0.67534028762930876</c:v>
                </c:pt>
                <c:pt idx="2">
                  <c:v>0.67890648670510312</c:v>
                </c:pt>
                <c:pt idx="3">
                  <c:v>0.68601687503403153</c:v>
                </c:pt>
                <c:pt idx="4">
                  <c:v>0.67575157693449572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4-44A8-A5CA-0165BF5104E9}"/>
            </c:ext>
          </c:extLst>
        </c:ser>
        <c:ser>
          <c:idx val="2"/>
          <c:order val="3"/>
          <c:tx>
            <c:strRef>
              <c:f>Sheet1!$O$37</c:f>
              <c:strCache>
                <c:ptCount val="1"/>
                <c:pt idx="0">
                  <c:v>lmax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Sheet1!$O$38:$O$42</c:f>
              <c:numCache>
                <c:formatCode>0.0%</c:formatCode>
                <c:ptCount val="5"/>
                <c:pt idx="0">
                  <c:v>2.6060549218728024E-2</c:v>
                </c:pt>
                <c:pt idx="1">
                  <c:v>2.6856977483998401E-2</c:v>
                </c:pt>
                <c:pt idx="2">
                  <c:v>3.2339718410387741E-2</c:v>
                </c:pt>
                <c:pt idx="3">
                  <c:v>3.271041115092288E-2</c:v>
                </c:pt>
                <c:pt idx="4">
                  <c:v>3.4637029809506448E-2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4-44A8-A5CA-0165BF5104E9}"/>
            </c:ext>
          </c:extLst>
        </c:ser>
        <c:ser>
          <c:idx val="5"/>
          <c:order val="4"/>
          <c:tx>
            <c:strRef>
              <c:f>Sheet1!$P$37</c:f>
              <c:strCache>
                <c:ptCount val="1"/>
                <c:pt idx="0">
                  <c:v>umin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Sheet1!$P$38:$P$42</c:f>
              <c:numCache>
                <c:formatCode>0.0%</c:formatCode>
                <c:ptCount val="5"/>
                <c:pt idx="0">
                  <c:v>4.1048370867461048E-2</c:v>
                </c:pt>
                <c:pt idx="1">
                  <c:v>4.4288656140220817E-2</c:v>
                </c:pt>
                <c:pt idx="2">
                  <c:v>3.782899966567399E-2</c:v>
                </c:pt>
                <c:pt idx="3">
                  <c:v>3.2086818103311487E-2</c:v>
                </c:pt>
                <c:pt idx="4">
                  <c:v>3.9829259390829819E-2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4-44A8-A5CA-0165BF5104E9}"/>
            </c:ext>
          </c:extLst>
        </c:ser>
        <c:ser>
          <c:idx val="4"/>
          <c:order val="5"/>
          <c:tx>
            <c:strRef>
              <c:f>Sheet1!$Q$37</c:f>
              <c:strCache>
                <c:ptCount val="1"/>
                <c:pt idx="0">
                  <c:v>umax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Sheet1!$Q$38:$Q$42</c:f>
              <c:numCache>
                <c:formatCode>0.0%</c:formatCode>
                <c:ptCount val="5"/>
                <c:pt idx="0">
                  <c:v>8.3920848192557962E-3</c:v>
                </c:pt>
                <c:pt idx="1">
                  <c:v>8.5144671961021601E-3</c:v>
                </c:pt>
                <c:pt idx="2">
                  <c:v>1.021825034791024E-2</c:v>
                </c:pt>
                <c:pt idx="3">
                  <c:v>1.056007149377014E-2</c:v>
                </c:pt>
                <c:pt idx="4">
                  <c:v>1.0894423690529953E-2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4-44A8-A5CA-0165BF51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Sheet1!$C$38:$C$42</c:f>
              <c:numCache>
                <c:formatCode>0.0%</c:formatCode>
                <c:ptCount val="5"/>
                <c:pt idx="0">
                  <c:v>0.68373984731547399</c:v>
                </c:pt>
                <c:pt idx="1">
                  <c:v>0.68876877637130796</c:v>
                </c:pt>
                <c:pt idx="2">
                  <c:v>0.69507634591029699</c:v>
                </c:pt>
                <c:pt idx="3">
                  <c:v>0.70237208060949297</c:v>
                </c:pt>
                <c:pt idx="4">
                  <c:v>0.69307009183924895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4-44A8-A5CA-0165BF5104E9}"/>
            </c:ext>
          </c:extLst>
        </c:ser>
        <c:ser>
          <c:idx val="1"/>
          <c:order val="1"/>
          <c:tx>
            <c:strRef>
              <c:f>Sheet1!$H$36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Sheet1!$H$38:$H$42</c:f>
              <c:numCache>
                <c:formatCode>0.0%</c:formatCode>
                <c:ptCount val="5"/>
                <c:pt idx="0">
                  <c:v>0.74201453520192695</c:v>
                </c:pt>
                <c:pt idx="1">
                  <c:v>0.75074315485157905</c:v>
                </c:pt>
                <c:pt idx="2">
                  <c:v>0.75418432995511997</c:v>
                </c:pt>
                <c:pt idx="3">
                  <c:v>0.75609414003515096</c:v>
                </c:pt>
                <c:pt idx="4">
                  <c:v>0.75566507798009697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4-44A8-A5CA-0165BF51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11" Type="http://schemas.openxmlformats.org/officeDocument/2006/relationships/chart" Target="../charts/chart7.xml"/><Relationship Id="rId5" Type="http://schemas.openxmlformats.org/officeDocument/2006/relationships/chart" Target="../charts/chart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34130</xdr:colOff>
      <xdr:row>13</xdr:row>
      <xdr:rowOff>130968</xdr:rowOff>
    </xdr:from>
    <xdr:to>
      <xdr:col>12</xdr:col>
      <xdr:colOff>279399</xdr:colOff>
      <xdr:row>31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964D-6674-4693-A9B5-79D93BC6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106361</xdr:colOff>
      <xdr:row>66</xdr:row>
      <xdr:rowOff>144461</xdr:rowOff>
    </xdr:from>
    <xdr:to>
      <xdr:col>10</xdr:col>
      <xdr:colOff>96837</xdr:colOff>
      <xdr:row>87</xdr:row>
      <xdr:rowOff>106361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FBC8B-C2AE-4A51-AD77-4D2A57D0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9</xdr:col>
      <xdr:colOff>635001</xdr:colOff>
      <xdr:row>119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2749E-72A7-4287-9D46-AC8FCCDB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21</xdr:col>
      <xdr:colOff>90488</xdr:colOff>
      <xdr:row>119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CBABC-5C00-4927-85B5-14FA7A7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641350</xdr:colOff>
      <xdr:row>130</xdr:row>
      <xdr:rowOff>57150</xdr:rowOff>
    </xdr:from>
    <xdr:to>
      <xdr:col>10</xdr:col>
      <xdr:colOff>630238</xdr:colOff>
      <xdr:row>151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FDAF-D2CD-43DE-8B5E-C234C78F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141</xdr:row>
      <xdr:rowOff>165100</xdr:rowOff>
    </xdr:from>
    <xdr:to>
      <xdr:col>6</xdr:col>
      <xdr:colOff>469900</xdr:colOff>
      <xdr:row>146</xdr:row>
      <xdr:rowOff>133350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A4E3B61-5766-4F3B-945F-37BC3E780B8D}"/>
            </a:ext>
          </a:extLst>
        </xdr:cNvPr>
        <xdr:cNvSpPr/>
      </xdr:nvSpPr>
      <xdr:spPr>
        <a:xfrm>
          <a:off x="3263900" y="25368250"/>
          <a:ext cx="1092200" cy="889000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247200</xdr:colOff>
      <xdr:row>134</xdr:row>
      <xdr:rowOff>87152</xdr:rowOff>
    </xdr:from>
    <xdr:to>
      <xdr:col>2</xdr:col>
      <xdr:colOff>247560</xdr:colOff>
      <xdr:row>134</xdr:row>
      <xdr:rowOff>90687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14:cNvPr>
            <xdr14:cNvContentPartPr/>
          </xdr14:nvContentPartPr>
          <xdr14:nvPr macro=""/>
          <xdr14:xfrm>
            <a:off x="1542600" y="24001252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3600" y="2399225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634830</xdr:colOff>
      <xdr:row>84</xdr:row>
      <xdr:rowOff>86160</xdr:rowOff>
    </xdr:from>
    <xdr:to>
      <xdr:col>12</xdr:col>
      <xdr:colOff>607509</xdr:colOff>
      <xdr:row>84</xdr:row>
      <xdr:rowOff>90268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14:cNvPr>
            <xdr14:cNvContentPartPr/>
          </xdr14:nvContentPartPr>
          <xdr14:nvPr macro=""/>
          <xdr14:xfrm>
            <a:off x="8731080" y="12779810"/>
            <a:ext cx="360" cy="25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22080" y="1277117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0</xdr:colOff>
      <xdr:row>166</xdr:row>
      <xdr:rowOff>0</xdr:rowOff>
    </xdr:from>
    <xdr:to>
      <xdr:col>11</xdr:col>
      <xdr:colOff>638176</xdr:colOff>
      <xdr:row>186</xdr:row>
      <xdr:rowOff>144462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5F2C6E-3988-4394-A53E-48BE8D1F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352425</xdr:colOff>
      <xdr:row>42</xdr:row>
      <xdr:rowOff>66675</xdr:rowOff>
    </xdr:from>
    <xdr:to>
      <xdr:col>11</xdr:col>
      <xdr:colOff>797719</xdr:colOff>
      <xdr:row>59</xdr:row>
      <xdr:rowOff>177006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574711-08DA-4ED8-802F-1C972E07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27.4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  <inkml:trace contextRef="#ctx0" brushRef="#br0" timeOffset="1352">0 0 24575</inkml:trace>
  <inkml:trace contextRef="#ctx0" brushRef="#br0" timeOffset="1687.32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32.9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24575,'0'-5'0</inkml:trace>
</inkml:ink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64"/>
  <sheetViews>
    <sheetView tabSelected="1" topLeftCell="A33" workbookViewId="0">
      <selection activeCell="P50" sqref="P50"/>
    </sheetView>
  </sheetViews>
  <sheetFormatPr defaultRowHeight="15" x14ac:dyDescent="0.25"/>
  <cols>
    <col min="8" max="8" width="10.42578125" customWidth="1"/>
    <col min="12" max="12" width="12.140625" customWidth="1"/>
    <col min="15" max="15" width="10.140625" customWidth="1"/>
    <col min="17" max="17" width="10" customWidth="1"/>
  </cols>
  <sheetData>
    <row r="3" spans="2:17" x14ac:dyDescent="0.25">
      <c r="B3" t="s">
        <v>1</v>
      </c>
    </row>
    <row r="5" spans="2:17" ht="15.75" thickBot="1" x14ac:dyDescent="0.3">
      <c r="N5" t="s">
        <v>13</v>
      </c>
    </row>
    <row r="6" spans="2:17" ht="15.75" thickBot="1" x14ac:dyDescent="0.3">
      <c r="C6" s="1" t="s">
        <v>2</v>
      </c>
      <c r="D6" s="2"/>
      <c r="E6" s="2"/>
      <c r="F6" s="2"/>
      <c r="G6" s="3"/>
      <c r="H6" s="1" t="s">
        <v>3</v>
      </c>
      <c r="I6" s="2"/>
      <c r="J6" s="2"/>
      <c r="K6" s="2"/>
      <c r="L6" s="3"/>
    </row>
    <row r="7" spans="2:17" ht="75.75" thickBot="1" x14ac:dyDescent="0.3">
      <c r="B7" s="4"/>
      <c r="C7" s="5" t="s">
        <v>4</v>
      </c>
      <c r="D7" s="6" t="s">
        <v>5</v>
      </c>
      <c r="E7" s="6" t="s">
        <v>7</v>
      </c>
      <c r="F7" s="6" t="s">
        <v>8</v>
      </c>
      <c r="G7" s="7" t="s">
        <v>6</v>
      </c>
      <c r="H7" s="8" t="s">
        <v>4</v>
      </c>
      <c r="I7" s="9" t="s">
        <v>5</v>
      </c>
      <c r="J7" s="6" t="s">
        <v>7</v>
      </c>
      <c r="K7" s="6" t="s">
        <v>8</v>
      </c>
      <c r="L7" s="10" t="s">
        <v>6</v>
      </c>
      <c r="N7" s="29" t="s">
        <v>10</v>
      </c>
      <c r="O7" s="29" t="s">
        <v>11</v>
      </c>
      <c r="P7" s="29" t="s">
        <v>9</v>
      </c>
      <c r="Q7" s="29" t="s">
        <v>12</v>
      </c>
    </row>
    <row r="8" spans="2:17" x14ac:dyDescent="0.25">
      <c r="B8" s="11">
        <v>2018</v>
      </c>
      <c r="C8" s="12">
        <v>0.79257092904978899</v>
      </c>
      <c r="D8" s="12">
        <v>8.1944071622661492E-3</v>
      </c>
      <c r="E8" s="15">
        <f>C8+D8</f>
        <v>0.80076533621205515</v>
      </c>
      <c r="F8" s="15">
        <f>C8-D8</f>
        <v>0.78437652188752283</v>
      </c>
      <c r="G8" s="13">
        <v>2055681</v>
      </c>
      <c r="H8" s="14">
        <v>0.71262194689741998</v>
      </c>
      <c r="I8" s="15">
        <v>7.9897500484871296E-3</v>
      </c>
      <c r="J8" s="15">
        <f>H8+I8</f>
        <v>0.7206116969459071</v>
      </c>
      <c r="K8" s="15">
        <f>H8-I8</f>
        <v>0.70463219684893286</v>
      </c>
      <c r="L8" s="16">
        <v>3921994</v>
      </c>
      <c r="N8" s="30">
        <f>K8</f>
        <v>0.70463219684893286</v>
      </c>
      <c r="O8" s="30">
        <f>J8-K8</f>
        <v>1.5979500096974242E-2</v>
      </c>
      <c r="P8" s="30">
        <f>F8-J8</f>
        <v>6.3764824941615728E-2</v>
      </c>
      <c r="Q8" s="30">
        <f>E8-F8</f>
        <v>1.6388814324532319E-2</v>
      </c>
    </row>
    <row r="9" spans="2:17" x14ac:dyDescent="0.25">
      <c r="B9" s="17">
        <v>2019</v>
      </c>
      <c r="C9" s="18">
        <v>0.785574589444061</v>
      </c>
      <c r="D9" s="19">
        <v>8.8648640944903791E-3</v>
      </c>
      <c r="E9" s="19">
        <f t="shared" ref="E9:E12" si="0">C9+D9</f>
        <v>0.79443945353855139</v>
      </c>
      <c r="F9" s="19">
        <f t="shared" ref="F9:F12" si="1">C9-D9</f>
        <v>0.77670972534957061</v>
      </c>
      <c r="G9" s="20">
        <v>2117860</v>
      </c>
      <c r="H9" s="21">
        <v>0.70643766750898795</v>
      </c>
      <c r="I9" s="19">
        <v>8.7267714582693404E-3</v>
      </c>
      <c r="J9" s="19">
        <f t="shared" ref="J9:J12" si="2">H9+I9</f>
        <v>0.71516443896725734</v>
      </c>
      <c r="K9" s="19">
        <f t="shared" ref="K9:K12" si="3">H9-I9</f>
        <v>0.69771089605071857</v>
      </c>
      <c r="L9" s="22">
        <v>3851659</v>
      </c>
      <c r="N9" s="30">
        <f t="shared" ref="N9:N12" si="4">K9</f>
        <v>0.69771089605071857</v>
      </c>
      <c r="O9" s="30">
        <f t="shared" ref="O9:O12" si="5">J9-K9</f>
        <v>1.7453542916538778E-2</v>
      </c>
      <c r="P9" s="30">
        <f t="shared" ref="P9:P12" si="6">F9-J9</f>
        <v>6.1545286382313269E-2</v>
      </c>
      <c r="Q9" s="30">
        <f t="shared" ref="Q9:Q12" si="7">E9-F9</f>
        <v>1.7729728188980776E-2</v>
      </c>
    </row>
    <row r="10" spans="2:17" x14ac:dyDescent="0.25">
      <c r="B10" s="17">
        <v>2020</v>
      </c>
      <c r="C10" s="18">
        <v>0.79282237269877998</v>
      </c>
      <c r="D10" s="19">
        <v>1.05430258762109E-2</v>
      </c>
      <c r="E10" s="19">
        <f t="shared" si="0"/>
        <v>0.8033653985749909</v>
      </c>
      <c r="F10" s="19">
        <f t="shared" si="1"/>
        <v>0.78227934682256905</v>
      </c>
      <c r="G10" s="20">
        <v>2105459</v>
      </c>
      <c r="H10" s="21">
        <v>0.73269602334351203</v>
      </c>
      <c r="I10" s="19">
        <v>1.0053408391342399E-2</v>
      </c>
      <c r="J10" s="19">
        <f t="shared" si="2"/>
        <v>0.74274943173485442</v>
      </c>
      <c r="K10" s="19">
        <f t="shared" si="3"/>
        <v>0.72264261495216964</v>
      </c>
      <c r="L10" s="22">
        <v>3978493</v>
      </c>
      <c r="N10" s="30">
        <f t="shared" si="4"/>
        <v>0.72264261495216964</v>
      </c>
      <c r="O10" s="30">
        <f t="shared" si="5"/>
        <v>2.0106816782684778E-2</v>
      </c>
      <c r="P10" s="30">
        <f t="shared" si="6"/>
        <v>3.952991508771464E-2</v>
      </c>
      <c r="Q10" s="30">
        <f t="shared" si="7"/>
        <v>2.1086051752421842E-2</v>
      </c>
    </row>
    <row r="11" spans="2:17" x14ac:dyDescent="0.25">
      <c r="B11" s="17">
        <v>2021</v>
      </c>
      <c r="C11" s="18">
        <v>0.798965012347714</v>
      </c>
      <c r="D11" s="19">
        <v>1.03829816727677E-2</v>
      </c>
      <c r="E11" s="19">
        <f t="shared" si="0"/>
        <v>0.80934799402048174</v>
      </c>
      <c r="F11" s="19">
        <f t="shared" si="1"/>
        <v>0.78858203067494625</v>
      </c>
      <c r="G11" s="20">
        <v>2098769</v>
      </c>
      <c r="H11" s="21">
        <v>0.715093905448279</v>
      </c>
      <c r="I11" s="19">
        <v>9.4372745431844599E-3</v>
      </c>
      <c r="J11" s="19">
        <f t="shared" si="2"/>
        <v>0.72453117999146344</v>
      </c>
      <c r="K11" s="19">
        <f t="shared" si="3"/>
        <v>0.70565663090509456</v>
      </c>
      <c r="L11" s="22">
        <v>4084960</v>
      </c>
      <c r="N11" s="30">
        <f t="shared" si="4"/>
        <v>0.70565663090509456</v>
      </c>
      <c r="O11" s="30">
        <f t="shared" si="5"/>
        <v>1.8874549086368875E-2</v>
      </c>
      <c r="P11" s="30">
        <f t="shared" si="6"/>
        <v>6.4050850683482818E-2</v>
      </c>
      <c r="Q11" s="30">
        <f t="shared" si="7"/>
        <v>2.0765963345535488E-2</v>
      </c>
    </row>
    <row r="12" spans="2:17" ht="15.75" thickBot="1" x14ac:dyDescent="0.3">
      <c r="B12" s="23">
        <v>2022</v>
      </c>
      <c r="C12" s="24">
        <v>0.79933259145512303</v>
      </c>
      <c r="D12" s="25">
        <v>1.1267843210390399E-2</v>
      </c>
      <c r="E12" s="25">
        <f t="shared" si="0"/>
        <v>0.81060043466551346</v>
      </c>
      <c r="F12" s="25">
        <f t="shared" si="1"/>
        <v>0.7880647482447326</v>
      </c>
      <c r="G12" s="26">
        <v>2128831</v>
      </c>
      <c r="H12" s="27">
        <v>0.712854868118178</v>
      </c>
      <c r="I12" s="25">
        <v>1.03687839954644E-2</v>
      </c>
      <c r="J12" s="25">
        <f t="shared" si="2"/>
        <v>0.72322365211364237</v>
      </c>
      <c r="K12" s="25">
        <f t="shared" si="3"/>
        <v>0.70248608412271363</v>
      </c>
      <c r="L12" s="28">
        <v>4121038</v>
      </c>
      <c r="N12" s="30">
        <f t="shared" si="4"/>
        <v>0.70248608412271363</v>
      </c>
      <c r="O12" s="30">
        <f t="shared" si="5"/>
        <v>2.073756799092874E-2</v>
      </c>
      <c r="P12" s="30">
        <f t="shared" si="6"/>
        <v>6.4841096131090237E-2</v>
      </c>
      <c r="Q12" s="30">
        <f t="shared" si="7"/>
        <v>2.2535686420780854E-2</v>
      </c>
    </row>
    <row r="34" spans="2:17" x14ac:dyDescent="0.25">
      <c r="C34" t="s">
        <v>34</v>
      </c>
    </row>
    <row r="35" spans="2:17" ht="15.75" thickBot="1" x14ac:dyDescent="0.3"/>
    <row r="36" spans="2:17" ht="15.75" thickBot="1" x14ac:dyDescent="0.3">
      <c r="C36" s="1" t="s">
        <v>27</v>
      </c>
      <c r="D36" s="2"/>
      <c r="E36" s="3"/>
      <c r="G36" s="2"/>
      <c r="H36" s="1" t="s">
        <v>26</v>
      </c>
    </row>
    <row r="37" spans="2:17" ht="75.75" thickBot="1" x14ac:dyDescent="0.3">
      <c r="B37" s="4"/>
      <c r="C37" s="5" t="s">
        <v>4</v>
      </c>
      <c r="D37" s="6" t="s">
        <v>5</v>
      </c>
      <c r="E37" s="6" t="s">
        <v>7</v>
      </c>
      <c r="F37" s="6" t="s">
        <v>8</v>
      </c>
      <c r="G37" s="7" t="s">
        <v>6</v>
      </c>
      <c r="H37" s="8" t="s">
        <v>4</v>
      </c>
      <c r="I37" s="9" t="s">
        <v>5</v>
      </c>
      <c r="J37" s="6" t="s">
        <v>7</v>
      </c>
      <c r="K37" s="6" t="s">
        <v>8</v>
      </c>
      <c r="L37" s="10" t="s">
        <v>6</v>
      </c>
      <c r="N37" s="29" t="s">
        <v>35</v>
      </c>
      <c r="O37" s="29" t="s">
        <v>36</v>
      </c>
      <c r="P37" s="29" t="s">
        <v>37</v>
      </c>
      <c r="Q37" s="29" t="s">
        <v>38</v>
      </c>
    </row>
    <row r="38" spans="2:17" x14ac:dyDescent="0.25">
      <c r="B38" s="11">
        <v>2018</v>
      </c>
      <c r="C38" s="12">
        <v>0.68373984731547399</v>
      </c>
      <c r="D38" s="15">
        <v>1.3030274609364E-2</v>
      </c>
      <c r="E38" s="15">
        <f>C38+D38</f>
        <v>0.696770121924838</v>
      </c>
      <c r="F38" s="15">
        <f>C38-D38</f>
        <v>0.67070957270610998</v>
      </c>
      <c r="G38" s="13">
        <v>1147726</v>
      </c>
      <c r="H38" s="12">
        <v>0.74201453520192695</v>
      </c>
      <c r="I38" s="15">
        <v>4.1960424096278998E-3</v>
      </c>
      <c r="J38" s="15">
        <f>H38+I38</f>
        <v>0.74621057761155485</v>
      </c>
      <c r="K38" s="15">
        <f>H38-I38</f>
        <v>0.73781849279229905</v>
      </c>
      <c r="L38" s="16">
        <v>7829131</v>
      </c>
      <c r="N38" s="30">
        <f>F38</f>
        <v>0.67070957270610998</v>
      </c>
      <c r="O38" s="30">
        <f>E38-F38</f>
        <v>2.6060549218728024E-2</v>
      </c>
      <c r="P38" s="30">
        <f>K38-E38</f>
        <v>4.1048370867461048E-2</v>
      </c>
      <c r="Q38" s="30">
        <f>J38-K38</f>
        <v>8.3920848192557962E-3</v>
      </c>
    </row>
    <row r="39" spans="2:17" x14ac:dyDescent="0.25">
      <c r="B39" s="17">
        <v>2019</v>
      </c>
      <c r="C39" s="18">
        <v>0.68876877637130796</v>
      </c>
      <c r="D39" s="19">
        <v>1.3428488741999201E-2</v>
      </c>
      <c r="E39" s="19">
        <f t="shared" ref="E39:E42" si="8">C39+D39</f>
        <v>0.70219726511330716</v>
      </c>
      <c r="F39" s="19">
        <f t="shared" ref="F39:F42" si="9">C39-D39</f>
        <v>0.67534028762930876</v>
      </c>
      <c r="G39" s="20">
        <v>1185000</v>
      </c>
      <c r="H39" s="18">
        <v>0.75074315485157905</v>
      </c>
      <c r="I39" s="19">
        <v>4.2572335980511199E-3</v>
      </c>
      <c r="J39" s="19">
        <f t="shared" ref="J39:J42" si="10">H39+I39</f>
        <v>0.75500038844963013</v>
      </c>
      <c r="K39" s="19">
        <f t="shared" ref="K39:K42" si="11">H39-I39</f>
        <v>0.74648592125352797</v>
      </c>
      <c r="L39" s="22">
        <v>7865790</v>
      </c>
      <c r="N39" s="30">
        <f t="shared" ref="N39:N42" si="12">F39</f>
        <v>0.67534028762930876</v>
      </c>
      <c r="O39" s="30">
        <f t="shared" ref="O39:O42" si="13">E39-F39</f>
        <v>2.6856977483998401E-2</v>
      </c>
      <c r="P39" s="30">
        <f t="shared" ref="P39:P42" si="14">K39-E39</f>
        <v>4.4288656140220817E-2</v>
      </c>
      <c r="Q39" s="30">
        <f t="shared" ref="Q39:Q42" si="15">J39-K39</f>
        <v>8.5144671961021601E-3</v>
      </c>
    </row>
    <row r="40" spans="2:17" x14ac:dyDescent="0.25">
      <c r="B40" s="17">
        <v>2020</v>
      </c>
      <c r="C40" s="18">
        <v>0.69507634591029699</v>
      </c>
      <c r="D40" s="19">
        <v>1.6169859205193898E-2</v>
      </c>
      <c r="E40" s="19">
        <f t="shared" si="8"/>
        <v>0.71124620511549086</v>
      </c>
      <c r="F40" s="19">
        <f t="shared" si="9"/>
        <v>0.67890648670510312</v>
      </c>
      <c r="G40" s="20">
        <v>1171772</v>
      </c>
      <c r="H40" s="18">
        <v>0.75418432995511997</v>
      </c>
      <c r="I40" s="19">
        <v>5.1091251739551402E-3</v>
      </c>
      <c r="J40" s="19">
        <f t="shared" si="10"/>
        <v>0.75929345512907509</v>
      </c>
      <c r="K40" s="19">
        <f t="shared" si="11"/>
        <v>0.74907520478116485</v>
      </c>
      <c r="L40" s="22">
        <v>7870137</v>
      </c>
      <c r="N40" s="30">
        <f t="shared" si="12"/>
        <v>0.67890648670510312</v>
      </c>
      <c r="O40" s="30">
        <f t="shared" si="13"/>
        <v>3.2339718410387741E-2</v>
      </c>
      <c r="P40" s="30">
        <f t="shared" si="14"/>
        <v>3.782899966567399E-2</v>
      </c>
      <c r="Q40" s="30">
        <f t="shared" si="15"/>
        <v>1.021825034791024E-2</v>
      </c>
    </row>
    <row r="41" spans="2:17" x14ac:dyDescent="0.25">
      <c r="B41" s="17">
        <v>2021</v>
      </c>
      <c r="C41" s="18">
        <v>0.70237208060949297</v>
      </c>
      <c r="D41" s="19">
        <v>1.6355205575461398E-2</v>
      </c>
      <c r="E41" s="19">
        <f t="shared" si="8"/>
        <v>0.71872728618495441</v>
      </c>
      <c r="F41" s="19">
        <f t="shared" si="9"/>
        <v>0.68601687503403153</v>
      </c>
      <c r="G41" s="20">
        <v>1154008</v>
      </c>
      <c r="H41" s="18">
        <v>0.75609414003515096</v>
      </c>
      <c r="I41" s="19">
        <v>5.28003574688509E-3</v>
      </c>
      <c r="J41" s="19">
        <f t="shared" si="10"/>
        <v>0.76137417578203603</v>
      </c>
      <c r="K41" s="19">
        <f t="shared" si="11"/>
        <v>0.75081410428826589</v>
      </c>
      <c r="L41" s="22">
        <v>7949604</v>
      </c>
      <c r="N41" s="30">
        <f t="shared" si="12"/>
        <v>0.68601687503403153</v>
      </c>
      <c r="O41" s="30">
        <f t="shared" si="13"/>
        <v>3.271041115092288E-2</v>
      </c>
      <c r="P41" s="30">
        <f t="shared" si="14"/>
        <v>3.2086818103311487E-2</v>
      </c>
      <c r="Q41" s="30">
        <f t="shared" si="15"/>
        <v>1.056007149377014E-2</v>
      </c>
    </row>
    <row r="42" spans="2:17" ht="15.75" thickBot="1" x14ac:dyDescent="0.3">
      <c r="B42" s="31">
        <v>2022</v>
      </c>
      <c r="C42" s="32">
        <v>0.69307009183924895</v>
      </c>
      <c r="D42" s="33">
        <v>1.73185149047532E-2</v>
      </c>
      <c r="E42" s="25">
        <f t="shared" si="8"/>
        <v>0.71038860674400217</v>
      </c>
      <c r="F42" s="25">
        <f t="shared" si="9"/>
        <v>0.67575157693449572</v>
      </c>
      <c r="G42" s="34">
        <v>1160506</v>
      </c>
      <c r="H42" s="32">
        <v>0.75566507798009697</v>
      </c>
      <c r="I42" s="33">
        <v>5.4472118452649296E-3</v>
      </c>
      <c r="J42" s="25">
        <f t="shared" si="10"/>
        <v>0.76111228982536194</v>
      </c>
      <c r="K42" s="25">
        <f t="shared" si="11"/>
        <v>0.75021786613483199</v>
      </c>
      <c r="L42" s="35">
        <v>7977869</v>
      </c>
      <c r="N42" s="30">
        <f t="shared" si="12"/>
        <v>0.67575157693449572</v>
      </c>
      <c r="O42" s="30">
        <f t="shared" si="13"/>
        <v>3.4637029809506448E-2</v>
      </c>
      <c r="P42" s="30">
        <f t="shared" si="14"/>
        <v>3.9829259390829819E-2</v>
      </c>
      <c r="Q42" s="30">
        <f t="shared" si="15"/>
        <v>1.0894423690529953E-2</v>
      </c>
    </row>
    <row r="56" spans="2:8" x14ac:dyDescent="0.25">
      <c r="B56" t="s">
        <v>0</v>
      </c>
    </row>
    <row r="58" spans="2:8" ht="15.75" thickBot="1" x14ac:dyDescent="0.3"/>
    <row r="59" spans="2:8" ht="15.75" thickBot="1" x14ac:dyDescent="0.3">
      <c r="C59" s="1" t="s">
        <v>2</v>
      </c>
      <c r="D59" s="2"/>
      <c r="E59" s="3"/>
      <c r="F59" s="1" t="s">
        <v>3</v>
      </c>
      <c r="G59" s="2"/>
      <c r="H59" s="3"/>
    </row>
    <row r="60" spans="2:8" ht="75.75" thickBot="1" x14ac:dyDescent="0.3">
      <c r="B60" s="4"/>
      <c r="C60" s="5" t="s">
        <v>4</v>
      </c>
      <c r="D60" s="6" t="s">
        <v>5</v>
      </c>
      <c r="E60" s="7" t="s">
        <v>6</v>
      </c>
      <c r="F60" s="8" t="s">
        <v>4</v>
      </c>
      <c r="G60" s="9" t="s">
        <v>5</v>
      </c>
      <c r="H60" s="10" t="s">
        <v>6</v>
      </c>
    </row>
    <row r="61" spans="2:8" ht="15.75" thickBot="1" x14ac:dyDescent="0.3">
      <c r="B61" s="23" t="s">
        <v>14</v>
      </c>
      <c r="C61" s="24">
        <v>0.79933259145512303</v>
      </c>
      <c r="D61" s="25">
        <v>1.1267843210390399E-2</v>
      </c>
      <c r="E61" s="26">
        <v>2128831</v>
      </c>
      <c r="F61" s="27">
        <v>0.712854868118178</v>
      </c>
      <c r="G61" s="25">
        <v>1.03687839954644E-2</v>
      </c>
      <c r="H61" s="28">
        <v>4121038</v>
      </c>
    </row>
    <row r="62" spans="2:8" ht="15.75" thickBot="1" x14ac:dyDescent="0.3">
      <c r="B62" s="23" t="s">
        <v>15</v>
      </c>
      <c r="C62" s="24">
        <v>0.92668473911135196</v>
      </c>
      <c r="D62" s="25">
        <v>1.05909783386849E-2</v>
      </c>
      <c r="E62" s="26">
        <v>968325</v>
      </c>
      <c r="F62" s="27">
        <v>0.72742104358135695</v>
      </c>
      <c r="G62" s="25">
        <v>1.3783532832492101E-2</v>
      </c>
      <c r="H62" s="28">
        <v>2157551</v>
      </c>
    </row>
    <row r="63" spans="2:8" x14ac:dyDescent="0.25">
      <c r="B63" s="31" t="s">
        <v>16</v>
      </c>
      <c r="C63" s="32">
        <v>0.69307009183924895</v>
      </c>
      <c r="D63" s="33">
        <v>1.73185149047532E-2</v>
      </c>
      <c r="E63" s="34">
        <v>1160506</v>
      </c>
      <c r="F63" s="32">
        <v>0.69684902421049899</v>
      </c>
      <c r="G63" s="33">
        <v>1.4223407773721899E-2</v>
      </c>
      <c r="H63" s="35">
        <v>1963487</v>
      </c>
    </row>
    <row r="64" spans="2:8" x14ac:dyDescent="0.25">
      <c r="B64" s="31" t="s">
        <v>17</v>
      </c>
      <c r="C64" s="32">
        <v>0.84620568430829102</v>
      </c>
      <c r="D64" s="33">
        <v>1.36186819696885E-2</v>
      </c>
      <c r="E64" s="34">
        <v>1102544</v>
      </c>
      <c r="F64" s="32">
        <v>0.76244388299010402</v>
      </c>
      <c r="G64" s="33">
        <v>1.2150622865273601E-2</v>
      </c>
      <c r="H64" s="35">
        <v>2149972</v>
      </c>
    </row>
    <row r="65" spans="2:8" x14ac:dyDescent="0.25">
      <c r="B65" s="31" t="s">
        <v>18</v>
      </c>
      <c r="C65" s="32">
        <v>0.72710600508254997</v>
      </c>
      <c r="D65" s="33">
        <v>1.8830962783656601E-2</v>
      </c>
      <c r="E65" s="34">
        <v>899155</v>
      </c>
      <c r="F65" s="32">
        <v>0.633415987774545</v>
      </c>
      <c r="G65" s="33">
        <v>2.0722296241639598E-2</v>
      </c>
      <c r="H65" s="35">
        <v>1296966</v>
      </c>
    </row>
    <row r="90" spans="2:20" x14ac:dyDescent="0.25">
      <c r="B90" t="s">
        <v>19</v>
      </c>
      <c r="O90" t="s">
        <v>25</v>
      </c>
    </row>
    <row r="91" spans="2:20" ht="15.75" thickBot="1" x14ac:dyDescent="0.3"/>
    <row r="92" spans="2:20" ht="15.75" thickBot="1" x14ac:dyDescent="0.3">
      <c r="D92" s="1" t="s">
        <v>2</v>
      </c>
      <c r="E92" s="2"/>
      <c r="F92" s="3"/>
      <c r="G92" s="1" t="s">
        <v>3</v>
      </c>
      <c r="H92" s="2"/>
      <c r="I92" s="3"/>
      <c r="O92" s="1" t="s">
        <v>2</v>
      </c>
      <c r="P92" s="2"/>
      <c r="Q92" s="3"/>
      <c r="R92" s="1" t="s">
        <v>3</v>
      </c>
      <c r="S92" s="2"/>
      <c r="T92" s="3"/>
    </row>
    <row r="93" spans="2:20" ht="75.75" thickBot="1" x14ac:dyDescent="0.3">
      <c r="B93" s="36"/>
      <c r="C93" s="4"/>
      <c r="D93" s="5" t="s">
        <v>4</v>
      </c>
      <c r="E93" s="6" t="s">
        <v>5</v>
      </c>
      <c r="F93" s="7" t="s">
        <v>6</v>
      </c>
      <c r="G93" s="8" t="s">
        <v>4</v>
      </c>
      <c r="H93" s="9" t="s">
        <v>5</v>
      </c>
      <c r="I93" s="10" t="s">
        <v>6</v>
      </c>
      <c r="O93" s="5" t="s">
        <v>4</v>
      </c>
      <c r="P93" s="6" t="s">
        <v>5</v>
      </c>
      <c r="Q93" s="7" t="s">
        <v>6</v>
      </c>
      <c r="R93" s="8" t="s">
        <v>4</v>
      </c>
      <c r="S93" s="9" t="s">
        <v>5</v>
      </c>
      <c r="T93" s="10" t="s">
        <v>6</v>
      </c>
    </row>
    <row r="94" spans="2:20" ht="30.75" thickBot="1" x14ac:dyDescent="0.3">
      <c r="B94" s="37" t="s">
        <v>20</v>
      </c>
      <c r="C94" s="23">
        <v>2022</v>
      </c>
      <c r="D94" s="24">
        <v>0</v>
      </c>
      <c r="E94" s="25">
        <v>0</v>
      </c>
      <c r="F94" s="26">
        <v>2848</v>
      </c>
      <c r="G94" s="27">
        <v>0.156390149230245</v>
      </c>
      <c r="H94" s="25">
        <v>3.4288647309644198E-2</v>
      </c>
      <c r="I94" s="28">
        <v>228774</v>
      </c>
      <c r="K94" s="65">
        <f>F94/SUM(F$94:F$98)</f>
        <v>1.337823434551639E-3</v>
      </c>
      <c r="L94" s="65">
        <f>G94/SUM(G$94:G$98)</f>
        <v>5.0123086443735511E-2</v>
      </c>
      <c r="O94" s="24">
        <v>0</v>
      </c>
      <c r="P94" s="25">
        <v>0</v>
      </c>
      <c r="Q94" s="26">
        <v>4073</v>
      </c>
      <c r="R94" s="27">
        <v>0.22753347912538499</v>
      </c>
      <c r="S94" s="25">
        <v>1.12995254747055E-2</v>
      </c>
      <c r="T94" s="28">
        <v>1460985</v>
      </c>
    </row>
    <row r="95" spans="2:20" ht="30.75" thickBot="1" x14ac:dyDescent="0.3">
      <c r="B95" s="37" t="s">
        <v>21</v>
      </c>
      <c r="C95" s="31">
        <v>2022</v>
      </c>
      <c r="D95" s="32">
        <v>0.37879936010777099</v>
      </c>
      <c r="E95" s="33">
        <v>0.17094868918207601</v>
      </c>
      <c r="F95" s="34">
        <v>23754</v>
      </c>
      <c r="G95" s="32">
        <v>0.53690713703835602</v>
      </c>
      <c r="H95" s="33">
        <v>2.5545960711472599E-2</v>
      </c>
      <c r="I95" s="35">
        <v>820004</v>
      </c>
      <c r="K95" s="65">
        <f t="shared" ref="K95:L98" si="16">F95/SUM(F$94:F$98)</f>
        <v>1.1158236609669815E-2</v>
      </c>
      <c r="L95" s="65">
        <f t="shared" si="16"/>
        <v>0.17207888715811484</v>
      </c>
      <c r="O95" s="32">
        <v>0.57470227417596398</v>
      </c>
      <c r="P95" s="33">
        <v>5.5550415155696697E-2</v>
      </c>
      <c r="Q95" s="34">
        <v>287093</v>
      </c>
      <c r="R95" s="32">
        <v>0.60569152688973105</v>
      </c>
      <c r="S95" s="33">
        <v>1.18356916561004E-2</v>
      </c>
      <c r="T95" s="35">
        <v>5068552</v>
      </c>
    </row>
    <row r="96" spans="2:20" ht="30.75" thickBot="1" x14ac:dyDescent="0.3">
      <c r="B96" s="38" t="s">
        <v>22</v>
      </c>
      <c r="C96" s="23">
        <v>2022</v>
      </c>
      <c r="D96" s="24">
        <v>0.654116853960381</v>
      </c>
      <c r="E96" s="25">
        <v>3.7122932812727799E-2</v>
      </c>
      <c r="F96" s="26">
        <v>323378</v>
      </c>
      <c r="G96" s="24">
        <v>0.86072573995033597</v>
      </c>
      <c r="H96" s="25">
        <v>1.49910933603542E-2</v>
      </c>
      <c r="I96" s="28">
        <v>1281809</v>
      </c>
      <c r="K96" s="65">
        <f t="shared" si="16"/>
        <v>0.15190402620029492</v>
      </c>
      <c r="L96" s="65">
        <f t="shared" si="16"/>
        <v>0.27586283970074654</v>
      </c>
      <c r="O96" s="24">
        <v>0.77785784199696095</v>
      </c>
      <c r="P96" s="25">
        <v>9.2520544076411804E-3</v>
      </c>
      <c r="Q96" s="26">
        <v>3125269</v>
      </c>
      <c r="R96" s="24">
        <v>0.86854392893506704</v>
      </c>
      <c r="S96" s="25">
        <v>5.9153296508353903E-3</v>
      </c>
      <c r="T96" s="28">
        <v>5791661</v>
      </c>
    </row>
    <row r="97" spans="2:20" ht="30.75" thickBot="1" x14ac:dyDescent="0.3">
      <c r="B97" s="37" t="s">
        <v>23</v>
      </c>
      <c r="C97" s="23">
        <v>2022</v>
      </c>
      <c r="D97" s="24">
        <v>0.83550437368352204</v>
      </c>
      <c r="E97" s="25">
        <v>1.24987517244406E-2</v>
      </c>
      <c r="F97" s="26">
        <v>1360638</v>
      </c>
      <c r="G97" s="24">
        <v>0.88510018182858796</v>
      </c>
      <c r="H97" s="25">
        <v>1.4664451939298301E-2</v>
      </c>
      <c r="I97" s="28">
        <v>681411</v>
      </c>
      <c r="K97" s="65">
        <f t="shared" si="16"/>
        <v>0.63914796430529242</v>
      </c>
      <c r="L97" s="65">
        <f t="shared" si="16"/>
        <v>0.28367485512048218</v>
      </c>
      <c r="O97" s="24">
        <v>0.858524078476263</v>
      </c>
      <c r="P97" s="25">
        <v>4.2611303298503399E-3</v>
      </c>
      <c r="Q97" s="26">
        <v>8547094</v>
      </c>
      <c r="R97" s="24">
        <v>0.85049191070230301</v>
      </c>
      <c r="S97" s="25">
        <v>5.9803404560759997E-3</v>
      </c>
      <c r="T97" s="28">
        <v>4132559</v>
      </c>
    </row>
    <row r="98" spans="2:20" ht="30.75" thickBot="1" x14ac:dyDescent="0.3">
      <c r="B98" s="37" t="s">
        <v>24</v>
      </c>
      <c r="C98" s="23">
        <v>2022</v>
      </c>
      <c r="D98" s="24">
        <v>0.82326470004519203</v>
      </c>
      <c r="E98" s="25">
        <v>2.22209055706417E-2</v>
      </c>
      <c r="F98" s="26">
        <v>418213</v>
      </c>
      <c r="G98" s="24">
        <v>0.68099888191589097</v>
      </c>
      <c r="H98" s="25">
        <v>1.6739280203586698E-2</v>
      </c>
      <c r="I98" s="28">
        <v>1109040</v>
      </c>
      <c r="K98" s="65">
        <f t="shared" si="16"/>
        <v>0.1964519494501912</v>
      </c>
      <c r="L98" s="65">
        <f t="shared" si="16"/>
        <v>0.21826033157692104</v>
      </c>
      <c r="O98" s="24">
        <v>0.84478242876434095</v>
      </c>
      <c r="P98" s="25">
        <v>7.8864302504463597E-3</v>
      </c>
      <c r="Q98" s="26">
        <v>2498538</v>
      </c>
      <c r="R98" s="24">
        <v>0.68373064990839905</v>
      </c>
      <c r="S98" s="25">
        <v>4.4157094066778497E-3</v>
      </c>
      <c r="T98" s="28">
        <v>10554472</v>
      </c>
    </row>
    <row r="122" spans="3:10" ht="15.75" thickBot="1" x14ac:dyDescent="0.3"/>
    <row r="123" spans="3:10" ht="15.75" thickBot="1" x14ac:dyDescent="0.3">
      <c r="E123" s="1" t="s">
        <v>27</v>
      </c>
      <c r="F123" s="2"/>
      <c r="G123" s="3"/>
      <c r="H123" s="1" t="s">
        <v>26</v>
      </c>
      <c r="I123" s="2"/>
      <c r="J123" s="3"/>
    </row>
    <row r="124" spans="3:10" ht="75.75" thickBot="1" x14ac:dyDescent="0.3">
      <c r="D124" s="4"/>
      <c r="E124" s="5" t="s">
        <v>4</v>
      </c>
      <c r="F124" s="6" t="s">
        <v>5</v>
      </c>
      <c r="G124" s="7" t="s">
        <v>6</v>
      </c>
      <c r="H124" s="8" t="s">
        <v>4</v>
      </c>
      <c r="I124" s="9" t="s">
        <v>5</v>
      </c>
      <c r="J124" s="10" t="s">
        <v>6</v>
      </c>
    </row>
    <row r="125" spans="3:10" ht="15.75" thickBot="1" x14ac:dyDescent="0.3">
      <c r="C125" s="67" t="s">
        <v>2</v>
      </c>
      <c r="D125" s="23" t="s">
        <v>15</v>
      </c>
      <c r="E125" s="24">
        <v>0.92668473911135196</v>
      </c>
      <c r="F125" s="25">
        <v>1.05909783386849E-2</v>
      </c>
      <c r="G125" s="26">
        <v>968325</v>
      </c>
      <c r="H125" s="45">
        <v>0.92779677610091504</v>
      </c>
      <c r="I125" s="47">
        <v>3.6682658956604798E-3</v>
      </c>
      <c r="J125" s="46">
        <v>6484198</v>
      </c>
    </row>
    <row r="126" spans="3:10" ht="15.75" thickBot="1" x14ac:dyDescent="0.3">
      <c r="C126" s="67"/>
      <c r="D126" s="23" t="s">
        <v>16</v>
      </c>
      <c r="E126" s="24">
        <v>0.69307009183924895</v>
      </c>
      <c r="F126" s="25">
        <v>1.73185149047532E-2</v>
      </c>
      <c r="G126" s="26">
        <v>1160506</v>
      </c>
      <c r="H126" s="51">
        <v>0.75566507798009697</v>
      </c>
      <c r="I126" s="52">
        <v>5.4472118452649296E-3</v>
      </c>
      <c r="J126" s="53">
        <v>7977869</v>
      </c>
    </row>
    <row r="127" spans="3:10" ht="15.75" thickBot="1" x14ac:dyDescent="0.3">
      <c r="C127" s="67" t="s">
        <v>3</v>
      </c>
      <c r="D127" s="31" t="s">
        <v>15</v>
      </c>
      <c r="E127" s="39">
        <v>0.72742104358135695</v>
      </c>
      <c r="F127" s="41">
        <v>1.3783532832492101E-2</v>
      </c>
      <c r="G127" s="40">
        <v>2157551</v>
      </c>
      <c r="H127" s="49">
        <v>0.72201975027028897</v>
      </c>
      <c r="I127" s="50">
        <v>5.3424684010458098E-3</v>
      </c>
      <c r="J127" s="48">
        <v>14163553</v>
      </c>
    </row>
    <row r="128" spans="3:10" x14ac:dyDescent="0.25">
      <c r="C128" s="67"/>
      <c r="D128" s="31" t="s">
        <v>16</v>
      </c>
      <c r="E128" s="42">
        <v>0.69684902421049899</v>
      </c>
      <c r="F128" s="43">
        <v>1.4223407773721899E-2</v>
      </c>
      <c r="G128" s="44">
        <v>1963487</v>
      </c>
      <c r="H128" s="54">
        <v>0.695811478623517</v>
      </c>
      <c r="I128" s="55">
        <v>4.4586455593805798E-3</v>
      </c>
      <c r="J128" s="56">
        <v>12844676</v>
      </c>
    </row>
    <row r="154" spans="3:12" x14ac:dyDescent="0.25">
      <c r="C154" t="s">
        <v>33</v>
      </c>
    </row>
    <row r="156" spans="3:12" x14ac:dyDescent="0.25">
      <c r="E156" t="s">
        <v>27</v>
      </c>
    </row>
    <row r="157" spans="3:12" ht="15.75" thickBot="1" x14ac:dyDescent="0.3">
      <c r="D157" s="66" t="s">
        <v>27</v>
      </c>
      <c r="E157" s="66"/>
      <c r="F157" s="66" t="s">
        <v>26</v>
      </c>
      <c r="G157" s="66"/>
      <c r="H157" s="64"/>
      <c r="I157" s="64"/>
    </row>
    <row r="158" spans="3:12" ht="15.75" thickBot="1" x14ac:dyDescent="0.3">
      <c r="D158" s="1" t="s">
        <v>2</v>
      </c>
      <c r="E158" s="58" t="s">
        <v>3</v>
      </c>
      <c r="F158" s="1" t="s">
        <v>2</v>
      </c>
      <c r="G158" s="58" t="s">
        <v>3</v>
      </c>
    </row>
    <row r="159" spans="3:12" ht="75.75" thickBot="1" x14ac:dyDescent="0.3">
      <c r="C159" s="36"/>
      <c r="D159" s="7" t="s">
        <v>6</v>
      </c>
      <c r="E159" s="10" t="s">
        <v>6</v>
      </c>
      <c r="F159" s="57" t="s">
        <v>6</v>
      </c>
      <c r="G159" s="60" t="s">
        <v>6</v>
      </c>
    </row>
    <row r="160" spans="3:12" ht="45.75" thickBot="1" x14ac:dyDescent="0.3">
      <c r="C160" s="37" t="s">
        <v>28</v>
      </c>
      <c r="D160" s="34">
        <v>1181</v>
      </c>
      <c r="E160" s="35">
        <v>127791</v>
      </c>
      <c r="F160" s="63">
        <v>2406</v>
      </c>
      <c r="G160" s="62">
        <v>713128</v>
      </c>
      <c r="I160" s="65">
        <f>D160/SUM(D$160:D$164)</f>
        <v>1.0176595381669719E-3</v>
      </c>
      <c r="J160" s="65">
        <f t="shared" ref="J160:L164" si="17">E160/SUM(E$160:E$164)</f>
        <v>6.5083700579632059E-2</v>
      </c>
      <c r="K160" s="65">
        <f t="shared" si="17"/>
        <v>3.0158429525478544E-4</v>
      </c>
      <c r="L160" s="65">
        <f t="shared" si="17"/>
        <v>5.5519345135681117E-2</v>
      </c>
    </row>
    <row r="161" spans="3:12" ht="45.75" thickBot="1" x14ac:dyDescent="0.3">
      <c r="C161" s="37" t="s">
        <v>29</v>
      </c>
      <c r="D161" s="26">
        <v>19494</v>
      </c>
      <c r="E161" s="28">
        <v>383792</v>
      </c>
      <c r="F161" s="61">
        <v>221947</v>
      </c>
      <c r="G161" s="59">
        <v>2399574</v>
      </c>
      <c r="I161" s="65">
        <f t="shared" ref="I161:I164" si="18">D161/SUM(D$160:D$164)</f>
        <v>1.6797845077922906E-2</v>
      </c>
      <c r="J161" s="65">
        <f t="shared" si="17"/>
        <v>0.19546449760044249</v>
      </c>
      <c r="K161" s="65">
        <f t="shared" si="17"/>
        <v>2.7820336483339096E-2</v>
      </c>
      <c r="L161" s="65">
        <f t="shared" si="17"/>
        <v>0.18681467714716976</v>
      </c>
    </row>
    <row r="162" spans="3:12" ht="45.75" thickBot="1" x14ac:dyDescent="0.3">
      <c r="C162" s="37" t="s">
        <v>30</v>
      </c>
      <c r="D162" s="26">
        <v>208032</v>
      </c>
      <c r="E162" s="28">
        <v>576634</v>
      </c>
      <c r="F162" s="61">
        <v>1998546</v>
      </c>
      <c r="G162" s="59">
        <v>2418598</v>
      </c>
      <c r="I162" s="65">
        <f t="shared" si="18"/>
        <v>0.17925973670105971</v>
      </c>
      <c r="J162" s="65">
        <f t="shared" si="17"/>
        <v>0.2936785423076394</v>
      </c>
      <c r="K162" s="65">
        <f t="shared" si="17"/>
        <v>0.25051125808157543</v>
      </c>
      <c r="L162" s="65">
        <f t="shared" si="17"/>
        <v>0.18829575771315679</v>
      </c>
    </row>
    <row r="163" spans="3:12" ht="45.75" thickBot="1" x14ac:dyDescent="0.3">
      <c r="C163" s="37" t="s">
        <v>31</v>
      </c>
      <c r="D163" s="26">
        <v>758924</v>
      </c>
      <c r="E163" s="28">
        <v>296755</v>
      </c>
      <c r="F163" s="61">
        <v>4665672</v>
      </c>
      <c r="G163" s="59">
        <v>1745044</v>
      </c>
      <c r="I163" s="65">
        <f t="shared" si="18"/>
        <v>0.65395956591348947</v>
      </c>
      <c r="J163" s="65">
        <f t="shared" si="17"/>
        <v>0.15113672766868333</v>
      </c>
      <c r="K163" s="65">
        <f t="shared" si="17"/>
        <v>0.58482685037821502</v>
      </c>
      <c r="L163" s="65">
        <f t="shared" si="17"/>
        <v>0.13585737779606119</v>
      </c>
    </row>
    <row r="164" spans="3:12" ht="45.75" thickBot="1" x14ac:dyDescent="0.3">
      <c r="C164" s="37" t="s">
        <v>32</v>
      </c>
      <c r="D164" s="26">
        <v>172875</v>
      </c>
      <c r="E164" s="28">
        <v>578515</v>
      </c>
      <c r="F164" s="61">
        <v>1089298</v>
      </c>
      <c r="G164" s="59">
        <v>5568332</v>
      </c>
      <c r="I164" s="65">
        <f t="shared" si="18"/>
        <v>0.14896519276936096</v>
      </c>
      <c r="J164" s="65">
        <f t="shared" si="17"/>
        <v>0.29463653184360272</v>
      </c>
      <c r="K164" s="65">
        <f t="shared" si="17"/>
        <v>0.13653997076161567</v>
      </c>
      <c r="L164" s="65">
        <f t="shared" si="17"/>
        <v>0.43351284220793113</v>
      </c>
    </row>
  </sheetData>
  <mergeCells count="4">
    <mergeCell ref="D157:E157"/>
    <mergeCell ref="F157:G157"/>
    <mergeCell ref="C127:C128"/>
    <mergeCell ref="C125:C126"/>
  </mergeCells>
  <conditionalFormatting sqref="B63:G63 B95:H98">
    <cfRule type="expression" dxfId="10" priority="17">
      <formula>ISERROR($F63)</formula>
    </cfRule>
  </conditionalFormatting>
  <conditionalFormatting sqref="B64:G64">
    <cfRule type="expression" dxfId="9" priority="16">
      <formula>ISERROR($F64)</formula>
    </cfRule>
  </conditionalFormatting>
  <conditionalFormatting sqref="B65:G65">
    <cfRule type="expression" dxfId="8" priority="15">
      <formula>ISERROR($F65)</formula>
    </cfRule>
  </conditionalFormatting>
  <conditionalFormatting sqref="O95:S95">
    <cfRule type="expression" dxfId="7" priority="12">
      <formula>ISERROR($F95)</formula>
    </cfRule>
  </conditionalFormatting>
  <conditionalFormatting sqref="O96:S96">
    <cfRule type="expression" dxfId="6" priority="11">
      <formula>ISERROR($F96)</formula>
    </cfRule>
  </conditionalFormatting>
  <conditionalFormatting sqref="O97:S97">
    <cfRule type="expression" dxfId="5" priority="10">
      <formula>ISERROR($F97)</formula>
    </cfRule>
  </conditionalFormatting>
  <conditionalFormatting sqref="O98:S98">
    <cfRule type="expression" dxfId="4" priority="9">
      <formula>ISERROR($F98)</formula>
    </cfRule>
  </conditionalFormatting>
  <conditionalFormatting sqref="E127:I128">
    <cfRule type="expression" dxfId="3" priority="18">
      <formula>ISERROR($H127)</formula>
    </cfRule>
  </conditionalFormatting>
  <conditionalFormatting sqref="D127:D128">
    <cfRule type="expression" dxfId="2" priority="5">
      <formula>ISERROR($H127)</formula>
    </cfRule>
  </conditionalFormatting>
  <conditionalFormatting sqref="C160:D164">
    <cfRule type="expression" dxfId="1" priority="20">
      <formula>ISERROR(#REF!)</formula>
    </cfRule>
  </conditionalFormatting>
  <conditionalFormatting sqref="B38:D42 G38:I42">
    <cfRule type="expression" dxfId="0" priority="22">
      <formula>ISERROR($G38)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6" ma:contentTypeDescription="Create a new document." ma:contentTypeScope="" ma:versionID="58db4c0cb4a6c8574584e2b7e3b481f7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7f205f5aa0458c3a5f4d8c0367cd4bd4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5B8F3F-4A26-4C57-B800-D010422B89BB}"/>
</file>

<file path=customXml/itemProps2.xml><?xml version="1.0" encoding="utf-8"?>
<ds:datastoreItem xmlns:ds="http://schemas.openxmlformats.org/officeDocument/2006/customXml" ds:itemID="{1BA92396-96B6-4A6B-9118-3D6469E5A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2015-06-05T18:17:20Z</dcterms:created>
  <dcterms:modified xsi:type="dcterms:W3CDTF">2023-03-27T15:20:53Z</dcterms:modified>
</cp:coreProperties>
</file>