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baj\Desktop\BA\Project 2\"/>
    </mc:Choice>
  </mc:AlternateContent>
  <xr:revisionPtr revIDLastSave="0" documentId="13_ncr:1_{2B98662C-215F-4039-8F5A-83F43CD7B63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jectdata-nyse" sheetId="1" r:id="rId1"/>
    <sheet name="Sheet0" sheetId="5" r:id="rId2"/>
    <sheet name="Sheet1" sheetId="19" r:id="rId3"/>
    <sheet name="Sheet2" sheetId="18" r:id="rId4"/>
    <sheet name="Sheet3" sheetId="3" r:id="rId5"/>
  </sheets>
  <definedNames>
    <definedName name="_xlnm._FilterDatabase" localSheetId="0" hidden="1">'projectdata-nyse'!$A$1:$K$1711</definedName>
    <definedName name="_xlnm._FilterDatabase" localSheetId="1" hidden="1">Sheet0!$A$1:$K$27</definedName>
    <definedName name="_xlnm._FilterDatabase" localSheetId="2" hidden="1">Sheet1!$A$1:$K$9</definedName>
    <definedName name="CGS">Sheet0!$F$2:$F$27</definedName>
    <definedName name="OOI">Sheet0!$I$2:$I$27</definedName>
    <definedName name="RnD">Sheet0!$H$2:$H$27</definedName>
    <definedName name="SGA">Sheet0!$G$2:$G$27</definedName>
    <definedName name="Ticker">Sheet2!$D$3:$D$4</definedName>
    <definedName name="Ticker_Symbol">Sheet0!$B$2:$B$27</definedName>
    <definedName name="Total_Revenue">Sheet0!$E$2:$E$27</definedName>
    <definedName name="TR_CSCO">Sheet1!$E$2:$E$5</definedName>
    <definedName name="TR_IBM">Sheet1!$E$6:$E$9</definedName>
    <definedName name="Years">Sheet0!$C$2:$C$27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F15" i="19" l="1"/>
  <c r="C15" i="19"/>
  <c r="C21" i="19"/>
  <c r="F21" i="19"/>
  <c r="C29" i="19" l="1" a="1"/>
  <c r="C29" i="19" s="1"/>
  <c r="F29" i="19"/>
  <c r="F28" i="19"/>
  <c r="C28" i="19"/>
  <c r="F18" i="19"/>
  <c r="C18" i="19"/>
  <c r="F20" i="19"/>
  <c r="F19" i="19"/>
  <c r="F17" i="19"/>
  <c r="F16" i="19"/>
  <c r="F27" i="19"/>
  <c r="C20" i="19"/>
  <c r="C19" i="19"/>
  <c r="C17" i="19"/>
  <c r="C16" i="19"/>
  <c r="C27" i="19"/>
  <c r="H23" i="3" l="1"/>
  <c r="G23" i="3"/>
  <c r="H22" i="3"/>
  <c r="G22" i="3"/>
  <c r="H21" i="3"/>
  <c r="G21" i="3"/>
  <c r="C14" i="3" a="1"/>
  <c r="D13" i="3" a="1"/>
  <c r="D13" i="3" s="1"/>
  <c r="E13" i="3" a="1"/>
  <c r="E13" i="3" s="1"/>
  <c r="F13" i="3" a="1"/>
  <c r="F13" i="3" s="1"/>
  <c r="C13" i="3" a="1"/>
  <c r="C13" i="3" s="1"/>
  <c r="D12" i="3" a="1"/>
  <c r="D12" i="3" s="1"/>
  <c r="E12" i="3" a="1"/>
  <c r="E12" i="3" s="1"/>
  <c r="F12" i="3" a="1"/>
  <c r="F12" i="3" s="1"/>
  <c r="C12" i="3" a="1"/>
  <c r="C12" i="3" s="1"/>
  <c r="D11" i="3" a="1"/>
  <c r="D11" i="3" s="1"/>
  <c r="E11" i="3" a="1"/>
  <c r="E11" i="3" s="1"/>
  <c r="F11" i="3" a="1"/>
  <c r="F11" i="3" s="1"/>
  <c r="C11" i="3" a="1"/>
  <c r="C11" i="3" s="1"/>
  <c r="D9" i="3" a="1"/>
  <c r="D9" i="3" s="1"/>
  <c r="E9" i="3" a="1"/>
  <c r="E9" i="3" s="1"/>
  <c r="F9" i="3" a="1"/>
  <c r="F9" i="3" s="1"/>
  <c r="C9" i="3" a="1"/>
  <c r="C9" i="3" s="1"/>
  <c r="D8" i="3" a="1"/>
  <c r="D8" i="3" s="1"/>
  <c r="E8" i="3" a="1"/>
  <c r="E8" i="3" s="1"/>
  <c r="F8" i="3" a="1"/>
  <c r="F8" i="3" s="1"/>
  <c r="D14" i="3" l="1"/>
  <c r="D10" i="3"/>
  <c r="E21" i="3"/>
  <c r="G8" i="3"/>
  <c r="G15" i="3" s="1"/>
  <c r="D21" i="3"/>
  <c r="F21" i="3"/>
  <c r="F14" i="3"/>
  <c r="E14" i="3"/>
  <c r="C14" i="3"/>
  <c r="D22" i="3"/>
  <c r="C10" i="3"/>
  <c r="F10" i="3"/>
  <c r="E10" i="3"/>
  <c r="D15" i="3" l="1"/>
  <c r="D23" i="3" s="1"/>
  <c r="G10" i="3"/>
  <c r="H8" i="3"/>
  <c r="H10" i="3" s="1"/>
  <c r="F22" i="3"/>
  <c r="F15" i="3"/>
  <c r="F23" i="3" s="1"/>
  <c r="C22" i="3"/>
  <c r="C15" i="3"/>
  <c r="C23" i="3" s="1"/>
  <c r="E22" i="3"/>
  <c r="E15" i="3"/>
  <c r="E23" i="3" s="1"/>
  <c r="H15" i="3" l="1"/>
</calcChain>
</file>

<file path=xl/sharedStrings.xml><?xml version="1.0" encoding="utf-8"?>
<sst xmlns="http://schemas.openxmlformats.org/spreadsheetml/2006/main" count="9188" uniqueCount="613">
  <si>
    <t>Ticker Symbol</t>
  </si>
  <si>
    <t>Years</t>
  </si>
  <si>
    <t>Period Ending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</si>
  <si>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</si>
  <si>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</si>
  <si>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</si>
  <si>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</si>
  <si>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</si>
  <si>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</si>
  <si>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</si>
  <si>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</si>
  <si>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</si>
  <si>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</si>
  <si>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</si>
  <si>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</si>
  <si>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</si>
  <si>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</si>
  <si>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</si>
  <si>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</si>
  <si>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</si>
  <si>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</si>
  <si>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</si>
  <si>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</si>
  <si>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</si>
  <si>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</si>
  <si>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</si>
  <si>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</si>
  <si>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</si>
  <si>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</si>
  <si>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</si>
  <si>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</si>
  <si>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</si>
  <si>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</si>
  <si>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</si>
  <si>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</si>
  <si>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</si>
  <si>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</si>
  <si>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</si>
  <si>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</si>
  <si>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</si>
  <si>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</si>
  <si>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</si>
  <si>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</si>
  <si>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</si>
  <si>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</si>
  <si>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</si>
  <si>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</si>
  <si>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</si>
  <si>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</si>
  <si>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</si>
  <si>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</si>
  <si>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</si>
  <si>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</si>
  <si>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</si>
  <si>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</si>
  <si>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</si>
  <si>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</si>
  <si>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</si>
  <si>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</si>
  <si>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</si>
  <si>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</si>
  <si>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</si>
  <si>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</si>
  <si>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</si>
  <si>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</si>
  <si>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</si>
  <si>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</si>
  <si>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</si>
  <si>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</si>
  <si>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</si>
  <si>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</si>
  <si>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</si>
  <si>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</si>
  <si>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</si>
  <si>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</si>
  <si>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</si>
  <si>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</si>
  <si>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</si>
  <si>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</si>
  <si>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</si>
  <si>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</si>
  <si>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</si>
  <si>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</si>
  <si>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</si>
  <si>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</si>
  <si>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</si>
  <si>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</si>
  <si>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</si>
  <si>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</si>
  <si>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</si>
  <si>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</si>
  <si>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</si>
  <si>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</si>
  <si>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</si>
  <si>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</si>
  <si>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</si>
  <si>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</si>
  <si>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</si>
  <si>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</si>
  <si>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</si>
  <si>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</si>
  <si>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</si>
  <si>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</si>
  <si>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</si>
  <si>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</si>
  <si>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</si>
  <si>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</si>
  <si>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</si>
  <si>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</si>
  <si>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</si>
  <si>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</si>
  <si>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</si>
  <si>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</si>
  <si>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</si>
  <si>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</si>
  <si>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</si>
  <si>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</si>
  <si>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</si>
  <si>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</si>
  <si>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</si>
  <si>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</si>
  <si>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</si>
  <si>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</si>
  <si>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</si>
  <si>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</si>
  <si>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</si>
  <si>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</si>
  <si>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</si>
  <si>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</si>
  <si>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</si>
  <si>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</si>
  <si>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</si>
  <si>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</si>
  <si>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</si>
  <si>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</si>
  <si>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</si>
  <si>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</si>
  <si>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</si>
  <si>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</si>
  <si>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</si>
  <si>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</si>
  <si>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</si>
  <si>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</si>
  <si>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</si>
  <si>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</si>
  <si>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</si>
  <si>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</si>
  <si>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</si>
  <si>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</si>
  <si>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</si>
  <si>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</si>
  <si>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</si>
  <si>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</si>
  <si>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</si>
  <si>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</si>
  <si>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</si>
  <si>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</si>
  <si>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</si>
  <si>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</si>
  <si>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</si>
  <si>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</si>
  <si>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</si>
  <si>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</si>
  <si>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</si>
  <si>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</si>
  <si>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</si>
  <si>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</si>
  <si>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</si>
  <si>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</si>
  <si>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</si>
  <si>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</si>
  <si>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</si>
  <si>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</si>
  <si>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</si>
  <si>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</si>
  <si>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</si>
  <si>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</si>
  <si>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</si>
  <si>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</si>
  <si>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</si>
  <si>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</si>
  <si>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</si>
  <si>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</si>
  <si>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</si>
  <si>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</si>
  <si>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</si>
  <si>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</si>
  <si>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</si>
  <si>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</si>
  <si>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</si>
  <si>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</si>
  <si>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</si>
  <si>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</si>
  <si>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</si>
  <si>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</si>
  <si>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</si>
  <si>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</si>
  <si>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</si>
  <si>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</si>
  <si>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</si>
  <si>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</si>
  <si>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</si>
  <si>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</si>
  <si>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</si>
  <si>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</si>
  <si>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</si>
  <si>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</si>
  <si>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</si>
  <si>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</si>
  <si>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</si>
  <si>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</si>
  <si>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</si>
  <si>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</si>
  <si>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</si>
  <si>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</si>
  <si>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</si>
  <si>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</si>
  <si>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</si>
  <si>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</si>
  <si>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</si>
  <si>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</si>
  <si>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</si>
  <si>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</si>
  <si>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</si>
  <si>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</si>
  <si>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</si>
  <si>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</si>
  <si>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</si>
  <si>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</si>
  <si>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</si>
  <si>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</si>
  <si>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</si>
  <si>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</si>
  <si>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</si>
  <si>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</si>
  <si>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</si>
  <si>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</si>
  <si>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</si>
  <si>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</si>
  <si>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</si>
  <si>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</si>
  <si>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</si>
  <si>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</si>
  <si>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</si>
  <si>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</si>
  <si>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</si>
  <si>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</si>
  <si>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</si>
  <si>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</si>
  <si>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</si>
  <si>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</si>
  <si>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</si>
  <si>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</si>
  <si>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</si>
  <si>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</si>
  <si>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</si>
  <si>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</si>
  <si>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</si>
  <si>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</si>
  <si>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</si>
  <si>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</si>
  <si>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</si>
  <si>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</si>
  <si>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</si>
  <si>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</si>
  <si>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</si>
  <si>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</si>
  <si>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</si>
  <si>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</si>
  <si>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</si>
  <si>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</si>
  <si>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</si>
  <si>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</si>
  <si>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</si>
  <si>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</si>
  <si>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</si>
  <si>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</si>
  <si>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</si>
  <si>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</si>
  <si>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</si>
  <si>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</si>
  <si>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</si>
  <si>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</si>
  <si>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</si>
  <si>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</si>
  <si>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</si>
  <si>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</si>
  <si>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</si>
  <si>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</si>
  <si>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</si>
  <si>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</si>
  <si>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</si>
  <si>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</si>
  <si>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</si>
  <si>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</si>
  <si>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</si>
  <si>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</si>
  <si>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</si>
  <si>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</si>
  <si>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</si>
  <si>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</si>
  <si>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</si>
  <si>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</si>
  <si>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</si>
  <si>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</si>
  <si>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</si>
  <si>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</si>
  <si>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</si>
  <si>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</si>
  <si>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</si>
  <si>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</si>
  <si>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</si>
  <si>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</si>
  <si>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</si>
  <si>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</si>
  <si>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</si>
  <si>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</si>
  <si>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</si>
  <si>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</si>
  <si>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</si>
  <si>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</si>
  <si>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</si>
  <si>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</si>
  <si>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</si>
  <si>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</si>
  <si>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</si>
  <si>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</si>
  <si>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</si>
  <si>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</si>
  <si>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</si>
  <si>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</si>
  <si>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</si>
  <si>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</si>
  <si>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</si>
  <si>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</si>
  <si>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</si>
  <si>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</si>
  <si>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</si>
  <si>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</si>
  <si>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</si>
  <si>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</si>
  <si>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</si>
  <si>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</si>
  <si>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</si>
  <si>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</si>
  <si>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</si>
  <si>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</si>
  <si>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</si>
  <si>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</si>
  <si>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</si>
  <si>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</si>
  <si>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</si>
  <si>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</si>
  <si>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</si>
  <si>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</si>
  <si>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</si>
  <si>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</si>
  <si>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</si>
  <si>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</si>
  <si>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</si>
  <si>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</si>
  <si>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</si>
  <si>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</si>
  <si>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</si>
  <si>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</si>
  <si>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</si>
  <si>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</si>
  <si>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</si>
  <si>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</si>
  <si>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</si>
  <si>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</si>
  <si>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</si>
  <si>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</si>
  <si>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</si>
  <si>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</si>
  <si>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</si>
  <si>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</si>
  <si>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</si>
  <si>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</si>
  <si>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</si>
  <si>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</si>
  <si>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</si>
  <si>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</si>
  <si>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</si>
  <si>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</si>
  <si>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</si>
  <si>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</si>
  <si>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</si>
  <si>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</si>
  <si>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</si>
  <si>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</si>
  <si>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</si>
  <si>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</si>
  <si>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</si>
  <si>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</si>
  <si>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</si>
  <si>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</si>
  <si>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</si>
  <si>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</si>
  <si>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</si>
  <si>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</si>
  <si>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</si>
  <si>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</si>
  <si>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</si>
  <si>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</si>
  <si>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</si>
  <si>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</si>
  <si>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</si>
  <si>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</si>
  <si>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</si>
  <si>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</si>
  <si>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</si>
  <si>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</si>
  <si>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</si>
  <si>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</si>
  <si>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</si>
  <si>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</si>
  <si>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</si>
  <si>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</si>
  <si>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</si>
  <si>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</si>
  <si>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</si>
  <si>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</si>
  <si>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</si>
  <si>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</si>
  <si>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</si>
  <si>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</si>
  <si>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</si>
  <si>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</si>
  <si>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</si>
  <si>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</si>
  <si>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</si>
  <si>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</si>
  <si>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</si>
  <si>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</si>
  <si>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</si>
  <si>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</si>
  <si>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</si>
  <si>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</si>
  <si>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</si>
  <si>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</si>
  <si>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</si>
  <si>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</si>
  <si>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</si>
  <si>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</si>
  <si>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</si>
  <si>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</si>
  <si>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</si>
  <si>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</si>
  <si>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</si>
  <si>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</si>
  <si>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</si>
  <si>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</si>
  <si>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</si>
  <si>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</si>
  <si>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</si>
  <si>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</si>
  <si>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</si>
  <si>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</si>
  <si>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</si>
  <si>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</si>
  <si>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</si>
  <si>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</si>
  <si>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</si>
  <si>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</si>
  <si>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</si>
  <si>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</si>
  <si>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</si>
  <si>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</si>
  <si>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</si>
  <si>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</si>
  <si>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</si>
  <si>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</si>
  <si>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</si>
  <si>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</si>
  <si>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</si>
  <si>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</si>
  <si>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</si>
  <si>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</si>
  <si>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</si>
  <si>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</si>
  <si>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</si>
  <si>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</si>
  <si>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</si>
  <si>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</si>
  <si>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</si>
  <si>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</si>
  <si>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</si>
  <si>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</si>
  <si>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</si>
  <si>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</si>
  <si>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</si>
  <si>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</si>
  <si>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</si>
  <si>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</si>
  <si>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</si>
  <si>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</si>
  <si>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</si>
  <si>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</si>
  <si>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</si>
  <si>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</si>
  <si>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</si>
  <si>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</si>
  <si>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</si>
  <si>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</si>
  <si>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</si>
  <si>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</si>
  <si>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</si>
  <si>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</si>
  <si>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</si>
  <si>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</si>
  <si>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</si>
  <si>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</si>
  <si>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</si>
  <si>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</si>
  <si>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</si>
  <si>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</si>
  <si>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</si>
  <si>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</si>
  <si>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</si>
  <si>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</si>
  <si>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</si>
  <si>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</si>
  <si>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</si>
  <si>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</si>
  <si>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</si>
  <si>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</si>
  <si>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</si>
  <si>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</si>
  <si>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</si>
  <si>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</si>
  <si>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</si>
  <si>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</si>
  <si>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</si>
  <si>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</si>
  <si>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</si>
  <si>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</si>
  <si>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</si>
  <si>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</si>
  <si>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</si>
  <si>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</si>
  <si>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</si>
  <si>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</si>
  <si>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</si>
  <si>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</si>
  <si>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</si>
  <si>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</si>
  <si>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</si>
  <si>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</si>
  <si>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</si>
  <si>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</si>
  <si>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</si>
  <si>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</si>
  <si>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</si>
  <si>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</si>
  <si>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</si>
  <si>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</si>
  <si>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</si>
  <si>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</si>
  <si>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</si>
  <si>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</si>
  <si>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</si>
  <si>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</si>
  <si>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</si>
  <si>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</si>
  <si>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</si>
  <si>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</si>
  <si>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</si>
  <si>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</si>
  <si>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</si>
  <si>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</si>
  <si>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</si>
  <si>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</si>
  <si>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</si>
  <si>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</si>
  <si>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</si>
  <si>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</si>
  <si>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 xml:space="preserve"> Total Revenue</t>
  </si>
  <si>
    <t>Income Statement</t>
  </si>
  <si>
    <t>Year 5</t>
  </si>
  <si>
    <t>Year 6</t>
  </si>
  <si>
    <t>Total Revenue</t>
  </si>
  <si>
    <t>Gross Profit</t>
  </si>
  <si>
    <t>Gross Margin</t>
  </si>
  <si>
    <t>Operation Statistics</t>
  </si>
  <si>
    <t>Opration Income/EBIT</t>
  </si>
  <si>
    <t xml:space="preserve">                      Forcast</t>
  </si>
  <si>
    <r>
      <t xml:space="preserve">                            </t>
    </r>
    <r>
      <rPr>
        <b/>
        <sz val="14"/>
        <color theme="0"/>
        <rFont val="Calibri"/>
        <family val="2"/>
        <scheme val="minor"/>
      </rPr>
      <t>Historical</t>
    </r>
    <r>
      <rPr>
        <sz val="11"/>
        <color theme="0"/>
        <rFont val="Calibri"/>
        <family val="2"/>
        <scheme val="minor"/>
      </rPr>
      <t xml:space="preserve">                                                                                                                 </t>
    </r>
  </si>
  <si>
    <t xml:space="preserve">                     Historical</t>
  </si>
  <si>
    <t>Operating Margin</t>
  </si>
  <si>
    <t>Revenue Growth (%)</t>
  </si>
  <si>
    <t xml:space="preserve">              Assumptions</t>
  </si>
  <si>
    <t>Scenario</t>
  </si>
  <si>
    <t xml:space="preserve">Operating Scenarios - Sensitivity Analysis </t>
  </si>
  <si>
    <t>Strong Case</t>
  </si>
  <si>
    <t>Base Case</t>
  </si>
  <si>
    <t>Weak Case</t>
  </si>
  <si>
    <t xml:space="preserve">   Cost of Goods Sold </t>
  </si>
  <si>
    <t xml:space="preserve">   Sales, General and Admin. </t>
  </si>
  <si>
    <t xml:space="preserve">  Other Opreation Items</t>
  </si>
  <si>
    <t>Mean</t>
  </si>
  <si>
    <t>Minimum</t>
  </si>
  <si>
    <t>Q1</t>
  </si>
  <si>
    <t>Q2/Median</t>
  </si>
  <si>
    <t>Q3</t>
  </si>
  <si>
    <t>Maximum</t>
  </si>
  <si>
    <t>Total Operation spending</t>
  </si>
  <si>
    <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Measure of Spread for Total Revenue</t>
    </r>
  </si>
  <si>
    <t xml:space="preserve">                                                         Measures of Spread for Total Revenue</t>
  </si>
  <si>
    <t>Standard Deviation</t>
  </si>
  <si>
    <t>Range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</si>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</sst>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8" fillId="0" borderId="0" xfId="0" applyFont="1"/>
    <xf numFmtId="164" fontId="0" fillId="0" borderId="0" xfId="0" applyNumberFormat="1"/>
    <xf numFmtId="0" fontId="13" fillId="34" borderId="11" xfId="0" applyFont="1" applyFill="1" applyBorder="1"/>
    <xf numFmtId="0" fontId="13" fillId="34" borderId="12" xfId="0" applyFont="1" applyFill="1" applyBorder="1"/>
    <xf numFmtId="0" fontId="13" fillId="34" borderId="13" xfId="0" applyFont="1" applyFill="1" applyBorder="1"/>
    <xf numFmtId="0" fontId="0" fillId="0" borderId="0" xfId="0" applyBorder="1"/>
    <xf numFmtId="0" fontId="0" fillId="0" borderId="14" xfId="0" applyBorder="1"/>
    <xf numFmtId="0" fontId="13" fillId="34" borderId="0" xfId="0" applyFont="1" applyFill="1" applyBorder="1"/>
    <xf numFmtId="0" fontId="13" fillId="34" borderId="0" xfId="0" applyFont="1" applyFill="1"/>
    <xf numFmtId="2" fontId="0" fillId="0" borderId="0" xfId="0" applyNumberFormat="1"/>
    <xf numFmtId="9" fontId="0" fillId="0" borderId="0" xfId="0" applyNumberFormat="1"/>
    <xf numFmtId="9" fontId="0" fillId="0" borderId="0" xfId="0" applyNumberFormat="1" applyFont="1"/>
    <xf numFmtId="0" fontId="0" fillId="0" borderId="0" xfId="0" applyFill="1" applyBorder="1"/>
    <xf numFmtId="0" fontId="0" fillId="0" borderId="16" xfId="0" applyBorder="1"/>
    <xf numFmtId="0" fontId="0" fillId="0" borderId="16" xfId="0" applyFill="1" applyBorder="1"/>
    <xf numFmtId="0" fontId="18" fillId="0" borderId="17" xfId="0" applyFont="1" applyBorder="1"/>
    <xf numFmtId="0" fontId="0" fillId="0" borderId="17" xfId="0" applyBorder="1"/>
    <xf numFmtId="0" fontId="19" fillId="36" borderId="0" xfId="0" applyFont="1" applyFill="1"/>
    <xf numFmtId="0" fontId="0" fillId="36" borderId="0" xfId="0" applyFill="1"/>
    <xf numFmtId="0" fontId="0" fillId="37" borderId="17" xfId="0" applyFill="1" applyBorder="1"/>
    <xf numFmtId="0" fontId="17" fillId="37" borderId="17" xfId="0" applyFont="1" applyFill="1" applyBorder="1" applyAlignment="1">
      <alignment horizontal="left"/>
    </xf>
    <xf numFmtId="0" fontId="20" fillId="37" borderId="17" xfId="0" applyFont="1" applyFill="1" applyBorder="1"/>
    <xf numFmtId="0" fontId="13" fillId="38" borderId="0" xfId="0" applyFont="1" applyFill="1" applyAlignment="1">
      <alignment horizontal="center"/>
    </xf>
    <xf numFmtId="0" fontId="13" fillId="38" borderId="14" xfId="0" applyFont="1" applyFill="1" applyBorder="1" applyAlignment="1">
      <alignment horizontal="center"/>
    </xf>
    <xf numFmtId="0" fontId="13" fillId="38" borderId="15" xfId="0" applyFont="1" applyFill="1" applyBorder="1" applyAlignment="1">
      <alignment horizontal="center"/>
    </xf>
    <xf numFmtId="0" fontId="0" fillId="0" borderId="17" xfId="0" applyNumberFormat="1" applyBorder="1"/>
    <xf numFmtId="0" fontId="0" fillId="0" borderId="16" xfId="0" applyNumberFormat="1" applyBorder="1"/>
    <xf numFmtId="0" fontId="0" fillId="0" borderId="0" xfId="0" applyNumberFormat="1" applyFill="1" applyBorder="1"/>
    <xf numFmtId="0" fontId="0" fillId="0" borderId="0" xfId="0" applyNumberFormat="1" applyFont="1"/>
    <xf numFmtId="0" fontId="17" fillId="34" borderId="12" xfId="0" applyFont="1" applyFill="1" applyBorder="1"/>
    <xf numFmtId="0" fontId="0" fillId="39" borderId="0" xfId="0" applyFill="1"/>
    <xf numFmtId="0" fontId="0" fillId="35" borderId="18" xfId="0" applyFill="1" applyBorder="1"/>
    <xf numFmtId="0" fontId="13" fillId="34" borderId="19" xfId="0" applyFont="1" applyFill="1" applyBorder="1"/>
    <xf numFmtId="0" fontId="21" fillId="0" borderId="0" xfId="0" applyFont="1" applyFill="1"/>
    <xf numFmtId="0" fontId="0" fillId="0" borderId="0" xfId="0" applyFill="1"/>
    <xf numFmtId="6" fontId="0" fillId="0" borderId="0" xfId="0" applyNumberFormat="1" applyFill="1"/>
    <xf numFmtId="6" fontId="17" fillId="0" borderId="0" xfId="0" applyNumberFormat="1" applyFont="1" applyFill="1"/>
    <xf numFmtId="0" fontId="16" fillId="0" borderId="0" xfId="0" applyFont="1" applyFill="1"/>
    <xf numFmtId="0" fontId="23" fillId="0" borderId="0" xfId="0" applyFont="1" applyFill="1"/>
    <xf numFmtId="0" fontId="22" fillId="0" borderId="0" xfId="0" applyFont="1" applyFill="1"/>
    <xf numFmtId="0" fontId="19" fillId="0" borderId="0" xfId="0" applyFont="1" applyFill="1"/>
    <xf numFmtId="164" fontId="0" fillId="0" borderId="0" xfId="0" applyNumberFormat="1" applyFill="1"/>
    <xf numFmtId="0" fontId="13" fillId="0" borderId="0" xfId="0" applyFont="1" applyFill="1" applyBorder="1"/>
    <xf numFmtId="6" fontId="0" fillId="0" borderId="0" xfId="0" applyNumberFormat="1" applyFill="1" applyBorder="1"/>
    <xf numFmtId="164" fontId="0" fillId="0" borderId="0" xfId="0" applyNumberFormat="1" applyFill="1" applyBorder="1"/>
    <xf numFmtId="0" fontId="0" fillId="41" borderId="0" xfId="0" applyFill="1"/>
    <xf numFmtId="14" fontId="0" fillId="41" borderId="0" xfId="0" applyNumberFormat="1" applyFill="1"/>
    <xf numFmtId="6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6" fontId="0" fillId="42" borderId="0" xfId="0" applyNumberFormat="1" applyFill="1"/>
    <xf numFmtId="0" fontId="13" fillId="43" borderId="20" xfId="0" applyFont="1" applyFill="1" applyBorder="1"/>
    <xf numFmtId="0" fontId="13" fillId="43" borderId="21" xfId="0" applyFont="1" applyFill="1" applyBorder="1"/>
    <xf numFmtId="0" fontId="13" fillId="44" borderId="0" xfId="0" applyFont="1" applyFill="1"/>
    <xf numFmtId="0" fontId="13" fillId="44" borderId="20" xfId="0" applyFont="1" applyFill="1" applyBorder="1"/>
    <xf numFmtId="0" fontId="13" fillId="44" borderId="21" xfId="0" applyFont="1" applyFill="1" applyBorder="1"/>
    <xf numFmtId="6" fontId="0" fillId="0" borderId="23" xfId="0" applyNumberFormat="1" applyBorder="1"/>
    <xf numFmtId="164" fontId="0" fillId="0" borderId="23" xfId="0" applyNumberFormat="1" applyBorder="1"/>
    <xf numFmtId="0" fontId="0" fillId="0" borderId="22" xfId="0" applyBorder="1"/>
    <xf numFmtId="0" fontId="0" fillId="40" borderId="24" xfId="0" applyFill="1" applyBorder="1"/>
    <xf numFmtId="0" fontId="23" fillId="40" borderId="24" xfId="0" applyFont="1" applyFill="1" applyBorder="1"/>
    <xf numFmtId="0" fontId="0" fillId="42" borderId="20" xfId="0" applyFill="1" applyBorder="1"/>
    <xf numFmtId="14" fontId="0" fillId="42" borderId="20" xfId="0" applyNumberFormat="1" applyFill="1" applyBorder="1"/>
    <xf numFmtId="6" fontId="0" fillId="42" borderId="20" xfId="0" applyNumberFormat="1" applyFill="1" applyBorder="1"/>
    <xf numFmtId="0" fontId="23" fillId="42" borderId="26" xfId="0" applyFont="1" applyFill="1" applyBorder="1"/>
    <xf numFmtId="0" fontId="22" fillId="42" borderId="25" xfId="0" applyFont="1" applyFill="1" applyBorder="1"/>
    <xf numFmtId="0" fontId="23" fillId="41" borderId="26" xfId="0" applyFont="1" applyFill="1" applyBorder="1"/>
    <xf numFmtId="0" fontId="19" fillId="41" borderId="25" xfId="0" applyFont="1" applyFill="1" applyBorder="1"/>
    <xf numFmtId="0" fontId="21" fillId="42" borderId="26" xfId="0" applyFont="1" applyFill="1" applyBorder="1"/>
    <xf numFmtId="0" fontId="17" fillId="42" borderId="25" xfId="0" applyFont="1" applyFill="1" applyBorder="1"/>
    <xf numFmtId="0" fontId="21" fillId="41" borderId="26" xfId="0" applyFont="1" applyFill="1" applyBorder="1"/>
    <xf numFmtId="0" fontId="17" fillId="41" borderId="25" xfId="0" applyFont="1" applyFill="1" applyBorder="1"/>
    <xf numFmtId="164" fontId="0" fillId="0" borderId="22" xfId="0" applyNumberFormat="1" applyBorder="1"/>
    <xf numFmtId="164" fontId="13" fillId="43" borderId="21" xfId="0" applyNumberFormat="1" applyFont="1" applyFill="1" applyBorder="1"/>
    <xf numFmtId="164" fontId="13" fillId="44" borderId="2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Sheet3!$C$8:$F$8</c:f>
              <c:numCache>
                <c:formatCode>"$"#,##0</c:formatCode>
                <c:ptCount val="4"/>
                <c:pt idx="0">
                  <c:v>102874000000</c:v>
                </c:pt>
                <c:pt idx="1">
                  <c:v>98367000000</c:v>
                </c:pt>
                <c:pt idx="2">
                  <c:v>92793000000</c:v>
                </c:pt>
                <c:pt idx="3">
                  <c:v>81741000000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D-4168-8521-E81CC15FDE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7870040"/>
        <c:axId val="465026888"/>
      </c:barChart>
      <c:catAx>
        <c:axId val="45787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26888"/>
        <c:crosses val="autoZero"/>
        <c:auto val="1"/>
        <c:lblAlgn val="ctr"/>
        <c:lblOffset val="100"/>
        <c:noMultiLvlLbl val="0"/>
      </c:catAx>
      <c:valAx>
        <c:axId val="46502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Range`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423333</xdr:colOff>
      <xdr:row>2</xdr:row>
      <xdr:rowOff>120650</xdr:rowOff>
    </xdr:from>
    <xdr:to>
      <xdr:col>19</xdr:col>
      <xdr:colOff>497417</xdr:colOff>
      <xdr:row>25</xdr:row>
      <xdr:rowOff>52916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416B52-D08A-45C8-BC5A-348CDC484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obaj" refreshedDate="43760.617494675927" createdVersion="6" refreshedVersion="6" minRefreshableVersion="3" recordCount="26" xr:uid="{388ABFC2-9578-446A-B643-488B04CB6957}">
  <cacheSource type="worksheet">
    <worksheetSource ref="B1:K27" sheet="Sheet0"/>
  </cacheSource>
  <cacheFields count="10">
    <cacheField name="Ticker Symbol" numFmtId="0">
      <sharedItems count="7">
        <s v="CSRA"/>
        <s v="CTSH"/>
        <s v="IBM"/>
        <s v="XRX"/>
        <s v="CSCO"/>
        <s v="FFIV"/>
        <s v="JNPR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6-10-01T00:00:00"/>
    </cacheField>
    <cacheField name=" Total Revenue" numFmtId="6">
      <sharedItems containsSemiMixedTypes="0" containsString="0" containsNumber="1" containsInteger="1" minValue="1481314000" maxValue="102874000000"/>
    </cacheField>
    <cacheField name=" Cost of Goods Sold " numFmtId="6">
      <sharedItems containsSemiMixedTypes="0" containsString="0" containsNumber="1" containsInteger="1" minValue="253047000" maxValue="52513000000"/>
    </cacheField>
    <cacheField name=" Sales, General and Admin. " numFmtId="6">
      <sharedItems containsSemiMixedTypes="0" containsString="0" containsNumber="1" containsInteger="1" minValue="187244000" maxValue="22629000000"/>
    </cacheField>
    <cacheField name=" Research and Development " numFmtId="0">
      <sharedItems containsMixedTypes="1" containsNumber="1" containsInteger="1" minValue="209614000" maxValue="6296000000"/>
    </cacheField>
    <cacheField name=" Other Operating Items " numFmtId="0">
      <sharedItems containsMixedTypes="1" containsNumber="1" containsInteger="1" minValue="137058000" maxValue="395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s v="Year 1"/>
    <d v="2015-04-03T00:00:00"/>
    <n v="4069746000"/>
    <n v="3282301000"/>
    <n v="194207000"/>
    <s v=" $-   "/>
    <n v="137058000"/>
    <s v="Information Technology"/>
    <s v="IT Consulting &amp; Other Services"/>
  </r>
  <r>
    <x v="1"/>
    <s v="Year 1"/>
    <d v="2012-12-31T00:00:00"/>
    <n v="7346472000"/>
    <n v="4278241000"/>
    <n v="1557646000"/>
    <s v=" $-   "/>
    <n v="149089000"/>
    <s v="Information Technology"/>
    <s v="IT Consulting &amp; Other Services"/>
  </r>
  <r>
    <x v="2"/>
    <s v="Year 1"/>
    <d v="2012-12-31T00:00:00"/>
    <n v="102874000000"/>
    <n v="52513000000"/>
    <n v="22389000000"/>
    <n v="5816000000"/>
    <s v=" $-   "/>
    <s v="Information Technology"/>
    <s v="IT Consulting &amp; Other Services"/>
  </r>
  <r>
    <x v="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0"/>
    <s v="Year 2"/>
    <d v="2016-04-01T00:00:00"/>
    <n v="4250447000"/>
    <n v="3575631000"/>
    <n v="187244000"/>
    <s v=" $-   "/>
    <n v="182242000"/>
    <s v="Information Technology"/>
    <s v="IT Consulting &amp; Other Services"/>
  </r>
  <r>
    <x v="1"/>
    <s v="Year 2"/>
    <d v="2013-12-31T00:00:00"/>
    <n v="8843200000"/>
    <n v="5265500000"/>
    <n v="1727600000"/>
    <s v=" $-   "/>
    <n v="172200000"/>
    <s v="Information Technology"/>
    <s v="IT Consulting &amp; Other Services"/>
  </r>
  <r>
    <x v="2"/>
    <s v="Year 2"/>
    <d v="2013-12-31T00:00:00"/>
    <n v="98367000000"/>
    <n v="49683000000"/>
    <n v="22629000000"/>
    <n v="5743000000"/>
    <s v=" $-   "/>
    <s v="Information Technology"/>
    <s v="IT Consulting &amp; Other Services"/>
  </r>
  <r>
    <x v="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1"/>
    <s v="Year 3"/>
    <d v="2014-12-31T00:00:00"/>
    <n v="10262700000"/>
    <n v="6141100000"/>
    <n v="2037000000"/>
    <s v=" $-   "/>
    <n v="199700000"/>
    <s v="Information Technology"/>
    <s v="IT Consulting &amp; Other Services"/>
  </r>
  <r>
    <x v="2"/>
    <s v="Year 3"/>
    <d v="2014-12-31T00:00:00"/>
    <n v="92793000000"/>
    <n v="46386000000"/>
    <n v="22438000000"/>
    <n v="5437000000"/>
    <s v=" $-   "/>
    <s v="Information Technology"/>
    <s v="IT Consulting &amp; Other Services"/>
  </r>
  <r>
    <x v="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1"/>
    <s v="Year 4"/>
    <d v="2015-12-31T00:00:00"/>
    <n v="12416000000"/>
    <n v="7440200000"/>
    <n v="2508600000"/>
    <s v=" $-   "/>
    <n v="325200000"/>
    <s v="Information Technology"/>
    <s v="IT Consulting &amp; Other Services"/>
  </r>
  <r>
    <x v="2"/>
    <s v="Year 4"/>
    <d v="2015-12-31T00:00:00"/>
    <n v="81741000000"/>
    <n v="41057000000"/>
    <n v="19748000000"/>
    <n v="5247000000"/>
    <s v=" $-   "/>
    <s v="Information Technology"/>
    <s v="IT Consulting &amp; Other Services"/>
  </r>
  <r>
    <x v="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"/>
    <s v="Year 1"/>
    <d v="2013-07-27T00:00:00"/>
    <n v="48607000000"/>
    <n v="19167000000"/>
    <n v="11802000000"/>
    <n v="5942000000"/>
    <n v="395000000"/>
    <s v="Information Technology"/>
    <s v="Networking Equipment"/>
  </r>
  <r>
    <x v="5"/>
    <s v="Year 1"/>
    <d v="2013-09-30T00:00:00"/>
    <n v="1481314000"/>
    <n v="253047000"/>
    <n v="587835000"/>
    <n v="209614000"/>
    <s v=" $-   "/>
    <s v="Information Technology"/>
    <s v="Networking Equipment"/>
  </r>
  <r>
    <x v="6"/>
    <s v="Year 1"/>
    <d v="2012-12-31T00:00:00"/>
    <n v="4365400000"/>
    <n v="1656600000"/>
    <n v="1252300000"/>
    <n v="1101600000"/>
    <s v=" $-   "/>
    <s v="Information Technology"/>
    <s v="Networking Equipment"/>
  </r>
  <r>
    <x v="4"/>
    <s v="Year 2"/>
    <d v="2014-07-26T00:00:00"/>
    <n v="47142000000"/>
    <n v="19373000000"/>
    <n v="11437000000"/>
    <n v="6294000000"/>
    <n v="275000000"/>
    <s v="Information Technology"/>
    <s v="Networking Equipment"/>
  </r>
  <r>
    <x v="5"/>
    <s v="Year 2"/>
    <d v="2014-09-30T00:00:00"/>
    <n v="1732046000"/>
    <n v="309959000"/>
    <n v="664738000"/>
    <n v="263792000"/>
    <s v=" $-   "/>
    <s v="Information Technology"/>
    <s v="Networking Equipment"/>
  </r>
  <r>
    <x v="6"/>
    <s v="Year 2"/>
    <d v="2013-12-31T00:00:00"/>
    <n v="4669100000"/>
    <n v="1727700000"/>
    <n v="1293200000"/>
    <n v="1043200000"/>
    <s v=" $-   "/>
    <s v="Information Technology"/>
    <s v="Networking Equipment"/>
  </r>
  <r>
    <x v="4"/>
    <s v="Year 3"/>
    <d v="2015-07-25T00:00:00"/>
    <n v="49161000000"/>
    <n v="19480000000"/>
    <n v="11861000000"/>
    <n v="6207000000"/>
    <n v="359000000"/>
    <s v="Information Technology"/>
    <s v="Networking Equipment"/>
  </r>
  <r>
    <x v="5"/>
    <s v="Year 3"/>
    <d v="2015-09-30T00:00:00"/>
    <n v="1919823000"/>
    <n v="332261000"/>
    <n v="738080000"/>
    <n v="296583000"/>
    <s v=" $-   "/>
    <s v="Information Technology"/>
    <s v="Networking Equipment"/>
  </r>
  <r>
    <x v="6"/>
    <s v="Year 3"/>
    <d v="2014-12-31T00:00:00"/>
    <n v="4627100000"/>
    <n v="1768900000"/>
    <n v="1254700000"/>
    <n v="1006200000"/>
    <s v=" $-   "/>
    <s v="Information Technology"/>
    <s v="Networking Equipment"/>
  </r>
  <r>
    <x v="4"/>
    <s v="Year 4"/>
    <d v="2016-07-30T00:00:00"/>
    <n v="49247000000"/>
    <n v="18287000000"/>
    <n v="11433000000"/>
    <n v="6296000000"/>
    <n v="303000000"/>
    <s v="Information Technology"/>
    <s v="Networking Equipment"/>
  </r>
  <r>
    <x v="5"/>
    <s v="Year 4"/>
    <d v="2016-09-30T00:00:00"/>
    <n v="1995034000"/>
    <n v="337205000"/>
    <n v="767174000"/>
    <n v="334227000"/>
    <s v=" $-   "/>
    <s v="Information Technology"/>
    <s v="Networking Equipment"/>
  </r>
  <r>
    <x v="6"/>
    <s v="Year 4"/>
    <d v="2015-12-31T00:00:00"/>
    <n v="4857800000"/>
    <n v="1779200000"/>
    <n v="1172700000"/>
    <n v="994500000"/>
    <s v=" $-   "/>
    <s v="Information Technology"/>
    <s v="Networking Equip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4674A-E55F-4BCA-9F3A-4F8C2A1ABFC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" firstHeaderRow="1" firstDataRow="1" firstDataCol="1"/>
  <pivotFields count="10">
    <pivotField axis="axisRow" showAll="0">
      <items count="8">
        <item x="4"/>
        <item h="1" x="0"/>
        <item h="1" x="1"/>
        <item h="1" x="5"/>
        <item x="2"/>
        <item h="1" x="6"/>
        <item h="1" x="3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6"/>
  <sheetViews>
    <sheetView workbookViewId="0">
      <selection activeCell="B1715" sqref="B1715"/>
    </sheetView>
  </sheetViews>
  <sheetFormatPr defaultRowHeight="15" x14ac:dyDescent="0.25"/>
  <cols>
    <col min="2" max="2" width="16.28515625" customWidth="1"/>
    <col min="3" max="3" width="7.7109375" customWidth="1"/>
    <col min="4" max="4" width="14.140625" customWidth="1"/>
    <col min="5" max="5" width="19" customWidth="1"/>
    <col min="6" max="6" width="21.28515625" customWidth="1"/>
    <col min="7" max="7" width="27.7109375" customWidth="1"/>
    <col min="8" max="8" width="28.85546875" customWidth="1"/>
    <col min="9" max="9" width="25.85546875" customWidth="1"/>
    <col min="10" max="10" width="30.42578125" customWidth="1"/>
    <col min="11" max="11" width="24.28515625" customWidth="1"/>
  </cols>
  <sheetData>
    <row r="1" spans="1:11" x14ac:dyDescent="0.25">
      <c r="B1" s="7" t="s">
        <v>0</v>
      </c>
      <c r="C1" s="7" t="s">
        <v>1</v>
      </c>
      <c r="D1" s="7" t="s">
        <v>2</v>
      </c>
      <c r="E1" s="7" t="s">
        <v>577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25">
      <c r="A2">
        <v>0</v>
      </c>
      <c r="B2" t="s">
        <v>9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11</v>
      </c>
      <c r="I2" s="2">
        <v>845000000</v>
      </c>
      <c r="J2" t="s">
        <v>12</v>
      </c>
      <c r="K2" t="s">
        <v>13</v>
      </c>
    </row>
    <row r="3" spans="1:11" x14ac:dyDescent="0.25">
      <c r="A3">
        <v>1</v>
      </c>
      <c r="B3" t="s">
        <v>9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11</v>
      </c>
      <c r="I3" s="2">
        <v>853000000</v>
      </c>
      <c r="J3" t="s">
        <v>12</v>
      </c>
      <c r="K3" t="s">
        <v>13</v>
      </c>
    </row>
    <row r="4" spans="1:11" x14ac:dyDescent="0.25">
      <c r="A4">
        <v>2</v>
      </c>
      <c r="B4" t="s">
        <v>9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11</v>
      </c>
      <c r="I4" s="2">
        <v>1295000000</v>
      </c>
      <c r="J4" t="s">
        <v>12</v>
      </c>
      <c r="K4" t="s">
        <v>13</v>
      </c>
    </row>
    <row r="5" spans="1:11" x14ac:dyDescent="0.25">
      <c r="A5">
        <v>3</v>
      </c>
      <c r="B5" t="s">
        <v>9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11</v>
      </c>
      <c r="I5" s="2">
        <v>1364000000</v>
      </c>
      <c r="J5" t="s">
        <v>12</v>
      </c>
      <c r="K5" t="s">
        <v>13</v>
      </c>
    </row>
    <row r="6" spans="1:11" x14ac:dyDescent="0.25">
      <c r="A6">
        <v>4</v>
      </c>
      <c r="B6" t="s">
        <v>17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11</v>
      </c>
      <c r="I6" t="s">
        <v>11</v>
      </c>
      <c r="J6" t="s">
        <v>18</v>
      </c>
      <c r="K6" t="s">
        <v>19</v>
      </c>
    </row>
    <row r="7" spans="1:11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11</v>
      </c>
      <c r="I7" t="s">
        <v>11</v>
      </c>
      <c r="J7" t="s">
        <v>18</v>
      </c>
      <c r="K7" t="s">
        <v>19</v>
      </c>
    </row>
    <row r="8" spans="1:11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11</v>
      </c>
      <c r="I8" t="s">
        <v>11</v>
      </c>
      <c r="J8" t="s">
        <v>18</v>
      </c>
      <c r="K8" t="s">
        <v>19</v>
      </c>
    </row>
    <row r="9" spans="1:11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11</v>
      </c>
      <c r="I9" t="s">
        <v>11</v>
      </c>
      <c r="J9" t="s">
        <v>18</v>
      </c>
      <c r="K9" t="s">
        <v>19</v>
      </c>
    </row>
    <row r="10" spans="1:11" x14ac:dyDescent="0.25">
      <c r="A10">
        <v>8</v>
      </c>
      <c r="B10" t="s">
        <v>20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11</v>
      </c>
      <c r="J10" t="s">
        <v>21</v>
      </c>
      <c r="K10" t="s">
        <v>22</v>
      </c>
    </row>
    <row r="11" spans="1:11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11</v>
      </c>
      <c r="J11" t="s">
        <v>21</v>
      </c>
      <c r="K11" t="s">
        <v>22</v>
      </c>
    </row>
    <row r="12" spans="1:11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11</v>
      </c>
      <c r="J12" t="s">
        <v>21</v>
      </c>
      <c r="K12" t="s">
        <v>22</v>
      </c>
    </row>
    <row r="13" spans="1:11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11</v>
      </c>
      <c r="J13" t="s">
        <v>21</v>
      </c>
      <c r="K13" t="s">
        <v>22</v>
      </c>
    </row>
    <row r="14" spans="1:11" x14ac:dyDescent="0.25">
      <c r="A14">
        <v>12</v>
      </c>
      <c r="B14" t="s">
        <v>23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11</v>
      </c>
      <c r="J14" t="s">
        <v>24</v>
      </c>
      <c r="K14" t="s">
        <v>25</v>
      </c>
    </row>
    <row r="15" spans="1:11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11</v>
      </c>
      <c r="J15" t="s">
        <v>24</v>
      </c>
      <c r="K15" t="s">
        <v>25</v>
      </c>
    </row>
    <row r="16" spans="1:11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11</v>
      </c>
      <c r="J16" t="s">
        <v>24</v>
      </c>
      <c r="K16" t="s">
        <v>25</v>
      </c>
    </row>
    <row r="17" spans="1:11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11</v>
      </c>
      <c r="J17" t="s">
        <v>24</v>
      </c>
      <c r="K17" t="s">
        <v>25</v>
      </c>
    </row>
    <row r="18" spans="1:11" x14ac:dyDescent="0.25">
      <c r="A18">
        <v>16</v>
      </c>
      <c r="B18" t="s">
        <v>26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11</v>
      </c>
      <c r="I18" s="2">
        <v>162186000</v>
      </c>
      <c r="J18" t="s">
        <v>24</v>
      </c>
      <c r="K18" t="s">
        <v>27</v>
      </c>
    </row>
    <row r="19" spans="1:11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11</v>
      </c>
      <c r="I19" s="2">
        <v>188680000</v>
      </c>
      <c r="J19" t="s">
        <v>24</v>
      </c>
      <c r="K19" t="s">
        <v>27</v>
      </c>
    </row>
    <row r="20" spans="1:11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11</v>
      </c>
      <c r="I20" s="2">
        <v>248635000</v>
      </c>
      <c r="J20" t="s">
        <v>24</v>
      </c>
      <c r="K20" t="s">
        <v>27</v>
      </c>
    </row>
    <row r="21" spans="1:11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11</v>
      </c>
      <c r="I21" s="2">
        <v>364735000</v>
      </c>
      <c r="J21" t="s">
        <v>24</v>
      </c>
      <c r="K21" t="s">
        <v>27</v>
      </c>
    </row>
    <row r="22" spans="1:11" x14ac:dyDescent="0.25">
      <c r="A22">
        <v>20</v>
      </c>
      <c r="B22" t="s">
        <v>28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25">
      <c r="A26">
        <v>24</v>
      </c>
      <c r="B26" t="s">
        <v>30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25">
      <c r="A30">
        <v>28</v>
      </c>
      <c r="B30" t="s">
        <v>32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25">
      <c r="A34">
        <v>32</v>
      </c>
      <c r="B34" t="s">
        <v>34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11</v>
      </c>
      <c r="I34" t="s">
        <v>11</v>
      </c>
      <c r="J34" t="s">
        <v>35</v>
      </c>
      <c r="K34" t="s">
        <v>36</v>
      </c>
    </row>
    <row r="35" spans="1:11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11</v>
      </c>
      <c r="I35" t="s">
        <v>11</v>
      </c>
      <c r="J35" t="s">
        <v>35</v>
      </c>
      <c r="K35" t="s">
        <v>36</v>
      </c>
    </row>
    <row r="36" spans="1:11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11</v>
      </c>
      <c r="I36" t="s">
        <v>11</v>
      </c>
      <c r="J36" t="s">
        <v>35</v>
      </c>
      <c r="K36" t="s">
        <v>36</v>
      </c>
    </row>
    <row r="37" spans="1:11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11</v>
      </c>
      <c r="I37" t="s">
        <v>11</v>
      </c>
      <c r="J37" t="s">
        <v>35</v>
      </c>
      <c r="K37" t="s">
        <v>36</v>
      </c>
    </row>
    <row r="38" spans="1:11" x14ac:dyDescent="0.25">
      <c r="A38">
        <v>36</v>
      </c>
      <c r="B38" t="s">
        <v>37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11</v>
      </c>
      <c r="I38" s="2">
        <v>166876000</v>
      </c>
      <c r="J38" t="s">
        <v>21</v>
      </c>
      <c r="K38" t="s">
        <v>38</v>
      </c>
    </row>
    <row r="39" spans="1:11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11</v>
      </c>
      <c r="I39" s="2">
        <v>216119000</v>
      </c>
      <c r="J39" t="s">
        <v>21</v>
      </c>
      <c r="K39" t="s">
        <v>38</v>
      </c>
    </row>
    <row r="40" spans="1:11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11</v>
      </c>
      <c r="I40" s="2">
        <v>313082000</v>
      </c>
      <c r="J40" t="s">
        <v>21</v>
      </c>
      <c r="K40" t="s">
        <v>38</v>
      </c>
    </row>
    <row r="41" spans="1:11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11</v>
      </c>
      <c r="I41" s="2">
        <v>492140000</v>
      </c>
      <c r="J41" t="s">
        <v>21</v>
      </c>
      <c r="K41" t="s">
        <v>38</v>
      </c>
    </row>
    <row r="42" spans="1:11" x14ac:dyDescent="0.25">
      <c r="A42">
        <v>40</v>
      </c>
      <c r="B42" t="s">
        <v>39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25">
      <c r="A46">
        <v>44</v>
      </c>
      <c r="B46" t="s">
        <v>40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11</v>
      </c>
      <c r="I46" s="2">
        <v>673000000</v>
      </c>
      <c r="J46" t="s">
        <v>41</v>
      </c>
      <c r="K46" t="s">
        <v>42</v>
      </c>
    </row>
    <row r="47" spans="1:11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11</v>
      </c>
      <c r="I47" s="2">
        <v>706000000</v>
      </c>
      <c r="J47" t="s">
        <v>41</v>
      </c>
      <c r="K47" t="s">
        <v>42</v>
      </c>
    </row>
    <row r="48" spans="1:11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11</v>
      </c>
      <c r="I48" s="2">
        <v>745000000</v>
      </c>
      <c r="J48" t="s">
        <v>41</v>
      </c>
      <c r="K48" t="s">
        <v>42</v>
      </c>
    </row>
    <row r="49" spans="1:11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11</v>
      </c>
      <c r="I49" s="2">
        <v>796000000</v>
      </c>
      <c r="J49" t="s">
        <v>41</v>
      </c>
      <c r="K49" t="s">
        <v>42</v>
      </c>
    </row>
    <row r="50" spans="1:11" x14ac:dyDescent="0.25">
      <c r="A50">
        <v>48</v>
      </c>
      <c r="B50" t="s">
        <v>43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11</v>
      </c>
      <c r="I50" s="2">
        <v>1782000000</v>
      </c>
      <c r="J50" t="s">
        <v>41</v>
      </c>
      <c r="K50" t="s">
        <v>44</v>
      </c>
    </row>
    <row r="51" spans="1:11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11</v>
      </c>
      <c r="I51" s="2">
        <v>1712500000</v>
      </c>
      <c r="J51" t="s">
        <v>41</v>
      </c>
      <c r="K51" t="s">
        <v>44</v>
      </c>
    </row>
    <row r="52" spans="1:11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11</v>
      </c>
      <c r="I52" s="2">
        <v>1897600000</v>
      </c>
      <c r="J52" t="s">
        <v>41</v>
      </c>
      <c r="K52" t="s">
        <v>44</v>
      </c>
    </row>
    <row r="53" spans="1:11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11</v>
      </c>
      <c r="I53" s="2">
        <v>2009700000</v>
      </c>
      <c r="J53" t="s">
        <v>41</v>
      </c>
      <c r="K53" t="s">
        <v>44</v>
      </c>
    </row>
    <row r="54" spans="1:11" x14ac:dyDescent="0.25">
      <c r="A54">
        <v>52</v>
      </c>
      <c r="B54" t="s">
        <v>45</v>
      </c>
      <c r="C54" t="s">
        <v>10</v>
      </c>
      <c r="D54" s="1">
        <v>41274</v>
      </c>
      <c r="E54" s="2">
        <v>25364000000</v>
      </c>
      <c r="F54" s="2">
        <v>17074000000</v>
      </c>
      <c r="G54" t="s">
        <v>11</v>
      </c>
      <c r="H54" t="s">
        <v>11</v>
      </c>
      <c r="I54" s="2">
        <v>3727000000</v>
      </c>
      <c r="J54" t="s">
        <v>46</v>
      </c>
      <c r="K54" t="s">
        <v>47</v>
      </c>
    </row>
    <row r="55" spans="1:11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t="s">
        <v>11</v>
      </c>
      <c r="H55" t="s">
        <v>11</v>
      </c>
      <c r="I55" s="2">
        <v>3489000000</v>
      </c>
      <c r="J55" t="s">
        <v>46</v>
      </c>
      <c r="K55" t="s">
        <v>47</v>
      </c>
    </row>
    <row r="56" spans="1:11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t="s">
        <v>11</v>
      </c>
      <c r="H56" t="s">
        <v>11</v>
      </c>
      <c r="I56" s="2">
        <v>3547000000</v>
      </c>
      <c r="J56" t="s">
        <v>46</v>
      </c>
      <c r="K56" t="s">
        <v>47</v>
      </c>
    </row>
    <row r="57" spans="1:11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t="s">
        <v>11</v>
      </c>
      <c r="H57" t="s">
        <v>11</v>
      </c>
      <c r="I57" s="2">
        <v>3672000000</v>
      </c>
      <c r="J57" t="s">
        <v>46</v>
      </c>
      <c r="K57" t="s">
        <v>47</v>
      </c>
    </row>
    <row r="58" spans="1:11" x14ac:dyDescent="0.25">
      <c r="A58">
        <v>56</v>
      </c>
      <c r="B58" t="s">
        <v>48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11</v>
      </c>
      <c r="I58" t="s">
        <v>11</v>
      </c>
      <c r="J58" t="s">
        <v>46</v>
      </c>
      <c r="K58" t="s">
        <v>49</v>
      </c>
    </row>
    <row r="59" spans="1:11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11</v>
      </c>
      <c r="I59" t="s">
        <v>11</v>
      </c>
      <c r="J59" t="s">
        <v>46</v>
      </c>
      <c r="K59" t="s">
        <v>49</v>
      </c>
    </row>
    <row r="60" spans="1:11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11</v>
      </c>
      <c r="I60" t="s">
        <v>11</v>
      </c>
      <c r="J60" t="s">
        <v>46</v>
      </c>
      <c r="K60" t="s">
        <v>49</v>
      </c>
    </row>
    <row r="61" spans="1:11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11</v>
      </c>
      <c r="I61" t="s">
        <v>11</v>
      </c>
      <c r="J61" t="s">
        <v>46</v>
      </c>
      <c r="K61" t="s">
        <v>49</v>
      </c>
    </row>
    <row r="62" spans="1:11" x14ac:dyDescent="0.25">
      <c r="A62">
        <v>60</v>
      </c>
      <c r="B62" t="s">
        <v>50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11</v>
      </c>
      <c r="I62" s="2">
        <v>325173000</v>
      </c>
      <c r="J62" t="s">
        <v>51</v>
      </c>
      <c r="K62" t="s">
        <v>52</v>
      </c>
    </row>
    <row r="63" spans="1:11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11</v>
      </c>
      <c r="I63" s="2">
        <v>291910000</v>
      </c>
      <c r="J63" t="s">
        <v>51</v>
      </c>
      <c r="K63" t="s">
        <v>52</v>
      </c>
    </row>
    <row r="64" spans="1:11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11</v>
      </c>
      <c r="I64" s="2">
        <v>282608000</v>
      </c>
      <c r="J64" t="s">
        <v>51</v>
      </c>
      <c r="K64" t="s">
        <v>52</v>
      </c>
    </row>
    <row r="65" spans="1:11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11</v>
      </c>
      <c r="I65" s="2">
        <v>306301000</v>
      </c>
      <c r="J65" t="s">
        <v>51</v>
      </c>
      <c r="K65" t="s">
        <v>52</v>
      </c>
    </row>
    <row r="66" spans="1:11" x14ac:dyDescent="0.25">
      <c r="A66">
        <v>64</v>
      </c>
      <c r="B66" t="s">
        <v>53</v>
      </c>
      <c r="C66" t="s">
        <v>10</v>
      </c>
      <c r="D66" s="1">
        <v>41639</v>
      </c>
      <c r="E66" s="2">
        <v>9047657000</v>
      </c>
      <c r="F66" s="2">
        <v>6709936000</v>
      </c>
      <c r="G66" t="s">
        <v>11</v>
      </c>
      <c r="H66" t="s">
        <v>11</v>
      </c>
      <c r="I66" s="2">
        <v>1470287000</v>
      </c>
      <c r="J66" t="s">
        <v>46</v>
      </c>
      <c r="K66" t="s">
        <v>54</v>
      </c>
    </row>
    <row r="67" spans="1:11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t="s">
        <v>11</v>
      </c>
      <c r="H67" t="s">
        <v>11</v>
      </c>
      <c r="I67" s="2">
        <v>1485558000</v>
      </c>
      <c r="J67" t="s">
        <v>46</v>
      </c>
      <c r="K67" t="s">
        <v>54</v>
      </c>
    </row>
    <row r="68" spans="1:11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t="s">
        <v>11</v>
      </c>
      <c r="H68" t="s">
        <v>11</v>
      </c>
      <c r="I68" s="2">
        <v>1402573000</v>
      </c>
      <c r="J68" t="s">
        <v>46</v>
      </c>
      <c r="K68" t="s">
        <v>54</v>
      </c>
    </row>
    <row r="69" spans="1:11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t="s">
        <v>11</v>
      </c>
      <c r="H69" t="s">
        <v>11</v>
      </c>
      <c r="I69" s="2">
        <v>1351314000</v>
      </c>
      <c r="J69" t="s">
        <v>46</v>
      </c>
      <c r="K69" t="s">
        <v>54</v>
      </c>
    </row>
    <row r="70" spans="1:11" x14ac:dyDescent="0.25">
      <c r="A70">
        <v>72</v>
      </c>
      <c r="B70" t="s">
        <v>55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25">
      <c r="A74">
        <v>76</v>
      </c>
      <c r="B74" t="s">
        <v>57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11</v>
      </c>
      <c r="J74" t="s">
        <v>58</v>
      </c>
      <c r="K74" t="s">
        <v>59</v>
      </c>
    </row>
    <row r="75" spans="1:11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11</v>
      </c>
      <c r="J75" t="s">
        <v>58</v>
      </c>
      <c r="K75" t="s">
        <v>59</v>
      </c>
    </row>
    <row r="76" spans="1:11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11</v>
      </c>
      <c r="J76" t="s">
        <v>58</v>
      </c>
      <c r="K76" t="s">
        <v>59</v>
      </c>
    </row>
    <row r="77" spans="1:11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11</v>
      </c>
      <c r="J77" t="s">
        <v>58</v>
      </c>
      <c r="K77" t="s">
        <v>59</v>
      </c>
    </row>
    <row r="78" spans="1:11" x14ac:dyDescent="0.25">
      <c r="A78">
        <v>80</v>
      </c>
      <c r="B78" t="s">
        <v>60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11</v>
      </c>
      <c r="I78" s="2">
        <v>264000000</v>
      </c>
      <c r="J78" t="s">
        <v>12</v>
      </c>
      <c r="K78" t="s">
        <v>13</v>
      </c>
    </row>
    <row r="79" spans="1:11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11</v>
      </c>
      <c r="I79" s="2">
        <v>270000000</v>
      </c>
      <c r="J79" t="s">
        <v>12</v>
      </c>
      <c r="K79" t="s">
        <v>13</v>
      </c>
    </row>
    <row r="80" spans="1:11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11</v>
      </c>
      <c r="I80" s="2">
        <v>294000000</v>
      </c>
      <c r="J80" t="s">
        <v>12</v>
      </c>
      <c r="K80" t="s">
        <v>13</v>
      </c>
    </row>
    <row r="81" spans="1:11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11</v>
      </c>
      <c r="I81" s="2">
        <v>320000000</v>
      </c>
      <c r="J81" t="s">
        <v>12</v>
      </c>
      <c r="K81" t="s">
        <v>13</v>
      </c>
    </row>
    <row r="82" spans="1:11" x14ac:dyDescent="0.25">
      <c r="A82">
        <v>84</v>
      </c>
      <c r="B82" t="s">
        <v>61</v>
      </c>
      <c r="C82" t="s">
        <v>10</v>
      </c>
      <c r="D82" s="1">
        <v>41274</v>
      </c>
      <c r="E82" s="2">
        <v>33315000000</v>
      </c>
      <c r="F82" s="2">
        <v>21618000000</v>
      </c>
      <c r="G82" t="s">
        <v>11</v>
      </c>
      <c r="H82" t="s">
        <v>11</v>
      </c>
      <c r="I82" s="2">
        <v>8002000000</v>
      </c>
      <c r="J82" t="s">
        <v>46</v>
      </c>
      <c r="K82" t="s">
        <v>49</v>
      </c>
    </row>
    <row r="83" spans="1:11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11</v>
      </c>
      <c r="I83" s="2">
        <v>8389000000</v>
      </c>
      <c r="J83" t="s">
        <v>46</v>
      </c>
      <c r="K83" t="s">
        <v>49</v>
      </c>
    </row>
    <row r="84" spans="1:11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11</v>
      </c>
      <c r="I84" s="2">
        <v>8476000000</v>
      </c>
      <c r="J84" t="s">
        <v>46</v>
      </c>
      <c r="K84" t="s">
        <v>49</v>
      </c>
    </row>
    <row r="85" spans="1:11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11</v>
      </c>
      <c r="I85" s="2">
        <v>8445000000</v>
      </c>
      <c r="J85" t="s">
        <v>46</v>
      </c>
      <c r="K85" t="s">
        <v>49</v>
      </c>
    </row>
    <row r="86" spans="1:11" x14ac:dyDescent="0.25">
      <c r="A86">
        <v>88</v>
      </c>
      <c r="B86" t="s">
        <v>62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11</v>
      </c>
      <c r="I86" t="s">
        <v>11</v>
      </c>
      <c r="J86" t="s">
        <v>12</v>
      </c>
      <c r="K86" t="s">
        <v>63</v>
      </c>
    </row>
    <row r="87" spans="1:11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11</v>
      </c>
      <c r="I87" t="s">
        <v>11</v>
      </c>
      <c r="J87" t="s">
        <v>12</v>
      </c>
      <c r="K87" t="s">
        <v>63</v>
      </c>
    </row>
    <row r="88" spans="1:11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11</v>
      </c>
      <c r="I88" t="s">
        <v>11</v>
      </c>
      <c r="J88" t="s">
        <v>12</v>
      </c>
      <c r="K88" t="s">
        <v>63</v>
      </c>
    </row>
    <row r="89" spans="1:11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11</v>
      </c>
      <c r="I89" t="s">
        <v>11</v>
      </c>
      <c r="J89" t="s">
        <v>12</v>
      </c>
      <c r="K89" t="s">
        <v>63</v>
      </c>
    </row>
    <row r="90" spans="1:11" x14ac:dyDescent="0.25">
      <c r="A90">
        <v>92</v>
      </c>
      <c r="B90" t="s">
        <v>64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11</v>
      </c>
      <c r="J91" t="s">
        <v>24</v>
      </c>
      <c r="K91" t="s">
        <v>65</v>
      </c>
    </row>
    <row r="92" spans="1:11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25">
      <c r="A94">
        <v>96</v>
      </c>
      <c r="B94" t="s">
        <v>66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11</v>
      </c>
      <c r="J94" t="s">
        <v>21</v>
      </c>
      <c r="K94" t="s">
        <v>67</v>
      </c>
    </row>
    <row r="95" spans="1:11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11</v>
      </c>
      <c r="J95" t="s">
        <v>21</v>
      </c>
      <c r="K95" t="s">
        <v>67</v>
      </c>
    </row>
    <row r="96" spans="1:11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11</v>
      </c>
      <c r="J96" t="s">
        <v>21</v>
      </c>
      <c r="K96" t="s">
        <v>67</v>
      </c>
    </row>
    <row r="97" spans="1:11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11</v>
      </c>
      <c r="J97" t="s">
        <v>21</v>
      </c>
      <c r="K97" t="s">
        <v>67</v>
      </c>
    </row>
    <row r="98" spans="1:11" x14ac:dyDescent="0.25">
      <c r="A98">
        <v>100</v>
      </c>
      <c r="B98" t="s">
        <v>68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11</v>
      </c>
      <c r="I98" s="2">
        <v>53677000</v>
      </c>
      <c r="J98" t="s">
        <v>12</v>
      </c>
      <c r="K98" t="s">
        <v>69</v>
      </c>
    </row>
    <row r="99" spans="1:11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11</v>
      </c>
      <c r="I99" s="2">
        <v>57238000</v>
      </c>
      <c r="J99" t="s">
        <v>12</v>
      </c>
      <c r="K99" t="s">
        <v>69</v>
      </c>
    </row>
    <row r="100" spans="1:11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11</v>
      </c>
      <c r="I100" s="2">
        <v>63724000</v>
      </c>
      <c r="J100" t="s">
        <v>12</v>
      </c>
      <c r="K100" t="s">
        <v>69</v>
      </c>
    </row>
    <row r="101" spans="1:11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11</v>
      </c>
      <c r="I101" s="2">
        <v>68707000</v>
      </c>
      <c r="J101" t="s">
        <v>12</v>
      </c>
      <c r="K101" t="s">
        <v>69</v>
      </c>
    </row>
    <row r="102" spans="1:11" x14ac:dyDescent="0.25">
      <c r="A102">
        <v>108</v>
      </c>
      <c r="B102" t="s">
        <v>70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11</v>
      </c>
      <c r="J102" t="s">
        <v>24</v>
      </c>
      <c r="K102" t="s">
        <v>65</v>
      </c>
    </row>
    <row r="103" spans="1:11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11</v>
      </c>
      <c r="J103" t="s">
        <v>24</v>
      </c>
      <c r="K103" t="s">
        <v>65</v>
      </c>
    </row>
    <row r="104" spans="1:11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11</v>
      </c>
      <c r="J104" t="s">
        <v>24</v>
      </c>
      <c r="K104" t="s">
        <v>65</v>
      </c>
    </row>
    <row r="105" spans="1:11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11</v>
      </c>
      <c r="J105" t="s">
        <v>24</v>
      </c>
      <c r="K105" t="s">
        <v>65</v>
      </c>
    </row>
    <row r="106" spans="1:11" x14ac:dyDescent="0.25">
      <c r="A106">
        <v>112</v>
      </c>
      <c r="B106" t="s">
        <v>71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11</v>
      </c>
      <c r="I106" s="2">
        <v>2877000000</v>
      </c>
      <c r="J106" t="s">
        <v>46</v>
      </c>
      <c r="K106" t="s">
        <v>72</v>
      </c>
    </row>
    <row r="107" spans="1:11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11</v>
      </c>
      <c r="I107" s="2">
        <v>3132000000</v>
      </c>
      <c r="J107" t="s">
        <v>46</v>
      </c>
      <c r="K107" t="s">
        <v>72</v>
      </c>
    </row>
    <row r="108" spans="1:11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11</v>
      </c>
      <c r="I108" s="2">
        <v>3603000000</v>
      </c>
      <c r="J108" t="s">
        <v>46</v>
      </c>
      <c r="K108" t="s">
        <v>72</v>
      </c>
    </row>
    <row r="109" spans="1:11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11</v>
      </c>
      <c r="I109" s="2">
        <v>3630000000</v>
      </c>
      <c r="J109" t="s">
        <v>46</v>
      </c>
      <c r="K109" t="s">
        <v>72</v>
      </c>
    </row>
    <row r="110" spans="1:11" x14ac:dyDescent="0.25">
      <c r="A110">
        <v>116</v>
      </c>
      <c r="B110" t="s">
        <v>73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11</v>
      </c>
      <c r="I110" s="2">
        <v>644276000</v>
      </c>
      <c r="J110" t="s">
        <v>51</v>
      </c>
      <c r="K110" t="s">
        <v>74</v>
      </c>
    </row>
    <row r="111" spans="1:11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11</v>
      </c>
      <c r="I111" s="2">
        <v>800145000</v>
      </c>
      <c r="J111" t="s">
        <v>51</v>
      </c>
      <c r="K111" t="s">
        <v>74</v>
      </c>
    </row>
    <row r="112" spans="1:11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11</v>
      </c>
      <c r="I112" s="2">
        <v>1003802000</v>
      </c>
      <c r="J112" t="s">
        <v>51</v>
      </c>
      <c r="K112" t="s">
        <v>74</v>
      </c>
    </row>
    <row r="113" spans="1:11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11</v>
      </c>
      <c r="I113" s="2">
        <v>1285328000</v>
      </c>
      <c r="J113" t="s">
        <v>51</v>
      </c>
      <c r="K113" t="s">
        <v>74</v>
      </c>
    </row>
    <row r="114" spans="1:11" x14ac:dyDescent="0.25">
      <c r="A114">
        <v>120</v>
      </c>
      <c r="B114" t="s">
        <v>75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11</v>
      </c>
      <c r="I114" t="s">
        <v>11</v>
      </c>
      <c r="J114" t="s">
        <v>18</v>
      </c>
      <c r="K114" t="s">
        <v>76</v>
      </c>
    </row>
    <row r="115" spans="1:11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11</v>
      </c>
      <c r="I115" t="s">
        <v>11</v>
      </c>
      <c r="J115" t="s">
        <v>18</v>
      </c>
      <c r="K115" t="s">
        <v>76</v>
      </c>
    </row>
    <row r="116" spans="1:11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11</v>
      </c>
      <c r="I116" t="s">
        <v>11</v>
      </c>
      <c r="J116" t="s">
        <v>18</v>
      </c>
      <c r="K116" t="s">
        <v>76</v>
      </c>
    </row>
    <row r="117" spans="1:11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11</v>
      </c>
      <c r="I117" t="s">
        <v>11</v>
      </c>
      <c r="J117" t="s">
        <v>18</v>
      </c>
      <c r="K117" t="s">
        <v>76</v>
      </c>
    </row>
    <row r="118" spans="1:11" x14ac:dyDescent="0.25">
      <c r="A118">
        <v>124</v>
      </c>
      <c r="B118" t="s">
        <v>77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11</v>
      </c>
      <c r="I118" s="2">
        <v>95300000</v>
      </c>
      <c r="J118" t="s">
        <v>18</v>
      </c>
      <c r="K118" t="s">
        <v>78</v>
      </c>
    </row>
    <row r="119" spans="1:11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11</v>
      </c>
      <c r="I119" s="2">
        <v>106900000</v>
      </c>
      <c r="J119" t="s">
        <v>18</v>
      </c>
      <c r="K119" t="s">
        <v>78</v>
      </c>
    </row>
    <row r="120" spans="1:11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11</v>
      </c>
      <c r="I120" s="2">
        <v>127400000</v>
      </c>
      <c r="J120" t="s">
        <v>18</v>
      </c>
      <c r="K120" t="s">
        <v>78</v>
      </c>
    </row>
    <row r="121" spans="1:11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11</v>
      </c>
      <c r="I121" s="2">
        <v>143400000</v>
      </c>
      <c r="J121" t="s">
        <v>18</v>
      </c>
      <c r="K121" t="s">
        <v>78</v>
      </c>
    </row>
    <row r="122" spans="1:11" x14ac:dyDescent="0.25">
      <c r="A122">
        <v>128</v>
      </c>
      <c r="B122" t="s">
        <v>79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11</v>
      </c>
      <c r="I122" s="2">
        <v>233000000</v>
      </c>
      <c r="J122" t="s">
        <v>24</v>
      </c>
      <c r="K122" t="s">
        <v>80</v>
      </c>
    </row>
    <row r="123" spans="1:11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11</v>
      </c>
      <c r="I123" s="2">
        <v>245300000</v>
      </c>
      <c r="J123" t="s">
        <v>24</v>
      </c>
      <c r="K123" t="s">
        <v>80</v>
      </c>
    </row>
    <row r="124" spans="1:11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11</v>
      </c>
      <c r="I124" s="2">
        <v>220900000</v>
      </c>
      <c r="J124" t="s">
        <v>24</v>
      </c>
      <c r="K124" t="s">
        <v>80</v>
      </c>
    </row>
    <row r="125" spans="1:11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11</v>
      </c>
      <c r="I125" s="2">
        <v>230100000</v>
      </c>
      <c r="J125" t="s">
        <v>24</v>
      </c>
      <c r="K125" t="s">
        <v>80</v>
      </c>
    </row>
    <row r="126" spans="1:11" x14ac:dyDescent="0.25">
      <c r="A126">
        <v>136</v>
      </c>
      <c r="B126" t="s">
        <v>81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11</v>
      </c>
      <c r="I126" s="2">
        <v>6881000000</v>
      </c>
      <c r="J126" t="s">
        <v>82</v>
      </c>
      <c r="K126" t="s">
        <v>83</v>
      </c>
    </row>
    <row r="127" spans="1:11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11</v>
      </c>
      <c r="I127" s="2">
        <v>5866000000</v>
      </c>
      <c r="J127" t="s">
        <v>82</v>
      </c>
      <c r="K127" t="s">
        <v>83</v>
      </c>
    </row>
    <row r="128" spans="1:11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11</v>
      </c>
      <c r="I128" s="2">
        <v>9720000000</v>
      </c>
      <c r="J128" t="s">
        <v>82</v>
      </c>
      <c r="K128" t="s">
        <v>83</v>
      </c>
    </row>
    <row r="129" spans="1:11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11</v>
      </c>
      <c r="I129" s="2">
        <v>29372000000</v>
      </c>
      <c r="J129" t="s">
        <v>82</v>
      </c>
      <c r="K129" t="s">
        <v>83</v>
      </c>
    </row>
    <row r="130" spans="1:11" x14ac:dyDescent="0.25">
      <c r="A130">
        <v>140</v>
      </c>
      <c r="B130" t="s">
        <v>84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11</v>
      </c>
      <c r="I130" s="2">
        <v>3927000000</v>
      </c>
      <c r="J130" t="s">
        <v>82</v>
      </c>
      <c r="K130" t="s">
        <v>83</v>
      </c>
    </row>
    <row r="131" spans="1:11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11</v>
      </c>
      <c r="I131" s="2">
        <v>4550000000</v>
      </c>
      <c r="J131" t="s">
        <v>82</v>
      </c>
      <c r="K131" t="s">
        <v>83</v>
      </c>
    </row>
    <row r="132" spans="1:11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11</v>
      </c>
      <c r="I132" s="2">
        <v>4603000000</v>
      </c>
      <c r="J132" t="s">
        <v>82</v>
      </c>
      <c r="K132" t="s">
        <v>83</v>
      </c>
    </row>
    <row r="133" spans="1:11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11</v>
      </c>
      <c r="I133" s="2">
        <v>4301000000</v>
      </c>
      <c r="J133" t="s">
        <v>82</v>
      </c>
      <c r="K133" t="s">
        <v>83</v>
      </c>
    </row>
    <row r="134" spans="1:11" x14ac:dyDescent="0.25">
      <c r="A134">
        <v>144</v>
      </c>
      <c r="B134" t="s">
        <v>85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11</v>
      </c>
      <c r="J134" t="s">
        <v>58</v>
      </c>
      <c r="K134" t="s">
        <v>86</v>
      </c>
    </row>
    <row r="135" spans="1:11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11</v>
      </c>
      <c r="J135" t="s">
        <v>58</v>
      </c>
      <c r="K135" t="s">
        <v>86</v>
      </c>
    </row>
    <row r="136" spans="1:11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11</v>
      </c>
      <c r="J136" t="s">
        <v>58</v>
      </c>
      <c r="K136" t="s">
        <v>86</v>
      </c>
    </row>
    <row r="137" spans="1:11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11</v>
      </c>
      <c r="J137" t="s">
        <v>58</v>
      </c>
      <c r="K137" t="s">
        <v>86</v>
      </c>
    </row>
    <row r="138" spans="1:11" x14ac:dyDescent="0.25">
      <c r="A138">
        <v>148</v>
      </c>
      <c r="B138" t="s">
        <v>87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11</v>
      </c>
      <c r="I138" t="s">
        <v>11</v>
      </c>
      <c r="J138" t="s">
        <v>21</v>
      </c>
      <c r="K138" t="s">
        <v>88</v>
      </c>
    </row>
    <row r="139" spans="1:11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11</v>
      </c>
      <c r="I139" t="s">
        <v>11</v>
      </c>
      <c r="J139" t="s">
        <v>21</v>
      </c>
      <c r="K139" t="s">
        <v>88</v>
      </c>
    </row>
    <row r="140" spans="1:11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11</v>
      </c>
      <c r="I140" t="s">
        <v>11</v>
      </c>
      <c r="J140" t="s">
        <v>21</v>
      </c>
      <c r="K140" t="s">
        <v>88</v>
      </c>
    </row>
    <row r="141" spans="1:11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11</v>
      </c>
      <c r="I141" t="s">
        <v>11</v>
      </c>
      <c r="J141" t="s">
        <v>21</v>
      </c>
      <c r="K141" t="s">
        <v>88</v>
      </c>
    </row>
    <row r="142" spans="1:11" x14ac:dyDescent="0.25">
      <c r="A142">
        <v>152</v>
      </c>
      <c r="B142" t="s">
        <v>89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25">
      <c r="A146">
        <v>156</v>
      </c>
      <c r="B146" t="s">
        <v>91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11</v>
      </c>
      <c r="J146" t="s">
        <v>21</v>
      </c>
      <c r="K146" t="s">
        <v>92</v>
      </c>
    </row>
    <row r="147" spans="1:11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11</v>
      </c>
      <c r="J147" t="s">
        <v>21</v>
      </c>
      <c r="K147" t="s">
        <v>92</v>
      </c>
    </row>
    <row r="148" spans="1:11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11</v>
      </c>
      <c r="J148" t="s">
        <v>21</v>
      </c>
      <c r="K148" t="s">
        <v>92</v>
      </c>
    </row>
    <row r="149" spans="1:11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11</v>
      </c>
      <c r="J149" t="s">
        <v>21</v>
      </c>
      <c r="K149" t="s">
        <v>92</v>
      </c>
    </row>
    <row r="150" spans="1:11" x14ac:dyDescent="0.25">
      <c r="A150">
        <v>164</v>
      </c>
      <c r="B150" t="s">
        <v>93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25">
      <c r="A152">
        <v>166</v>
      </c>
      <c r="B152" t="s">
        <v>94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11</v>
      </c>
      <c r="I152" t="s">
        <v>11</v>
      </c>
      <c r="J152" t="s">
        <v>58</v>
      </c>
      <c r="K152" t="s">
        <v>95</v>
      </c>
    </row>
    <row r="153" spans="1:11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11</v>
      </c>
      <c r="I153" t="s">
        <v>11</v>
      </c>
      <c r="J153" t="s">
        <v>58</v>
      </c>
      <c r="K153" t="s">
        <v>95</v>
      </c>
    </row>
    <row r="154" spans="1:11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11</v>
      </c>
      <c r="I154" t="s">
        <v>11</v>
      </c>
      <c r="J154" t="s">
        <v>58</v>
      </c>
      <c r="K154" t="s">
        <v>95</v>
      </c>
    </row>
    <row r="155" spans="1:11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11</v>
      </c>
      <c r="I155" t="s">
        <v>11</v>
      </c>
      <c r="J155" t="s">
        <v>58</v>
      </c>
      <c r="K155" t="s">
        <v>95</v>
      </c>
    </row>
    <row r="156" spans="1:11" x14ac:dyDescent="0.25">
      <c r="A156">
        <v>170</v>
      </c>
      <c r="B156" t="s">
        <v>96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11</v>
      </c>
      <c r="I156" s="2">
        <v>380402000</v>
      </c>
      <c r="J156" t="s">
        <v>41</v>
      </c>
      <c r="K156" t="s">
        <v>97</v>
      </c>
    </row>
    <row r="157" spans="1:11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11</v>
      </c>
      <c r="I157" s="2">
        <v>407000000</v>
      </c>
      <c r="J157" t="s">
        <v>41</v>
      </c>
      <c r="K157" t="s">
        <v>97</v>
      </c>
    </row>
    <row r="158" spans="1:11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11</v>
      </c>
      <c r="I158" s="2">
        <v>424000000</v>
      </c>
      <c r="J158" t="s">
        <v>41</v>
      </c>
      <c r="K158" t="s">
        <v>97</v>
      </c>
    </row>
    <row r="159" spans="1:11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11</v>
      </c>
      <c r="I159" s="2">
        <v>440000000</v>
      </c>
      <c r="J159" t="s">
        <v>41</v>
      </c>
      <c r="K159" t="s">
        <v>97</v>
      </c>
    </row>
    <row r="160" spans="1:11" x14ac:dyDescent="0.25">
      <c r="A160">
        <v>174</v>
      </c>
      <c r="B160" t="s">
        <v>98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11</v>
      </c>
      <c r="I160" s="2">
        <v>1712000000</v>
      </c>
      <c r="J160" t="s">
        <v>46</v>
      </c>
      <c r="K160" t="s">
        <v>99</v>
      </c>
    </row>
    <row r="161" spans="1:11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11</v>
      </c>
      <c r="I161" s="2">
        <v>1832000000</v>
      </c>
      <c r="J161" t="s">
        <v>46</v>
      </c>
      <c r="K161" t="s">
        <v>99</v>
      </c>
    </row>
    <row r="162" spans="1:11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11</v>
      </c>
      <c r="I162" s="2">
        <v>2044000000</v>
      </c>
      <c r="J162" t="s">
        <v>46</v>
      </c>
      <c r="K162" t="s">
        <v>99</v>
      </c>
    </row>
    <row r="163" spans="1:11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11</v>
      </c>
      <c r="I163" s="2">
        <v>1988000000</v>
      </c>
      <c r="J163" t="s">
        <v>46</v>
      </c>
      <c r="K163" t="s">
        <v>99</v>
      </c>
    </row>
    <row r="164" spans="1:11" x14ac:dyDescent="0.25">
      <c r="A164">
        <v>178</v>
      </c>
      <c r="B164" t="s">
        <v>100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11</v>
      </c>
      <c r="I164" t="s">
        <v>11</v>
      </c>
      <c r="J164" t="s">
        <v>12</v>
      </c>
      <c r="K164" t="s">
        <v>69</v>
      </c>
    </row>
    <row r="165" spans="1:11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11</v>
      </c>
      <c r="I165" t="s">
        <v>11</v>
      </c>
      <c r="J165" t="s">
        <v>12</v>
      </c>
      <c r="K165" t="s">
        <v>69</v>
      </c>
    </row>
    <row r="166" spans="1:11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11</v>
      </c>
      <c r="I166" t="s">
        <v>11</v>
      </c>
      <c r="J166" t="s">
        <v>12</v>
      </c>
      <c r="K166" t="s">
        <v>69</v>
      </c>
    </row>
    <row r="167" spans="1:11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11</v>
      </c>
      <c r="I167" t="s">
        <v>11</v>
      </c>
      <c r="J167" t="s">
        <v>12</v>
      </c>
      <c r="K167" t="s">
        <v>69</v>
      </c>
    </row>
    <row r="168" spans="1:11" x14ac:dyDescent="0.25">
      <c r="A168">
        <v>182</v>
      </c>
      <c r="B168" t="s">
        <v>101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11</v>
      </c>
      <c r="I168" t="s">
        <v>11</v>
      </c>
      <c r="J168" t="s">
        <v>18</v>
      </c>
      <c r="K168" t="s">
        <v>78</v>
      </c>
    </row>
    <row r="169" spans="1:11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11</v>
      </c>
      <c r="I169" t="s">
        <v>11</v>
      </c>
      <c r="J169" t="s">
        <v>18</v>
      </c>
      <c r="K169" t="s">
        <v>78</v>
      </c>
    </row>
    <row r="170" spans="1:11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11</v>
      </c>
      <c r="I170" t="s">
        <v>11</v>
      </c>
      <c r="J170" t="s">
        <v>18</v>
      </c>
      <c r="K170" t="s">
        <v>78</v>
      </c>
    </row>
    <row r="171" spans="1:11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11</v>
      </c>
      <c r="I171" t="s">
        <v>11</v>
      </c>
      <c r="J171" t="s">
        <v>18</v>
      </c>
      <c r="K171" t="s">
        <v>78</v>
      </c>
    </row>
    <row r="172" spans="1:11" x14ac:dyDescent="0.25">
      <c r="A172">
        <v>186</v>
      </c>
      <c r="B172" t="s">
        <v>102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11</v>
      </c>
      <c r="J172" t="s">
        <v>12</v>
      </c>
      <c r="K172" t="s">
        <v>90</v>
      </c>
    </row>
    <row r="173" spans="1:11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11</v>
      </c>
      <c r="J173" t="s">
        <v>12</v>
      </c>
      <c r="K173" t="s">
        <v>90</v>
      </c>
    </row>
    <row r="174" spans="1:11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11</v>
      </c>
      <c r="J174" t="s">
        <v>12</v>
      </c>
      <c r="K174" t="s">
        <v>90</v>
      </c>
    </row>
    <row r="175" spans="1:11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11</v>
      </c>
      <c r="J175" t="s">
        <v>12</v>
      </c>
      <c r="K175" t="s">
        <v>90</v>
      </c>
    </row>
    <row r="176" spans="1:11" x14ac:dyDescent="0.25">
      <c r="A176">
        <v>190</v>
      </c>
      <c r="B176" t="s">
        <v>103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11</v>
      </c>
      <c r="I176" s="2">
        <v>9433000000</v>
      </c>
      <c r="J176" t="s">
        <v>46</v>
      </c>
      <c r="K176" t="s">
        <v>104</v>
      </c>
    </row>
    <row r="177" spans="1:11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11</v>
      </c>
      <c r="I177" s="2">
        <v>4642000000</v>
      </c>
      <c r="J177" t="s">
        <v>46</v>
      </c>
      <c r="K177" t="s">
        <v>104</v>
      </c>
    </row>
    <row r="178" spans="1:11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11</v>
      </c>
      <c r="I178" s="2">
        <v>3211000000</v>
      </c>
      <c r="J178" t="s">
        <v>46</v>
      </c>
      <c r="K178" t="s">
        <v>104</v>
      </c>
    </row>
    <row r="179" spans="1:11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11</v>
      </c>
      <c r="I179" s="2">
        <v>3995000000</v>
      </c>
      <c r="J179" t="s">
        <v>46</v>
      </c>
      <c r="K179" t="s">
        <v>104</v>
      </c>
    </row>
    <row r="180" spans="1:11" x14ac:dyDescent="0.25">
      <c r="A180">
        <v>194</v>
      </c>
      <c r="B180" t="s">
        <v>105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11</v>
      </c>
      <c r="J180" t="s">
        <v>24</v>
      </c>
      <c r="K180" t="s">
        <v>29</v>
      </c>
    </row>
    <row r="181" spans="1:11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11</v>
      </c>
      <c r="J181" t="s">
        <v>24</v>
      </c>
      <c r="K181" t="s">
        <v>29</v>
      </c>
    </row>
    <row r="182" spans="1:11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11</v>
      </c>
      <c r="J182" t="s">
        <v>24</v>
      </c>
      <c r="K182" t="s">
        <v>29</v>
      </c>
    </row>
    <row r="183" spans="1:11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11</v>
      </c>
      <c r="J183" t="s">
        <v>24</v>
      </c>
      <c r="K183" t="s">
        <v>29</v>
      </c>
    </row>
    <row r="184" spans="1:11" x14ac:dyDescent="0.25">
      <c r="A184">
        <v>198</v>
      </c>
      <c r="B184" t="s">
        <v>106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11</v>
      </c>
      <c r="I184" t="s">
        <v>11</v>
      </c>
      <c r="J184" t="s">
        <v>18</v>
      </c>
      <c r="K184" t="s">
        <v>78</v>
      </c>
    </row>
    <row r="185" spans="1:11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11</v>
      </c>
      <c r="I185" t="s">
        <v>11</v>
      </c>
      <c r="J185" t="s">
        <v>18</v>
      </c>
      <c r="K185" t="s">
        <v>78</v>
      </c>
    </row>
    <row r="186" spans="1:11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11</v>
      </c>
      <c r="I186" t="s">
        <v>11</v>
      </c>
      <c r="J186" t="s">
        <v>18</v>
      </c>
      <c r="K186" t="s">
        <v>78</v>
      </c>
    </row>
    <row r="187" spans="1:11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11</v>
      </c>
      <c r="I187" t="s">
        <v>11</v>
      </c>
      <c r="J187" t="s">
        <v>18</v>
      </c>
      <c r="K187" t="s">
        <v>78</v>
      </c>
    </row>
    <row r="188" spans="1:11" x14ac:dyDescent="0.25">
      <c r="A188">
        <v>202</v>
      </c>
      <c r="B188" t="s">
        <v>107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11</v>
      </c>
      <c r="I188" s="2">
        <v>1167000000</v>
      </c>
      <c r="J188" t="s">
        <v>46</v>
      </c>
      <c r="K188" t="s">
        <v>104</v>
      </c>
    </row>
    <row r="189" spans="1:11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11</v>
      </c>
      <c r="I189" s="2">
        <v>698000000</v>
      </c>
      <c r="J189" t="s">
        <v>46</v>
      </c>
      <c r="K189" t="s">
        <v>104</v>
      </c>
    </row>
    <row r="190" spans="1:11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11</v>
      </c>
      <c r="I190" s="2">
        <v>342000000</v>
      </c>
      <c r="J190" t="s">
        <v>46</v>
      </c>
      <c r="K190" t="s">
        <v>104</v>
      </c>
    </row>
    <row r="191" spans="1:11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11</v>
      </c>
      <c r="I191" s="2">
        <v>533000000</v>
      </c>
      <c r="J191" t="s">
        <v>46</v>
      </c>
      <c r="K191" t="s">
        <v>104</v>
      </c>
    </row>
    <row r="192" spans="1:11" x14ac:dyDescent="0.25">
      <c r="A192">
        <v>206</v>
      </c>
      <c r="B192" t="s">
        <v>108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11</v>
      </c>
      <c r="I192" t="s">
        <v>11</v>
      </c>
      <c r="J192" t="s">
        <v>18</v>
      </c>
      <c r="K192" t="s">
        <v>109</v>
      </c>
    </row>
    <row r="193" spans="1:11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11</v>
      </c>
      <c r="I193" t="s">
        <v>11</v>
      </c>
      <c r="J193" t="s">
        <v>18</v>
      </c>
      <c r="K193" t="s">
        <v>109</v>
      </c>
    </row>
    <row r="194" spans="1:11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11</v>
      </c>
      <c r="I194" t="s">
        <v>11</v>
      </c>
      <c r="J194" t="s">
        <v>18</v>
      </c>
      <c r="K194" t="s">
        <v>109</v>
      </c>
    </row>
    <row r="195" spans="1:11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11</v>
      </c>
      <c r="I195" t="s">
        <v>11</v>
      </c>
      <c r="J195" t="s">
        <v>18</v>
      </c>
      <c r="K195" t="s">
        <v>109</v>
      </c>
    </row>
    <row r="196" spans="1:11" x14ac:dyDescent="0.25">
      <c r="A196">
        <v>210</v>
      </c>
      <c r="B196" t="s">
        <v>110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11</v>
      </c>
      <c r="J196" t="s">
        <v>24</v>
      </c>
      <c r="K196" t="s">
        <v>29</v>
      </c>
    </row>
    <row r="197" spans="1:11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11</v>
      </c>
      <c r="J197" t="s">
        <v>24</v>
      </c>
      <c r="K197" t="s">
        <v>29</v>
      </c>
    </row>
    <row r="198" spans="1:11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11</v>
      </c>
      <c r="J198" t="s">
        <v>24</v>
      </c>
      <c r="K198" t="s">
        <v>29</v>
      </c>
    </row>
    <row r="199" spans="1:11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11</v>
      </c>
      <c r="J199" t="s">
        <v>24</v>
      </c>
      <c r="K199" t="s">
        <v>29</v>
      </c>
    </row>
    <row r="200" spans="1:11" x14ac:dyDescent="0.25">
      <c r="A200">
        <v>214</v>
      </c>
      <c r="B200" t="s">
        <v>111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11</v>
      </c>
      <c r="J200" t="s">
        <v>24</v>
      </c>
      <c r="K200" t="s">
        <v>29</v>
      </c>
    </row>
    <row r="201" spans="1:11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11</v>
      </c>
      <c r="J201" t="s">
        <v>24</v>
      </c>
      <c r="K201" t="s">
        <v>29</v>
      </c>
    </row>
    <row r="202" spans="1:11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11</v>
      </c>
      <c r="J202" t="s">
        <v>24</v>
      </c>
      <c r="K202" t="s">
        <v>29</v>
      </c>
    </row>
    <row r="203" spans="1:11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11</v>
      </c>
      <c r="J203" t="s">
        <v>24</v>
      </c>
      <c r="K203" t="s">
        <v>29</v>
      </c>
    </row>
    <row r="204" spans="1:11" x14ac:dyDescent="0.25">
      <c r="A204">
        <v>218</v>
      </c>
      <c r="B204" t="s">
        <v>112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11</v>
      </c>
      <c r="J204" t="s">
        <v>82</v>
      </c>
      <c r="K204" t="s">
        <v>113</v>
      </c>
    </row>
    <row r="205" spans="1:11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11</v>
      </c>
      <c r="J205" t="s">
        <v>82</v>
      </c>
      <c r="K205" t="s">
        <v>113</v>
      </c>
    </row>
    <row r="206" spans="1:11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11</v>
      </c>
      <c r="J206" t="s">
        <v>82</v>
      </c>
      <c r="K206" t="s">
        <v>113</v>
      </c>
    </row>
    <row r="207" spans="1:11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11</v>
      </c>
      <c r="J207" t="s">
        <v>82</v>
      </c>
      <c r="K207" t="s">
        <v>113</v>
      </c>
    </row>
    <row r="208" spans="1:11" x14ac:dyDescent="0.25">
      <c r="A208">
        <v>222</v>
      </c>
      <c r="B208" t="s">
        <v>114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25">
      <c r="A212">
        <v>230</v>
      </c>
      <c r="B212" t="s">
        <v>115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11</v>
      </c>
      <c r="I212" s="2">
        <v>282900000</v>
      </c>
      <c r="J212" t="s">
        <v>58</v>
      </c>
      <c r="K212" t="s">
        <v>116</v>
      </c>
    </row>
    <row r="213" spans="1:11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11</v>
      </c>
      <c r="I213" s="2">
        <v>299900000</v>
      </c>
      <c r="J213" t="s">
        <v>58</v>
      </c>
      <c r="K213" t="s">
        <v>116</v>
      </c>
    </row>
    <row r="214" spans="1:11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11</v>
      </c>
      <c r="I214" s="2">
        <v>280900000</v>
      </c>
      <c r="J214" t="s">
        <v>58</v>
      </c>
      <c r="K214" t="s">
        <v>116</v>
      </c>
    </row>
    <row r="215" spans="1:11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11</v>
      </c>
      <c r="I215" s="2">
        <v>285500000</v>
      </c>
      <c r="J215" t="s">
        <v>58</v>
      </c>
      <c r="K215" t="s">
        <v>116</v>
      </c>
    </row>
    <row r="216" spans="1:11" x14ac:dyDescent="0.25">
      <c r="A216">
        <v>234</v>
      </c>
      <c r="B216" t="s">
        <v>117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11</v>
      </c>
      <c r="J216" t="s">
        <v>24</v>
      </c>
      <c r="K216" t="s">
        <v>27</v>
      </c>
    </row>
    <row r="217" spans="1:11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11</v>
      </c>
      <c r="J217" t="s">
        <v>24</v>
      </c>
      <c r="K217" t="s">
        <v>27</v>
      </c>
    </row>
    <row r="218" spans="1:11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11</v>
      </c>
      <c r="J218" t="s">
        <v>24</v>
      </c>
      <c r="K218" t="s">
        <v>27</v>
      </c>
    </row>
    <row r="219" spans="1:11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11</v>
      </c>
      <c r="J219" t="s">
        <v>24</v>
      </c>
      <c r="K219" t="s">
        <v>27</v>
      </c>
    </row>
    <row r="220" spans="1:11" x14ac:dyDescent="0.25">
      <c r="A220">
        <v>238</v>
      </c>
      <c r="B220" t="s">
        <v>118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25">
      <c r="A224">
        <v>242</v>
      </c>
      <c r="B224" t="s">
        <v>119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11</v>
      </c>
      <c r="I224" t="s">
        <v>11</v>
      </c>
      <c r="J224" t="s">
        <v>18</v>
      </c>
      <c r="K224" t="s">
        <v>120</v>
      </c>
    </row>
    <row r="225" spans="1:11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11</v>
      </c>
      <c r="I225" t="s">
        <v>11</v>
      </c>
      <c r="J225" t="s">
        <v>18</v>
      </c>
      <c r="K225" t="s">
        <v>120</v>
      </c>
    </row>
    <row r="226" spans="1:11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11</v>
      </c>
      <c r="I226" t="s">
        <v>11</v>
      </c>
      <c r="J226" t="s">
        <v>18</v>
      </c>
      <c r="K226" t="s">
        <v>120</v>
      </c>
    </row>
    <row r="227" spans="1:11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11</v>
      </c>
      <c r="I227" t="s">
        <v>11</v>
      </c>
      <c r="J227" t="s">
        <v>18</v>
      </c>
      <c r="K227" t="s">
        <v>120</v>
      </c>
    </row>
    <row r="228" spans="1:11" x14ac:dyDescent="0.25">
      <c r="A228">
        <v>246</v>
      </c>
      <c r="B228" t="s">
        <v>121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11</v>
      </c>
      <c r="I228" s="2">
        <v>445875000</v>
      </c>
      <c r="J228" t="s">
        <v>51</v>
      </c>
      <c r="K228" t="s">
        <v>52</v>
      </c>
    </row>
    <row r="229" spans="1:11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11</v>
      </c>
      <c r="I229" s="2">
        <v>560637000</v>
      </c>
      <c r="J229" t="s">
        <v>51</v>
      </c>
      <c r="K229" t="s">
        <v>52</v>
      </c>
    </row>
    <row r="230" spans="1:11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11</v>
      </c>
      <c r="I230" s="2">
        <v>628573000</v>
      </c>
      <c r="J230" t="s">
        <v>51</v>
      </c>
      <c r="K230" t="s">
        <v>52</v>
      </c>
    </row>
    <row r="231" spans="1:11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11</v>
      </c>
      <c r="I231" s="2">
        <v>639542000</v>
      </c>
      <c r="J231" t="s">
        <v>51</v>
      </c>
      <c r="K231" t="s">
        <v>52</v>
      </c>
    </row>
    <row r="232" spans="1:11" x14ac:dyDescent="0.25">
      <c r="A232">
        <v>254</v>
      </c>
      <c r="B232" t="s">
        <v>122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11</v>
      </c>
      <c r="I232" t="s">
        <v>11</v>
      </c>
      <c r="J232" t="s">
        <v>35</v>
      </c>
      <c r="K232" t="s">
        <v>123</v>
      </c>
    </row>
    <row r="233" spans="1:11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11</v>
      </c>
      <c r="I233" t="s">
        <v>11</v>
      </c>
      <c r="J233" t="s">
        <v>35</v>
      </c>
      <c r="K233" t="s">
        <v>123</v>
      </c>
    </row>
    <row r="234" spans="1:11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11</v>
      </c>
      <c r="I234" t="s">
        <v>11</v>
      </c>
      <c r="J234" t="s">
        <v>35</v>
      </c>
      <c r="K234" t="s">
        <v>123</v>
      </c>
    </row>
    <row r="235" spans="1:11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11</v>
      </c>
      <c r="I235" t="s">
        <v>11</v>
      </c>
      <c r="J235" t="s">
        <v>35</v>
      </c>
      <c r="K235" t="s">
        <v>123</v>
      </c>
    </row>
    <row r="236" spans="1:11" x14ac:dyDescent="0.25">
      <c r="A236">
        <v>258</v>
      </c>
      <c r="B236" t="s">
        <v>124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11</v>
      </c>
      <c r="I236" s="2">
        <v>158000000</v>
      </c>
      <c r="J236" t="s">
        <v>24</v>
      </c>
      <c r="K236" t="s">
        <v>27</v>
      </c>
    </row>
    <row r="237" spans="1:11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11</v>
      </c>
      <c r="I237" s="2">
        <v>223000000</v>
      </c>
      <c r="J237" t="s">
        <v>24</v>
      </c>
      <c r="K237" t="s">
        <v>27</v>
      </c>
    </row>
    <row r="238" spans="1:11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11</v>
      </c>
      <c r="I238" s="2">
        <v>281000000</v>
      </c>
      <c r="J238" t="s">
        <v>24</v>
      </c>
      <c r="K238" t="s">
        <v>27</v>
      </c>
    </row>
    <row r="239" spans="1:11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11</v>
      </c>
      <c r="I239" s="2">
        <v>459000000</v>
      </c>
      <c r="J239" t="s">
        <v>24</v>
      </c>
      <c r="K239" t="s">
        <v>27</v>
      </c>
    </row>
    <row r="240" spans="1:11" x14ac:dyDescent="0.25">
      <c r="A240">
        <v>262</v>
      </c>
      <c r="B240" t="s">
        <v>125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11</v>
      </c>
      <c r="J240" t="s">
        <v>12</v>
      </c>
      <c r="K240" t="s">
        <v>126</v>
      </c>
    </row>
    <row r="241" spans="1:11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11</v>
      </c>
      <c r="J241" t="s">
        <v>12</v>
      </c>
      <c r="K241" t="s">
        <v>126</v>
      </c>
    </row>
    <row r="242" spans="1:11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11</v>
      </c>
      <c r="J242" t="s">
        <v>12</v>
      </c>
      <c r="K242" t="s">
        <v>126</v>
      </c>
    </row>
    <row r="243" spans="1:11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11</v>
      </c>
      <c r="J243" t="s">
        <v>12</v>
      </c>
      <c r="K243" t="s">
        <v>126</v>
      </c>
    </row>
    <row r="244" spans="1:11" x14ac:dyDescent="0.25">
      <c r="A244">
        <v>266</v>
      </c>
      <c r="B244" t="s">
        <v>127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11</v>
      </c>
      <c r="I244" s="2">
        <v>-6000000</v>
      </c>
      <c r="J244" t="s">
        <v>46</v>
      </c>
      <c r="K244" t="s">
        <v>49</v>
      </c>
    </row>
    <row r="245" spans="1:11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11</v>
      </c>
      <c r="I245" s="2">
        <v>15000000</v>
      </c>
      <c r="J245" t="s">
        <v>46</v>
      </c>
      <c r="K245" t="s">
        <v>49</v>
      </c>
    </row>
    <row r="246" spans="1:11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11</v>
      </c>
      <c r="I246" s="2">
        <v>-82000000</v>
      </c>
      <c r="J246" t="s">
        <v>46</v>
      </c>
      <c r="K246" t="s">
        <v>49</v>
      </c>
    </row>
    <row r="247" spans="1:11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11</v>
      </c>
      <c r="I247" s="2">
        <v>120000000</v>
      </c>
      <c r="J247" t="s">
        <v>46</v>
      </c>
      <c r="K247" t="s">
        <v>49</v>
      </c>
    </row>
    <row r="248" spans="1:11" x14ac:dyDescent="0.25">
      <c r="A248">
        <v>270</v>
      </c>
      <c r="B248" t="s">
        <v>128</v>
      </c>
      <c r="C248" t="s">
        <v>10</v>
      </c>
      <c r="D248" s="1">
        <v>41274</v>
      </c>
      <c r="E248" s="2">
        <v>6514099000</v>
      </c>
      <c r="F248" s="2">
        <v>5745428000</v>
      </c>
      <c r="G248" t="s">
        <v>11</v>
      </c>
      <c r="H248" t="s">
        <v>11</v>
      </c>
      <c r="I248" s="2">
        <v>169645000</v>
      </c>
      <c r="J248" t="s">
        <v>51</v>
      </c>
      <c r="K248" t="s">
        <v>129</v>
      </c>
    </row>
    <row r="249" spans="1:11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t="s">
        <v>11</v>
      </c>
      <c r="H249" t="s">
        <v>11</v>
      </c>
      <c r="I249" s="2">
        <v>190390000</v>
      </c>
      <c r="J249" t="s">
        <v>51</v>
      </c>
      <c r="K249" t="s">
        <v>129</v>
      </c>
    </row>
    <row r="250" spans="1:11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t="s">
        <v>11</v>
      </c>
      <c r="H250" t="s">
        <v>11</v>
      </c>
      <c r="I250" s="2">
        <v>265101000</v>
      </c>
      <c r="J250" t="s">
        <v>51</v>
      </c>
      <c r="K250" t="s">
        <v>129</v>
      </c>
    </row>
    <row r="251" spans="1:11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t="s">
        <v>11</v>
      </c>
      <c r="H251" t="s">
        <v>11</v>
      </c>
      <c r="I251" s="2">
        <v>314096000</v>
      </c>
      <c r="J251" t="s">
        <v>51</v>
      </c>
      <c r="K251" t="s">
        <v>129</v>
      </c>
    </row>
    <row r="252" spans="1:11" x14ac:dyDescent="0.25">
      <c r="A252">
        <v>274</v>
      </c>
      <c r="B252" t="s">
        <v>130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11</v>
      </c>
      <c r="I252" s="2">
        <v>622592000</v>
      </c>
      <c r="J252" t="s">
        <v>51</v>
      </c>
      <c r="K252" t="s">
        <v>52</v>
      </c>
    </row>
    <row r="253" spans="1:11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11</v>
      </c>
      <c r="I253" s="2">
        <v>741342000</v>
      </c>
      <c r="J253" t="s">
        <v>51</v>
      </c>
      <c r="K253" t="s">
        <v>52</v>
      </c>
    </row>
    <row r="254" spans="1:11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11</v>
      </c>
      <c r="I254" s="2">
        <v>985781000</v>
      </c>
      <c r="J254" t="s">
        <v>51</v>
      </c>
      <c r="K254" t="s">
        <v>52</v>
      </c>
    </row>
    <row r="255" spans="1:11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11</v>
      </c>
      <c r="I255" s="2">
        <v>1036178000</v>
      </c>
      <c r="J255" t="s">
        <v>51</v>
      </c>
      <c r="K255" t="s">
        <v>52</v>
      </c>
    </row>
    <row r="256" spans="1:11" x14ac:dyDescent="0.25">
      <c r="A256">
        <v>278</v>
      </c>
      <c r="B256" t="s">
        <v>131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11</v>
      </c>
      <c r="I256" s="2">
        <v>1590000000</v>
      </c>
      <c r="J256" t="s">
        <v>18</v>
      </c>
      <c r="K256" t="s">
        <v>132</v>
      </c>
    </row>
    <row r="257" spans="1:11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11</v>
      </c>
      <c r="I257" s="2">
        <v>1637000000</v>
      </c>
      <c r="J257" t="s">
        <v>18</v>
      </c>
      <c r="K257" t="s">
        <v>132</v>
      </c>
    </row>
    <row r="258" spans="1:11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11</v>
      </c>
      <c r="I258" s="2">
        <v>1626000000</v>
      </c>
      <c r="J258" t="s">
        <v>18</v>
      </c>
      <c r="K258" t="s">
        <v>132</v>
      </c>
    </row>
    <row r="259" spans="1:11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11</v>
      </c>
      <c r="I259" s="2">
        <v>1738000000</v>
      </c>
      <c r="J259" t="s">
        <v>18</v>
      </c>
      <c r="K259" t="s">
        <v>132</v>
      </c>
    </row>
    <row r="260" spans="1:11" x14ac:dyDescent="0.25">
      <c r="A260">
        <v>282</v>
      </c>
      <c r="B260" t="s">
        <v>133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25">
      <c r="A264">
        <v>286</v>
      </c>
      <c r="B264" t="s">
        <v>134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25">
      <c r="A268">
        <v>290</v>
      </c>
      <c r="B268" t="s">
        <v>136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11</v>
      </c>
      <c r="I268" t="s">
        <v>11</v>
      </c>
      <c r="J268" t="s">
        <v>58</v>
      </c>
      <c r="K268" t="s">
        <v>137</v>
      </c>
    </row>
    <row r="269" spans="1:11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11</v>
      </c>
      <c r="I269" t="s">
        <v>11</v>
      </c>
      <c r="J269" t="s">
        <v>58</v>
      </c>
      <c r="K269" t="s">
        <v>137</v>
      </c>
    </row>
    <row r="270" spans="1:11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11</v>
      </c>
      <c r="I270" t="s">
        <v>11</v>
      </c>
      <c r="J270" t="s">
        <v>58</v>
      </c>
      <c r="K270" t="s">
        <v>137</v>
      </c>
    </row>
    <row r="271" spans="1:11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11</v>
      </c>
      <c r="I271" t="s">
        <v>11</v>
      </c>
      <c r="J271" t="s">
        <v>58</v>
      </c>
      <c r="K271" t="s">
        <v>137</v>
      </c>
    </row>
    <row r="272" spans="1:11" x14ac:dyDescent="0.25">
      <c r="A272">
        <v>294</v>
      </c>
      <c r="B272" t="s">
        <v>138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11</v>
      </c>
      <c r="I272" s="2">
        <v>490000000</v>
      </c>
      <c r="J272" t="s">
        <v>46</v>
      </c>
      <c r="K272" t="s">
        <v>139</v>
      </c>
    </row>
    <row r="273" spans="1:11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11</v>
      </c>
      <c r="I273" s="2">
        <v>581000000</v>
      </c>
      <c r="J273" t="s">
        <v>46</v>
      </c>
      <c r="K273" t="s">
        <v>139</v>
      </c>
    </row>
    <row r="274" spans="1:11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11</v>
      </c>
      <c r="I274" s="2">
        <v>464000000</v>
      </c>
      <c r="J274" t="s">
        <v>46</v>
      </c>
      <c r="K274" t="s">
        <v>139</v>
      </c>
    </row>
    <row r="275" spans="1:11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11</v>
      </c>
      <c r="I275" s="2">
        <v>448000000</v>
      </c>
      <c r="J275" t="s">
        <v>46</v>
      </c>
      <c r="K275" t="s">
        <v>139</v>
      </c>
    </row>
    <row r="276" spans="1:11" x14ac:dyDescent="0.25">
      <c r="A276">
        <v>298</v>
      </c>
      <c r="B276" t="s">
        <v>140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11</v>
      </c>
      <c r="I276" t="s">
        <v>11</v>
      </c>
      <c r="J276" t="s">
        <v>35</v>
      </c>
      <c r="K276" t="s">
        <v>141</v>
      </c>
    </row>
    <row r="277" spans="1:11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11</v>
      </c>
      <c r="I277" t="s">
        <v>11</v>
      </c>
      <c r="J277" t="s">
        <v>35</v>
      </c>
      <c r="K277" t="s">
        <v>141</v>
      </c>
    </row>
    <row r="278" spans="1:11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11</v>
      </c>
      <c r="I278" t="s">
        <v>11</v>
      </c>
      <c r="J278" t="s">
        <v>35</v>
      </c>
      <c r="K278" t="s">
        <v>141</v>
      </c>
    </row>
    <row r="279" spans="1:11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11</v>
      </c>
      <c r="I279" t="s">
        <v>11</v>
      </c>
      <c r="J279" t="s">
        <v>35</v>
      </c>
      <c r="K279" t="s">
        <v>141</v>
      </c>
    </row>
    <row r="280" spans="1:11" x14ac:dyDescent="0.25">
      <c r="A280">
        <v>302</v>
      </c>
      <c r="B280" t="s">
        <v>142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11</v>
      </c>
      <c r="I280" s="2">
        <v>2811000000</v>
      </c>
      <c r="J280" t="s">
        <v>82</v>
      </c>
      <c r="K280" t="s">
        <v>143</v>
      </c>
    </row>
    <row r="281" spans="1:11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11</v>
      </c>
      <c r="I281" s="2">
        <v>2903000000</v>
      </c>
      <c r="J281" t="s">
        <v>82</v>
      </c>
      <c r="K281" t="s">
        <v>143</v>
      </c>
    </row>
    <row r="282" spans="1:11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11</v>
      </c>
      <c r="I282" s="2">
        <v>2915000000</v>
      </c>
      <c r="J282" t="s">
        <v>82</v>
      </c>
      <c r="K282" t="s">
        <v>143</v>
      </c>
    </row>
    <row r="283" spans="1:11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11</v>
      </c>
      <c r="I283" s="2">
        <v>2229000000</v>
      </c>
      <c r="J283" t="s">
        <v>82</v>
      </c>
      <c r="K283" t="s">
        <v>143</v>
      </c>
    </row>
    <row r="284" spans="1:11" x14ac:dyDescent="0.25">
      <c r="A284">
        <v>306</v>
      </c>
      <c r="B284" t="s">
        <v>144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11</v>
      </c>
      <c r="I284" t="s">
        <v>11</v>
      </c>
      <c r="J284" t="s">
        <v>12</v>
      </c>
      <c r="K284" t="s">
        <v>145</v>
      </c>
    </row>
    <row r="285" spans="1:11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11</v>
      </c>
      <c r="I285" t="s">
        <v>11</v>
      </c>
      <c r="J285" t="s">
        <v>12</v>
      </c>
      <c r="K285" t="s">
        <v>145</v>
      </c>
    </row>
    <row r="286" spans="1:11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11</v>
      </c>
      <c r="I286" t="s">
        <v>11</v>
      </c>
      <c r="J286" t="s">
        <v>12</v>
      </c>
      <c r="K286" t="s">
        <v>145</v>
      </c>
    </row>
    <row r="287" spans="1:11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11</v>
      </c>
      <c r="I287" t="s">
        <v>11</v>
      </c>
      <c r="J287" t="s">
        <v>12</v>
      </c>
      <c r="K287" t="s">
        <v>145</v>
      </c>
    </row>
    <row r="288" spans="1:11" x14ac:dyDescent="0.25">
      <c r="A288">
        <v>310</v>
      </c>
      <c r="B288" t="s">
        <v>146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11</v>
      </c>
      <c r="I288" s="2">
        <v>1854000000</v>
      </c>
      <c r="J288" t="s">
        <v>18</v>
      </c>
      <c r="K288" t="s">
        <v>147</v>
      </c>
    </row>
    <row r="289" spans="1:11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11</v>
      </c>
      <c r="I289" s="2">
        <v>2102000000</v>
      </c>
      <c r="J289" t="s">
        <v>18</v>
      </c>
      <c r="K289" t="s">
        <v>147</v>
      </c>
    </row>
    <row r="290" spans="1:11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11</v>
      </c>
      <c r="I290" s="2">
        <v>2125000000</v>
      </c>
      <c r="J290" t="s">
        <v>18</v>
      </c>
      <c r="K290" t="s">
        <v>147</v>
      </c>
    </row>
    <row r="291" spans="1:11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11</v>
      </c>
      <c r="I291" s="2">
        <v>6907000000</v>
      </c>
      <c r="J291" t="s">
        <v>18</v>
      </c>
      <c r="K291" t="s">
        <v>147</v>
      </c>
    </row>
    <row r="292" spans="1:11" x14ac:dyDescent="0.25">
      <c r="A292">
        <v>314</v>
      </c>
      <c r="B292" t="s">
        <v>148</v>
      </c>
      <c r="C292" t="s">
        <v>10</v>
      </c>
      <c r="D292" s="1">
        <v>41274</v>
      </c>
      <c r="E292" s="2">
        <v>29119000000</v>
      </c>
      <c r="F292" s="2">
        <v>17900000000</v>
      </c>
      <c r="G292" t="s">
        <v>11</v>
      </c>
      <c r="H292" t="s">
        <v>11</v>
      </c>
      <c r="I292" s="2">
        <v>8742000000</v>
      </c>
      <c r="J292" t="s">
        <v>24</v>
      </c>
      <c r="K292" t="s">
        <v>80</v>
      </c>
    </row>
    <row r="293" spans="1:11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t="s">
        <v>11</v>
      </c>
      <c r="H293" t="s">
        <v>11</v>
      </c>
      <c r="I293" s="2">
        <v>9339000000</v>
      </c>
      <c r="J293" t="s">
        <v>24</v>
      </c>
      <c r="K293" t="s">
        <v>80</v>
      </c>
    </row>
    <row r="294" spans="1:11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t="s">
        <v>11</v>
      </c>
      <c r="H294" t="s">
        <v>11</v>
      </c>
      <c r="I294" s="2">
        <v>10276000000</v>
      </c>
      <c r="J294" t="s">
        <v>24</v>
      </c>
      <c r="K294" t="s">
        <v>80</v>
      </c>
    </row>
    <row r="295" spans="1:11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t="s">
        <v>11</v>
      </c>
      <c r="H295" t="s">
        <v>11</v>
      </c>
      <c r="I295" s="2">
        <v>11259000000</v>
      </c>
      <c r="J295" t="s">
        <v>24</v>
      </c>
      <c r="K295" t="s">
        <v>80</v>
      </c>
    </row>
    <row r="296" spans="1:11" x14ac:dyDescent="0.25">
      <c r="A296">
        <v>318</v>
      </c>
      <c r="B296" t="s">
        <v>149</v>
      </c>
      <c r="C296" t="s">
        <v>10</v>
      </c>
      <c r="D296" s="1">
        <v>41274</v>
      </c>
      <c r="E296" s="2">
        <v>4111000000</v>
      </c>
      <c r="F296" s="2">
        <v>3477000000</v>
      </c>
      <c r="G296" t="s">
        <v>11</v>
      </c>
      <c r="H296" t="s">
        <v>11</v>
      </c>
      <c r="I296" s="2">
        <v>14000000</v>
      </c>
      <c r="J296" t="s">
        <v>46</v>
      </c>
      <c r="K296" t="s">
        <v>49</v>
      </c>
    </row>
    <row r="297" spans="1:11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t="s">
        <v>11</v>
      </c>
      <c r="H297" t="s">
        <v>11</v>
      </c>
      <c r="I297" s="2">
        <v>15000000</v>
      </c>
      <c r="J297" t="s">
        <v>46</v>
      </c>
      <c r="K297" t="s">
        <v>49</v>
      </c>
    </row>
    <row r="298" spans="1:11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t="s">
        <v>11</v>
      </c>
      <c r="H298" t="s">
        <v>11</v>
      </c>
      <c r="I298" s="2">
        <v>14000000</v>
      </c>
      <c r="J298" t="s">
        <v>46</v>
      </c>
      <c r="K298" t="s">
        <v>49</v>
      </c>
    </row>
    <row r="299" spans="1:11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t="s">
        <v>11</v>
      </c>
      <c r="H299" t="s">
        <v>11</v>
      </c>
      <c r="I299" s="2">
        <v>13000000</v>
      </c>
      <c r="J299" t="s">
        <v>46</v>
      </c>
      <c r="K299" t="s">
        <v>49</v>
      </c>
    </row>
    <row r="300" spans="1:11" x14ac:dyDescent="0.25">
      <c r="A300">
        <v>322</v>
      </c>
      <c r="B300" t="s">
        <v>150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11</v>
      </c>
      <c r="I300" t="s">
        <v>11</v>
      </c>
      <c r="J300" t="s">
        <v>35</v>
      </c>
      <c r="K300" t="s">
        <v>141</v>
      </c>
    </row>
    <row r="301" spans="1:11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11</v>
      </c>
      <c r="I301" t="s">
        <v>11</v>
      </c>
      <c r="J301" t="s">
        <v>35</v>
      </c>
      <c r="K301" t="s">
        <v>141</v>
      </c>
    </row>
    <row r="302" spans="1:11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11</v>
      </c>
      <c r="I302" t="s">
        <v>11</v>
      </c>
      <c r="J302" t="s">
        <v>35</v>
      </c>
      <c r="K302" t="s">
        <v>141</v>
      </c>
    </row>
    <row r="303" spans="1:11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11</v>
      </c>
      <c r="I303" t="s">
        <v>11</v>
      </c>
      <c r="J303" t="s">
        <v>35</v>
      </c>
      <c r="K303" t="s">
        <v>141</v>
      </c>
    </row>
    <row r="304" spans="1:11" x14ac:dyDescent="0.25">
      <c r="A304">
        <v>326</v>
      </c>
      <c r="B304" t="s">
        <v>151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11</v>
      </c>
      <c r="J304" t="s">
        <v>35</v>
      </c>
      <c r="K304" t="s">
        <v>141</v>
      </c>
    </row>
    <row r="305" spans="1:11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11</v>
      </c>
      <c r="J305" t="s">
        <v>35</v>
      </c>
      <c r="K305" t="s">
        <v>141</v>
      </c>
    </row>
    <row r="306" spans="1:11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11</v>
      </c>
      <c r="J306" t="s">
        <v>35</v>
      </c>
      <c r="K306" t="s">
        <v>141</v>
      </c>
    </row>
    <row r="307" spans="1:11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11</v>
      </c>
      <c r="J307" t="s">
        <v>35</v>
      </c>
      <c r="K307" t="s">
        <v>141</v>
      </c>
    </row>
    <row r="308" spans="1:11" x14ac:dyDescent="0.25">
      <c r="A308">
        <v>330</v>
      </c>
      <c r="B308" t="s">
        <v>152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11</v>
      </c>
      <c r="I308" s="2">
        <v>46000000</v>
      </c>
      <c r="J308" t="s">
        <v>46</v>
      </c>
      <c r="K308" t="s">
        <v>139</v>
      </c>
    </row>
    <row r="309" spans="1:11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11</v>
      </c>
      <c r="I309" s="2">
        <v>27000000</v>
      </c>
      <c r="J309" t="s">
        <v>46</v>
      </c>
      <c r="K309" t="s">
        <v>139</v>
      </c>
    </row>
    <row r="310" spans="1:11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11</v>
      </c>
      <c r="I310" s="2">
        <v>147000000</v>
      </c>
      <c r="J310" t="s">
        <v>46</v>
      </c>
      <c r="K310" t="s">
        <v>139</v>
      </c>
    </row>
    <row r="311" spans="1:11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11</v>
      </c>
      <c r="I311" s="2">
        <v>248000000</v>
      </c>
      <c r="J311" t="s">
        <v>46</v>
      </c>
      <c r="K311" t="s">
        <v>139</v>
      </c>
    </row>
    <row r="312" spans="1:11" x14ac:dyDescent="0.25">
      <c r="A312">
        <v>338</v>
      </c>
      <c r="B312" t="s">
        <v>153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11</v>
      </c>
      <c r="I312" s="2">
        <v>96054000</v>
      </c>
      <c r="J312" t="s">
        <v>18</v>
      </c>
      <c r="K312" t="s">
        <v>154</v>
      </c>
    </row>
    <row r="313" spans="1:11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11</v>
      </c>
      <c r="I313" s="2">
        <v>110474000</v>
      </c>
      <c r="J313" t="s">
        <v>18</v>
      </c>
      <c r="K313" t="s">
        <v>154</v>
      </c>
    </row>
    <row r="314" spans="1:11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11</v>
      </c>
      <c r="I314" s="2">
        <v>130368000</v>
      </c>
      <c r="J314" t="s">
        <v>18</v>
      </c>
      <c r="K314" t="s">
        <v>154</v>
      </c>
    </row>
    <row r="315" spans="1:11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11</v>
      </c>
      <c r="I315" s="2">
        <v>146368000</v>
      </c>
      <c r="J315" t="s">
        <v>18</v>
      </c>
      <c r="K315" t="s">
        <v>154</v>
      </c>
    </row>
    <row r="316" spans="1:11" x14ac:dyDescent="0.25">
      <c r="A316">
        <v>342</v>
      </c>
      <c r="B316" t="s">
        <v>155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11</v>
      </c>
      <c r="J316" t="s">
        <v>12</v>
      </c>
      <c r="K316" t="s">
        <v>156</v>
      </c>
    </row>
    <row r="317" spans="1:11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11</v>
      </c>
      <c r="J317" t="s">
        <v>12</v>
      </c>
      <c r="K317" t="s">
        <v>156</v>
      </c>
    </row>
    <row r="318" spans="1:11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11</v>
      </c>
      <c r="J318" t="s">
        <v>12</v>
      </c>
      <c r="K318" t="s">
        <v>156</v>
      </c>
    </row>
    <row r="319" spans="1:11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11</v>
      </c>
      <c r="J319" t="s">
        <v>12</v>
      </c>
      <c r="K319" t="s">
        <v>156</v>
      </c>
    </row>
    <row r="320" spans="1:11" x14ac:dyDescent="0.25">
      <c r="A320">
        <v>346</v>
      </c>
      <c r="B320" t="s">
        <v>157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11</v>
      </c>
      <c r="I320" s="2">
        <v>628000000</v>
      </c>
      <c r="J320" t="s">
        <v>41</v>
      </c>
      <c r="K320" t="s">
        <v>42</v>
      </c>
    </row>
    <row r="321" spans="1:11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11</v>
      </c>
      <c r="I321" s="2">
        <v>685000000</v>
      </c>
      <c r="J321" t="s">
        <v>41</v>
      </c>
      <c r="K321" t="s">
        <v>42</v>
      </c>
    </row>
    <row r="322" spans="1:11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11</v>
      </c>
      <c r="I322" s="2">
        <v>750000000</v>
      </c>
      <c r="J322" t="s">
        <v>41</v>
      </c>
      <c r="K322" t="s">
        <v>42</v>
      </c>
    </row>
    <row r="323" spans="1:11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11</v>
      </c>
      <c r="I323" s="2">
        <v>811000000</v>
      </c>
      <c r="J323" t="s">
        <v>41</v>
      </c>
      <c r="K323" t="s">
        <v>42</v>
      </c>
    </row>
    <row r="324" spans="1:11" x14ac:dyDescent="0.25">
      <c r="A324">
        <v>350</v>
      </c>
      <c r="B324" t="s">
        <v>158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11</v>
      </c>
      <c r="I324" s="2">
        <v>88000000</v>
      </c>
      <c r="J324" t="s">
        <v>24</v>
      </c>
      <c r="K324" t="s">
        <v>80</v>
      </c>
    </row>
    <row r="325" spans="1:11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11</v>
      </c>
      <c r="I325" s="2">
        <v>327000000</v>
      </c>
      <c r="J325" t="s">
        <v>24</v>
      </c>
      <c r="K325" t="s">
        <v>80</v>
      </c>
    </row>
    <row r="326" spans="1:11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11</v>
      </c>
      <c r="I326" s="2">
        <v>1406000000</v>
      </c>
      <c r="J326" t="s">
        <v>24</v>
      </c>
      <c r="K326" t="s">
        <v>80</v>
      </c>
    </row>
    <row r="327" spans="1:11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11</v>
      </c>
      <c r="I327" s="2">
        <v>1836000000</v>
      </c>
      <c r="J327" t="s">
        <v>24</v>
      </c>
      <c r="K327" t="s">
        <v>80</v>
      </c>
    </row>
    <row r="328" spans="1:11" x14ac:dyDescent="0.25">
      <c r="A328">
        <v>354</v>
      </c>
      <c r="B328" t="s">
        <v>159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11</v>
      </c>
      <c r="I328" s="2">
        <v>1050000000</v>
      </c>
      <c r="J328" t="s">
        <v>41</v>
      </c>
      <c r="K328" t="s">
        <v>42</v>
      </c>
    </row>
    <row r="329" spans="1:11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11</v>
      </c>
      <c r="I329" s="2">
        <v>954000000</v>
      </c>
      <c r="J329" t="s">
        <v>41</v>
      </c>
      <c r="K329" t="s">
        <v>42</v>
      </c>
    </row>
    <row r="330" spans="1:11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11</v>
      </c>
      <c r="I330" s="2">
        <v>1013000000</v>
      </c>
      <c r="J330" t="s">
        <v>41</v>
      </c>
      <c r="K330" t="s">
        <v>42</v>
      </c>
    </row>
    <row r="331" spans="1:11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11</v>
      </c>
      <c r="I331" s="2">
        <v>970000000</v>
      </c>
      <c r="J331" t="s">
        <v>41</v>
      </c>
      <c r="K331" t="s">
        <v>42</v>
      </c>
    </row>
    <row r="332" spans="1:11" x14ac:dyDescent="0.25">
      <c r="A332">
        <v>358</v>
      </c>
      <c r="B332" t="s">
        <v>160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11</v>
      </c>
      <c r="I332" s="2">
        <v>5024000000</v>
      </c>
      <c r="J332" t="s">
        <v>46</v>
      </c>
      <c r="K332" t="s">
        <v>99</v>
      </c>
    </row>
    <row r="333" spans="1:11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11</v>
      </c>
      <c r="I333" s="2">
        <v>4124000000</v>
      </c>
      <c r="J333" t="s">
        <v>46</v>
      </c>
      <c r="K333" t="s">
        <v>99</v>
      </c>
    </row>
    <row r="334" spans="1:11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11</v>
      </c>
      <c r="I334" s="2">
        <v>4073000000</v>
      </c>
      <c r="J334" t="s">
        <v>46</v>
      </c>
      <c r="K334" t="s">
        <v>99</v>
      </c>
    </row>
    <row r="335" spans="1:11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11</v>
      </c>
      <c r="I335" s="2">
        <v>4966000000</v>
      </c>
      <c r="J335" t="s">
        <v>46</v>
      </c>
      <c r="K335" t="s">
        <v>99</v>
      </c>
    </row>
    <row r="336" spans="1:11" x14ac:dyDescent="0.25">
      <c r="A336">
        <v>362</v>
      </c>
      <c r="B336" t="s">
        <v>161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11</v>
      </c>
      <c r="I336" s="2">
        <v>451405000</v>
      </c>
      <c r="J336" t="s">
        <v>82</v>
      </c>
      <c r="K336" t="s">
        <v>83</v>
      </c>
    </row>
    <row r="337" spans="1:11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11</v>
      </c>
      <c r="I337" s="2">
        <v>651052000</v>
      </c>
      <c r="J337" t="s">
        <v>82</v>
      </c>
      <c r="K337" t="s">
        <v>83</v>
      </c>
    </row>
    <row r="338" spans="1:11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11</v>
      </c>
      <c r="I338" s="2">
        <v>632760000</v>
      </c>
      <c r="J338" t="s">
        <v>82</v>
      </c>
      <c r="K338" t="s">
        <v>83</v>
      </c>
    </row>
    <row r="339" spans="1:11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11</v>
      </c>
      <c r="I339" s="2">
        <v>622211000</v>
      </c>
      <c r="J339" t="s">
        <v>82</v>
      </c>
      <c r="K339" t="s">
        <v>83</v>
      </c>
    </row>
    <row r="340" spans="1:11" x14ac:dyDescent="0.25">
      <c r="A340">
        <v>366</v>
      </c>
      <c r="B340" t="s">
        <v>162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11</v>
      </c>
      <c r="I340" t="s">
        <v>11</v>
      </c>
      <c r="J340" t="s">
        <v>12</v>
      </c>
      <c r="K340" t="s">
        <v>163</v>
      </c>
    </row>
    <row r="341" spans="1:11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11</v>
      </c>
      <c r="I341" t="s">
        <v>11</v>
      </c>
      <c r="J341" t="s">
        <v>12</v>
      </c>
      <c r="K341" t="s">
        <v>163</v>
      </c>
    </row>
    <row r="342" spans="1:11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11</v>
      </c>
      <c r="I342" t="s">
        <v>11</v>
      </c>
      <c r="J342" t="s">
        <v>12</v>
      </c>
      <c r="K342" t="s">
        <v>163</v>
      </c>
    </row>
    <row r="343" spans="1:11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11</v>
      </c>
      <c r="I343" t="s">
        <v>11</v>
      </c>
      <c r="J343" t="s">
        <v>12</v>
      </c>
      <c r="K343" t="s">
        <v>163</v>
      </c>
    </row>
    <row r="344" spans="1:11" x14ac:dyDescent="0.25">
      <c r="A344">
        <v>370</v>
      </c>
      <c r="B344" t="s">
        <v>164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25">
      <c r="A348">
        <v>374</v>
      </c>
      <c r="B348" t="s">
        <v>166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11</v>
      </c>
      <c r="I348" t="s">
        <v>11</v>
      </c>
      <c r="J348" t="s">
        <v>35</v>
      </c>
      <c r="K348" t="s">
        <v>167</v>
      </c>
    </row>
    <row r="349" spans="1:11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11</v>
      </c>
      <c r="I349" t="s">
        <v>11</v>
      </c>
      <c r="J349" t="s">
        <v>35</v>
      </c>
      <c r="K349" t="s">
        <v>167</v>
      </c>
    </row>
    <row r="350" spans="1:11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11</v>
      </c>
      <c r="I350" t="s">
        <v>11</v>
      </c>
      <c r="J350" t="s">
        <v>35</v>
      </c>
      <c r="K350" t="s">
        <v>167</v>
      </c>
    </row>
    <row r="351" spans="1:11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11</v>
      </c>
      <c r="I351" t="s">
        <v>11</v>
      </c>
      <c r="J351" t="s">
        <v>35</v>
      </c>
      <c r="K351" t="s">
        <v>167</v>
      </c>
    </row>
    <row r="352" spans="1:11" x14ac:dyDescent="0.25">
      <c r="A352">
        <v>378</v>
      </c>
      <c r="B352" t="s">
        <v>168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11</v>
      </c>
      <c r="J352" t="s">
        <v>35</v>
      </c>
      <c r="K352" t="s">
        <v>169</v>
      </c>
    </row>
    <row r="353" spans="1:11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11</v>
      </c>
      <c r="I354" t="s">
        <v>11</v>
      </c>
      <c r="J354" t="s">
        <v>35</v>
      </c>
      <c r="K354" t="s">
        <v>169</v>
      </c>
    </row>
    <row r="355" spans="1:11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11</v>
      </c>
      <c r="I355" t="s">
        <v>11</v>
      </c>
      <c r="J355" t="s">
        <v>35</v>
      </c>
      <c r="K355" t="s">
        <v>169</v>
      </c>
    </row>
    <row r="356" spans="1:11" x14ac:dyDescent="0.25">
      <c r="A356">
        <v>382</v>
      </c>
      <c r="B356" t="s">
        <v>170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11</v>
      </c>
      <c r="J356" t="s">
        <v>35</v>
      </c>
      <c r="K356" t="s">
        <v>123</v>
      </c>
    </row>
    <row r="357" spans="1:11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11</v>
      </c>
      <c r="J357" t="s">
        <v>35</v>
      </c>
      <c r="K357" t="s">
        <v>123</v>
      </c>
    </row>
    <row r="358" spans="1:11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11</v>
      </c>
      <c r="J358" t="s">
        <v>35</v>
      </c>
      <c r="K358" t="s">
        <v>123</v>
      </c>
    </row>
    <row r="359" spans="1:11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11</v>
      </c>
      <c r="J359" t="s">
        <v>35</v>
      </c>
      <c r="K359" t="s">
        <v>123</v>
      </c>
    </row>
    <row r="360" spans="1:11" x14ac:dyDescent="0.25">
      <c r="A360">
        <v>386</v>
      </c>
      <c r="B360" t="s">
        <v>171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11</v>
      </c>
      <c r="J360" t="s">
        <v>21</v>
      </c>
      <c r="K360" t="s">
        <v>56</v>
      </c>
    </row>
    <row r="361" spans="1:11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11</v>
      </c>
      <c r="J361" t="s">
        <v>21</v>
      </c>
      <c r="K361" t="s">
        <v>56</v>
      </c>
    </row>
    <row r="362" spans="1:11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11</v>
      </c>
      <c r="J362" t="s">
        <v>21</v>
      </c>
      <c r="K362" t="s">
        <v>56</v>
      </c>
    </row>
    <row r="363" spans="1:11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11</v>
      </c>
      <c r="J363" t="s">
        <v>21</v>
      </c>
      <c r="K363" t="s">
        <v>56</v>
      </c>
    </row>
    <row r="364" spans="1:11" x14ac:dyDescent="0.25">
      <c r="A364">
        <v>394</v>
      </c>
      <c r="B364" t="s">
        <v>174</v>
      </c>
      <c r="C364" t="s">
        <v>10</v>
      </c>
      <c r="D364" s="1">
        <v>42097</v>
      </c>
      <c r="E364" s="2">
        <v>4069746000</v>
      </c>
      <c r="F364" s="2">
        <v>3282301000</v>
      </c>
      <c r="G364" s="2">
        <v>194207000</v>
      </c>
      <c r="H364" t="s">
        <v>11</v>
      </c>
      <c r="I364" s="2">
        <v>137058000</v>
      </c>
      <c r="J364" t="s">
        <v>21</v>
      </c>
      <c r="K364" t="s">
        <v>175</v>
      </c>
    </row>
    <row r="365" spans="1:11" x14ac:dyDescent="0.25">
      <c r="A365">
        <v>408</v>
      </c>
      <c r="B365" t="s">
        <v>183</v>
      </c>
      <c r="C365" t="s">
        <v>10</v>
      </c>
      <c r="D365" s="1">
        <v>41274</v>
      </c>
      <c r="E365" s="2">
        <v>7346472000</v>
      </c>
      <c r="F365" s="2">
        <v>4278241000</v>
      </c>
      <c r="G365" s="2">
        <v>1557646000</v>
      </c>
      <c r="H365" t="s">
        <v>11</v>
      </c>
      <c r="I365" s="2">
        <v>149089000</v>
      </c>
      <c r="J365" t="s">
        <v>21</v>
      </c>
      <c r="K365" t="s">
        <v>175</v>
      </c>
    </row>
    <row r="366" spans="1:11" x14ac:dyDescent="0.25">
      <c r="A366">
        <v>823</v>
      </c>
      <c r="B366" t="s">
        <v>313</v>
      </c>
      <c r="C366" t="s">
        <v>10</v>
      </c>
      <c r="D366" s="1">
        <v>41274</v>
      </c>
      <c r="E366" s="2">
        <v>102874000000</v>
      </c>
      <c r="F366" s="2">
        <v>52513000000</v>
      </c>
      <c r="G366" s="2">
        <v>22389000000</v>
      </c>
      <c r="H366" s="2">
        <v>5816000000</v>
      </c>
      <c r="I366" t="s">
        <v>11</v>
      </c>
      <c r="J366" t="s">
        <v>21</v>
      </c>
      <c r="K366" t="s">
        <v>175</v>
      </c>
    </row>
    <row r="367" spans="1:11" x14ac:dyDescent="0.25">
      <c r="A367">
        <v>1753</v>
      </c>
      <c r="B367" t="s">
        <v>568</v>
      </c>
      <c r="C367" t="s">
        <v>10</v>
      </c>
      <c r="D367" s="1">
        <v>41274</v>
      </c>
      <c r="E367" s="2">
        <v>20421000000</v>
      </c>
      <c r="F367" s="2">
        <v>13634000000</v>
      </c>
      <c r="G367" s="2">
        <v>4398000000</v>
      </c>
      <c r="H367" s="2">
        <v>655000000</v>
      </c>
      <c r="I367" s="2">
        <v>301000000</v>
      </c>
      <c r="J367" t="s">
        <v>21</v>
      </c>
      <c r="K367" t="s">
        <v>175</v>
      </c>
    </row>
    <row r="368" spans="1:11" x14ac:dyDescent="0.25">
      <c r="A368">
        <v>395</v>
      </c>
      <c r="B368" t="s">
        <v>174</v>
      </c>
      <c r="C368" t="s">
        <v>14</v>
      </c>
      <c r="D368" s="1">
        <v>42461</v>
      </c>
      <c r="E368" s="2">
        <v>4250447000</v>
      </c>
      <c r="F368" s="2">
        <v>3575631000</v>
      </c>
      <c r="G368" s="2">
        <v>187244000</v>
      </c>
      <c r="H368" t="s">
        <v>11</v>
      </c>
      <c r="I368" s="2">
        <v>182242000</v>
      </c>
      <c r="J368" t="s">
        <v>21</v>
      </c>
      <c r="K368" t="s">
        <v>175</v>
      </c>
    </row>
    <row r="369" spans="1:11" x14ac:dyDescent="0.25">
      <c r="A369">
        <v>409</v>
      </c>
      <c r="B369" t="s">
        <v>183</v>
      </c>
      <c r="C369" t="s">
        <v>14</v>
      </c>
      <c r="D369" s="1">
        <v>41639</v>
      </c>
      <c r="E369" s="2">
        <v>8843200000</v>
      </c>
      <c r="F369" s="2">
        <v>5265500000</v>
      </c>
      <c r="G369" s="2">
        <v>1727600000</v>
      </c>
      <c r="H369" t="s">
        <v>11</v>
      </c>
      <c r="I369" s="2">
        <v>172200000</v>
      </c>
      <c r="J369" t="s">
        <v>21</v>
      </c>
      <c r="K369" t="s">
        <v>175</v>
      </c>
    </row>
    <row r="370" spans="1:11" x14ac:dyDescent="0.25">
      <c r="A370">
        <v>396</v>
      </c>
      <c r="B370" t="s">
        <v>176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11</v>
      </c>
      <c r="I370" s="2">
        <v>1104000000</v>
      </c>
      <c r="J370" t="s">
        <v>12</v>
      </c>
      <c r="K370" t="s">
        <v>177</v>
      </c>
    </row>
    <row r="371" spans="1:11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11</v>
      </c>
      <c r="I371" s="2">
        <v>1151000000</v>
      </c>
      <c r="J371" t="s">
        <v>12</v>
      </c>
      <c r="K371" t="s">
        <v>177</v>
      </c>
    </row>
    <row r="372" spans="1:11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11</v>
      </c>
      <c r="I372" s="2">
        <v>1208000000</v>
      </c>
      <c r="J372" t="s">
        <v>12</v>
      </c>
      <c r="K372" t="s">
        <v>177</v>
      </c>
    </row>
    <row r="373" spans="1:11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11</v>
      </c>
      <c r="I373" s="2">
        <v>1301000000</v>
      </c>
      <c r="J373" t="s">
        <v>12</v>
      </c>
      <c r="K373" t="s">
        <v>177</v>
      </c>
    </row>
    <row r="374" spans="1:11" x14ac:dyDescent="0.25">
      <c r="A374">
        <v>400</v>
      </c>
      <c r="B374" t="s">
        <v>178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11</v>
      </c>
      <c r="I374" t="s">
        <v>11</v>
      </c>
      <c r="J374" t="s">
        <v>12</v>
      </c>
      <c r="K374" t="s">
        <v>179</v>
      </c>
    </row>
    <row r="375" spans="1:11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11</v>
      </c>
      <c r="I375" t="s">
        <v>11</v>
      </c>
      <c r="J375" t="s">
        <v>12</v>
      </c>
      <c r="K375" t="s">
        <v>179</v>
      </c>
    </row>
    <row r="376" spans="1:11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11</v>
      </c>
      <c r="I376" t="s">
        <v>11</v>
      </c>
      <c r="J376" t="s">
        <v>12</v>
      </c>
      <c r="K376" t="s">
        <v>179</v>
      </c>
    </row>
    <row r="377" spans="1:11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11</v>
      </c>
      <c r="I377" t="s">
        <v>11</v>
      </c>
      <c r="J377" t="s">
        <v>12</v>
      </c>
      <c r="K377" t="s">
        <v>179</v>
      </c>
    </row>
    <row r="378" spans="1:11" x14ac:dyDescent="0.25">
      <c r="A378">
        <v>404</v>
      </c>
      <c r="B378" t="s">
        <v>180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11</v>
      </c>
      <c r="I378" s="2">
        <v>4780000000</v>
      </c>
      <c r="J378" t="s">
        <v>181</v>
      </c>
      <c r="K378" t="s">
        <v>182</v>
      </c>
    </row>
    <row r="379" spans="1:11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11</v>
      </c>
      <c r="I379" s="2">
        <v>4541000000</v>
      </c>
      <c r="J379" t="s">
        <v>181</v>
      </c>
      <c r="K379" t="s">
        <v>182</v>
      </c>
    </row>
    <row r="380" spans="1:11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11</v>
      </c>
      <c r="I380" s="2">
        <v>4428000000</v>
      </c>
      <c r="J380" t="s">
        <v>181</v>
      </c>
      <c r="K380" t="s">
        <v>182</v>
      </c>
    </row>
    <row r="381" spans="1:11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11</v>
      </c>
      <c r="I381" s="2">
        <v>4189000000</v>
      </c>
      <c r="J381" t="s">
        <v>181</v>
      </c>
      <c r="K381" t="s">
        <v>182</v>
      </c>
    </row>
    <row r="382" spans="1:11" x14ac:dyDescent="0.25">
      <c r="A382">
        <v>824</v>
      </c>
      <c r="B382" t="s">
        <v>313</v>
      </c>
      <c r="C382" t="s">
        <v>14</v>
      </c>
      <c r="D382" s="1">
        <v>41639</v>
      </c>
      <c r="E382" s="2">
        <v>98367000000</v>
      </c>
      <c r="F382" s="2">
        <v>49683000000</v>
      </c>
      <c r="G382" s="2">
        <v>22629000000</v>
      </c>
      <c r="H382" s="2">
        <v>5743000000</v>
      </c>
      <c r="I382" t="s">
        <v>11</v>
      </c>
      <c r="J382" t="s">
        <v>21</v>
      </c>
      <c r="K382" t="s">
        <v>175</v>
      </c>
    </row>
    <row r="383" spans="1:11" x14ac:dyDescent="0.25">
      <c r="A383">
        <v>1754</v>
      </c>
      <c r="B383" t="s">
        <v>568</v>
      </c>
      <c r="C383" t="s">
        <v>14</v>
      </c>
      <c r="D383" s="1">
        <v>41639</v>
      </c>
      <c r="E383" s="2">
        <v>20006000000</v>
      </c>
      <c r="F383" s="2">
        <v>13521000000</v>
      </c>
      <c r="G383" s="2">
        <v>4219000000</v>
      </c>
      <c r="H383" s="2">
        <v>603000000</v>
      </c>
      <c r="I383" s="2">
        <v>305000000</v>
      </c>
      <c r="J383" t="s">
        <v>21</v>
      </c>
      <c r="K383" t="s">
        <v>175</v>
      </c>
    </row>
    <row r="384" spans="1:11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11</v>
      </c>
      <c r="I384" s="2">
        <v>199700000</v>
      </c>
      <c r="J384" t="s">
        <v>21</v>
      </c>
      <c r="K384" t="s">
        <v>175</v>
      </c>
    </row>
    <row r="385" spans="1:11" x14ac:dyDescent="0.25">
      <c r="A385">
        <v>825</v>
      </c>
      <c r="B385" t="s">
        <v>313</v>
      </c>
      <c r="C385" t="s">
        <v>15</v>
      </c>
      <c r="D385" s="1">
        <v>42004</v>
      </c>
      <c r="E385" s="2">
        <v>92793000000</v>
      </c>
      <c r="F385" s="2">
        <v>46386000000</v>
      </c>
      <c r="G385" s="2">
        <v>22438000000</v>
      </c>
      <c r="H385" s="2">
        <v>5437000000</v>
      </c>
      <c r="I385" t="s">
        <v>11</v>
      </c>
      <c r="J385" t="s">
        <v>21</v>
      </c>
      <c r="K385" t="s">
        <v>175</v>
      </c>
    </row>
    <row r="386" spans="1:11" x14ac:dyDescent="0.25">
      <c r="A386">
        <v>412</v>
      </c>
      <c r="B386" t="s">
        <v>184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25">
      <c r="A390">
        <v>416</v>
      </c>
      <c r="B390" t="s">
        <v>185</v>
      </c>
      <c r="C390" t="s">
        <v>10</v>
      </c>
      <c r="D390" s="1">
        <v>41639</v>
      </c>
      <c r="E390" s="2">
        <v>126761000000</v>
      </c>
      <c r="F390" s="2">
        <v>102978000000</v>
      </c>
      <c r="G390" t="s">
        <v>11</v>
      </c>
      <c r="H390" t="s">
        <v>11</v>
      </c>
      <c r="I390" t="s">
        <v>11</v>
      </c>
      <c r="J390" t="s">
        <v>35</v>
      </c>
      <c r="K390" t="s">
        <v>186</v>
      </c>
    </row>
    <row r="391" spans="1:11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t="s">
        <v>11</v>
      </c>
      <c r="H391" t="s">
        <v>11</v>
      </c>
      <c r="I391" t="s">
        <v>11</v>
      </c>
      <c r="J391" t="s">
        <v>35</v>
      </c>
      <c r="K391" t="s">
        <v>186</v>
      </c>
    </row>
    <row r="392" spans="1:11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t="s">
        <v>11</v>
      </c>
      <c r="H392" t="s">
        <v>11</v>
      </c>
      <c r="I392" t="s">
        <v>11</v>
      </c>
      <c r="J392" t="s">
        <v>35</v>
      </c>
      <c r="K392" t="s">
        <v>186</v>
      </c>
    </row>
    <row r="393" spans="1:11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t="s">
        <v>11</v>
      </c>
      <c r="H393" t="s">
        <v>11</v>
      </c>
      <c r="I393" t="s">
        <v>11</v>
      </c>
      <c r="J393" t="s">
        <v>35</v>
      </c>
      <c r="K393" t="s">
        <v>186</v>
      </c>
    </row>
    <row r="394" spans="1:11" x14ac:dyDescent="0.25">
      <c r="A394">
        <v>420</v>
      </c>
      <c r="B394" t="s">
        <v>187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11</v>
      </c>
      <c r="I394" s="2">
        <v>13413000000</v>
      </c>
      <c r="J394" t="s">
        <v>82</v>
      </c>
      <c r="K394" t="s">
        <v>143</v>
      </c>
    </row>
    <row r="395" spans="1:11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11</v>
      </c>
      <c r="I395" s="2">
        <v>14186000000</v>
      </c>
      <c r="J395" t="s">
        <v>82</v>
      </c>
      <c r="K395" t="s">
        <v>143</v>
      </c>
    </row>
    <row r="396" spans="1:11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11</v>
      </c>
      <c r="I396" s="2">
        <v>16793000000</v>
      </c>
      <c r="J396" t="s">
        <v>82</v>
      </c>
      <c r="K396" t="s">
        <v>143</v>
      </c>
    </row>
    <row r="397" spans="1:11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11</v>
      </c>
      <c r="I397" s="2">
        <v>21037000000</v>
      </c>
      <c r="J397" t="s">
        <v>82</v>
      </c>
      <c r="K397" t="s">
        <v>143</v>
      </c>
    </row>
    <row r="398" spans="1:11" x14ac:dyDescent="0.25">
      <c r="A398">
        <v>424</v>
      </c>
      <c r="B398" t="s">
        <v>188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11</v>
      </c>
      <c r="I398" s="2">
        <v>579315000</v>
      </c>
      <c r="J398" t="s">
        <v>82</v>
      </c>
      <c r="K398" t="s">
        <v>83</v>
      </c>
    </row>
    <row r="399" spans="1:11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11</v>
      </c>
      <c r="I399" s="2">
        <v>778655000</v>
      </c>
      <c r="J399" t="s">
        <v>82</v>
      </c>
      <c r="K399" t="s">
        <v>83</v>
      </c>
    </row>
    <row r="400" spans="1:11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11</v>
      </c>
      <c r="I400" s="2">
        <v>986812000</v>
      </c>
      <c r="J400" t="s">
        <v>82</v>
      </c>
      <c r="K400" t="s">
        <v>83</v>
      </c>
    </row>
    <row r="401" spans="1:11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11</v>
      </c>
      <c r="I401" s="2">
        <v>1230853000</v>
      </c>
      <c r="J401" t="s">
        <v>82</v>
      </c>
      <c r="K401" t="s">
        <v>83</v>
      </c>
    </row>
    <row r="402" spans="1:11" x14ac:dyDescent="0.25">
      <c r="A402">
        <v>428</v>
      </c>
      <c r="B402" t="s">
        <v>189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11</v>
      </c>
      <c r="I402" s="2">
        <v>1127000000</v>
      </c>
      <c r="J402" t="s">
        <v>41</v>
      </c>
      <c r="K402" t="s">
        <v>44</v>
      </c>
    </row>
    <row r="403" spans="1:11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11</v>
      </c>
      <c r="I403" s="2">
        <v>1208000000</v>
      </c>
      <c r="J403" t="s">
        <v>41</v>
      </c>
      <c r="K403" t="s">
        <v>44</v>
      </c>
    </row>
    <row r="404" spans="1:11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11</v>
      </c>
      <c r="I404" s="2">
        <v>1292000000</v>
      </c>
      <c r="J404" t="s">
        <v>41</v>
      </c>
      <c r="K404" t="s">
        <v>44</v>
      </c>
    </row>
    <row r="405" spans="1:11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11</v>
      </c>
      <c r="I405" s="2">
        <v>1395000000</v>
      </c>
      <c r="J405" t="s">
        <v>41</v>
      </c>
      <c r="K405" t="s">
        <v>44</v>
      </c>
    </row>
    <row r="406" spans="1:11" x14ac:dyDescent="0.25">
      <c r="A406">
        <v>432</v>
      </c>
      <c r="B406" t="s">
        <v>190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11</v>
      </c>
      <c r="I406" s="2">
        <v>1658000000</v>
      </c>
      <c r="J406" t="s">
        <v>12</v>
      </c>
      <c r="K406" t="s">
        <v>13</v>
      </c>
    </row>
    <row r="407" spans="1:11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11</v>
      </c>
      <c r="I407" s="2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11</v>
      </c>
      <c r="I408" s="2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11</v>
      </c>
      <c r="I409" s="2">
        <v>1902000000</v>
      </c>
      <c r="J409" t="s">
        <v>12</v>
      </c>
      <c r="K409" t="s">
        <v>13</v>
      </c>
    </row>
    <row r="410" spans="1:11" x14ac:dyDescent="0.25">
      <c r="A410">
        <v>436</v>
      </c>
      <c r="B410" t="s">
        <v>191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11</v>
      </c>
      <c r="J410" t="s">
        <v>58</v>
      </c>
      <c r="K410" t="s">
        <v>192</v>
      </c>
    </row>
    <row r="411" spans="1:11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11</v>
      </c>
      <c r="J411" t="s">
        <v>58</v>
      </c>
      <c r="K411" t="s">
        <v>192</v>
      </c>
    </row>
    <row r="412" spans="1:11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11</v>
      </c>
      <c r="J412" t="s">
        <v>58</v>
      </c>
      <c r="K412" t="s">
        <v>192</v>
      </c>
    </row>
    <row r="413" spans="1:11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11</v>
      </c>
      <c r="J413" t="s">
        <v>58</v>
      </c>
      <c r="K413" t="s">
        <v>192</v>
      </c>
    </row>
    <row r="414" spans="1:11" x14ac:dyDescent="0.25">
      <c r="A414">
        <v>440</v>
      </c>
      <c r="B414" t="s">
        <v>193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11</v>
      </c>
      <c r="J414" t="s">
        <v>12</v>
      </c>
      <c r="K414" t="s">
        <v>126</v>
      </c>
    </row>
    <row r="415" spans="1:11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11</v>
      </c>
      <c r="J415" t="s">
        <v>12</v>
      </c>
      <c r="K415" t="s">
        <v>126</v>
      </c>
    </row>
    <row r="416" spans="1:11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11</v>
      </c>
      <c r="J416" t="s">
        <v>12</v>
      </c>
      <c r="K416" t="s">
        <v>126</v>
      </c>
    </row>
    <row r="417" spans="1:11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11</v>
      </c>
      <c r="J417" t="s">
        <v>12</v>
      </c>
      <c r="K417" t="s">
        <v>126</v>
      </c>
    </row>
    <row r="418" spans="1:11" x14ac:dyDescent="0.25">
      <c r="A418">
        <v>444</v>
      </c>
      <c r="B418" t="s">
        <v>194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11</v>
      </c>
      <c r="I418" s="2">
        <v>848000000</v>
      </c>
      <c r="J418" t="s">
        <v>46</v>
      </c>
      <c r="K418" t="s">
        <v>99</v>
      </c>
    </row>
    <row r="419" spans="1:11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11</v>
      </c>
      <c r="I419" s="2">
        <v>1086000000</v>
      </c>
      <c r="J419" t="s">
        <v>46</v>
      </c>
      <c r="K419" t="s">
        <v>99</v>
      </c>
    </row>
    <row r="420" spans="1:11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11</v>
      </c>
      <c r="I420" s="2">
        <v>1443000000</v>
      </c>
      <c r="J420" t="s">
        <v>46</v>
      </c>
      <c r="K420" t="s">
        <v>99</v>
      </c>
    </row>
    <row r="421" spans="1:11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11</v>
      </c>
      <c r="I421" s="2">
        <v>1512000000</v>
      </c>
      <c r="J421" t="s">
        <v>46</v>
      </c>
      <c r="K421" t="s">
        <v>99</v>
      </c>
    </row>
    <row r="422" spans="1:11" x14ac:dyDescent="0.25">
      <c r="A422">
        <v>448</v>
      </c>
      <c r="B422" t="s">
        <v>195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11</v>
      </c>
      <c r="I422" t="s">
        <v>11</v>
      </c>
      <c r="J422" t="s">
        <v>18</v>
      </c>
      <c r="K422" t="s">
        <v>196</v>
      </c>
    </row>
    <row r="423" spans="1:11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11</v>
      </c>
      <c r="I423" t="s">
        <v>11</v>
      </c>
      <c r="J423" t="s">
        <v>18</v>
      </c>
      <c r="K423" t="s">
        <v>196</v>
      </c>
    </row>
    <row r="424" spans="1:11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11</v>
      </c>
      <c r="I424" t="s">
        <v>11</v>
      </c>
      <c r="J424" t="s">
        <v>18</v>
      </c>
      <c r="K424" t="s">
        <v>196</v>
      </c>
    </row>
    <row r="425" spans="1:11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11</v>
      </c>
      <c r="I425" t="s">
        <v>11</v>
      </c>
      <c r="J425" t="s">
        <v>18</v>
      </c>
      <c r="K425" t="s">
        <v>196</v>
      </c>
    </row>
    <row r="426" spans="1:11" x14ac:dyDescent="0.25">
      <c r="A426">
        <v>452</v>
      </c>
      <c r="B426" t="s">
        <v>197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11</v>
      </c>
      <c r="I426" s="2">
        <v>75000000</v>
      </c>
      <c r="J426" t="s">
        <v>24</v>
      </c>
      <c r="K426" t="s">
        <v>198</v>
      </c>
    </row>
    <row r="427" spans="1:11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11</v>
      </c>
      <c r="I427" s="2">
        <v>79000000</v>
      </c>
      <c r="J427" t="s">
        <v>24</v>
      </c>
      <c r="K427" t="s">
        <v>198</v>
      </c>
    </row>
    <row r="428" spans="1:11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11</v>
      </c>
      <c r="I428" s="2">
        <v>94000000</v>
      </c>
      <c r="J428" t="s">
        <v>24</v>
      </c>
      <c r="K428" t="s">
        <v>198</v>
      </c>
    </row>
    <row r="429" spans="1:11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11</v>
      </c>
      <c r="I429" s="2">
        <v>81000000</v>
      </c>
      <c r="J429" t="s">
        <v>24</v>
      </c>
      <c r="K429" t="s">
        <v>198</v>
      </c>
    </row>
    <row r="430" spans="1:11" x14ac:dyDescent="0.25">
      <c r="A430">
        <v>456</v>
      </c>
      <c r="B430" t="s">
        <v>199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11</v>
      </c>
      <c r="I430" t="s">
        <v>11</v>
      </c>
      <c r="J430" t="s">
        <v>18</v>
      </c>
      <c r="K430" t="s">
        <v>200</v>
      </c>
    </row>
    <row r="431" spans="1:11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11</v>
      </c>
      <c r="I431" t="s">
        <v>11</v>
      </c>
      <c r="J431" t="s">
        <v>18</v>
      </c>
      <c r="K431" t="s">
        <v>200</v>
      </c>
    </row>
    <row r="432" spans="1:11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11</v>
      </c>
      <c r="I432" t="s">
        <v>11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11</v>
      </c>
      <c r="I433" t="s">
        <v>11</v>
      </c>
      <c r="J433" t="s">
        <v>18</v>
      </c>
      <c r="K433" t="s">
        <v>200</v>
      </c>
    </row>
    <row r="434" spans="1:11" x14ac:dyDescent="0.25">
      <c r="A434">
        <v>460</v>
      </c>
      <c r="B434" t="s">
        <v>201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11</v>
      </c>
      <c r="J434" t="s">
        <v>12</v>
      </c>
      <c r="K434" t="s">
        <v>163</v>
      </c>
    </row>
    <row r="435" spans="1:11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11</v>
      </c>
      <c r="J435" t="s">
        <v>12</v>
      </c>
      <c r="K435" t="s">
        <v>163</v>
      </c>
    </row>
    <row r="436" spans="1:11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11</v>
      </c>
      <c r="J436" t="s">
        <v>12</v>
      </c>
      <c r="K436" t="s">
        <v>163</v>
      </c>
    </row>
    <row r="437" spans="1:11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11</v>
      </c>
      <c r="J437" t="s">
        <v>12</v>
      </c>
      <c r="K437" t="s">
        <v>163</v>
      </c>
    </row>
    <row r="438" spans="1:11" x14ac:dyDescent="0.25">
      <c r="A438">
        <v>464</v>
      </c>
      <c r="B438" t="s">
        <v>202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11</v>
      </c>
      <c r="I438" s="2">
        <v>2192000000</v>
      </c>
      <c r="J438" t="s">
        <v>18</v>
      </c>
      <c r="K438" t="s">
        <v>203</v>
      </c>
    </row>
    <row r="439" spans="1:11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11</v>
      </c>
      <c r="I439" s="2">
        <v>2288000000</v>
      </c>
      <c r="J439" t="s">
        <v>18</v>
      </c>
      <c r="K439" t="s">
        <v>203</v>
      </c>
    </row>
    <row r="440" spans="1:11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11</v>
      </c>
      <c r="I440" s="2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11</v>
      </c>
      <c r="I441" s="2">
        <v>2527000000</v>
      </c>
      <c r="J441" t="s">
        <v>18</v>
      </c>
      <c r="K441" t="s">
        <v>203</v>
      </c>
    </row>
    <row r="442" spans="1:11" x14ac:dyDescent="0.25">
      <c r="A442">
        <v>468</v>
      </c>
      <c r="B442" t="s">
        <v>204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11</v>
      </c>
      <c r="I442" s="2">
        <v>276000000</v>
      </c>
      <c r="J442" t="s">
        <v>18</v>
      </c>
      <c r="K442" t="s">
        <v>147</v>
      </c>
    </row>
    <row r="443" spans="1:11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11</v>
      </c>
      <c r="I443" s="2">
        <v>329000000</v>
      </c>
      <c r="J443" t="s">
        <v>18</v>
      </c>
      <c r="K443" t="s">
        <v>147</v>
      </c>
    </row>
    <row r="444" spans="1:11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11</v>
      </c>
      <c r="I444" s="2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11</v>
      </c>
      <c r="I445" s="2">
        <v>322000000</v>
      </c>
      <c r="J445" t="s">
        <v>18</v>
      </c>
      <c r="K445" t="s">
        <v>147</v>
      </c>
    </row>
    <row r="446" spans="1:11" x14ac:dyDescent="0.25">
      <c r="A446">
        <v>472</v>
      </c>
      <c r="B446" t="s">
        <v>205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11</v>
      </c>
      <c r="I446" s="2">
        <v>276000000</v>
      </c>
      <c r="J446" t="s">
        <v>18</v>
      </c>
      <c r="K446" t="s">
        <v>147</v>
      </c>
    </row>
    <row r="447" spans="1:11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11</v>
      </c>
      <c r="I447" s="2">
        <v>329000000</v>
      </c>
      <c r="J447" t="s">
        <v>18</v>
      </c>
      <c r="K447" t="s">
        <v>147</v>
      </c>
    </row>
    <row r="448" spans="1:11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11</v>
      </c>
      <c r="I448" s="2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11</v>
      </c>
      <c r="I449" s="2">
        <v>322000000</v>
      </c>
      <c r="J449" t="s">
        <v>18</v>
      </c>
      <c r="K449" t="s">
        <v>147</v>
      </c>
    </row>
    <row r="450" spans="1:11" x14ac:dyDescent="0.25">
      <c r="A450">
        <v>476</v>
      </c>
      <c r="B450" t="s">
        <v>206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11</v>
      </c>
      <c r="I450" s="2">
        <v>97000000</v>
      </c>
      <c r="J450" t="s">
        <v>18</v>
      </c>
      <c r="K450" t="s">
        <v>120</v>
      </c>
    </row>
    <row r="451" spans="1:11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11</v>
      </c>
      <c r="I451" s="2">
        <v>94000000</v>
      </c>
      <c r="J451" t="s">
        <v>18</v>
      </c>
      <c r="K451" t="s">
        <v>120</v>
      </c>
    </row>
    <row r="452" spans="1:11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11</v>
      </c>
      <c r="I452" s="2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11</v>
      </c>
      <c r="I453" s="2">
        <v>134000000</v>
      </c>
      <c r="J453" t="s">
        <v>18</v>
      </c>
      <c r="K453" t="s">
        <v>120</v>
      </c>
    </row>
    <row r="454" spans="1:11" x14ac:dyDescent="0.25">
      <c r="A454">
        <v>480</v>
      </c>
      <c r="B454" t="s">
        <v>207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11</v>
      </c>
      <c r="I454" s="2">
        <v>382553000</v>
      </c>
      <c r="J454" t="s">
        <v>51</v>
      </c>
      <c r="K454" t="s">
        <v>74</v>
      </c>
    </row>
    <row r="455" spans="1:11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11</v>
      </c>
      <c r="I455" s="2">
        <v>475464000</v>
      </c>
      <c r="J455" t="s">
        <v>51</v>
      </c>
      <c r="K455" t="s">
        <v>74</v>
      </c>
    </row>
    <row r="456" spans="1:11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11</v>
      </c>
      <c r="I456" s="2">
        <v>538513000</v>
      </c>
      <c r="J456" t="s">
        <v>51</v>
      </c>
      <c r="K456" t="s">
        <v>74</v>
      </c>
    </row>
    <row r="457" spans="1:11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11</v>
      </c>
      <c r="I457" s="2">
        <v>570527000</v>
      </c>
      <c r="J457" t="s">
        <v>51</v>
      </c>
      <c r="K457" t="s">
        <v>74</v>
      </c>
    </row>
    <row r="458" spans="1:11" x14ac:dyDescent="0.25">
      <c r="A458">
        <v>484</v>
      </c>
      <c r="B458" t="s">
        <v>208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11</v>
      </c>
      <c r="I458" t="s">
        <v>11</v>
      </c>
      <c r="J458" t="s">
        <v>18</v>
      </c>
      <c r="K458" t="s">
        <v>196</v>
      </c>
    </row>
    <row r="459" spans="1:11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11</v>
      </c>
      <c r="I459" t="s">
        <v>11</v>
      </c>
      <c r="J459" t="s">
        <v>18</v>
      </c>
      <c r="K459" t="s">
        <v>196</v>
      </c>
    </row>
    <row r="460" spans="1:11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11</v>
      </c>
      <c r="I460" t="s">
        <v>11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11</v>
      </c>
      <c r="I461" t="s">
        <v>11</v>
      </c>
      <c r="J461" t="s">
        <v>18</v>
      </c>
      <c r="K461" t="s">
        <v>196</v>
      </c>
    </row>
    <row r="462" spans="1:11" x14ac:dyDescent="0.25">
      <c r="A462">
        <v>488</v>
      </c>
      <c r="B462" t="s">
        <v>209</v>
      </c>
      <c r="C462" t="s">
        <v>10</v>
      </c>
      <c r="D462" s="1">
        <v>41274</v>
      </c>
      <c r="E462" s="2">
        <v>1663000000</v>
      </c>
      <c r="F462" t="s">
        <v>11</v>
      </c>
      <c r="G462" s="2">
        <v>1123200000</v>
      </c>
      <c r="H462" t="s">
        <v>11</v>
      </c>
      <c r="I462" s="2">
        <v>78300000</v>
      </c>
      <c r="J462" t="s">
        <v>12</v>
      </c>
      <c r="K462" t="s">
        <v>210</v>
      </c>
    </row>
    <row r="463" spans="1:11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t="s">
        <v>11</v>
      </c>
      <c r="G463" s="2">
        <v>1058000000</v>
      </c>
      <c r="H463" t="s">
        <v>11</v>
      </c>
      <c r="I463" s="2">
        <v>60400000</v>
      </c>
      <c r="J463" t="s">
        <v>12</v>
      </c>
      <c r="K463" t="s">
        <v>210</v>
      </c>
    </row>
    <row r="464" spans="1:11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t="s">
        <v>11</v>
      </c>
      <c r="G464" s="2">
        <v>1105700000</v>
      </c>
      <c r="H464" t="s">
        <v>11</v>
      </c>
      <c r="I464" s="2">
        <v>52500000</v>
      </c>
      <c r="J464" t="s">
        <v>12</v>
      </c>
      <c r="K464" t="s">
        <v>210</v>
      </c>
    </row>
    <row r="465" spans="1:11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t="s">
        <v>11</v>
      </c>
      <c r="G465" s="2">
        <v>1209100000</v>
      </c>
      <c r="H465" t="s">
        <v>11</v>
      </c>
      <c r="I465" s="2">
        <v>58700000</v>
      </c>
      <c r="J465" t="s">
        <v>12</v>
      </c>
      <c r="K465" t="s">
        <v>210</v>
      </c>
    </row>
    <row r="466" spans="1:11" x14ac:dyDescent="0.25">
      <c r="A466">
        <v>492</v>
      </c>
      <c r="B466" t="s">
        <v>211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11</v>
      </c>
      <c r="I466" t="s">
        <v>11</v>
      </c>
      <c r="J466" t="s">
        <v>12</v>
      </c>
      <c r="K466" t="s">
        <v>156</v>
      </c>
    </row>
    <row r="467" spans="1:11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11</v>
      </c>
      <c r="I467" t="s">
        <v>11</v>
      </c>
      <c r="J467" t="s">
        <v>12</v>
      </c>
      <c r="K467" t="s">
        <v>156</v>
      </c>
    </row>
    <row r="468" spans="1:11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11</v>
      </c>
      <c r="I468" t="s">
        <v>11</v>
      </c>
      <c r="J468" t="s">
        <v>12</v>
      </c>
      <c r="K468" t="s">
        <v>156</v>
      </c>
    </row>
    <row r="469" spans="1:11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11</v>
      </c>
      <c r="I469" t="s">
        <v>11</v>
      </c>
      <c r="J469" t="s">
        <v>12</v>
      </c>
      <c r="K469" t="s">
        <v>156</v>
      </c>
    </row>
    <row r="470" spans="1:11" x14ac:dyDescent="0.25">
      <c r="A470">
        <v>496</v>
      </c>
      <c r="B470" t="s">
        <v>212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11</v>
      </c>
      <c r="I470" s="2">
        <v>115000000</v>
      </c>
      <c r="J470" t="s">
        <v>35</v>
      </c>
      <c r="K470" t="s">
        <v>213</v>
      </c>
    </row>
    <row r="471" spans="1:11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11</v>
      </c>
      <c r="I471" s="2">
        <v>115000000</v>
      </c>
      <c r="J471" t="s">
        <v>35</v>
      </c>
      <c r="K471" t="s">
        <v>213</v>
      </c>
    </row>
    <row r="472" spans="1:11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11</v>
      </c>
      <c r="I472" s="2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11</v>
      </c>
      <c r="I473" s="2">
        <v>99000000</v>
      </c>
      <c r="J473" t="s">
        <v>35</v>
      </c>
      <c r="K473" t="s">
        <v>213</v>
      </c>
    </row>
    <row r="474" spans="1:11" x14ac:dyDescent="0.25">
      <c r="A474">
        <v>500</v>
      </c>
      <c r="B474" t="s">
        <v>214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11</v>
      </c>
      <c r="I474" s="2">
        <v>278300000</v>
      </c>
      <c r="J474" t="s">
        <v>18</v>
      </c>
      <c r="K474" t="s">
        <v>154</v>
      </c>
    </row>
    <row r="475" spans="1:11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11</v>
      </c>
      <c r="I475" s="2">
        <v>304400000</v>
      </c>
      <c r="J475" t="s">
        <v>18</v>
      </c>
      <c r="K475" t="s">
        <v>154</v>
      </c>
    </row>
    <row r="476" spans="1:11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11</v>
      </c>
      <c r="I476" s="2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11</v>
      </c>
      <c r="I477" s="2">
        <v>290200000</v>
      </c>
      <c r="J477" t="s">
        <v>18</v>
      </c>
      <c r="K477" t="s">
        <v>154</v>
      </c>
    </row>
    <row r="478" spans="1:11" x14ac:dyDescent="0.25">
      <c r="A478">
        <v>504</v>
      </c>
      <c r="B478" t="s">
        <v>215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11</v>
      </c>
      <c r="I478" s="2">
        <v>2145000000</v>
      </c>
      <c r="J478" t="s">
        <v>41</v>
      </c>
      <c r="K478" t="s">
        <v>44</v>
      </c>
    </row>
    <row r="479" spans="1:11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11</v>
      </c>
      <c r="I479" s="2">
        <v>2668000000</v>
      </c>
      <c r="J479" t="s">
        <v>41</v>
      </c>
      <c r="K479" t="s">
        <v>44</v>
      </c>
    </row>
    <row r="480" spans="1:11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11</v>
      </c>
      <c r="I480" s="2">
        <v>3066000000</v>
      </c>
      <c r="J480" t="s">
        <v>41</v>
      </c>
      <c r="K480" t="s">
        <v>44</v>
      </c>
    </row>
    <row r="481" spans="1:11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11</v>
      </c>
      <c r="I481" s="2">
        <v>3144000000</v>
      </c>
      <c r="J481" t="s">
        <v>41</v>
      </c>
      <c r="K481" t="s">
        <v>44</v>
      </c>
    </row>
    <row r="482" spans="1:11" x14ac:dyDescent="0.25">
      <c r="A482">
        <v>508</v>
      </c>
      <c r="B482" t="s">
        <v>216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11</v>
      </c>
      <c r="I482" s="2">
        <v>341969000</v>
      </c>
      <c r="J482" t="s">
        <v>24</v>
      </c>
      <c r="K482" t="s">
        <v>198</v>
      </c>
    </row>
    <row r="483" spans="1:11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11</v>
      </c>
      <c r="I483" s="2">
        <v>528737000</v>
      </c>
      <c r="J483" t="s">
        <v>24</v>
      </c>
      <c r="K483" t="s">
        <v>198</v>
      </c>
    </row>
    <row r="484" spans="1:11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11</v>
      </c>
      <c r="I484" s="2">
        <v>590935000</v>
      </c>
      <c r="J484" t="s">
        <v>24</v>
      </c>
      <c r="K484" t="s">
        <v>198</v>
      </c>
    </row>
    <row r="485" spans="1:11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11</v>
      </c>
      <c r="I485" s="2">
        <v>638024000</v>
      </c>
      <c r="J485" t="s">
        <v>24</v>
      </c>
      <c r="K485" t="s">
        <v>198</v>
      </c>
    </row>
    <row r="486" spans="1:11" x14ac:dyDescent="0.25">
      <c r="A486">
        <v>512</v>
      </c>
      <c r="B486" t="s">
        <v>217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11</v>
      </c>
      <c r="I486" s="2">
        <v>2780000000</v>
      </c>
      <c r="J486" t="s">
        <v>82</v>
      </c>
      <c r="K486" t="s">
        <v>83</v>
      </c>
    </row>
    <row r="487" spans="1:11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11</v>
      </c>
      <c r="I487" s="2">
        <v>3319000000</v>
      </c>
      <c r="J487" t="s">
        <v>82</v>
      </c>
      <c r="K487" t="s">
        <v>83</v>
      </c>
    </row>
    <row r="488" spans="1:11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11</v>
      </c>
      <c r="I488" s="2">
        <v>3129000000</v>
      </c>
      <c r="J488" t="s">
        <v>82</v>
      </c>
      <c r="K488" t="s">
        <v>83</v>
      </c>
    </row>
    <row r="489" spans="1:11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11</v>
      </c>
      <c r="I489" s="2">
        <v>1792000000</v>
      </c>
      <c r="J489" t="s">
        <v>82</v>
      </c>
      <c r="K489" t="s">
        <v>83</v>
      </c>
    </row>
    <row r="490" spans="1:11" x14ac:dyDescent="0.25">
      <c r="A490">
        <v>516</v>
      </c>
      <c r="B490" t="s">
        <v>218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25">
      <c r="A494">
        <v>520</v>
      </c>
      <c r="B494" t="s">
        <v>219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25">
      <c r="A498">
        <v>524</v>
      </c>
      <c r="B498" t="s">
        <v>220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11</v>
      </c>
      <c r="I498" t="s">
        <v>11</v>
      </c>
      <c r="J498" t="s">
        <v>58</v>
      </c>
      <c r="K498" t="s">
        <v>59</v>
      </c>
    </row>
    <row r="499" spans="1:11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11</v>
      </c>
      <c r="I499" t="s">
        <v>11</v>
      </c>
      <c r="J499" t="s">
        <v>58</v>
      </c>
      <c r="K499" t="s">
        <v>59</v>
      </c>
    </row>
    <row r="500" spans="1:11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11</v>
      </c>
      <c r="I500" t="s">
        <v>11</v>
      </c>
      <c r="J500" t="s">
        <v>58</v>
      </c>
      <c r="K500" t="s">
        <v>59</v>
      </c>
    </row>
    <row r="501" spans="1:11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11</v>
      </c>
      <c r="I501" t="s">
        <v>11</v>
      </c>
      <c r="J501" t="s">
        <v>58</v>
      </c>
      <c r="K501" t="s">
        <v>59</v>
      </c>
    </row>
    <row r="502" spans="1:11" x14ac:dyDescent="0.25">
      <c r="A502">
        <v>528</v>
      </c>
      <c r="B502" t="s">
        <v>221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11</v>
      </c>
      <c r="I502" s="2">
        <v>1024000000</v>
      </c>
      <c r="J502" t="s">
        <v>41</v>
      </c>
      <c r="K502" t="s">
        <v>44</v>
      </c>
    </row>
    <row r="503" spans="1:11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11</v>
      </c>
      <c r="I503" s="2">
        <v>1071000000</v>
      </c>
      <c r="J503" t="s">
        <v>41</v>
      </c>
      <c r="K503" t="s">
        <v>44</v>
      </c>
    </row>
    <row r="504" spans="1:11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11</v>
      </c>
      <c r="I504" s="2">
        <v>1130000000</v>
      </c>
      <c r="J504" t="s">
        <v>41</v>
      </c>
      <c r="K504" t="s">
        <v>44</v>
      </c>
    </row>
    <row r="505" spans="1:11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11</v>
      </c>
      <c r="I505" s="2">
        <v>1216000000</v>
      </c>
      <c r="J505" t="s">
        <v>41</v>
      </c>
      <c r="K505" t="s">
        <v>44</v>
      </c>
    </row>
    <row r="506" spans="1:11" x14ac:dyDescent="0.25">
      <c r="A506">
        <v>532</v>
      </c>
      <c r="B506" t="s">
        <v>222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11</v>
      </c>
      <c r="I506" s="2">
        <v>160000000</v>
      </c>
      <c r="J506" t="s">
        <v>12</v>
      </c>
      <c r="K506" t="s">
        <v>210</v>
      </c>
    </row>
    <row r="507" spans="1:11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11</v>
      </c>
      <c r="I507" s="2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11</v>
      </c>
      <c r="I508" s="2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11</v>
      </c>
      <c r="I509" s="2">
        <v>198000000</v>
      </c>
      <c r="J509" t="s">
        <v>12</v>
      </c>
      <c r="K509" t="s">
        <v>210</v>
      </c>
    </row>
    <row r="510" spans="1:11" x14ac:dyDescent="0.25">
      <c r="A510">
        <v>536</v>
      </c>
      <c r="B510" t="s">
        <v>223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11</v>
      </c>
      <c r="I510" s="2">
        <v>1562000000</v>
      </c>
      <c r="J510" t="s">
        <v>41</v>
      </c>
      <c r="K510" t="s">
        <v>44</v>
      </c>
    </row>
    <row r="511" spans="1:11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11</v>
      </c>
      <c r="I511" s="2">
        <v>1622000000</v>
      </c>
      <c r="J511" t="s">
        <v>41</v>
      </c>
      <c r="K511" t="s">
        <v>44</v>
      </c>
    </row>
    <row r="512" spans="1:11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11</v>
      </c>
      <c r="I512" s="2">
        <v>1720000000</v>
      </c>
      <c r="J512" t="s">
        <v>41</v>
      </c>
      <c r="K512" t="s">
        <v>44</v>
      </c>
    </row>
    <row r="513" spans="1:11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11</v>
      </c>
      <c r="I513" s="2">
        <v>1919000000</v>
      </c>
      <c r="J513" t="s">
        <v>41</v>
      </c>
      <c r="K513" t="s">
        <v>44</v>
      </c>
    </row>
    <row r="514" spans="1:11" x14ac:dyDescent="0.25">
      <c r="A514">
        <v>540</v>
      </c>
      <c r="B514" t="s">
        <v>224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11</v>
      </c>
      <c r="I514" t="s">
        <v>11</v>
      </c>
      <c r="J514" t="s">
        <v>35</v>
      </c>
      <c r="K514" t="s">
        <v>169</v>
      </c>
    </row>
    <row r="515" spans="1:11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11</v>
      </c>
      <c r="I515" t="s">
        <v>11</v>
      </c>
      <c r="J515" t="s">
        <v>35</v>
      </c>
      <c r="K515" t="s">
        <v>169</v>
      </c>
    </row>
    <row r="516" spans="1:11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11</v>
      </c>
      <c r="I516" t="s">
        <v>11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11</v>
      </c>
      <c r="I517" t="s">
        <v>11</v>
      </c>
      <c r="J517" t="s">
        <v>35</v>
      </c>
      <c r="K517" t="s">
        <v>169</v>
      </c>
    </row>
    <row r="518" spans="1:11" x14ac:dyDescent="0.25">
      <c r="A518">
        <v>544</v>
      </c>
      <c r="B518" t="s">
        <v>225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11</v>
      </c>
      <c r="J518" t="s">
        <v>58</v>
      </c>
      <c r="K518" t="s">
        <v>192</v>
      </c>
    </row>
    <row r="519" spans="1:11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11</v>
      </c>
      <c r="J519" t="s">
        <v>58</v>
      </c>
      <c r="K519" t="s">
        <v>192</v>
      </c>
    </row>
    <row r="520" spans="1:11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11</v>
      </c>
      <c r="J520" t="s">
        <v>58</v>
      </c>
      <c r="K520" t="s">
        <v>192</v>
      </c>
    </row>
    <row r="521" spans="1:11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11</v>
      </c>
      <c r="J521" t="s">
        <v>58</v>
      </c>
      <c r="K521" t="s">
        <v>192</v>
      </c>
    </row>
    <row r="522" spans="1:11" x14ac:dyDescent="0.25">
      <c r="A522">
        <v>548</v>
      </c>
      <c r="B522" t="s">
        <v>226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11</v>
      </c>
      <c r="I522" t="s">
        <v>11</v>
      </c>
      <c r="J522" t="s">
        <v>12</v>
      </c>
      <c r="K522" t="s">
        <v>163</v>
      </c>
    </row>
    <row r="523" spans="1:11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11</v>
      </c>
      <c r="I523" t="s">
        <v>11</v>
      </c>
      <c r="J523" t="s">
        <v>12</v>
      </c>
      <c r="K523" t="s">
        <v>163</v>
      </c>
    </row>
    <row r="524" spans="1:11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11</v>
      </c>
      <c r="I524" t="s">
        <v>11</v>
      </c>
      <c r="J524" t="s">
        <v>12</v>
      </c>
      <c r="K524" t="s">
        <v>163</v>
      </c>
    </row>
    <row r="525" spans="1:11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11</v>
      </c>
      <c r="I525" t="s">
        <v>11</v>
      </c>
      <c r="J525" t="s">
        <v>12</v>
      </c>
      <c r="K525" t="s">
        <v>163</v>
      </c>
    </row>
    <row r="526" spans="1:11" x14ac:dyDescent="0.25">
      <c r="A526">
        <v>552</v>
      </c>
      <c r="B526" t="s">
        <v>227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11</v>
      </c>
      <c r="I526" s="2">
        <v>3169703000</v>
      </c>
      <c r="J526" t="s">
        <v>82</v>
      </c>
      <c r="K526" t="s">
        <v>83</v>
      </c>
    </row>
    <row r="527" spans="1:11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11</v>
      </c>
      <c r="I527" s="2">
        <v>3600976000</v>
      </c>
      <c r="J527" t="s">
        <v>82</v>
      </c>
      <c r="K527" t="s">
        <v>83</v>
      </c>
    </row>
    <row r="528" spans="1:11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11</v>
      </c>
      <c r="I528" s="2">
        <v>3997041000</v>
      </c>
      <c r="J528" t="s">
        <v>82</v>
      </c>
      <c r="K528" t="s">
        <v>83</v>
      </c>
    </row>
    <row r="529" spans="1:11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11</v>
      </c>
      <c r="I529" s="2">
        <v>3313644000</v>
      </c>
      <c r="J529" t="s">
        <v>82</v>
      </c>
      <c r="K529" t="s">
        <v>83</v>
      </c>
    </row>
    <row r="530" spans="1:11" x14ac:dyDescent="0.25">
      <c r="A530">
        <v>556</v>
      </c>
      <c r="B530" t="s">
        <v>228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11</v>
      </c>
      <c r="I530" t="s">
        <v>11</v>
      </c>
      <c r="J530" t="s">
        <v>51</v>
      </c>
      <c r="K530" t="s">
        <v>52</v>
      </c>
    </row>
    <row r="531" spans="1:11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11</v>
      </c>
      <c r="I531" t="s">
        <v>11</v>
      </c>
      <c r="J531" t="s">
        <v>51</v>
      </c>
      <c r="K531" t="s">
        <v>52</v>
      </c>
    </row>
    <row r="532" spans="1:11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11</v>
      </c>
      <c r="I532" t="s">
        <v>11</v>
      </c>
      <c r="J532" t="s">
        <v>51</v>
      </c>
      <c r="K532" t="s">
        <v>52</v>
      </c>
    </row>
    <row r="533" spans="1:11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11</v>
      </c>
      <c r="I533" t="s">
        <v>11</v>
      </c>
      <c r="J533" t="s">
        <v>51</v>
      </c>
      <c r="K533" t="s">
        <v>52</v>
      </c>
    </row>
    <row r="534" spans="1:11" x14ac:dyDescent="0.25">
      <c r="A534">
        <v>560</v>
      </c>
      <c r="B534" t="s">
        <v>229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11</v>
      </c>
      <c r="I534" s="2">
        <v>560669000</v>
      </c>
      <c r="J534" t="s">
        <v>51</v>
      </c>
      <c r="K534" t="s">
        <v>52</v>
      </c>
    </row>
    <row r="535" spans="1:11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11</v>
      </c>
      <c r="I535" s="2">
        <v>978973000</v>
      </c>
      <c r="J535" t="s">
        <v>51</v>
      </c>
      <c r="K535" t="s">
        <v>52</v>
      </c>
    </row>
    <row r="536" spans="1:11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11</v>
      </c>
      <c r="I536" s="2">
        <v>758861000</v>
      </c>
      <c r="J536" t="s">
        <v>51</v>
      </c>
      <c r="K536" t="s">
        <v>52</v>
      </c>
    </row>
    <row r="537" spans="1:11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11</v>
      </c>
      <c r="I537" s="2">
        <v>765895000</v>
      </c>
      <c r="J537" t="s">
        <v>51</v>
      </c>
      <c r="K537" t="s">
        <v>52</v>
      </c>
    </row>
    <row r="538" spans="1:11" x14ac:dyDescent="0.25">
      <c r="A538">
        <v>564</v>
      </c>
      <c r="B538" t="s">
        <v>230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11</v>
      </c>
      <c r="I538" s="2">
        <v>653132000</v>
      </c>
      <c r="J538" t="s">
        <v>82</v>
      </c>
      <c r="K538" t="s">
        <v>83</v>
      </c>
    </row>
    <row r="539" spans="1:11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11</v>
      </c>
      <c r="I539" s="2">
        <v>679298000</v>
      </c>
      <c r="J539" t="s">
        <v>82</v>
      </c>
      <c r="K539" t="s">
        <v>83</v>
      </c>
    </row>
    <row r="540" spans="1:11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11</v>
      </c>
      <c r="I540" s="2">
        <v>819216000</v>
      </c>
      <c r="J540" t="s">
        <v>82</v>
      </c>
      <c r="K540" t="s">
        <v>83</v>
      </c>
    </row>
    <row r="541" spans="1:11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11</v>
      </c>
      <c r="I541" s="2">
        <v>927920000</v>
      </c>
      <c r="J541" t="s">
        <v>82</v>
      </c>
      <c r="K541" t="s">
        <v>83</v>
      </c>
    </row>
    <row r="542" spans="1:11" x14ac:dyDescent="0.25">
      <c r="A542">
        <v>568</v>
      </c>
      <c r="B542" t="s">
        <v>231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11</v>
      </c>
      <c r="I542" s="2">
        <v>740791000</v>
      </c>
      <c r="J542" t="s">
        <v>41</v>
      </c>
      <c r="K542" t="s">
        <v>42</v>
      </c>
    </row>
    <row r="543" spans="1:11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11</v>
      </c>
      <c r="I543" s="2">
        <v>859680000</v>
      </c>
      <c r="J543" t="s">
        <v>41</v>
      </c>
      <c r="K543" t="s">
        <v>42</v>
      </c>
    </row>
    <row r="544" spans="1:11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11</v>
      </c>
      <c r="I544" s="2">
        <v>625361000</v>
      </c>
      <c r="J544" t="s">
        <v>41</v>
      </c>
      <c r="K544" t="s">
        <v>42</v>
      </c>
    </row>
    <row r="545" spans="1:11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11</v>
      </c>
      <c r="I545" s="2">
        <v>688195000</v>
      </c>
      <c r="J545" t="s">
        <v>41</v>
      </c>
      <c r="K545" t="s">
        <v>42</v>
      </c>
    </row>
    <row r="546" spans="1:11" x14ac:dyDescent="0.25">
      <c r="A546">
        <v>572</v>
      </c>
      <c r="B546" t="s">
        <v>232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11</v>
      </c>
      <c r="I546" s="2">
        <v>169173000</v>
      </c>
      <c r="J546" t="s">
        <v>51</v>
      </c>
      <c r="K546" t="s">
        <v>233</v>
      </c>
    </row>
    <row r="547" spans="1:11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11</v>
      </c>
      <c r="I547" s="2">
        <v>192420000</v>
      </c>
      <c r="J547" t="s">
        <v>51</v>
      </c>
      <c r="K547" t="s">
        <v>233</v>
      </c>
    </row>
    <row r="548" spans="1:11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11</v>
      </c>
      <c r="I548" s="2">
        <v>360592000</v>
      </c>
      <c r="J548" t="s">
        <v>51</v>
      </c>
      <c r="K548" t="s">
        <v>233</v>
      </c>
    </row>
    <row r="549" spans="1:11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11</v>
      </c>
      <c r="I549" s="2">
        <v>453423000</v>
      </c>
      <c r="J549" t="s">
        <v>51</v>
      </c>
      <c r="K549" t="s">
        <v>233</v>
      </c>
    </row>
    <row r="550" spans="1:11" x14ac:dyDescent="0.25">
      <c r="A550">
        <v>576</v>
      </c>
      <c r="B550" t="s">
        <v>234</v>
      </c>
      <c r="C550" t="s">
        <v>10</v>
      </c>
      <c r="D550" s="1">
        <v>41274</v>
      </c>
      <c r="E550" s="2">
        <v>1365000000</v>
      </c>
      <c r="F550" t="s">
        <v>11</v>
      </c>
      <c r="G550" s="2">
        <v>921000000</v>
      </c>
      <c r="H550" t="s">
        <v>11</v>
      </c>
      <c r="I550" s="2">
        <v>471000000</v>
      </c>
      <c r="J550" t="s">
        <v>46</v>
      </c>
      <c r="K550" t="s">
        <v>235</v>
      </c>
    </row>
    <row r="551" spans="1:11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t="s">
        <v>11</v>
      </c>
      <c r="G551" s="2">
        <v>888000000</v>
      </c>
      <c r="H551" t="s">
        <v>11</v>
      </c>
      <c r="I551" s="2">
        <v>256000000</v>
      </c>
      <c r="J551" t="s">
        <v>46</v>
      </c>
      <c r="K551" t="s">
        <v>235</v>
      </c>
    </row>
    <row r="552" spans="1:11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t="s">
        <v>11</v>
      </c>
      <c r="G552" s="2">
        <v>958000000</v>
      </c>
      <c r="H552" t="s">
        <v>11</v>
      </c>
      <c r="I552" s="2">
        <v>136000000</v>
      </c>
      <c r="J552" t="s">
        <v>46</v>
      </c>
      <c r="K552" t="s">
        <v>235</v>
      </c>
    </row>
    <row r="553" spans="1:11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t="s">
        <v>11</v>
      </c>
      <c r="G553" s="2">
        <v>1048000000</v>
      </c>
      <c r="H553" t="s">
        <v>11</v>
      </c>
      <c r="I553" s="2">
        <v>61000000</v>
      </c>
      <c r="J553" t="s">
        <v>46</v>
      </c>
      <c r="K553" t="s">
        <v>235</v>
      </c>
    </row>
    <row r="554" spans="1:11" x14ac:dyDescent="0.25">
      <c r="A554">
        <v>580</v>
      </c>
      <c r="B554" t="s">
        <v>236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11</v>
      </c>
      <c r="J554" t="s">
        <v>12</v>
      </c>
      <c r="K554" t="s">
        <v>163</v>
      </c>
    </row>
    <row r="555" spans="1:11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11</v>
      </c>
      <c r="J555" t="s">
        <v>12</v>
      </c>
      <c r="K555" t="s">
        <v>163</v>
      </c>
    </row>
    <row r="556" spans="1:11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11</v>
      </c>
      <c r="J556" t="s">
        <v>12</v>
      </c>
      <c r="K556" t="s">
        <v>163</v>
      </c>
    </row>
    <row r="557" spans="1:11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11</v>
      </c>
      <c r="J557" t="s">
        <v>12</v>
      </c>
      <c r="K557" t="s">
        <v>163</v>
      </c>
    </row>
    <row r="558" spans="1:11" x14ac:dyDescent="0.25">
      <c r="A558">
        <v>584</v>
      </c>
      <c r="B558" t="s">
        <v>237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11</v>
      </c>
      <c r="I558" s="2">
        <v>1144585000</v>
      </c>
      <c r="J558" t="s">
        <v>41</v>
      </c>
      <c r="K558" t="s">
        <v>44</v>
      </c>
    </row>
    <row r="559" spans="1:11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11</v>
      </c>
      <c r="I559" s="2">
        <v>1261044000</v>
      </c>
      <c r="J559" t="s">
        <v>41</v>
      </c>
      <c r="K559" t="s">
        <v>44</v>
      </c>
    </row>
    <row r="560" spans="1:11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11</v>
      </c>
      <c r="I560" s="2">
        <v>1318638000</v>
      </c>
      <c r="J560" t="s">
        <v>41</v>
      </c>
      <c r="K560" t="s">
        <v>44</v>
      </c>
    </row>
    <row r="561" spans="1:11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11</v>
      </c>
      <c r="I561" s="2">
        <v>1337276000</v>
      </c>
      <c r="J561" t="s">
        <v>41</v>
      </c>
      <c r="K561" t="s">
        <v>44</v>
      </c>
    </row>
    <row r="562" spans="1:11" x14ac:dyDescent="0.25">
      <c r="A562">
        <v>588</v>
      </c>
      <c r="B562" t="s">
        <v>238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11</v>
      </c>
      <c r="J562" t="s">
        <v>24</v>
      </c>
      <c r="K562" t="s">
        <v>29</v>
      </c>
    </row>
    <row r="563" spans="1:11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11</v>
      </c>
      <c r="J563" t="s">
        <v>24</v>
      </c>
      <c r="K563" t="s">
        <v>29</v>
      </c>
    </row>
    <row r="564" spans="1:11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11</v>
      </c>
      <c r="J564" t="s">
        <v>24</v>
      </c>
      <c r="K564" t="s">
        <v>29</v>
      </c>
    </row>
    <row r="565" spans="1:11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11</v>
      </c>
      <c r="J565" t="s">
        <v>24</v>
      </c>
      <c r="K565" t="s">
        <v>29</v>
      </c>
    </row>
    <row r="566" spans="1:11" x14ac:dyDescent="0.25">
      <c r="A566">
        <v>592</v>
      </c>
      <c r="B566" t="s">
        <v>239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11</v>
      </c>
      <c r="I566" s="2">
        <v>2153000000</v>
      </c>
      <c r="J566" t="s">
        <v>41</v>
      </c>
      <c r="K566" t="s">
        <v>42</v>
      </c>
    </row>
    <row r="567" spans="1:11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11</v>
      </c>
      <c r="I567" s="2">
        <v>2314000000</v>
      </c>
      <c r="J567" t="s">
        <v>41</v>
      </c>
      <c r="K567" t="s">
        <v>42</v>
      </c>
    </row>
    <row r="568" spans="1:11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11</v>
      </c>
      <c r="I568" s="2">
        <v>2450000000</v>
      </c>
      <c r="J568" t="s">
        <v>41</v>
      </c>
      <c r="K568" t="s">
        <v>42</v>
      </c>
    </row>
    <row r="569" spans="1:11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11</v>
      </c>
      <c r="I569" s="2">
        <v>3936000000</v>
      </c>
      <c r="J569" t="s">
        <v>41</v>
      </c>
      <c r="K569" t="s">
        <v>42</v>
      </c>
    </row>
    <row r="570" spans="1:11" x14ac:dyDescent="0.25">
      <c r="A570">
        <v>596</v>
      </c>
      <c r="B570" t="s">
        <v>240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11</v>
      </c>
      <c r="I570" s="2">
        <v>39940000</v>
      </c>
      <c r="J570" t="s">
        <v>12</v>
      </c>
      <c r="K570" t="s">
        <v>145</v>
      </c>
    </row>
    <row r="571" spans="1:11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11</v>
      </c>
      <c r="I571" s="2">
        <v>48071000</v>
      </c>
      <c r="J571" t="s">
        <v>12</v>
      </c>
      <c r="K571" t="s">
        <v>145</v>
      </c>
    </row>
    <row r="572" spans="1:11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11</v>
      </c>
      <c r="I572" s="2">
        <v>49292000</v>
      </c>
      <c r="J572" t="s">
        <v>12</v>
      </c>
      <c r="K572" t="s">
        <v>145</v>
      </c>
    </row>
    <row r="573" spans="1:11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11</v>
      </c>
      <c r="I573" s="2">
        <v>46012000</v>
      </c>
      <c r="J573" t="s">
        <v>12</v>
      </c>
      <c r="K573" t="s">
        <v>145</v>
      </c>
    </row>
    <row r="574" spans="1:11" x14ac:dyDescent="0.25">
      <c r="A574">
        <v>600</v>
      </c>
      <c r="B574" t="s">
        <v>241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11</v>
      </c>
      <c r="I574" s="2">
        <v>71731000</v>
      </c>
      <c r="J574" t="s">
        <v>18</v>
      </c>
      <c r="K574" t="s">
        <v>76</v>
      </c>
    </row>
    <row r="575" spans="1:11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11</v>
      </c>
      <c r="I575" s="2">
        <v>76773000</v>
      </c>
      <c r="J575" t="s">
        <v>18</v>
      </c>
      <c r="K575" t="s">
        <v>76</v>
      </c>
    </row>
    <row r="576" spans="1:11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11</v>
      </c>
      <c r="I576" s="2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11</v>
      </c>
      <c r="I577" s="2">
        <v>317141000</v>
      </c>
      <c r="J577" t="s">
        <v>18</v>
      </c>
      <c r="K577" t="s">
        <v>76</v>
      </c>
    </row>
    <row r="578" spans="1:11" x14ac:dyDescent="0.25">
      <c r="A578">
        <v>604</v>
      </c>
      <c r="B578" t="s">
        <v>242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11</v>
      </c>
      <c r="I578" s="2">
        <v>74453000</v>
      </c>
      <c r="J578" t="s">
        <v>51</v>
      </c>
      <c r="K578" t="s">
        <v>74</v>
      </c>
    </row>
    <row r="579" spans="1:11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11</v>
      </c>
      <c r="I579" s="2">
        <v>95232000</v>
      </c>
      <c r="J579" t="s">
        <v>51</v>
      </c>
      <c r="K579" t="s">
        <v>74</v>
      </c>
    </row>
    <row r="580" spans="1:11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11</v>
      </c>
      <c r="I580" s="2">
        <v>115076000</v>
      </c>
      <c r="J580" t="s">
        <v>51</v>
      </c>
      <c r="K580" t="s">
        <v>74</v>
      </c>
    </row>
    <row r="581" spans="1:11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11</v>
      </c>
      <c r="I581" s="2">
        <v>133457000</v>
      </c>
      <c r="J581" t="s">
        <v>51</v>
      </c>
      <c r="K581" t="s">
        <v>74</v>
      </c>
    </row>
    <row r="582" spans="1:11" x14ac:dyDescent="0.25">
      <c r="A582">
        <v>608</v>
      </c>
      <c r="B582" t="s">
        <v>243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11</v>
      </c>
      <c r="I582" t="s">
        <v>11</v>
      </c>
      <c r="J582" t="s">
        <v>18</v>
      </c>
      <c r="K582" t="s">
        <v>244</v>
      </c>
    </row>
    <row r="583" spans="1:11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11</v>
      </c>
      <c r="I583" t="s">
        <v>11</v>
      </c>
      <c r="J583" t="s">
        <v>18</v>
      </c>
      <c r="K583" t="s">
        <v>244</v>
      </c>
    </row>
    <row r="584" spans="1:11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11</v>
      </c>
      <c r="I584" t="s">
        <v>11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11</v>
      </c>
      <c r="I585" t="s">
        <v>11</v>
      </c>
      <c r="J585" t="s">
        <v>18</v>
      </c>
      <c r="K585" t="s">
        <v>244</v>
      </c>
    </row>
    <row r="586" spans="1:11" x14ac:dyDescent="0.25">
      <c r="A586">
        <v>612</v>
      </c>
      <c r="B586" t="s">
        <v>245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11</v>
      </c>
      <c r="I586" t="s">
        <v>11</v>
      </c>
      <c r="J586" t="s">
        <v>12</v>
      </c>
      <c r="K586" t="s">
        <v>63</v>
      </c>
    </row>
    <row r="587" spans="1:11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11</v>
      </c>
      <c r="I587" t="s">
        <v>11</v>
      </c>
      <c r="J587" t="s">
        <v>12</v>
      </c>
      <c r="K587" t="s">
        <v>63</v>
      </c>
    </row>
    <row r="588" spans="1:11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11</v>
      </c>
      <c r="I588" t="s">
        <v>11</v>
      </c>
      <c r="J588" t="s">
        <v>12</v>
      </c>
      <c r="K588" t="s">
        <v>63</v>
      </c>
    </row>
    <row r="589" spans="1:11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11</v>
      </c>
      <c r="I589" t="s">
        <v>11</v>
      </c>
      <c r="J589" t="s">
        <v>12</v>
      </c>
      <c r="K589" t="s">
        <v>63</v>
      </c>
    </row>
    <row r="590" spans="1:11" x14ac:dyDescent="0.25">
      <c r="A590">
        <v>616</v>
      </c>
      <c r="B590" t="s">
        <v>246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11</v>
      </c>
      <c r="J590" t="s">
        <v>21</v>
      </c>
      <c r="K590" t="s">
        <v>56</v>
      </c>
    </row>
    <row r="591" spans="1:11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11</v>
      </c>
      <c r="J591" t="s">
        <v>21</v>
      </c>
      <c r="K591" t="s">
        <v>56</v>
      </c>
    </row>
    <row r="592" spans="1:11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11</v>
      </c>
      <c r="J592" t="s">
        <v>21</v>
      </c>
      <c r="K592" t="s">
        <v>56</v>
      </c>
    </row>
    <row r="593" spans="1:11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11</v>
      </c>
      <c r="J593" t="s">
        <v>21</v>
      </c>
      <c r="K593" t="s">
        <v>56</v>
      </c>
    </row>
    <row r="594" spans="1:11" x14ac:dyDescent="0.25">
      <c r="A594">
        <v>620</v>
      </c>
      <c r="B594" t="s">
        <v>247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11</v>
      </c>
      <c r="I594" s="2">
        <v>7400000</v>
      </c>
      <c r="J594" t="s">
        <v>12</v>
      </c>
      <c r="K594" t="s">
        <v>63</v>
      </c>
    </row>
    <row r="595" spans="1:11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11</v>
      </c>
      <c r="I595" s="2">
        <v>9400000</v>
      </c>
      <c r="J595" t="s">
        <v>12</v>
      </c>
      <c r="K595" t="s">
        <v>63</v>
      </c>
    </row>
    <row r="596" spans="1:11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11</v>
      </c>
      <c r="I596" s="2">
        <v>13100000</v>
      </c>
      <c r="J596" t="s">
        <v>12</v>
      </c>
      <c r="K596" t="s">
        <v>63</v>
      </c>
    </row>
    <row r="597" spans="1:11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11</v>
      </c>
      <c r="I597" s="2">
        <v>21600000</v>
      </c>
      <c r="J597" t="s">
        <v>12</v>
      </c>
      <c r="K597" t="s">
        <v>63</v>
      </c>
    </row>
    <row r="598" spans="1:11" x14ac:dyDescent="0.25">
      <c r="A598">
        <v>624</v>
      </c>
      <c r="B598" t="s">
        <v>248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11</v>
      </c>
      <c r="J598" t="s">
        <v>58</v>
      </c>
      <c r="K598" t="s">
        <v>249</v>
      </c>
    </row>
    <row r="599" spans="1:11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11</v>
      </c>
      <c r="J599" t="s">
        <v>58</v>
      </c>
      <c r="K599" t="s">
        <v>249</v>
      </c>
    </row>
    <row r="600" spans="1:11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11</v>
      </c>
      <c r="J600" t="s">
        <v>58</v>
      </c>
      <c r="K600" t="s">
        <v>249</v>
      </c>
    </row>
    <row r="601" spans="1:11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11</v>
      </c>
      <c r="J601" t="s">
        <v>58</v>
      </c>
      <c r="K601" t="s">
        <v>249</v>
      </c>
    </row>
    <row r="602" spans="1:11" x14ac:dyDescent="0.25">
      <c r="A602">
        <v>628</v>
      </c>
      <c r="B602" t="s">
        <v>250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11</v>
      </c>
      <c r="I602" s="2">
        <v>2386000000</v>
      </c>
      <c r="J602" t="s">
        <v>12</v>
      </c>
      <c r="K602" t="s">
        <v>145</v>
      </c>
    </row>
    <row r="603" spans="1:11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11</v>
      </c>
      <c r="I603" s="2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11</v>
      </c>
      <c r="I604" s="2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11</v>
      </c>
      <c r="I605" s="2">
        <v>2631000000</v>
      </c>
      <c r="J605" t="s">
        <v>12</v>
      </c>
      <c r="K605" t="s">
        <v>145</v>
      </c>
    </row>
    <row r="606" spans="1:11" x14ac:dyDescent="0.25">
      <c r="A606">
        <v>632</v>
      </c>
      <c r="B606" t="s">
        <v>251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11</v>
      </c>
      <c r="I606" s="2">
        <v>1051000000</v>
      </c>
      <c r="J606" t="s">
        <v>41</v>
      </c>
      <c r="K606" t="s">
        <v>44</v>
      </c>
    </row>
    <row r="607" spans="1:11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11</v>
      </c>
      <c r="I607" s="2">
        <v>1741000000</v>
      </c>
      <c r="J607" t="s">
        <v>41</v>
      </c>
      <c r="K607" t="s">
        <v>44</v>
      </c>
    </row>
    <row r="608" spans="1:11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11</v>
      </c>
      <c r="I608" s="2">
        <v>1232000000</v>
      </c>
      <c r="J608" t="s">
        <v>41</v>
      </c>
      <c r="K608" t="s">
        <v>44</v>
      </c>
    </row>
    <row r="609" spans="1:11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11</v>
      </c>
      <c r="I609" s="2">
        <v>1550000000</v>
      </c>
      <c r="J609" t="s">
        <v>41</v>
      </c>
      <c r="K609" t="s">
        <v>44</v>
      </c>
    </row>
    <row r="610" spans="1:11" x14ac:dyDescent="0.25">
      <c r="A610">
        <v>1755</v>
      </c>
      <c r="B610" t="s">
        <v>568</v>
      </c>
      <c r="C610" t="s">
        <v>15</v>
      </c>
      <c r="D610" s="1">
        <v>42004</v>
      </c>
      <c r="E610" s="2">
        <v>19540000000</v>
      </c>
      <c r="F610" s="2">
        <v>13294000000</v>
      </c>
      <c r="G610" s="2">
        <v>4020000000</v>
      </c>
      <c r="H610" s="2">
        <v>577000000</v>
      </c>
      <c r="I610" s="2">
        <v>315000000</v>
      </c>
      <c r="J610" t="s">
        <v>21</v>
      </c>
      <c r="K610" t="s">
        <v>175</v>
      </c>
    </row>
    <row r="611" spans="1:11" x14ac:dyDescent="0.25">
      <c r="A611">
        <v>411</v>
      </c>
      <c r="B611" t="s">
        <v>183</v>
      </c>
      <c r="C611" t="s">
        <v>16</v>
      </c>
      <c r="D611" s="1">
        <v>42369</v>
      </c>
      <c r="E611" s="2">
        <v>12416000000</v>
      </c>
      <c r="F611" s="2">
        <v>7440200000</v>
      </c>
      <c r="G611" s="2">
        <v>2508600000</v>
      </c>
      <c r="H611" t="s">
        <v>11</v>
      </c>
      <c r="I611" s="2">
        <v>325200000</v>
      </c>
      <c r="J611" t="s">
        <v>21</v>
      </c>
      <c r="K611" t="s">
        <v>175</v>
      </c>
    </row>
    <row r="612" spans="1:11" x14ac:dyDescent="0.25">
      <c r="A612">
        <v>826</v>
      </c>
      <c r="B612" t="s">
        <v>313</v>
      </c>
      <c r="C612" t="s">
        <v>16</v>
      </c>
      <c r="D612" s="1">
        <v>42369</v>
      </c>
      <c r="E612" s="2">
        <v>81741000000</v>
      </c>
      <c r="F612" s="2">
        <v>41057000000</v>
      </c>
      <c r="G612" s="2">
        <v>19748000000</v>
      </c>
      <c r="H612" s="2">
        <v>5247000000</v>
      </c>
      <c r="I612" t="s">
        <v>11</v>
      </c>
      <c r="J612" t="s">
        <v>21</v>
      </c>
      <c r="K612" t="s">
        <v>175</v>
      </c>
    </row>
    <row r="613" spans="1:11" x14ac:dyDescent="0.25">
      <c r="A613">
        <v>1756</v>
      </c>
      <c r="B613" t="s">
        <v>568</v>
      </c>
      <c r="C613" t="s">
        <v>16</v>
      </c>
      <c r="D613" s="1">
        <v>42369</v>
      </c>
      <c r="E613" s="2">
        <v>18045000000</v>
      </c>
      <c r="F613" s="2">
        <v>12782000000</v>
      </c>
      <c r="G613" s="2">
        <v>3792000000</v>
      </c>
      <c r="H613" s="2">
        <v>563000000</v>
      </c>
      <c r="I613" s="2">
        <v>310000000</v>
      </c>
      <c r="J613" t="s">
        <v>21</v>
      </c>
      <c r="K613" t="s">
        <v>175</v>
      </c>
    </row>
    <row r="614" spans="1:11" x14ac:dyDescent="0.25">
      <c r="A614">
        <v>640</v>
      </c>
      <c r="B614" t="s">
        <v>253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11</v>
      </c>
      <c r="I614" t="s">
        <v>11</v>
      </c>
      <c r="J614" t="s">
        <v>21</v>
      </c>
      <c r="K614" t="s">
        <v>56</v>
      </c>
    </row>
    <row r="615" spans="1:11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11</v>
      </c>
      <c r="I615" t="s">
        <v>11</v>
      </c>
      <c r="J615" t="s">
        <v>21</v>
      </c>
      <c r="K615" t="s">
        <v>56</v>
      </c>
    </row>
    <row r="616" spans="1:11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11</v>
      </c>
      <c r="I616" t="s">
        <v>11</v>
      </c>
      <c r="J616" t="s">
        <v>21</v>
      </c>
      <c r="K616" t="s">
        <v>56</v>
      </c>
    </row>
    <row r="617" spans="1:11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11</v>
      </c>
      <c r="I617" t="s">
        <v>11</v>
      </c>
      <c r="J617" t="s">
        <v>21</v>
      </c>
      <c r="K617" t="s">
        <v>56</v>
      </c>
    </row>
    <row r="618" spans="1:11" x14ac:dyDescent="0.25">
      <c r="A618">
        <v>644</v>
      </c>
      <c r="B618" t="s">
        <v>254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11</v>
      </c>
      <c r="I618" t="s">
        <v>11</v>
      </c>
      <c r="J618" t="s">
        <v>21</v>
      </c>
      <c r="K618" t="s">
        <v>56</v>
      </c>
    </row>
    <row r="619" spans="1:11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11</v>
      </c>
      <c r="I619" t="s">
        <v>11</v>
      </c>
      <c r="J619" t="s">
        <v>21</v>
      </c>
      <c r="K619" t="s">
        <v>56</v>
      </c>
    </row>
    <row r="620" spans="1:11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11</v>
      </c>
      <c r="I620" t="s">
        <v>11</v>
      </c>
      <c r="J620" t="s">
        <v>21</v>
      </c>
      <c r="K620" t="s">
        <v>56</v>
      </c>
    </row>
    <row r="621" spans="1:11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11</v>
      </c>
      <c r="I621" t="s">
        <v>11</v>
      </c>
      <c r="J621" t="s">
        <v>21</v>
      </c>
      <c r="K621" t="s">
        <v>56</v>
      </c>
    </row>
    <row r="622" spans="1:11" x14ac:dyDescent="0.25">
      <c r="A622">
        <v>648</v>
      </c>
      <c r="B622" t="s">
        <v>255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11</v>
      </c>
      <c r="I622" s="2">
        <v>118000000</v>
      </c>
      <c r="J622" t="s">
        <v>18</v>
      </c>
      <c r="K622" t="s">
        <v>256</v>
      </c>
    </row>
    <row r="623" spans="1:11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11</v>
      </c>
      <c r="I623" s="2">
        <v>133000000</v>
      </c>
      <c r="J623" t="s">
        <v>18</v>
      </c>
      <c r="K623" t="s">
        <v>256</v>
      </c>
    </row>
    <row r="624" spans="1:11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11</v>
      </c>
      <c r="I624" s="2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11</v>
      </c>
      <c r="I625" s="2">
        <v>148000000</v>
      </c>
      <c r="J625" t="s">
        <v>18</v>
      </c>
      <c r="K625" t="s">
        <v>256</v>
      </c>
    </row>
    <row r="626" spans="1:11" x14ac:dyDescent="0.25">
      <c r="A626">
        <v>652</v>
      </c>
      <c r="B626" t="s">
        <v>257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11</v>
      </c>
      <c r="J626" t="s">
        <v>21</v>
      </c>
      <c r="K626" t="s">
        <v>258</v>
      </c>
    </row>
    <row r="627" spans="1:11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11</v>
      </c>
      <c r="J627" t="s">
        <v>21</v>
      </c>
      <c r="K627" t="s">
        <v>258</v>
      </c>
    </row>
    <row r="628" spans="1:11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11</v>
      </c>
      <c r="J628" t="s">
        <v>21</v>
      </c>
      <c r="K628" t="s">
        <v>258</v>
      </c>
    </row>
    <row r="629" spans="1:11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11</v>
      </c>
      <c r="J629" t="s">
        <v>21</v>
      </c>
      <c r="K629" t="s">
        <v>258</v>
      </c>
    </row>
    <row r="630" spans="1:11" x14ac:dyDescent="0.25">
      <c r="A630">
        <v>656</v>
      </c>
      <c r="B630" t="s">
        <v>259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11</v>
      </c>
      <c r="I630" t="s">
        <v>11</v>
      </c>
      <c r="J630" t="s">
        <v>12</v>
      </c>
      <c r="K630" t="s">
        <v>260</v>
      </c>
    </row>
    <row r="631" spans="1:11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11</v>
      </c>
      <c r="I631" t="s">
        <v>11</v>
      </c>
      <c r="J631" t="s">
        <v>12</v>
      </c>
      <c r="K631" t="s">
        <v>260</v>
      </c>
    </row>
    <row r="632" spans="1:11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11</v>
      </c>
      <c r="I632" t="s">
        <v>11</v>
      </c>
      <c r="J632" t="s">
        <v>12</v>
      </c>
      <c r="K632" t="s">
        <v>260</v>
      </c>
    </row>
    <row r="633" spans="1:11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11</v>
      </c>
      <c r="I633" t="s">
        <v>11</v>
      </c>
      <c r="J633" t="s">
        <v>12</v>
      </c>
      <c r="K633" t="s">
        <v>260</v>
      </c>
    </row>
    <row r="634" spans="1:11" x14ac:dyDescent="0.25">
      <c r="A634">
        <v>660</v>
      </c>
      <c r="B634" t="s">
        <v>261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11</v>
      </c>
      <c r="I634" t="s">
        <v>11</v>
      </c>
      <c r="J634" t="s">
        <v>12</v>
      </c>
      <c r="K634" t="s">
        <v>156</v>
      </c>
    </row>
    <row r="635" spans="1:11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11</v>
      </c>
      <c r="I635" t="s">
        <v>11</v>
      </c>
      <c r="J635" t="s">
        <v>12</v>
      </c>
      <c r="K635" t="s">
        <v>156</v>
      </c>
    </row>
    <row r="636" spans="1:11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11</v>
      </c>
      <c r="I636" t="s">
        <v>11</v>
      </c>
      <c r="J636" t="s">
        <v>12</v>
      </c>
      <c r="K636" t="s">
        <v>156</v>
      </c>
    </row>
    <row r="637" spans="1:11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11</v>
      </c>
      <c r="I637" t="s">
        <v>11</v>
      </c>
      <c r="J637" t="s">
        <v>12</v>
      </c>
      <c r="K637" t="s">
        <v>156</v>
      </c>
    </row>
    <row r="638" spans="1:11" x14ac:dyDescent="0.25">
      <c r="A638">
        <v>664</v>
      </c>
      <c r="B638" t="s">
        <v>262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11</v>
      </c>
      <c r="J638" t="s">
        <v>58</v>
      </c>
      <c r="K638" t="s">
        <v>192</v>
      </c>
    </row>
    <row r="639" spans="1:11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11</v>
      </c>
      <c r="J639" t="s">
        <v>58</v>
      </c>
      <c r="K639" t="s">
        <v>192</v>
      </c>
    </row>
    <row r="640" spans="1:11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11</v>
      </c>
      <c r="J640" t="s">
        <v>58</v>
      </c>
      <c r="K640" t="s">
        <v>192</v>
      </c>
    </row>
    <row r="641" spans="1:11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11</v>
      </c>
      <c r="J641" t="s">
        <v>58</v>
      </c>
      <c r="K641" t="s">
        <v>192</v>
      </c>
    </row>
    <row r="642" spans="1:11" x14ac:dyDescent="0.25">
      <c r="A642">
        <v>668</v>
      </c>
      <c r="B642" t="s">
        <v>263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11</v>
      </c>
      <c r="I642" s="2">
        <v>160828000</v>
      </c>
      <c r="J642" t="s">
        <v>51</v>
      </c>
      <c r="K642" t="s">
        <v>264</v>
      </c>
    </row>
    <row r="643" spans="1:11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11</v>
      </c>
      <c r="I643" s="2">
        <v>170814000</v>
      </c>
      <c r="J643" t="s">
        <v>51</v>
      </c>
      <c r="K643" t="s">
        <v>264</v>
      </c>
    </row>
    <row r="644" spans="1:11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11</v>
      </c>
      <c r="I644" s="2">
        <v>174796000</v>
      </c>
      <c r="J644" t="s">
        <v>51</v>
      </c>
      <c r="K644" t="s">
        <v>264</v>
      </c>
    </row>
    <row r="645" spans="1:11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11</v>
      </c>
      <c r="I645" s="2">
        <v>193585000</v>
      </c>
      <c r="J645" t="s">
        <v>51</v>
      </c>
      <c r="K645" t="s">
        <v>264</v>
      </c>
    </row>
    <row r="646" spans="1:11" x14ac:dyDescent="0.25">
      <c r="A646">
        <v>672</v>
      </c>
      <c r="B646" t="s">
        <v>265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11</v>
      </c>
      <c r="J646" t="s">
        <v>21</v>
      </c>
      <c r="K646" t="s">
        <v>33</v>
      </c>
    </row>
    <row r="647" spans="1:11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11</v>
      </c>
      <c r="J647" t="s">
        <v>21</v>
      </c>
      <c r="K647" t="s">
        <v>33</v>
      </c>
    </row>
    <row r="648" spans="1:11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11</v>
      </c>
      <c r="J648" t="s">
        <v>21</v>
      </c>
      <c r="K648" t="s">
        <v>33</v>
      </c>
    </row>
    <row r="649" spans="1:11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11</v>
      </c>
      <c r="J649" t="s">
        <v>21</v>
      </c>
      <c r="K649" t="s">
        <v>33</v>
      </c>
    </row>
    <row r="650" spans="1:11" x14ac:dyDescent="0.25">
      <c r="A650">
        <v>676</v>
      </c>
      <c r="B650" t="s">
        <v>266</v>
      </c>
      <c r="C650" t="s">
        <v>10</v>
      </c>
      <c r="D650" s="1">
        <v>41274</v>
      </c>
      <c r="E650" s="2">
        <v>5011853000</v>
      </c>
      <c r="F650" t="s">
        <v>11</v>
      </c>
      <c r="G650" s="2">
        <v>2676141000</v>
      </c>
      <c r="H650" t="s">
        <v>11</v>
      </c>
      <c r="I650" s="2">
        <v>1266807000</v>
      </c>
      <c r="J650" t="s">
        <v>181</v>
      </c>
      <c r="K650" t="s">
        <v>182</v>
      </c>
    </row>
    <row r="651" spans="1:11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t="s">
        <v>11</v>
      </c>
      <c r="G651" s="2">
        <v>2616000000</v>
      </c>
      <c r="H651" t="s">
        <v>11</v>
      </c>
      <c r="I651" s="2">
        <v>1170000000</v>
      </c>
      <c r="J651" t="s">
        <v>181</v>
      </c>
      <c r="K651" t="s">
        <v>182</v>
      </c>
    </row>
    <row r="652" spans="1:11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t="s">
        <v>11</v>
      </c>
      <c r="G652" s="2">
        <v>2671000000</v>
      </c>
      <c r="H652" t="s">
        <v>11</v>
      </c>
      <c r="I652" s="2">
        <v>1139000000</v>
      </c>
      <c r="J652" t="s">
        <v>181</v>
      </c>
      <c r="K652" t="s">
        <v>182</v>
      </c>
    </row>
    <row r="653" spans="1:11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t="s">
        <v>11</v>
      </c>
      <c r="G653" s="2">
        <v>3275000000</v>
      </c>
      <c r="H653" t="s">
        <v>11</v>
      </c>
      <c r="I653" s="2">
        <v>1320000000</v>
      </c>
      <c r="J653" t="s">
        <v>181</v>
      </c>
      <c r="K653" t="s">
        <v>182</v>
      </c>
    </row>
    <row r="654" spans="1:11" x14ac:dyDescent="0.25">
      <c r="A654">
        <v>680</v>
      </c>
      <c r="B654" t="s">
        <v>267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11</v>
      </c>
      <c r="I654" t="s">
        <v>11</v>
      </c>
      <c r="J654" t="s">
        <v>12</v>
      </c>
      <c r="K654" t="s">
        <v>90</v>
      </c>
    </row>
    <row r="655" spans="1:11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11</v>
      </c>
      <c r="I655" t="s">
        <v>11</v>
      </c>
      <c r="J655" t="s">
        <v>12</v>
      </c>
      <c r="K655" t="s">
        <v>90</v>
      </c>
    </row>
    <row r="656" spans="1:11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11</v>
      </c>
      <c r="I656" t="s">
        <v>11</v>
      </c>
      <c r="J656" t="s">
        <v>12</v>
      </c>
      <c r="K656" t="s">
        <v>90</v>
      </c>
    </row>
    <row r="657" spans="1:11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11</v>
      </c>
      <c r="I657" t="s">
        <v>11</v>
      </c>
      <c r="J657" t="s">
        <v>12</v>
      </c>
      <c r="K657" t="s">
        <v>90</v>
      </c>
    </row>
    <row r="658" spans="1:11" x14ac:dyDescent="0.25">
      <c r="A658">
        <v>684</v>
      </c>
      <c r="B658" t="s">
        <v>268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11</v>
      </c>
      <c r="I658" s="2">
        <v>768820000</v>
      </c>
      <c r="J658" t="s">
        <v>51</v>
      </c>
      <c r="K658" t="s">
        <v>264</v>
      </c>
    </row>
    <row r="659" spans="1:11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11</v>
      </c>
      <c r="I659" s="2">
        <v>749722000</v>
      </c>
      <c r="J659" t="s">
        <v>51</v>
      </c>
      <c r="K659" t="s">
        <v>264</v>
      </c>
    </row>
    <row r="660" spans="1:11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11</v>
      </c>
      <c r="I660" s="2">
        <v>708406000</v>
      </c>
      <c r="J660" t="s">
        <v>51</v>
      </c>
      <c r="K660" t="s">
        <v>264</v>
      </c>
    </row>
    <row r="661" spans="1:11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11</v>
      </c>
      <c r="I661" s="2">
        <v>643689000</v>
      </c>
      <c r="J661" t="s">
        <v>51</v>
      </c>
      <c r="K661" t="s">
        <v>264</v>
      </c>
    </row>
    <row r="662" spans="1:11" x14ac:dyDescent="0.25">
      <c r="A662">
        <v>688</v>
      </c>
      <c r="B662" t="s">
        <v>269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11</v>
      </c>
      <c r="J662" t="s">
        <v>24</v>
      </c>
      <c r="K662" t="s">
        <v>65</v>
      </c>
    </row>
    <row r="663" spans="1:11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11</v>
      </c>
      <c r="J663" t="s">
        <v>24</v>
      </c>
      <c r="K663" t="s">
        <v>65</v>
      </c>
    </row>
    <row r="664" spans="1:11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11</v>
      </c>
      <c r="J664" t="s">
        <v>24</v>
      </c>
      <c r="K664" t="s">
        <v>65</v>
      </c>
    </row>
    <row r="665" spans="1:11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11</v>
      </c>
      <c r="J665" t="s">
        <v>24</v>
      </c>
      <c r="K665" t="s">
        <v>65</v>
      </c>
    </row>
    <row r="666" spans="1:11" x14ac:dyDescent="0.25">
      <c r="A666">
        <v>692</v>
      </c>
      <c r="B666" t="s">
        <v>270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11</v>
      </c>
      <c r="I666" t="s">
        <v>11</v>
      </c>
      <c r="J666" t="s">
        <v>35</v>
      </c>
      <c r="K666" t="s">
        <v>123</v>
      </c>
    </row>
    <row r="667" spans="1:11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11</v>
      </c>
      <c r="I667" t="s">
        <v>11</v>
      </c>
      <c r="J667" t="s">
        <v>35</v>
      </c>
      <c r="K667" t="s">
        <v>123</v>
      </c>
    </row>
    <row r="668" spans="1:11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11</v>
      </c>
      <c r="I668" t="s">
        <v>11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11</v>
      </c>
      <c r="I669" t="s">
        <v>11</v>
      </c>
      <c r="J669" t="s">
        <v>35</v>
      </c>
      <c r="K669" t="s">
        <v>123</v>
      </c>
    </row>
    <row r="670" spans="1:11" x14ac:dyDescent="0.25">
      <c r="A670">
        <v>696</v>
      </c>
      <c r="B670" t="s">
        <v>271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25">
      <c r="A674">
        <v>700</v>
      </c>
      <c r="B674" t="s">
        <v>272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11</v>
      </c>
      <c r="I674" t="s">
        <v>11</v>
      </c>
      <c r="J674" t="s">
        <v>18</v>
      </c>
      <c r="K674" t="s">
        <v>244</v>
      </c>
    </row>
    <row r="675" spans="1:11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11</v>
      </c>
      <c r="I675" t="s">
        <v>11</v>
      </c>
      <c r="J675" t="s">
        <v>18</v>
      </c>
      <c r="K675" t="s">
        <v>244</v>
      </c>
    </row>
    <row r="676" spans="1:11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11</v>
      </c>
      <c r="I676" t="s">
        <v>11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11</v>
      </c>
      <c r="I677" t="s">
        <v>11</v>
      </c>
      <c r="J677" t="s">
        <v>18</v>
      </c>
      <c r="K677" t="s">
        <v>244</v>
      </c>
    </row>
    <row r="678" spans="1:11" x14ac:dyDescent="0.25">
      <c r="A678">
        <v>704</v>
      </c>
      <c r="B678" t="s">
        <v>273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11</v>
      </c>
      <c r="I678" s="2">
        <v>98383000</v>
      </c>
      <c r="J678" t="s">
        <v>18</v>
      </c>
      <c r="K678" t="s">
        <v>78</v>
      </c>
    </row>
    <row r="679" spans="1:11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11</v>
      </c>
      <c r="I679" s="2">
        <v>133957000</v>
      </c>
      <c r="J679" t="s">
        <v>18</v>
      </c>
      <c r="K679" t="s">
        <v>78</v>
      </c>
    </row>
    <row r="680" spans="1:11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11</v>
      </c>
      <c r="I680" s="2">
        <v>148313000</v>
      </c>
      <c r="J680" t="s">
        <v>18</v>
      </c>
      <c r="K680" t="s">
        <v>78</v>
      </c>
    </row>
    <row r="681" spans="1:11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11</v>
      </c>
      <c r="I681" s="2">
        <v>141675000</v>
      </c>
      <c r="J681" t="s">
        <v>18</v>
      </c>
      <c r="K681" t="s">
        <v>78</v>
      </c>
    </row>
    <row r="682" spans="1:11" x14ac:dyDescent="0.25">
      <c r="A682">
        <v>708</v>
      </c>
      <c r="B682" t="s">
        <v>274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11</v>
      </c>
      <c r="I682" t="s">
        <v>11</v>
      </c>
      <c r="J682" t="s">
        <v>21</v>
      </c>
      <c r="K682" t="s">
        <v>38</v>
      </c>
    </row>
    <row r="683" spans="1:11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11</v>
      </c>
      <c r="I683" t="s">
        <v>11</v>
      </c>
      <c r="J683" t="s">
        <v>21</v>
      </c>
      <c r="K683" t="s">
        <v>38</v>
      </c>
    </row>
    <row r="684" spans="1:11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11</v>
      </c>
      <c r="I684" t="s">
        <v>11</v>
      </c>
      <c r="J684" t="s">
        <v>21</v>
      </c>
      <c r="K684" t="s">
        <v>38</v>
      </c>
    </row>
    <row r="685" spans="1:11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11</v>
      </c>
      <c r="I685" t="s">
        <v>11</v>
      </c>
      <c r="J685" t="s">
        <v>21</v>
      </c>
      <c r="K685" t="s">
        <v>38</v>
      </c>
    </row>
    <row r="686" spans="1:11" x14ac:dyDescent="0.25">
      <c r="A686">
        <v>712</v>
      </c>
      <c r="B686" t="s">
        <v>275</v>
      </c>
      <c r="C686" t="s">
        <v>10</v>
      </c>
      <c r="D686" s="1">
        <v>41307</v>
      </c>
      <c r="E686" s="2">
        <v>15651000000</v>
      </c>
      <c r="F686" s="2">
        <v>9480000000</v>
      </c>
      <c r="G686" t="s">
        <v>11</v>
      </c>
      <c r="H686" t="s">
        <v>11</v>
      </c>
      <c r="I686" t="s">
        <v>11</v>
      </c>
      <c r="J686" t="s">
        <v>18</v>
      </c>
      <c r="K686" t="s">
        <v>256</v>
      </c>
    </row>
    <row r="687" spans="1:11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t="s">
        <v>11</v>
      </c>
      <c r="H687" t="s">
        <v>11</v>
      </c>
      <c r="I687" t="s">
        <v>11</v>
      </c>
      <c r="J687" t="s">
        <v>18</v>
      </c>
      <c r="K687" t="s">
        <v>256</v>
      </c>
    </row>
    <row r="688" spans="1:11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t="s">
        <v>11</v>
      </c>
      <c r="H688" t="s">
        <v>11</v>
      </c>
      <c r="I688" t="s">
        <v>11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t="s">
        <v>11</v>
      </c>
      <c r="H689" t="s">
        <v>11</v>
      </c>
      <c r="I689" t="s">
        <v>11</v>
      </c>
      <c r="J689" t="s">
        <v>18</v>
      </c>
      <c r="K689" t="s">
        <v>256</v>
      </c>
    </row>
    <row r="690" spans="1:11" x14ac:dyDescent="0.25">
      <c r="A690">
        <v>716</v>
      </c>
      <c r="B690" t="s">
        <v>276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11</v>
      </c>
      <c r="J690" t="s">
        <v>18</v>
      </c>
      <c r="K690" t="s">
        <v>277</v>
      </c>
    </row>
    <row r="691" spans="1:11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11</v>
      </c>
      <c r="J691" t="s">
        <v>18</v>
      </c>
      <c r="K691" t="s">
        <v>277</v>
      </c>
    </row>
    <row r="692" spans="1:11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11</v>
      </c>
      <c r="J692" t="s">
        <v>18</v>
      </c>
      <c r="K692" t="s">
        <v>277</v>
      </c>
    </row>
    <row r="693" spans="1:11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11</v>
      </c>
      <c r="J693" t="s">
        <v>18</v>
      </c>
      <c r="K693" t="s">
        <v>277</v>
      </c>
    </row>
    <row r="694" spans="1:11" x14ac:dyDescent="0.25">
      <c r="A694">
        <v>720</v>
      </c>
      <c r="B694" t="s">
        <v>278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11</v>
      </c>
      <c r="I694" t="s">
        <v>11</v>
      </c>
      <c r="J694" t="s">
        <v>18</v>
      </c>
      <c r="K694" t="s">
        <v>279</v>
      </c>
    </row>
    <row r="695" spans="1:11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11</v>
      </c>
      <c r="I695" t="s">
        <v>11</v>
      </c>
      <c r="J695" t="s">
        <v>18</v>
      </c>
      <c r="K695" t="s">
        <v>279</v>
      </c>
    </row>
    <row r="696" spans="1:11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11</v>
      </c>
      <c r="I696" t="s">
        <v>11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11</v>
      </c>
      <c r="I697" t="s">
        <v>11</v>
      </c>
      <c r="J697" t="s">
        <v>18</v>
      </c>
      <c r="K697" t="s">
        <v>279</v>
      </c>
    </row>
    <row r="698" spans="1:11" x14ac:dyDescent="0.25">
      <c r="A698">
        <v>724</v>
      </c>
      <c r="B698" t="s">
        <v>280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11</v>
      </c>
      <c r="I698" t="s">
        <v>11</v>
      </c>
      <c r="J698" t="s">
        <v>12</v>
      </c>
      <c r="K698" t="s">
        <v>281</v>
      </c>
    </row>
    <row r="699" spans="1:11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11</v>
      </c>
      <c r="I699" t="s">
        <v>11</v>
      </c>
      <c r="J699" t="s">
        <v>12</v>
      </c>
      <c r="K699" t="s">
        <v>281</v>
      </c>
    </row>
    <row r="700" spans="1:11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11</v>
      </c>
      <c r="I700" t="s">
        <v>11</v>
      </c>
      <c r="J700" t="s">
        <v>12</v>
      </c>
      <c r="K700" t="s">
        <v>281</v>
      </c>
    </row>
    <row r="701" spans="1:11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11</v>
      </c>
      <c r="I701" t="s">
        <v>11</v>
      </c>
      <c r="J701" t="s">
        <v>12</v>
      </c>
      <c r="K701" t="s">
        <v>281</v>
      </c>
    </row>
    <row r="702" spans="1:11" x14ac:dyDescent="0.25">
      <c r="A702">
        <v>728</v>
      </c>
      <c r="B702" t="s">
        <v>282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11</v>
      </c>
      <c r="I702" t="s">
        <v>11</v>
      </c>
      <c r="J702" t="s">
        <v>82</v>
      </c>
      <c r="K702" t="s">
        <v>113</v>
      </c>
    </row>
    <row r="703" spans="1:11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11</v>
      </c>
      <c r="I703" t="s">
        <v>11</v>
      </c>
      <c r="J703" t="s">
        <v>82</v>
      </c>
      <c r="K703" t="s">
        <v>113</v>
      </c>
    </row>
    <row r="704" spans="1:11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11</v>
      </c>
      <c r="I704" t="s">
        <v>11</v>
      </c>
      <c r="J704" t="s">
        <v>82</v>
      </c>
      <c r="K704" t="s">
        <v>113</v>
      </c>
    </row>
    <row r="705" spans="1:11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11</v>
      </c>
      <c r="I705" t="s">
        <v>11</v>
      </c>
      <c r="J705" t="s">
        <v>82</v>
      </c>
      <c r="K705" t="s">
        <v>113</v>
      </c>
    </row>
    <row r="706" spans="1:11" x14ac:dyDescent="0.25">
      <c r="A706">
        <v>732</v>
      </c>
      <c r="B706" t="s">
        <v>283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11</v>
      </c>
      <c r="I706" t="s">
        <v>11</v>
      </c>
      <c r="J706" t="s">
        <v>18</v>
      </c>
      <c r="K706" t="s">
        <v>277</v>
      </c>
    </row>
    <row r="707" spans="1:11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11</v>
      </c>
      <c r="I707" t="s">
        <v>11</v>
      </c>
      <c r="J707" t="s">
        <v>18</v>
      </c>
      <c r="K707" t="s">
        <v>277</v>
      </c>
    </row>
    <row r="708" spans="1:11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11</v>
      </c>
      <c r="I708" t="s">
        <v>11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11</v>
      </c>
      <c r="I709" t="s">
        <v>11</v>
      </c>
      <c r="J709" t="s">
        <v>18</v>
      </c>
      <c r="K709" t="s">
        <v>277</v>
      </c>
    </row>
    <row r="710" spans="1:11" x14ac:dyDescent="0.25">
      <c r="A710">
        <v>736</v>
      </c>
      <c r="B710" t="s">
        <v>284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25">
      <c r="A714">
        <v>740</v>
      </c>
      <c r="B714" t="s">
        <v>286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11</v>
      </c>
      <c r="I714" s="2">
        <v>193937000</v>
      </c>
      <c r="J714" t="s">
        <v>46</v>
      </c>
      <c r="K714" t="s">
        <v>104</v>
      </c>
    </row>
    <row r="715" spans="1:11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11</v>
      </c>
      <c r="I715" s="2">
        <v>131409000</v>
      </c>
      <c r="J715" t="s">
        <v>46</v>
      </c>
      <c r="K715" t="s">
        <v>104</v>
      </c>
    </row>
    <row r="716" spans="1:11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11</v>
      </c>
      <c r="I716" s="2">
        <v>120266000</v>
      </c>
      <c r="J716" t="s">
        <v>46</v>
      </c>
      <c r="K716" t="s">
        <v>104</v>
      </c>
    </row>
    <row r="717" spans="1:11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11</v>
      </c>
      <c r="I717" s="2">
        <v>127821000</v>
      </c>
      <c r="J717" t="s">
        <v>46</v>
      </c>
      <c r="K717" t="s">
        <v>104</v>
      </c>
    </row>
    <row r="718" spans="1:11" x14ac:dyDescent="0.25">
      <c r="A718">
        <v>744</v>
      </c>
      <c r="B718" t="s">
        <v>287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11</v>
      </c>
      <c r="I718" t="s">
        <v>11</v>
      </c>
      <c r="J718" t="s">
        <v>18</v>
      </c>
      <c r="K718" t="s">
        <v>288</v>
      </c>
    </row>
    <row r="719" spans="1:11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11</v>
      </c>
      <c r="I719" t="s">
        <v>11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11</v>
      </c>
      <c r="I720" t="s">
        <v>11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11</v>
      </c>
      <c r="I721" t="s">
        <v>11</v>
      </c>
      <c r="J721" t="s">
        <v>18</v>
      </c>
      <c r="K721" t="s">
        <v>288</v>
      </c>
    </row>
    <row r="722" spans="1:11" x14ac:dyDescent="0.25">
      <c r="A722">
        <v>748</v>
      </c>
      <c r="B722" t="s">
        <v>289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11</v>
      </c>
      <c r="I722" s="2">
        <v>1679000000</v>
      </c>
      <c r="J722" t="s">
        <v>24</v>
      </c>
      <c r="K722" t="s">
        <v>198</v>
      </c>
    </row>
    <row r="723" spans="1:11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11</v>
      </c>
      <c r="I723" s="2">
        <v>1753000000</v>
      </c>
      <c r="J723" t="s">
        <v>24</v>
      </c>
      <c r="K723" t="s">
        <v>198</v>
      </c>
    </row>
    <row r="724" spans="1:11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11</v>
      </c>
      <c r="I724" s="2">
        <v>1820000000</v>
      </c>
      <c r="J724" t="s">
        <v>24</v>
      </c>
      <c r="K724" t="s">
        <v>198</v>
      </c>
    </row>
    <row r="725" spans="1:11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11</v>
      </c>
      <c r="I725" s="2">
        <v>1904000000</v>
      </c>
      <c r="J725" t="s">
        <v>24</v>
      </c>
      <c r="K725" t="s">
        <v>198</v>
      </c>
    </row>
    <row r="726" spans="1:11" x14ac:dyDescent="0.25">
      <c r="A726">
        <v>752</v>
      </c>
      <c r="B726" t="s">
        <v>290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11</v>
      </c>
      <c r="I726" s="2">
        <v>506220000</v>
      </c>
      <c r="J726" t="s">
        <v>51</v>
      </c>
      <c r="K726" t="s">
        <v>52</v>
      </c>
    </row>
    <row r="727" spans="1:11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11</v>
      </c>
      <c r="I727" s="2">
        <v>865800000</v>
      </c>
      <c r="J727" t="s">
        <v>51</v>
      </c>
      <c r="K727" t="s">
        <v>52</v>
      </c>
    </row>
    <row r="728" spans="1:11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11</v>
      </c>
      <c r="I728" s="2">
        <v>844130000</v>
      </c>
      <c r="J728" t="s">
        <v>51</v>
      </c>
      <c r="K728" t="s">
        <v>52</v>
      </c>
    </row>
    <row r="729" spans="1:11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11</v>
      </c>
      <c r="I729" s="2">
        <v>826240000</v>
      </c>
      <c r="J729" t="s">
        <v>51</v>
      </c>
      <c r="K729" t="s">
        <v>52</v>
      </c>
    </row>
    <row r="730" spans="1:11" x14ac:dyDescent="0.25">
      <c r="A730">
        <v>756</v>
      </c>
      <c r="B730" t="s">
        <v>291</v>
      </c>
      <c r="C730" t="s">
        <v>10</v>
      </c>
      <c r="D730" s="1">
        <v>41639</v>
      </c>
      <c r="E730" s="2">
        <v>2013719000</v>
      </c>
      <c r="F730" t="s">
        <v>11</v>
      </c>
      <c r="G730" s="2">
        <v>401324000</v>
      </c>
      <c r="H730" t="s">
        <v>11</v>
      </c>
      <c r="I730" s="2">
        <v>423312000</v>
      </c>
      <c r="J730" t="s">
        <v>51</v>
      </c>
      <c r="K730" t="s">
        <v>52</v>
      </c>
    </row>
    <row r="731" spans="1:11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t="s">
        <v>11</v>
      </c>
      <c r="G731" s="2">
        <v>463059000</v>
      </c>
      <c r="H731" t="s">
        <v>11</v>
      </c>
      <c r="I731" s="2">
        <v>455016000</v>
      </c>
      <c r="J731" t="s">
        <v>51</v>
      </c>
      <c r="K731" t="s">
        <v>52</v>
      </c>
    </row>
    <row r="732" spans="1:11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t="s">
        <v>11</v>
      </c>
      <c r="G732" s="2">
        <v>706644000</v>
      </c>
      <c r="H732" t="s">
        <v>11</v>
      </c>
      <c r="I732" s="2">
        <v>504905000</v>
      </c>
      <c r="J732" t="s">
        <v>51</v>
      </c>
      <c r="K732" t="s">
        <v>52</v>
      </c>
    </row>
    <row r="733" spans="1:11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t="s">
        <v>11</v>
      </c>
      <c r="G733" s="2">
        <v>842010000</v>
      </c>
      <c r="H733" t="s">
        <v>11</v>
      </c>
      <c r="I733" s="2">
        <v>568108000</v>
      </c>
      <c r="J733" t="s">
        <v>51</v>
      </c>
      <c r="K733" t="s">
        <v>52</v>
      </c>
    </row>
    <row r="734" spans="1:11" x14ac:dyDescent="0.25">
      <c r="A734">
        <v>760</v>
      </c>
      <c r="B734" t="s">
        <v>292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11</v>
      </c>
      <c r="I734" s="2">
        <v>1568000000</v>
      </c>
      <c r="J734" t="s">
        <v>18</v>
      </c>
      <c r="K734" t="s">
        <v>293</v>
      </c>
    </row>
    <row r="735" spans="1:11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11</v>
      </c>
      <c r="I735" s="2">
        <v>1627000000</v>
      </c>
      <c r="J735" t="s">
        <v>18</v>
      </c>
      <c r="K735" t="s">
        <v>293</v>
      </c>
    </row>
    <row r="736" spans="1:11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11</v>
      </c>
      <c r="I736" s="2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11</v>
      </c>
      <c r="I737" s="2">
        <v>1690000000</v>
      </c>
      <c r="J737" t="s">
        <v>18</v>
      </c>
      <c r="K737" t="s">
        <v>293</v>
      </c>
    </row>
    <row r="738" spans="1:11" x14ac:dyDescent="0.25">
      <c r="A738">
        <v>764</v>
      </c>
      <c r="B738" t="s">
        <v>294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11</v>
      </c>
      <c r="I738" s="2">
        <v>2866000000</v>
      </c>
      <c r="J738" t="s">
        <v>82</v>
      </c>
      <c r="K738" t="s">
        <v>143</v>
      </c>
    </row>
    <row r="739" spans="1:11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11</v>
      </c>
      <c r="I739" s="2">
        <v>2687000000</v>
      </c>
      <c r="J739" t="s">
        <v>82</v>
      </c>
      <c r="K739" t="s">
        <v>143</v>
      </c>
    </row>
    <row r="740" spans="1:11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11</v>
      </c>
      <c r="I740" s="2">
        <v>3224000000</v>
      </c>
      <c r="J740" t="s">
        <v>82</v>
      </c>
      <c r="K740" t="s">
        <v>143</v>
      </c>
    </row>
    <row r="741" spans="1:11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11</v>
      </c>
      <c r="I741" s="2">
        <v>3955000000</v>
      </c>
      <c r="J741" t="s">
        <v>82</v>
      </c>
      <c r="K741" t="s">
        <v>143</v>
      </c>
    </row>
    <row r="742" spans="1:11" x14ac:dyDescent="0.25">
      <c r="A742">
        <v>768</v>
      </c>
      <c r="B742" t="s">
        <v>295</v>
      </c>
      <c r="C742" t="s">
        <v>10</v>
      </c>
      <c r="D742" s="1">
        <v>41274</v>
      </c>
      <c r="E742" s="2">
        <v>22086000000</v>
      </c>
      <c r="F742" s="2">
        <v>13195000000</v>
      </c>
      <c r="G742" t="s">
        <v>11</v>
      </c>
      <c r="H742" t="s">
        <v>11</v>
      </c>
      <c r="I742" s="2">
        <v>7080000000</v>
      </c>
      <c r="J742" t="s">
        <v>46</v>
      </c>
      <c r="K742" t="s">
        <v>49</v>
      </c>
    </row>
    <row r="743" spans="1:11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t="s">
        <v>11</v>
      </c>
      <c r="H743" t="s">
        <v>11</v>
      </c>
      <c r="I743" s="2">
        <v>5970000000</v>
      </c>
      <c r="J743" t="s">
        <v>46</v>
      </c>
      <c r="K743" t="s">
        <v>49</v>
      </c>
    </row>
    <row r="744" spans="1:11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t="s">
        <v>11</v>
      </c>
      <c r="H744" t="s">
        <v>11</v>
      </c>
      <c r="I744" s="2">
        <v>5757000000</v>
      </c>
      <c r="J744" t="s">
        <v>46</v>
      </c>
      <c r="K744" t="s">
        <v>49</v>
      </c>
    </row>
    <row r="745" spans="1:11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t="s">
        <v>11</v>
      </c>
      <c r="H745" t="s">
        <v>11</v>
      </c>
      <c r="I745" s="2">
        <v>5274000000</v>
      </c>
      <c r="J745" t="s">
        <v>46</v>
      </c>
      <c r="K745" t="s">
        <v>49</v>
      </c>
    </row>
    <row r="746" spans="1:11" x14ac:dyDescent="0.25">
      <c r="A746">
        <v>772</v>
      </c>
      <c r="B746" t="s">
        <v>296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11</v>
      </c>
      <c r="I746" t="s">
        <v>11</v>
      </c>
      <c r="J746" t="s">
        <v>18</v>
      </c>
      <c r="K746" t="s">
        <v>297</v>
      </c>
    </row>
    <row r="747" spans="1:11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11</v>
      </c>
      <c r="I747" t="s">
        <v>11</v>
      </c>
      <c r="J747" t="s">
        <v>18</v>
      </c>
      <c r="K747" t="s">
        <v>297</v>
      </c>
    </row>
    <row r="748" spans="1:11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11</v>
      </c>
      <c r="I748" t="s">
        <v>11</v>
      </c>
      <c r="J748" t="s">
        <v>18</v>
      </c>
      <c r="K748" t="s">
        <v>297</v>
      </c>
    </row>
    <row r="749" spans="1:11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11</v>
      </c>
      <c r="I749" t="s">
        <v>11</v>
      </c>
      <c r="J749" t="s">
        <v>18</v>
      </c>
      <c r="K749" t="s">
        <v>297</v>
      </c>
    </row>
    <row r="750" spans="1:11" x14ac:dyDescent="0.25">
      <c r="A750">
        <v>776</v>
      </c>
      <c r="B750" t="s">
        <v>298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25">
      <c r="A754">
        <v>780</v>
      </c>
      <c r="B754" t="s">
        <v>299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11</v>
      </c>
      <c r="I754" t="s">
        <v>11</v>
      </c>
      <c r="J754" t="s">
        <v>12</v>
      </c>
      <c r="K754" t="s">
        <v>163</v>
      </c>
    </row>
    <row r="755" spans="1:11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11</v>
      </c>
      <c r="I755" t="s">
        <v>11</v>
      </c>
      <c r="J755" t="s">
        <v>12</v>
      </c>
      <c r="K755" t="s">
        <v>163</v>
      </c>
    </row>
    <row r="756" spans="1:11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11</v>
      </c>
      <c r="I756" t="s">
        <v>11</v>
      </c>
      <c r="J756" t="s">
        <v>12</v>
      </c>
      <c r="K756" t="s">
        <v>163</v>
      </c>
    </row>
    <row r="757" spans="1:11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11</v>
      </c>
      <c r="I757" t="s">
        <v>11</v>
      </c>
      <c r="J757" t="s">
        <v>12</v>
      </c>
      <c r="K757" t="s">
        <v>163</v>
      </c>
    </row>
    <row r="758" spans="1:11" x14ac:dyDescent="0.25">
      <c r="A758">
        <v>784</v>
      </c>
      <c r="B758" t="s">
        <v>300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25">
      <c r="A762">
        <v>788</v>
      </c>
      <c r="B762" t="s">
        <v>302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25">
      <c r="A765">
        <v>791</v>
      </c>
      <c r="B765" t="s">
        <v>304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25">
      <c r="A769">
        <v>795</v>
      </c>
      <c r="B769" t="s">
        <v>305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11</v>
      </c>
      <c r="I769" s="2">
        <v>92407000</v>
      </c>
      <c r="J769" t="s">
        <v>46</v>
      </c>
      <c r="K769" t="s">
        <v>99</v>
      </c>
    </row>
    <row r="770" spans="1:11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11</v>
      </c>
      <c r="I770" s="2">
        <v>115604000</v>
      </c>
      <c r="J770" t="s">
        <v>46</v>
      </c>
      <c r="K770" t="s">
        <v>99</v>
      </c>
    </row>
    <row r="771" spans="1:11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11</v>
      </c>
      <c r="I771" s="2">
        <v>159804000</v>
      </c>
      <c r="J771" t="s">
        <v>46</v>
      </c>
      <c r="K771" t="s">
        <v>99</v>
      </c>
    </row>
    <row r="772" spans="1:11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11</v>
      </c>
      <c r="I772" s="2">
        <v>173598000</v>
      </c>
      <c r="J772" t="s">
        <v>46</v>
      </c>
      <c r="K772" t="s">
        <v>99</v>
      </c>
    </row>
    <row r="773" spans="1:11" x14ac:dyDescent="0.25">
      <c r="A773">
        <v>799</v>
      </c>
      <c r="B773" t="s">
        <v>306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11</v>
      </c>
      <c r="I773" t="s">
        <v>11</v>
      </c>
      <c r="J773" t="s">
        <v>35</v>
      </c>
      <c r="K773" t="s">
        <v>123</v>
      </c>
    </row>
    <row r="774" spans="1:11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11</v>
      </c>
      <c r="I774" t="s">
        <v>11</v>
      </c>
      <c r="J774" t="s">
        <v>35</v>
      </c>
      <c r="K774" t="s">
        <v>123</v>
      </c>
    </row>
    <row r="775" spans="1:11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11</v>
      </c>
      <c r="I775" t="s">
        <v>11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11</v>
      </c>
      <c r="I776" t="s">
        <v>11</v>
      </c>
      <c r="J776" t="s">
        <v>35</v>
      </c>
      <c r="K776" t="s">
        <v>123</v>
      </c>
    </row>
    <row r="777" spans="1:11" x14ac:dyDescent="0.25">
      <c r="A777">
        <v>803</v>
      </c>
      <c r="B777" t="s">
        <v>307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11</v>
      </c>
      <c r="I777" t="s">
        <v>11</v>
      </c>
      <c r="J777" t="s">
        <v>21</v>
      </c>
      <c r="K777" t="s">
        <v>308</v>
      </c>
    </row>
    <row r="778" spans="1:11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11</v>
      </c>
      <c r="I778" t="s">
        <v>11</v>
      </c>
      <c r="J778" t="s">
        <v>21</v>
      </c>
      <c r="K778" t="s">
        <v>308</v>
      </c>
    </row>
    <row r="779" spans="1:11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11</v>
      </c>
      <c r="I779" t="s">
        <v>11</v>
      </c>
      <c r="J779" t="s">
        <v>21</v>
      </c>
      <c r="K779" t="s">
        <v>308</v>
      </c>
    </row>
    <row r="780" spans="1:11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11</v>
      </c>
      <c r="I780" t="s">
        <v>11</v>
      </c>
      <c r="J780" t="s">
        <v>21</v>
      </c>
      <c r="K780" t="s">
        <v>308</v>
      </c>
    </row>
    <row r="781" spans="1:11" x14ac:dyDescent="0.25">
      <c r="A781">
        <v>807</v>
      </c>
      <c r="B781" t="s">
        <v>309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11</v>
      </c>
      <c r="I781" t="s">
        <v>11</v>
      </c>
      <c r="J781" t="s">
        <v>24</v>
      </c>
      <c r="K781" t="s">
        <v>27</v>
      </c>
    </row>
    <row r="782" spans="1:11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11</v>
      </c>
      <c r="I782" t="s">
        <v>11</v>
      </c>
      <c r="J782" t="s">
        <v>24</v>
      </c>
      <c r="K782" t="s">
        <v>27</v>
      </c>
    </row>
    <row r="783" spans="1:11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11</v>
      </c>
      <c r="I783" t="s">
        <v>11</v>
      </c>
      <c r="J783" t="s">
        <v>24</v>
      </c>
      <c r="K783" t="s">
        <v>27</v>
      </c>
    </row>
    <row r="784" spans="1:11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11</v>
      </c>
      <c r="I784" t="s">
        <v>11</v>
      </c>
      <c r="J784" t="s">
        <v>24</v>
      </c>
      <c r="K784" t="s">
        <v>27</v>
      </c>
    </row>
    <row r="785" spans="1:11" x14ac:dyDescent="0.25">
      <c r="A785">
        <v>811</v>
      </c>
      <c r="B785" t="s">
        <v>310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11</v>
      </c>
      <c r="I785" s="2">
        <v>722000000</v>
      </c>
      <c r="J785" t="s">
        <v>51</v>
      </c>
      <c r="K785" t="s">
        <v>52</v>
      </c>
    </row>
    <row r="786" spans="1:11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11</v>
      </c>
      <c r="I786" s="2">
        <v>697000000</v>
      </c>
      <c r="J786" t="s">
        <v>51</v>
      </c>
      <c r="K786" t="s">
        <v>52</v>
      </c>
    </row>
    <row r="787" spans="1:11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11</v>
      </c>
      <c r="I787" s="2">
        <v>701000000</v>
      </c>
      <c r="J787" t="s">
        <v>51</v>
      </c>
      <c r="K787" t="s">
        <v>52</v>
      </c>
    </row>
    <row r="788" spans="1:11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11</v>
      </c>
      <c r="I788" s="2">
        <v>716000000</v>
      </c>
      <c r="J788" t="s">
        <v>51</v>
      </c>
      <c r="K788" t="s">
        <v>52</v>
      </c>
    </row>
    <row r="789" spans="1:11" x14ac:dyDescent="0.25">
      <c r="A789">
        <v>815</v>
      </c>
      <c r="B789" t="s">
        <v>311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11</v>
      </c>
      <c r="I789" t="s">
        <v>11</v>
      </c>
      <c r="J789" t="s">
        <v>35</v>
      </c>
      <c r="K789" t="s">
        <v>123</v>
      </c>
    </row>
    <row r="790" spans="1:11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11</v>
      </c>
      <c r="I790" t="s">
        <v>11</v>
      </c>
      <c r="J790" t="s">
        <v>35</v>
      </c>
      <c r="K790" t="s">
        <v>123</v>
      </c>
    </row>
    <row r="791" spans="1:11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11</v>
      </c>
      <c r="I791" t="s">
        <v>11</v>
      </c>
      <c r="J791" t="s">
        <v>35</v>
      </c>
      <c r="K791" t="s">
        <v>123</v>
      </c>
    </row>
    <row r="792" spans="1:11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11</v>
      </c>
      <c r="I792" t="s">
        <v>11</v>
      </c>
      <c r="J792" t="s">
        <v>35</v>
      </c>
      <c r="K792" t="s">
        <v>123</v>
      </c>
    </row>
    <row r="793" spans="1:11" x14ac:dyDescent="0.25">
      <c r="A793">
        <v>819</v>
      </c>
      <c r="B793" t="s">
        <v>312</v>
      </c>
      <c r="C793" t="s">
        <v>10</v>
      </c>
      <c r="D793" s="1">
        <v>41639</v>
      </c>
      <c r="E793" s="2">
        <v>41313000000</v>
      </c>
      <c r="F793" s="2">
        <v>32564000000</v>
      </c>
      <c r="G793" t="s">
        <v>11</v>
      </c>
      <c r="H793" t="s">
        <v>11</v>
      </c>
      <c r="I793" s="2">
        <v>6688000000</v>
      </c>
      <c r="J793" t="s">
        <v>24</v>
      </c>
      <c r="K793" t="s">
        <v>80</v>
      </c>
    </row>
    <row r="794" spans="1:11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t="s">
        <v>11</v>
      </c>
      <c r="H794" t="s">
        <v>11</v>
      </c>
      <c r="I794" s="2">
        <v>7972000000</v>
      </c>
      <c r="J794" t="s">
        <v>24</v>
      </c>
      <c r="K794" t="s">
        <v>80</v>
      </c>
    </row>
    <row r="795" spans="1:11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t="s">
        <v>11</v>
      </c>
      <c r="H795" t="s">
        <v>11</v>
      </c>
      <c r="I795" s="2">
        <v>7673000000</v>
      </c>
      <c r="J795" t="s">
        <v>24</v>
      </c>
      <c r="K795" t="s">
        <v>80</v>
      </c>
    </row>
    <row r="796" spans="1:11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t="s">
        <v>11</v>
      </c>
      <c r="H796" t="s">
        <v>11</v>
      </c>
      <c r="I796" s="2">
        <v>7631000000</v>
      </c>
      <c r="J796" t="s">
        <v>24</v>
      </c>
      <c r="K796" t="s">
        <v>80</v>
      </c>
    </row>
    <row r="797" spans="1:11" x14ac:dyDescent="0.25">
      <c r="A797">
        <v>390</v>
      </c>
      <c r="B797" t="s">
        <v>172</v>
      </c>
      <c r="C797" t="s">
        <v>10</v>
      </c>
      <c r="D797" s="1">
        <v>41482</v>
      </c>
      <c r="E797" s="2">
        <v>48607000000</v>
      </c>
      <c r="F797" s="2">
        <v>19167000000</v>
      </c>
      <c r="G797" s="2">
        <v>11802000000</v>
      </c>
      <c r="H797" s="2">
        <v>5942000000</v>
      </c>
      <c r="I797" s="2">
        <v>395000000</v>
      </c>
      <c r="J797" t="s">
        <v>21</v>
      </c>
      <c r="K797" t="s">
        <v>173</v>
      </c>
    </row>
    <row r="798" spans="1:11" x14ac:dyDescent="0.25">
      <c r="A798">
        <v>636</v>
      </c>
      <c r="B798" t="s">
        <v>252</v>
      </c>
      <c r="C798" t="s">
        <v>10</v>
      </c>
      <c r="D798" s="1">
        <v>41547</v>
      </c>
      <c r="E798" s="2">
        <v>1481314000</v>
      </c>
      <c r="F798" s="2">
        <v>253047000</v>
      </c>
      <c r="G798" s="2">
        <v>587835000</v>
      </c>
      <c r="H798" s="2">
        <v>209614000</v>
      </c>
      <c r="I798" t="s">
        <v>11</v>
      </c>
      <c r="J798" t="s">
        <v>21</v>
      </c>
      <c r="K798" t="s">
        <v>173</v>
      </c>
    </row>
    <row r="799" spans="1:11" x14ac:dyDescent="0.25">
      <c r="A799">
        <v>879</v>
      </c>
      <c r="B799" t="s">
        <v>330</v>
      </c>
      <c r="C799" t="s">
        <v>10</v>
      </c>
      <c r="D799" s="1">
        <v>41274</v>
      </c>
      <c r="E799" s="2">
        <v>4365400000</v>
      </c>
      <c r="F799" s="2">
        <v>1656600000</v>
      </c>
      <c r="G799" s="2">
        <v>1252300000</v>
      </c>
      <c r="H799" s="2">
        <v>1101600000</v>
      </c>
      <c r="I799" t="s">
        <v>11</v>
      </c>
      <c r="J799" t="s">
        <v>21</v>
      </c>
      <c r="K799" t="s">
        <v>173</v>
      </c>
    </row>
    <row r="800" spans="1:11" x14ac:dyDescent="0.25">
      <c r="A800">
        <v>391</v>
      </c>
      <c r="B800" t="s">
        <v>172</v>
      </c>
      <c r="C800" t="s">
        <v>14</v>
      </c>
      <c r="D800" s="1">
        <v>41846</v>
      </c>
      <c r="E800" s="2">
        <v>47142000000</v>
      </c>
      <c r="F800" s="2">
        <v>19373000000</v>
      </c>
      <c r="G800" s="2">
        <v>11437000000</v>
      </c>
      <c r="H800" s="2">
        <v>6294000000</v>
      </c>
      <c r="I800" s="2">
        <v>275000000</v>
      </c>
      <c r="J800" t="s">
        <v>21</v>
      </c>
      <c r="K800" t="s">
        <v>173</v>
      </c>
    </row>
    <row r="801" spans="1:11" x14ac:dyDescent="0.25">
      <c r="A801">
        <v>827</v>
      </c>
      <c r="B801" t="s">
        <v>314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11</v>
      </c>
      <c r="J801" t="s">
        <v>24</v>
      </c>
      <c r="K801" t="s">
        <v>29</v>
      </c>
    </row>
    <row r="802" spans="1:11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11</v>
      </c>
      <c r="J802" t="s">
        <v>24</v>
      </c>
      <c r="K802" t="s">
        <v>29</v>
      </c>
    </row>
    <row r="803" spans="1:11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11</v>
      </c>
      <c r="J803" t="s">
        <v>24</v>
      </c>
      <c r="K803" t="s">
        <v>29</v>
      </c>
    </row>
    <row r="804" spans="1:11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11</v>
      </c>
      <c r="J804" t="s">
        <v>24</v>
      </c>
      <c r="K804" t="s">
        <v>29</v>
      </c>
    </row>
    <row r="805" spans="1:11" x14ac:dyDescent="0.25">
      <c r="A805">
        <v>831</v>
      </c>
      <c r="B805" t="s">
        <v>315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11</v>
      </c>
      <c r="J805" t="s">
        <v>58</v>
      </c>
      <c r="K805" t="s">
        <v>59</v>
      </c>
    </row>
    <row r="806" spans="1:11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11</v>
      </c>
      <c r="J806" t="s">
        <v>58</v>
      </c>
      <c r="K806" t="s">
        <v>59</v>
      </c>
    </row>
    <row r="807" spans="1:11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11</v>
      </c>
      <c r="J807" t="s">
        <v>58</v>
      </c>
      <c r="K807" t="s">
        <v>59</v>
      </c>
    </row>
    <row r="808" spans="1:11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11</v>
      </c>
      <c r="J808" t="s">
        <v>58</v>
      </c>
      <c r="K808" t="s">
        <v>59</v>
      </c>
    </row>
    <row r="809" spans="1:11" x14ac:dyDescent="0.25">
      <c r="A809">
        <v>835</v>
      </c>
      <c r="B809" t="s">
        <v>316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11</v>
      </c>
      <c r="J809" t="s">
        <v>24</v>
      </c>
      <c r="K809" t="s">
        <v>317</v>
      </c>
    </row>
    <row r="810" spans="1:11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11</v>
      </c>
      <c r="J810" t="s">
        <v>24</v>
      </c>
      <c r="K810" t="s">
        <v>317</v>
      </c>
    </row>
    <row r="811" spans="1:11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11</v>
      </c>
      <c r="J811" t="s">
        <v>24</v>
      </c>
      <c r="K811" t="s">
        <v>317</v>
      </c>
    </row>
    <row r="812" spans="1:11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11</v>
      </c>
      <c r="J812" t="s">
        <v>24</v>
      </c>
      <c r="K812" t="s">
        <v>317</v>
      </c>
    </row>
    <row r="813" spans="1:11" x14ac:dyDescent="0.25">
      <c r="A813">
        <v>839</v>
      </c>
      <c r="B813" t="s">
        <v>318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25">
      <c r="A817">
        <v>843</v>
      </c>
      <c r="B817" t="s">
        <v>319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25">
      <c r="A821">
        <v>847</v>
      </c>
      <c r="B821" t="s">
        <v>320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11</v>
      </c>
      <c r="I821" s="2">
        <v>1473000000</v>
      </c>
      <c r="J821" t="s">
        <v>58</v>
      </c>
      <c r="K821" t="s">
        <v>95</v>
      </c>
    </row>
    <row r="822" spans="1:11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11</v>
      </c>
      <c r="I822" s="2">
        <v>1531000000</v>
      </c>
      <c r="J822" t="s">
        <v>58</v>
      </c>
      <c r="K822" t="s">
        <v>95</v>
      </c>
    </row>
    <row r="823" spans="1:11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11</v>
      </c>
      <c r="I823" s="2">
        <v>1406000000</v>
      </c>
      <c r="J823" t="s">
        <v>58</v>
      </c>
      <c r="K823" t="s">
        <v>95</v>
      </c>
    </row>
    <row r="824" spans="1:11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11</v>
      </c>
      <c r="I824" s="2">
        <v>1294000000</v>
      </c>
      <c r="J824" t="s">
        <v>58</v>
      </c>
      <c r="K824" t="s">
        <v>95</v>
      </c>
    </row>
    <row r="825" spans="1:11" x14ac:dyDescent="0.25">
      <c r="A825">
        <v>851</v>
      </c>
      <c r="B825" t="s">
        <v>321</v>
      </c>
      <c r="C825" t="s">
        <v>10</v>
      </c>
      <c r="D825" s="1">
        <v>41274</v>
      </c>
      <c r="E825" s="2">
        <v>6956200000</v>
      </c>
      <c r="F825" t="s">
        <v>11</v>
      </c>
      <c r="G825" s="2">
        <v>6279100000</v>
      </c>
      <c r="H825" t="s">
        <v>11</v>
      </c>
      <c r="I825" t="s">
        <v>11</v>
      </c>
      <c r="J825" t="s">
        <v>18</v>
      </c>
      <c r="K825" t="s">
        <v>322</v>
      </c>
    </row>
    <row r="826" spans="1:11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t="s">
        <v>11</v>
      </c>
      <c r="G826" s="2">
        <v>6463400000</v>
      </c>
      <c r="H826" t="s">
        <v>11</v>
      </c>
      <c r="I826" t="s">
        <v>11</v>
      </c>
      <c r="J826" t="s">
        <v>18</v>
      </c>
      <c r="K826" t="s">
        <v>322</v>
      </c>
    </row>
    <row r="827" spans="1:11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t="s">
        <v>11</v>
      </c>
      <c r="G827" s="2">
        <v>6748500000</v>
      </c>
      <c r="H827" t="s">
        <v>11</v>
      </c>
      <c r="I827" t="s">
        <v>11</v>
      </c>
      <c r="J827" t="s">
        <v>18</v>
      </c>
      <c r="K827" t="s">
        <v>322</v>
      </c>
    </row>
    <row r="828" spans="1:11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t="s">
        <v>11</v>
      </c>
      <c r="G828" s="2">
        <v>6742700000</v>
      </c>
      <c r="H828" t="s">
        <v>11</v>
      </c>
      <c r="I828" t="s">
        <v>11</v>
      </c>
      <c r="J828" t="s">
        <v>18</v>
      </c>
      <c r="K828" t="s">
        <v>322</v>
      </c>
    </row>
    <row r="829" spans="1:11" x14ac:dyDescent="0.25">
      <c r="A829">
        <v>855</v>
      </c>
      <c r="B829" t="s">
        <v>323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11</v>
      </c>
      <c r="I829" s="2">
        <v>316344000</v>
      </c>
      <c r="J829" t="s">
        <v>51</v>
      </c>
      <c r="K829" t="s">
        <v>52</v>
      </c>
    </row>
    <row r="830" spans="1:11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11</v>
      </c>
      <c r="I830" s="2">
        <v>322037000</v>
      </c>
      <c r="J830" t="s">
        <v>51</v>
      </c>
      <c r="K830" t="s">
        <v>52</v>
      </c>
    </row>
    <row r="831" spans="1:11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11</v>
      </c>
      <c r="I831" s="2">
        <v>353143000</v>
      </c>
      <c r="J831" t="s">
        <v>51</v>
      </c>
      <c r="K831" t="s">
        <v>52</v>
      </c>
    </row>
    <row r="832" spans="1:11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11</v>
      </c>
      <c r="I832" s="2">
        <v>345464000</v>
      </c>
      <c r="J832" t="s">
        <v>51</v>
      </c>
      <c r="K832" t="s">
        <v>52</v>
      </c>
    </row>
    <row r="833" spans="1:11" x14ac:dyDescent="0.25">
      <c r="A833">
        <v>859</v>
      </c>
      <c r="B833" t="s">
        <v>324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11</v>
      </c>
      <c r="J833" t="s">
        <v>24</v>
      </c>
      <c r="K833" t="s">
        <v>29</v>
      </c>
    </row>
    <row r="834" spans="1:11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11</v>
      </c>
      <c r="J834" t="s">
        <v>24</v>
      </c>
      <c r="K834" t="s">
        <v>29</v>
      </c>
    </row>
    <row r="835" spans="1:11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11</v>
      </c>
      <c r="J835" t="s">
        <v>24</v>
      </c>
      <c r="K835" t="s">
        <v>29</v>
      </c>
    </row>
    <row r="836" spans="1:11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11</v>
      </c>
      <c r="J836" t="s">
        <v>24</v>
      </c>
      <c r="K836" t="s">
        <v>29</v>
      </c>
    </row>
    <row r="837" spans="1:11" x14ac:dyDescent="0.25">
      <c r="A837">
        <v>863</v>
      </c>
      <c r="B837" t="s">
        <v>325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11</v>
      </c>
      <c r="I837" s="2">
        <v>250000000</v>
      </c>
      <c r="J837" t="s">
        <v>12</v>
      </c>
      <c r="K837" t="s">
        <v>156</v>
      </c>
    </row>
    <row r="838" spans="1:11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11</v>
      </c>
      <c r="I838" s="2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11</v>
      </c>
      <c r="I839" s="2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11</v>
      </c>
      <c r="I840" s="2">
        <v>224000000</v>
      </c>
      <c r="J840" t="s">
        <v>12</v>
      </c>
      <c r="K840" t="s">
        <v>156</v>
      </c>
    </row>
    <row r="841" spans="1:11" x14ac:dyDescent="0.25">
      <c r="A841">
        <v>867</v>
      </c>
      <c r="B841" t="s">
        <v>326</v>
      </c>
      <c r="C841" t="s">
        <v>10</v>
      </c>
      <c r="D841" s="1">
        <v>41274</v>
      </c>
      <c r="E841" s="2">
        <v>4050400000</v>
      </c>
      <c r="F841" t="s">
        <v>11</v>
      </c>
      <c r="G841" s="2">
        <v>3207800000</v>
      </c>
      <c r="H841" t="s">
        <v>11</v>
      </c>
      <c r="I841" t="s">
        <v>11</v>
      </c>
      <c r="J841" t="s">
        <v>46</v>
      </c>
      <c r="K841" t="s">
        <v>72</v>
      </c>
    </row>
    <row r="842" spans="1:11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t="s">
        <v>11</v>
      </c>
      <c r="G842" s="2">
        <v>3524400000</v>
      </c>
      <c r="H842" t="s">
        <v>11</v>
      </c>
      <c r="I842" t="s">
        <v>11</v>
      </c>
      <c r="J842" t="s">
        <v>46</v>
      </c>
      <c r="K842" t="s">
        <v>72</v>
      </c>
    </row>
    <row r="843" spans="1:11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t="s">
        <v>11</v>
      </c>
      <c r="G843" s="2">
        <v>3870200000</v>
      </c>
      <c r="H843" t="s">
        <v>11</v>
      </c>
      <c r="I843" t="s">
        <v>11</v>
      </c>
      <c r="J843" t="s">
        <v>46</v>
      </c>
      <c r="K843" t="s">
        <v>72</v>
      </c>
    </row>
    <row r="844" spans="1:11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t="s">
        <v>11</v>
      </c>
      <c r="G844" s="2">
        <v>3764500000</v>
      </c>
      <c r="H844" t="s">
        <v>11</v>
      </c>
      <c r="I844" t="s">
        <v>11</v>
      </c>
      <c r="J844" t="s">
        <v>46</v>
      </c>
      <c r="K844" t="s">
        <v>72</v>
      </c>
    </row>
    <row r="845" spans="1:11" x14ac:dyDescent="0.25">
      <c r="A845">
        <v>871</v>
      </c>
      <c r="B845" t="s">
        <v>327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11</v>
      </c>
      <c r="I845" s="2">
        <v>229166000</v>
      </c>
      <c r="J845" t="s">
        <v>12</v>
      </c>
      <c r="K845" t="s">
        <v>328</v>
      </c>
    </row>
    <row r="846" spans="1:11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11</v>
      </c>
      <c r="I846" s="2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11</v>
      </c>
      <c r="I847" s="2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11</v>
      </c>
      <c r="I848" s="2">
        <v>339613000</v>
      </c>
      <c r="J848" t="s">
        <v>12</v>
      </c>
      <c r="K848" t="s">
        <v>328</v>
      </c>
    </row>
    <row r="849" spans="1:11" x14ac:dyDescent="0.25">
      <c r="A849">
        <v>875</v>
      </c>
      <c r="B849" t="s">
        <v>329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11</v>
      </c>
      <c r="I849" t="s">
        <v>11</v>
      </c>
      <c r="J849" t="s">
        <v>12</v>
      </c>
      <c r="K849" t="s">
        <v>163</v>
      </c>
    </row>
    <row r="850" spans="1:11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11</v>
      </c>
      <c r="I850" t="s">
        <v>11</v>
      </c>
      <c r="J850" t="s">
        <v>12</v>
      </c>
      <c r="K850" t="s">
        <v>163</v>
      </c>
    </row>
    <row r="851" spans="1:11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11</v>
      </c>
      <c r="I851" t="s">
        <v>11</v>
      </c>
      <c r="J851" t="s">
        <v>12</v>
      </c>
      <c r="K851" t="s">
        <v>163</v>
      </c>
    </row>
    <row r="852" spans="1:11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11</v>
      </c>
      <c r="I852" t="s">
        <v>11</v>
      </c>
      <c r="J852" t="s">
        <v>12</v>
      </c>
      <c r="K852" t="s">
        <v>163</v>
      </c>
    </row>
    <row r="853" spans="1:11" x14ac:dyDescent="0.25">
      <c r="A853">
        <v>637</v>
      </c>
      <c r="B853" t="s">
        <v>252</v>
      </c>
      <c r="C853" t="s">
        <v>14</v>
      </c>
      <c r="D853" s="1">
        <v>41912</v>
      </c>
      <c r="E853" s="2">
        <v>1732046000</v>
      </c>
      <c r="F853" s="2">
        <v>309959000</v>
      </c>
      <c r="G853" s="2">
        <v>664738000</v>
      </c>
      <c r="H853" s="2">
        <v>263792000</v>
      </c>
      <c r="I853" t="s">
        <v>11</v>
      </c>
      <c r="J853" t="s">
        <v>21</v>
      </c>
      <c r="K853" t="s">
        <v>173</v>
      </c>
    </row>
    <row r="854" spans="1:11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11</v>
      </c>
      <c r="J854" t="s">
        <v>21</v>
      </c>
      <c r="K854" t="s">
        <v>173</v>
      </c>
    </row>
    <row r="855" spans="1:11" x14ac:dyDescent="0.25">
      <c r="A855">
        <v>392</v>
      </c>
      <c r="B855" t="s">
        <v>172</v>
      </c>
      <c r="C855" t="s">
        <v>15</v>
      </c>
      <c r="D855" s="1">
        <v>42210</v>
      </c>
      <c r="E855" s="2">
        <v>49161000000</v>
      </c>
      <c r="F855" s="2">
        <v>19480000000</v>
      </c>
      <c r="G855" s="2">
        <v>11861000000</v>
      </c>
      <c r="H855" s="2">
        <v>6207000000</v>
      </c>
      <c r="I855" s="2">
        <v>359000000</v>
      </c>
      <c r="J855" t="s">
        <v>21</v>
      </c>
      <c r="K855" t="s">
        <v>173</v>
      </c>
    </row>
    <row r="856" spans="1:11" x14ac:dyDescent="0.25">
      <c r="A856">
        <v>638</v>
      </c>
      <c r="B856" t="s">
        <v>252</v>
      </c>
      <c r="C856" t="s">
        <v>15</v>
      </c>
      <c r="D856" s="1">
        <v>42277</v>
      </c>
      <c r="E856" s="2">
        <v>1919823000</v>
      </c>
      <c r="F856" s="2">
        <v>332261000</v>
      </c>
      <c r="G856" s="2">
        <v>738080000</v>
      </c>
      <c r="H856" s="2">
        <v>296583000</v>
      </c>
      <c r="I856" t="s">
        <v>11</v>
      </c>
      <c r="J856" t="s">
        <v>21</v>
      </c>
      <c r="K856" t="s">
        <v>173</v>
      </c>
    </row>
    <row r="857" spans="1:11" x14ac:dyDescent="0.25">
      <c r="A857">
        <v>883</v>
      </c>
      <c r="B857" t="s">
        <v>331</v>
      </c>
      <c r="C857" t="s">
        <v>10</v>
      </c>
      <c r="D857" s="1">
        <v>41274</v>
      </c>
      <c r="E857" s="2">
        <v>93646000000</v>
      </c>
      <c r="F857" t="s">
        <v>11</v>
      </c>
      <c r="G857" s="2">
        <v>64729000000</v>
      </c>
      <c r="H857" t="s">
        <v>11</v>
      </c>
      <c r="I857" s="2">
        <v>3385000000</v>
      </c>
      <c r="J857" t="s">
        <v>46</v>
      </c>
      <c r="K857" t="s">
        <v>104</v>
      </c>
    </row>
    <row r="858" spans="1:11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t="s">
        <v>11</v>
      </c>
      <c r="G858" s="2">
        <v>70467000000</v>
      </c>
      <c r="H858" t="s">
        <v>11</v>
      </c>
      <c r="I858" s="2">
        <v>225000000</v>
      </c>
      <c r="J858" t="s">
        <v>46</v>
      </c>
      <c r="K858" t="s">
        <v>104</v>
      </c>
    </row>
    <row r="859" spans="1:11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t="s">
        <v>11</v>
      </c>
      <c r="G859" s="2">
        <v>61274000000</v>
      </c>
      <c r="H859" t="s">
        <v>11</v>
      </c>
      <c r="I859" s="2">
        <v>3139000000</v>
      </c>
      <c r="J859" t="s">
        <v>46</v>
      </c>
      <c r="K859" t="s">
        <v>104</v>
      </c>
    </row>
    <row r="860" spans="1:11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t="s">
        <v>11</v>
      </c>
      <c r="G860" s="2">
        <v>59014000000</v>
      </c>
      <c r="H860" t="s">
        <v>11</v>
      </c>
      <c r="I860" s="2">
        <v>3827000000</v>
      </c>
      <c r="J860" t="s">
        <v>46</v>
      </c>
      <c r="K860" t="s">
        <v>104</v>
      </c>
    </row>
    <row r="861" spans="1:11" x14ac:dyDescent="0.25">
      <c r="A861">
        <v>887</v>
      </c>
      <c r="B861" t="s">
        <v>332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11</v>
      </c>
      <c r="I861" t="s">
        <v>11</v>
      </c>
      <c r="J861" t="s">
        <v>18</v>
      </c>
      <c r="K861" t="s">
        <v>333</v>
      </c>
    </row>
    <row r="862" spans="1:11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11</v>
      </c>
      <c r="I862" t="s">
        <v>11</v>
      </c>
      <c r="J862" t="s">
        <v>18</v>
      </c>
      <c r="K862" t="s">
        <v>333</v>
      </c>
    </row>
    <row r="863" spans="1:11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11</v>
      </c>
      <c r="I863" t="s">
        <v>11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11</v>
      </c>
      <c r="I864" t="s">
        <v>11</v>
      </c>
      <c r="J864" t="s">
        <v>18</v>
      </c>
      <c r="K864" t="s">
        <v>333</v>
      </c>
    </row>
    <row r="865" spans="1:11" x14ac:dyDescent="0.25">
      <c r="A865">
        <v>891</v>
      </c>
      <c r="B865" t="s">
        <v>334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11</v>
      </c>
      <c r="I865" t="s">
        <v>11</v>
      </c>
      <c r="J865" t="s">
        <v>35</v>
      </c>
      <c r="K865" t="s">
        <v>123</v>
      </c>
    </row>
    <row r="866" spans="1:11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11</v>
      </c>
      <c r="I866" t="s">
        <v>11</v>
      </c>
      <c r="J866" t="s">
        <v>35</v>
      </c>
      <c r="K866" t="s">
        <v>123</v>
      </c>
    </row>
    <row r="867" spans="1:11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11</v>
      </c>
      <c r="I867" t="s">
        <v>11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11</v>
      </c>
      <c r="I868" t="s">
        <v>11</v>
      </c>
      <c r="J868" t="s">
        <v>35</v>
      </c>
      <c r="K868" t="s">
        <v>123</v>
      </c>
    </row>
    <row r="869" spans="1:11" x14ac:dyDescent="0.25">
      <c r="A869">
        <v>895</v>
      </c>
      <c r="B869" t="s">
        <v>335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11</v>
      </c>
      <c r="I869" s="2">
        <v>12784000</v>
      </c>
      <c r="J869" t="s">
        <v>46</v>
      </c>
      <c r="K869" t="s">
        <v>104</v>
      </c>
    </row>
    <row r="870" spans="1:11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11</v>
      </c>
      <c r="I870" s="2">
        <v>13279000</v>
      </c>
      <c r="J870" t="s">
        <v>46</v>
      </c>
      <c r="K870" t="s">
        <v>104</v>
      </c>
    </row>
    <row r="871" spans="1:11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11</v>
      </c>
      <c r="I871" s="2">
        <v>13338000</v>
      </c>
      <c r="J871" t="s">
        <v>46</v>
      </c>
      <c r="K871" t="s">
        <v>104</v>
      </c>
    </row>
    <row r="872" spans="1:11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11</v>
      </c>
      <c r="I872" s="2">
        <v>13794000</v>
      </c>
      <c r="J872" t="s">
        <v>46</v>
      </c>
      <c r="K872" t="s">
        <v>104</v>
      </c>
    </row>
    <row r="873" spans="1:11" x14ac:dyDescent="0.25">
      <c r="A873">
        <v>899</v>
      </c>
      <c r="B873" t="s">
        <v>336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11</v>
      </c>
      <c r="I873" s="2">
        <v>214827000</v>
      </c>
      <c r="J873" t="s">
        <v>51</v>
      </c>
      <c r="K873" t="s">
        <v>52</v>
      </c>
    </row>
    <row r="874" spans="1:11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11</v>
      </c>
      <c r="I874" s="2">
        <v>224713000</v>
      </c>
      <c r="J874" t="s">
        <v>51</v>
      </c>
      <c r="K874" t="s">
        <v>52</v>
      </c>
    </row>
    <row r="875" spans="1:11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11</v>
      </c>
      <c r="I875" s="2">
        <v>258074000</v>
      </c>
      <c r="J875" t="s">
        <v>51</v>
      </c>
      <c r="K875" t="s">
        <v>52</v>
      </c>
    </row>
    <row r="876" spans="1:11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11</v>
      </c>
      <c r="I876" s="2">
        <v>344527000</v>
      </c>
      <c r="J876" t="s">
        <v>51</v>
      </c>
      <c r="K876" t="s">
        <v>52</v>
      </c>
    </row>
    <row r="877" spans="1:11" x14ac:dyDescent="0.25">
      <c r="A877">
        <v>903</v>
      </c>
      <c r="B877" t="s">
        <v>337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11</v>
      </c>
      <c r="J877" t="s">
        <v>21</v>
      </c>
      <c r="K877" t="s">
        <v>67</v>
      </c>
    </row>
    <row r="878" spans="1:11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11</v>
      </c>
      <c r="J878" t="s">
        <v>21</v>
      </c>
      <c r="K878" t="s">
        <v>67</v>
      </c>
    </row>
    <row r="879" spans="1:11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11</v>
      </c>
      <c r="J879" t="s">
        <v>21</v>
      </c>
      <c r="K879" t="s">
        <v>67</v>
      </c>
    </row>
    <row r="880" spans="1:11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11</v>
      </c>
      <c r="J880" t="s">
        <v>21</v>
      </c>
      <c r="K880" t="s">
        <v>67</v>
      </c>
    </row>
    <row r="881" spans="1:11" x14ac:dyDescent="0.25">
      <c r="A881">
        <v>907</v>
      </c>
      <c r="B881" t="s">
        <v>338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11</v>
      </c>
      <c r="I881" t="s">
        <v>11</v>
      </c>
      <c r="J881" t="s">
        <v>35</v>
      </c>
      <c r="K881" t="s">
        <v>141</v>
      </c>
    </row>
    <row r="882" spans="1:11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11</v>
      </c>
      <c r="I882" t="s">
        <v>11</v>
      </c>
      <c r="J882" t="s">
        <v>35</v>
      </c>
      <c r="K882" t="s">
        <v>141</v>
      </c>
    </row>
    <row r="883" spans="1:11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11</v>
      </c>
      <c r="I883" t="s">
        <v>11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11</v>
      </c>
      <c r="I884" t="s">
        <v>11</v>
      </c>
      <c r="J884" t="s">
        <v>35</v>
      </c>
      <c r="K884" t="s">
        <v>141</v>
      </c>
    </row>
    <row r="885" spans="1:11" x14ac:dyDescent="0.25">
      <c r="A885">
        <v>911</v>
      </c>
      <c r="B885" t="s">
        <v>339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11</v>
      </c>
      <c r="I885" s="2">
        <v>1806000000</v>
      </c>
      <c r="J885" t="s">
        <v>82</v>
      </c>
      <c r="K885" t="s">
        <v>340</v>
      </c>
    </row>
    <row r="886" spans="1:11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11</v>
      </c>
      <c r="I886" s="2">
        <v>2040000000</v>
      </c>
      <c r="J886" t="s">
        <v>82</v>
      </c>
      <c r="K886" t="s">
        <v>340</v>
      </c>
    </row>
    <row r="887" spans="1:11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11</v>
      </c>
      <c r="I887" s="2">
        <v>2309000000</v>
      </c>
      <c r="J887" t="s">
        <v>82</v>
      </c>
      <c r="K887" t="s">
        <v>340</v>
      </c>
    </row>
    <row r="888" spans="1:11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11</v>
      </c>
      <c r="I888" s="2">
        <v>2209000000</v>
      </c>
      <c r="J888" t="s">
        <v>82</v>
      </c>
      <c r="K888" t="s">
        <v>340</v>
      </c>
    </row>
    <row r="889" spans="1:11" x14ac:dyDescent="0.25">
      <c r="A889">
        <v>915</v>
      </c>
      <c r="B889" t="s">
        <v>341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11</v>
      </c>
      <c r="I889" t="s">
        <v>11</v>
      </c>
      <c r="J889" t="s">
        <v>18</v>
      </c>
      <c r="K889" t="s">
        <v>78</v>
      </c>
    </row>
    <row r="890" spans="1:11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11</v>
      </c>
      <c r="I890" t="s">
        <v>11</v>
      </c>
      <c r="J890" t="s">
        <v>18</v>
      </c>
      <c r="K890" t="s">
        <v>78</v>
      </c>
    </row>
    <row r="891" spans="1:11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11</v>
      </c>
      <c r="I891" t="s">
        <v>11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11</v>
      </c>
      <c r="I892" t="s">
        <v>11</v>
      </c>
      <c r="J892" t="s">
        <v>18</v>
      </c>
      <c r="K892" t="s">
        <v>78</v>
      </c>
    </row>
    <row r="893" spans="1:11" x14ac:dyDescent="0.25">
      <c r="A893">
        <v>919</v>
      </c>
      <c r="B893" t="s">
        <v>342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11</v>
      </c>
      <c r="I893" t="s">
        <v>11</v>
      </c>
      <c r="J893" t="s">
        <v>35</v>
      </c>
      <c r="K893" t="s">
        <v>213</v>
      </c>
    </row>
    <row r="894" spans="1:11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11</v>
      </c>
      <c r="I894" t="s">
        <v>11</v>
      </c>
      <c r="J894" t="s">
        <v>35</v>
      </c>
      <c r="K894" t="s">
        <v>213</v>
      </c>
    </row>
    <row r="895" spans="1:11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11</v>
      </c>
      <c r="I895" t="s">
        <v>11</v>
      </c>
      <c r="J895" t="s">
        <v>35</v>
      </c>
      <c r="K895" t="s">
        <v>213</v>
      </c>
    </row>
    <row r="896" spans="1:11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11</v>
      </c>
      <c r="I896" t="s">
        <v>11</v>
      </c>
      <c r="J896" t="s">
        <v>35</v>
      </c>
      <c r="K896" t="s">
        <v>213</v>
      </c>
    </row>
    <row r="897" spans="1:11" x14ac:dyDescent="0.25">
      <c r="A897">
        <v>923</v>
      </c>
      <c r="B897" t="s">
        <v>343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11</v>
      </c>
      <c r="I897" s="2">
        <v>54291000</v>
      </c>
      <c r="J897" t="s">
        <v>18</v>
      </c>
      <c r="K897" t="s">
        <v>288</v>
      </c>
    </row>
    <row r="898" spans="1:11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11</v>
      </c>
      <c r="I898" s="2">
        <v>79700000</v>
      </c>
      <c r="J898" t="s">
        <v>18</v>
      </c>
      <c r="K898" t="s">
        <v>288</v>
      </c>
    </row>
    <row r="899" spans="1:11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11</v>
      </c>
      <c r="I899" s="2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11</v>
      </c>
      <c r="I900" s="2">
        <v>183200000</v>
      </c>
      <c r="J900" t="s">
        <v>18</v>
      </c>
      <c r="K900" t="s">
        <v>288</v>
      </c>
    </row>
    <row r="901" spans="1:11" x14ac:dyDescent="0.25">
      <c r="A901">
        <v>927</v>
      </c>
      <c r="B901" t="s">
        <v>344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11</v>
      </c>
      <c r="I901" s="2">
        <v>1652000000</v>
      </c>
      <c r="J901" t="s">
        <v>35</v>
      </c>
      <c r="K901" t="s">
        <v>345</v>
      </c>
    </row>
    <row r="902" spans="1:11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11</v>
      </c>
      <c r="I902" s="2">
        <v>1703000000</v>
      </c>
      <c r="J902" t="s">
        <v>35</v>
      </c>
      <c r="K902" t="s">
        <v>345</v>
      </c>
    </row>
    <row r="903" spans="1:11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11</v>
      </c>
      <c r="I903" s="2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11</v>
      </c>
      <c r="I904" s="2">
        <v>2089000000</v>
      </c>
      <c r="J904" t="s">
        <v>35</v>
      </c>
      <c r="K904" t="s">
        <v>345</v>
      </c>
    </row>
    <row r="905" spans="1:11" x14ac:dyDescent="0.25">
      <c r="A905">
        <v>931</v>
      </c>
      <c r="B905" t="s">
        <v>346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11</v>
      </c>
      <c r="I905" s="2">
        <v>833000000</v>
      </c>
      <c r="J905" t="s">
        <v>18</v>
      </c>
      <c r="K905" t="s">
        <v>196</v>
      </c>
    </row>
    <row r="906" spans="1:11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11</v>
      </c>
      <c r="I906" s="2">
        <v>889000000</v>
      </c>
      <c r="J906" t="s">
        <v>18</v>
      </c>
      <c r="K906" t="s">
        <v>196</v>
      </c>
    </row>
    <row r="907" spans="1:11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11</v>
      </c>
      <c r="I907" s="2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11</v>
      </c>
      <c r="I908" s="2">
        <v>934000000</v>
      </c>
      <c r="J908" t="s">
        <v>18</v>
      </c>
      <c r="K908" t="s">
        <v>196</v>
      </c>
    </row>
    <row r="909" spans="1:11" x14ac:dyDescent="0.25">
      <c r="A909">
        <v>935</v>
      </c>
      <c r="B909" t="s">
        <v>347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11</v>
      </c>
      <c r="I909" s="2">
        <v>223300000</v>
      </c>
      <c r="J909" t="s">
        <v>12</v>
      </c>
      <c r="K909" t="s">
        <v>177</v>
      </c>
    </row>
    <row r="910" spans="1:11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11</v>
      </c>
      <c r="I910" s="2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11</v>
      </c>
      <c r="I911" s="2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11</v>
      </c>
      <c r="I912" s="2">
        <v>305000000</v>
      </c>
      <c r="J912" t="s">
        <v>12</v>
      </c>
      <c r="K912" t="s">
        <v>177</v>
      </c>
    </row>
    <row r="913" spans="1:11" x14ac:dyDescent="0.25">
      <c r="A913">
        <v>939</v>
      </c>
      <c r="B913" t="s">
        <v>348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11</v>
      </c>
      <c r="I913" t="s">
        <v>11</v>
      </c>
      <c r="J913" t="s">
        <v>18</v>
      </c>
      <c r="K913" t="s">
        <v>256</v>
      </c>
    </row>
    <row r="914" spans="1:11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11</v>
      </c>
      <c r="I914" t="s">
        <v>11</v>
      </c>
      <c r="J914" t="s">
        <v>18</v>
      </c>
      <c r="K914" t="s">
        <v>256</v>
      </c>
    </row>
    <row r="915" spans="1:11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11</v>
      </c>
      <c r="I915" t="s">
        <v>11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11</v>
      </c>
      <c r="I916" t="s">
        <v>11</v>
      </c>
      <c r="J916" t="s">
        <v>18</v>
      </c>
      <c r="K916" t="s">
        <v>256</v>
      </c>
    </row>
    <row r="917" spans="1:11" x14ac:dyDescent="0.25">
      <c r="A917">
        <v>943</v>
      </c>
      <c r="B917" t="s">
        <v>349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11</v>
      </c>
      <c r="I917" s="2">
        <v>25100000</v>
      </c>
      <c r="J917" t="s">
        <v>12</v>
      </c>
      <c r="K917" t="s">
        <v>163</v>
      </c>
    </row>
    <row r="918" spans="1:11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11</v>
      </c>
      <c r="I918" s="2">
        <v>25400000</v>
      </c>
      <c r="J918" t="s">
        <v>12</v>
      </c>
      <c r="K918" t="s">
        <v>163</v>
      </c>
    </row>
    <row r="919" spans="1:11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11</v>
      </c>
      <c r="I919" s="2">
        <v>19700000</v>
      </c>
      <c r="J919" t="s">
        <v>12</v>
      </c>
      <c r="K919" t="s">
        <v>163</v>
      </c>
    </row>
    <row r="920" spans="1:11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11</v>
      </c>
      <c r="I920" s="2">
        <v>20800000</v>
      </c>
      <c r="J920" t="s">
        <v>12</v>
      </c>
      <c r="K920" t="s">
        <v>163</v>
      </c>
    </row>
    <row r="921" spans="1:11" x14ac:dyDescent="0.25">
      <c r="A921">
        <v>947</v>
      </c>
      <c r="B921" t="s">
        <v>350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11</v>
      </c>
      <c r="I921" t="s">
        <v>11</v>
      </c>
      <c r="J921" t="s">
        <v>18</v>
      </c>
      <c r="K921" t="s">
        <v>200</v>
      </c>
    </row>
    <row r="922" spans="1:11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11</v>
      </c>
      <c r="I922" t="s">
        <v>11</v>
      </c>
      <c r="J922" t="s">
        <v>18</v>
      </c>
      <c r="K922" t="s">
        <v>200</v>
      </c>
    </row>
    <row r="923" spans="1:11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11</v>
      </c>
      <c r="I923" t="s">
        <v>11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11</v>
      </c>
      <c r="I924" t="s">
        <v>11</v>
      </c>
      <c r="J924" t="s">
        <v>18</v>
      </c>
      <c r="K924" t="s">
        <v>200</v>
      </c>
    </row>
    <row r="925" spans="1:11" x14ac:dyDescent="0.25">
      <c r="A925">
        <v>951</v>
      </c>
      <c r="B925" t="s">
        <v>351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11</v>
      </c>
      <c r="I925" s="2">
        <v>86300000</v>
      </c>
      <c r="J925" t="s">
        <v>24</v>
      </c>
      <c r="K925" t="s">
        <v>198</v>
      </c>
    </row>
    <row r="926" spans="1:11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11</v>
      </c>
      <c r="I926" s="2">
        <v>81700000</v>
      </c>
      <c r="J926" t="s">
        <v>24</v>
      </c>
      <c r="K926" t="s">
        <v>198</v>
      </c>
    </row>
    <row r="927" spans="1:11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11</v>
      </c>
      <c r="I927" s="2">
        <v>76700000</v>
      </c>
      <c r="J927" t="s">
        <v>24</v>
      </c>
      <c r="K927" t="s">
        <v>198</v>
      </c>
    </row>
    <row r="928" spans="1:11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11</v>
      </c>
      <c r="I928" s="2">
        <v>164500000</v>
      </c>
      <c r="J928" t="s">
        <v>24</v>
      </c>
      <c r="K928" t="s">
        <v>198</v>
      </c>
    </row>
    <row r="929" spans="1:11" x14ac:dyDescent="0.25">
      <c r="A929">
        <v>955</v>
      </c>
      <c r="B929" t="s">
        <v>352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11</v>
      </c>
      <c r="I929" s="2">
        <v>64093000</v>
      </c>
      <c r="J929" t="s">
        <v>18</v>
      </c>
      <c r="K929" t="s">
        <v>353</v>
      </c>
    </row>
    <row r="930" spans="1:11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11</v>
      </c>
      <c r="I930" s="2">
        <v>80969000</v>
      </c>
      <c r="J930" t="s">
        <v>18</v>
      </c>
      <c r="K930" t="s">
        <v>353</v>
      </c>
    </row>
    <row r="931" spans="1:11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11</v>
      </c>
      <c r="I931" s="2">
        <v>120719000</v>
      </c>
      <c r="J931" t="s">
        <v>18</v>
      </c>
      <c r="K931" t="s">
        <v>353</v>
      </c>
    </row>
    <row r="932" spans="1:11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11</v>
      </c>
      <c r="I932" s="2">
        <v>122120000</v>
      </c>
      <c r="J932" t="s">
        <v>18</v>
      </c>
      <c r="K932" t="s">
        <v>353</v>
      </c>
    </row>
    <row r="933" spans="1:11" x14ac:dyDescent="0.25">
      <c r="A933">
        <v>959</v>
      </c>
      <c r="B933" t="s">
        <v>354</v>
      </c>
      <c r="C933" t="s">
        <v>10</v>
      </c>
      <c r="D933" s="1">
        <v>41274</v>
      </c>
      <c r="E933" s="2">
        <v>13107000000</v>
      </c>
      <c r="F933" s="2">
        <v>11799000000</v>
      </c>
      <c r="G933" t="s">
        <v>11</v>
      </c>
      <c r="H933" t="s">
        <v>11</v>
      </c>
      <c r="I933" t="s">
        <v>11</v>
      </c>
      <c r="J933" t="s">
        <v>12</v>
      </c>
      <c r="K933" t="s">
        <v>163</v>
      </c>
    </row>
    <row r="934" spans="1:11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t="s">
        <v>11</v>
      </c>
      <c r="H934" t="s">
        <v>11</v>
      </c>
      <c r="I934" t="s">
        <v>11</v>
      </c>
      <c r="J934" t="s">
        <v>12</v>
      </c>
      <c r="K934" t="s">
        <v>163</v>
      </c>
    </row>
    <row r="935" spans="1:11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t="s">
        <v>11</v>
      </c>
      <c r="H935" t="s">
        <v>11</v>
      </c>
      <c r="I935" t="s">
        <v>11</v>
      </c>
      <c r="J935" t="s">
        <v>12</v>
      </c>
      <c r="K935" t="s">
        <v>163</v>
      </c>
    </row>
    <row r="936" spans="1:11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t="s">
        <v>11</v>
      </c>
      <c r="H936" t="s">
        <v>11</v>
      </c>
      <c r="I936" t="s">
        <v>11</v>
      </c>
      <c r="J936" t="s">
        <v>12</v>
      </c>
      <c r="K936" t="s">
        <v>163</v>
      </c>
    </row>
    <row r="937" spans="1:11" x14ac:dyDescent="0.25">
      <c r="A937">
        <v>963</v>
      </c>
      <c r="B937" t="s">
        <v>355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11</v>
      </c>
      <c r="J937" t="s">
        <v>21</v>
      </c>
      <c r="K937" t="s">
        <v>33</v>
      </c>
    </row>
    <row r="938" spans="1:11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11</v>
      </c>
      <c r="J938" t="s">
        <v>21</v>
      </c>
      <c r="K938" t="s">
        <v>33</v>
      </c>
    </row>
    <row r="939" spans="1:11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11</v>
      </c>
      <c r="J939" t="s">
        <v>21</v>
      </c>
      <c r="K939" t="s">
        <v>33</v>
      </c>
    </row>
    <row r="940" spans="1:11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11</v>
      </c>
      <c r="J940" t="s">
        <v>21</v>
      </c>
      <c r="K940" t="s">
        <v>33</v>
      </c>
    </row>
    <row r="941" spans="1:11" x14ac:dyDescent="0.25">
      <c r="A941">
        <v>967</v>
      </c>
      <c r="B941" t="s">
        <v>356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11</v>
      </c>
      <c r="J941" t="s">
        <v>24</v>
      </c>
      <c r="K941" t="s">
        <v>25</v>
      </c>
    </row>
    <row r="942" spans="1:11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11</v>
      </c>
      <c r="J942" t="s">
        <v>24</v>
      </c>
      <c r="K942" t="s">
        <v>25</v>
      </c>
    </row>
    <row r="943" spans="1:11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11</v>
      </c>
      <c r="J943" t="s">
        <v>24</v>
      </c>
      <c r="K943" t="s">
        <v>25</v>
      </c>
    </row>
    <row r="944" spans="1:11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11</v>
      </c>
      <c r="J944" t="s">
        <v>24</v>
      </c>
      <c r="K944" t="s">
        <v>25</v>
      </c>
    </row>
    <row r="945" spans="1:11" x14ac:dyDescent="0.25">
      <c r="A945">
        <v>971</v>
      </c>
      <c r="B945" t="s">
        <v>357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11</v>
      </c>
      <c r="I945" t="s">
        <v>11</v>
      </c>
      <c r="J945" t="s">
        <v>12</v>
      </c>
      <c r="K945" t="s">
        <v>90</v>
      </c>
    </row>
    <row r="946" spans="1:11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11</v>
      </c>
      <c r="I946" t="s">
        <v>11</v>
      </c>
      <c r="J946" t="s">
        <v>12</v>
      </c>
      <c r="K946" t="s">
        <v>90</v>
      </c>
    </row>
    <row r="947" spans="1:11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11</v>
      </c>
      <c r="I947" t="s">
        <v>11</v>
      </c>
      <c r="J947" t="s">
        <v>12</v>
      </c>
      <c r="K947" t="s">
        <v>90</v>
      </c>
    </row>
    <row r="948" spans="1:11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11</v>
      </c>
      <c r="I948" t="s">
        <v>11</v>
      </c>
      <c r="J948" t="s">
        <v>12</v>
      </c>
      <c r="K948" t="s">
        <v>90</v>
      </c>
    </row>
    <row r="949" spans="1:11" x14ac:dyDescent="0.25">
      <c r="A949">
        <v>975</v>
      </c>
      <c r="B949" t="s">
        <v>358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11</v>
      </c>
      <c r="I949" s="2">
        <v>332400000</v>
      </c>
      <c r="J949" t="s">
        <v>41</v>
      </c>
      <c r="K949" t="s">
        <v>44</v>
      </c>
    </row>
    <row r="950" spans="1:11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11</v>
      </c>
      <c r="I950" s="2">
        <v>370900000</v>
      </c>
      <c r="J950" t="s">
        <v>41</v>
      </c>
      <c r="K950" t="s">
        <v>44</v>
      </c>
    </row>
    <row r="951" spans="1:11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11</v>
      </c>
      <c r="I951" s="2">
        <v>388100000</v>
      </c>
      <c r="J951" t="s">
        <v>41</v>
      </c>
      <c r="K951" t="s">
        <v>44</v>
      </c>
    </row>
    <row r="952" spans="1:11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11</v>
      </c>
      <c r="I952" s="2">
        <v>401300000</v>
      </c>
      <c r="J952" t="s">
        <v>41</v>
      </c>
      <c r="K952" t="s">
        <v>44</v>
      </c>
    </row>
    <row r="953" spans="1:11" x14ac:dyDescent="0.25">
      <c r="A953">
        <v>979</v>
      </c>
      <c r="B953" t="s">
        <v>359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11</v>
      </c>
      <c r="I953" s="2">
        <v>1523000000</v>
      </c>
      <c r="J953" t="s">
        <v>18</v>
      </c>
      <c r="K953" t="s">
        <v>293</v>
      </c>
    </row>
    <row r="954" spans="1:11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11</v>
      </c>
      <c r="I954" s="2">
        <v>1462000000</v>
      </c>
      <c r="J954" t="s">
        <v>18</v>
      </c>
      <c r="K954" t="s">
        <v>293</v>
      </c>
    </row>
    <row r="955" spans="1:11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11</v>
      </c>
      <c r="I955" s="2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11</v>
      </c>
      <c r="I956" s="2">
        <v>1484000000</v>
      </c>
      <c r="J956" t="s">
        <v>18</v>
      </c>
      <c r="K956" t="s">
        <v>293</v>
      </c>
    </row>
    <row r="957" spans="1:11" x14ac:dyDescent="0.25">
      <c r="A957">
        <v>983</v>
      </c>
      <c r="B957" t="s">
        <v>360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11</v>
      </c>
      <c r="J957" t="s">
        <v>21</v>
      </c>
      <c r="K957" t="s">
        <v>67</v>
      </c>
    </row>
    <row r="958" spans="1:11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11</v>
      </c>
      <c r="J958" t="s">
        <v>21</v>
      </c>
      <c r="K958" t="s">
        <v>67</v>
      </c>
    </row>
    <row r="959" spans="1:11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11</v>
      </c>
      <c r="J959" t="s">
        <v>21</v>
      </c>
      <c r="K959" t="s">
        <v>67</v>
      </c>
    </row>
    <row r="960" spans="1:11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11</v>
      </c>
      <c r="J960" t="s">
        <v>21</v>
      </c>
      <c r="K960" t="s">
        <v>67</v>
      </c>
    </row>
    <row r="961" spans="1:11" x14ac:dyDescent="0.25">
      <c r="A961">
        <v>987</v>
      </c>
      <c r="B961" t="s">
        <v>361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11</v>
      </c>
      <c r="I961" s="2">
        <v>116388000</v>
      </c>
      <c r="J961" t="s">
        <v>46</v>
      </c>
      <c r="K961" t="s">
        <v>362</v>
      </c>
    </row>
    <row r="962" spans="1:11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11</v>
      </c>
      <c r="I962" s="2">
        <v>167425000</v>
      </c>
      <c r="J962" t="s">
        <v>46</v>
      </c>
      <c r="K962" t="s">
        <v>362</v>
      </c>
    </row>
    <row r="963" spans="1:11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11</v>
      </c>
      <c r="I963" s="2">
        <v>185993000</v>
      </c>
      <c r="J963" t="s">
        <v>46</v>
      </c>
      <c r="K963" t="s">
        <v>362</v>
      </c>
    </row>
    <row r="964" spans="1:11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11</v>
      </c>
      <c r="I964" s="2">
        <v>224133000</v>
      </c>
      <c r="J964" t="s">
        <v>46</v>
      </c>
      <c r="K964" t="s">
        <v>362</v>
      </c>
    </row>
    <row r="965" spans="1:11" x14ac:dyDescent="0.25">
      <c r="A965">
        <v>991</v>
      </c>
      <c r="B965" t="s">
        <v>363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11</v>
      </c>
      <c r="I965" s="2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11</v>
      </c>
      <c r="I966" s="2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11</v>
      </c>
      <c r="I967" s="2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11</v>
      </c>
      <c r="I968" s="2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364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11</v>
      </c>
      <c r="I969" s="2">
        <v>749000000</v>
      </c>
      <c r="J969" t="s">
        <v>181</v>
      </c>
      <c r="K969" t="s">
        <v>365</v>
      </c>
    </row>
    <row r="970" spans="1:11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11</v>
      </c>
      <c r="I970" s="2">
        <v>800000000</v>
      </c>
      <c r="J970" t="s">
        <v>181</v>
      </c>
      <c r="K970" t="s">
        <v>365</v>
      </c>
    </row>
    <row r="971" spans="1:11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11</v>
      </c>
      <c r="I971" s="2">
        <v>808000000</v>
      </c>
      <c r="J971" t="s">
        <v>181</v>
      </c>
      <c r="K971" t="s">
        <v>365</v>
      </c>
    </row>
    <row r="972" spans="1:11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11</v>
      </c>
      <c r="I972" s="2">
        <v>1166000000</v>
      </c>
      <c r="J972" t="s">
        <v>181</v>
      </c>
      <c r="K972" t="s">
        <v>365</v>
      </c>
    </row>
    <row r="973" spans="1:11" x14ac:dyDescent="0.25">
      <c r="A973">
        <v>999</v>
      </c>
      <c r="B973" t="s">
        <v>366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11</v>
      </c>
      <c r="J973" t="s">
        <v>58</v>
      </c>
      <c r="K973" t="s">
        <v>192</v>
      </c>
    </row>
    <row r="974" spans="1:11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11</v>
      </c>
      <c r="J974" t="s">
        <v>58</v>
      </c>
      <c r="K974" t="s">
        <v>192</v>
      </c>
    </row>
    <row r="975" spans="1:11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11</v>
      </c>
      <c r="J975" t="s">
        <v>58</v>
      </c>
      <c r="K975" t="s">
        <v>192</v>
      </c>
    </row>
    <row r="976" spans="1:11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11</v>
      </c>
      <c r="J976" t="s">
        <v>58</v>
      </c>
      <c r="K976" t="s">
        <v>192</v>
      </c>
    </row>
    <row r="977" spans="1:11" x14ac:dyDescent="0.25">
      <c r="A977">
        <v>1003</v>
      </c>
      <c r="B977" t="s">
        <v>367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11</v>
      </c>
      <c r="I977" t="s">
        <v>11</v>
      </c>
      <c r="J977" t="s">
        <v>18</v>
      </c>
      <c r="K977" t="s">
        <v>333</v>
      </c>
    </row>
    <row r="978" spans="1:11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11</v>
      </c>
      <c r="I978" t="s">
        <v>11</v>
      </c>
      <c r="J978" t="s">
        <v>18</v>
      </c>
      <c r="K978" t="s">
        <v>333</v>
      </c>
    </row>
    <row r="979" spans="1:11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11</v>
      </c>
      <c r="I979" t="s">
        <v>11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11</v>
      </c>
      <c r="I980" t="s">
        <v>11</v>
      </c>
      <c r="J980" t="s">
        <v>18</v>
      </c>
      <c r="K980" t="s">
        <v>333</v>
      </c>
    </row>
    <row r="981" spans="1:11" x14ac:dyDescent="0.25">
      <c r="A981">
        <v>1007</v>
      </c>
      <c r="B981" t="s">
        <v>368</v>
      </c>
      <c r="C981" t="s">
        <v>10</v>
      </c>
      <c r="D981" s="1">
        <v>41639</v>
      </c>
      <c r="E981" s="2">
        <v>8312000000</v>
      </c>
      <c r="F981" t="s">
        <v>11</v>
      </c>
      <c r="G981" s="2">
        <v>3456000000</v>
      </c>
      <c r="H981" t="s">
        <v>11</v>
      </c>
      <c r="I981" s="2">
        <v>258000000</v>
      </c>
      <c r="J981" t="s">
        <v>21</v>
      </c>
      <c r="K981" t="s">
        <v>56</v>
      </c>
    </row>
    <row r="982" spans="1:11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t="s">
        <v>11</v>
      </c>
      <c r="G982" s="2">
        <v>4014000000</v>
      </c>
      <c r="H982" t="s">
        <v>11</v>
      </c>
      <c r="I982" s="2">
        <v>321000000</v>
      </c>
      <c r="J982" t="s">
        <v>21</v>
      </c>
      <c r="K982" t="s">
        <v>56</v>
      </c>
    </row>
    <row r="983" spans="1:11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t="s">
        <v>11</v>
      </c>
      <c r="G983" s="2">
        <v>4162000000</v>
      </c>
      <c r="H983" t="s">
        <v>11</v>
      </c>
      <c r="I983" s="2">
        <v>366000000</v>
      </c>
      <c r="J983" t="s">
        <v>21</v>
      </c>
      <c r="K983" t="s">
        <v>56</v>
      </c>
    </row>
    <row r="984" spans="1:11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t="s">
        <v>11</v>
      </c>
      <c r="G984" s="2">
        <v>4525000000</v>
      </c>
      <c r="H984" t="s">
        <v>11</v>
      </c>
      <c r="I984" s="2">
        <v>373000000</v>
      </c>
      <c r="J984" t="s">
        <v>21</v>
      </c>
      <c r="K984" t="s">
        <v>56</v>
      </c>
    </row>
    <row r="985" spans="1:11" x14ac:dyDescent="0.25">
      <c r="A985">
        <v>1011</v>
      </c>
      <c r="B985" t="s">
        <v>369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11</v>
      </c>
      <c r="I985" s="2">
        <v>121211000</v>
      </c>
      <c r="J985" t="s">
        <v>51</v>
      </c>
      <c r="K985" t="s">
        <v>233</v>
      </c>
    </row>
    <row r="986" spans="1:11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11</v>
      </c>
      <c r="I986" s="2">
        <v>186979000</v>
      </c>
      <c r="J986" t="s">
        <v>51</v>
      </c>
      <c r="K986" t="s">
        <v>233</v>
      </c>
    </row>
    <row r="987" spans="1:11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11</v>
      </c>
      <c r="I987" s="2">
        <v>301812000</v>
      </c>
      <c r="J987" t="s">
        <v>51</v>
      </c>
      <c r="K987" t="s">
        <v>233</v>
      </c>
    </row>
    <row r="988" spans="1:11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11</v>
      </c>
      <c r="I988" s="2">
        <v>294520000</v>
      </c>
      <c r="J988" t="s">
        <v>51</v>
      </c>
      <c r="K988" t="s">
        <v>233</v>
      </c>
    </row>
    <row r="989" spans="1:11" x14ac:dyDescent="0.25">
      <c r="A989">
        <v>1015</v>
      </c>
      <c r="B989" t="s">
        <v>370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11</v>
      </c>
      <c r="I989" s="2">
        <v>277621000</v>
      </c>
      <c r="J989" t="s">
        <v>51</v>
      </c>
      <c r="K989" t="s">
        <v>264</v>
      </c>
    </row>
    <row r="990" spans="1:11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11</v>
      </c>
      <c r="I990" s="2">
        <v>357165000</v>
      </c>
      <c r="J990" t="s">
        <v>51</v>
      </c>
      <c r="K990" t="s">
        <v>264</v>
      </c>
    </row>
    <row r="991" spans="1:11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11</v>
      </c>
      <c r="I991" s="2">
        <v>378716000</v>
      </c>
      <c r="J991" t="s">
        <v>51</v>
      </c>
      <c r="K991" t="s">
        <v>264</v>
      </c>
    </row>
    <row r="992" spans="1:11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11</v>
      </c>
      <c r="I992" s="2">
        <v>464472000</v>
      </c>
      <c r="J992" t="s">
        <v>51</v>
      </c>
      <c r="K992" t="s">
        <v>264</v>
      </c>
    </row>
    <row r="993" spans="1:11" x14ac:dyDescent="0.25">
      <c r="A993">
        <v>1019</v>
      </c>
      <c r="B993" t="s">
        <v>371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11</v>
      </c>
      <c r="I993" s="2">
        <v>102000000</v>
      </c>
      <c r="J993" t="s">
        <v>18</v>
      </c>
      <c r="K993" t="s">
        <v>132</v>
      </c>
    </row>
    <row r="994" spans="1:11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11</v>
      </c>
      <c r="I994" s="2">
        <v>127000000</v>
      </c>
      <c r="J994" t="s">
        <v>18</v>
      </c>
      <c r="K994" t="s">
        <v>132</v>
      </c>
    </row>
    <row r="995" spans="1:11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11</v>
      </c>
      <c r="I995" s="2">
        <v>148000000</v>
      </c>
      <c r="J995" t="s">
        <v>18</v>
      </c>
      <c r="K995" t="s">
        <v>132</v>
      </c>
    </row>
    <row r="996" spans="1:11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11</v>
      </c>
      <c r="I996" s="2">
        <v>139000000</v>
      </c>
      <c r="J996" t="s">
        <v>18</v>
      </c>
      <c r="K996" t="s">
        <v>132</v>
      </c>
    </row>
    <row r="997" spans="1:11" x14ac:dyDescent="0.25">
      <c r="A997">
        <v>1023</v>
      </c>
      <c r="B997" t="s">
        <v>372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11</v>
      </c>
      <c r="I997" t="s">
        <v>11</v>
      </c>
      <c r="J997" t="s">
        <v>12</v>
      </c>
      <c r="K997" t="s">
        <v>63</v>
      </c>
    </row>
    <row r="998" spans="1:11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11</v>
      </c>
      <c r="I998" t="s">
        <v>11</v>
      </c>
      <c r="J998" t="s">
        <v>12</v>
      </c>
      <c r="K998" t="s">
        <v>63</v>
      </c>
    </row>
    <row r="999" spans="1:11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11</v>
      </c>
      <c r="I999" t="s">
        <v>11</v>
      </c>
      <c r="J999" t="s">
        <v>12</v>
      </c>
      <c r="K999" t="s">
        <v>63</v>
      </c>
    </row>
    <row r="1000" spans="1:11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11</v>
      </c>
      <c r="I1000" t="s">
        <v>11</v>
      </c>
      <c r="J1000" t="s">
        <v>12</v>
      </c>
      <c r="K1000" t="s">
        <v>63</v>
      </c>
    </row>
    <row r="1001" spans="1:11" x14ac:dyDescent="0.25">
      <c r="A1001">
        <v>1027</v>
      </c>
      <c r="B1001" t="s">
        <v>373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11</v>
      </c>
      <c r="I1001" t="s">
        <v>11</v>
      </c>
      <c r="J1001" t="s">
        <v>18</v>
      </c>
      <c r="K1001" t="s">
        <v>285</v>
      </c>
    </row>
    <row r="1002" spans="1:11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11</v>
      </c>
      <c r="I1002" t="s">
        <v>11</v>
      </c>
      <c r="J1002" t="s">
        <v>18</v>
      </c>
      <c r="K1002" t="s">
        <v>285</v>
      </c>
    </row>
    <row r="1003" spans="1:11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11</v>
      </c>
      <c r="I1003" t="s">
        <v>11</v>
      </c>
      <c r="J1003" t="s">
        <v>18</v>
      </c>
      <c r="K1003" t="s">
        <v>285</v>
      </c>
    </row>
    <row r="1004" spans="1:11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11</v>
      </c>
      <c r="I1004" t="s">
        <v>11</v>
      </c>
      <c r="J1004" t="s">
        <v>18</v>
      </c>
      <c r="K1004" t="s">
        <v>285</v>
      </c>
    </row>
    <row r="1005" spans="1:11" x14ac:dyDescent="0.25">
      <c r="A1005">
        <v>1031</v>
      </c>
      <c r="B1005" t="s">
        <v>374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11</v>
      </c>
      <c r="I1005" t="s">
        <v>11</v>
      </c>
      <c r="J1005" t="s">
        <v>18</v>
      </c>
      <c r="K1005" t="s">
        <v>154</v>
      </c>
    </row>
    <row r="1006" spans="1:11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11</v>
      </c>
      <c r="I1006" t="s">
        <v>11</v>
      </c>
      <c r="J1006" t="s">
        <v>18</v>
      </c>
      <c r="K1006" t="s">
        <v>154</v>
      </c>
    </row>
    <row r="1007" spans="1:11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11</v>
      </c>
      <c r="I1007" t="s">
        <v>11</v>
      </c>
      <c r="J1007" t="s">
        <v>18</v>
      </c>
      <c r="K1007" t="s">
        <v>154</v>
      </c>
    </row>
    <row r="1008" spans="1:11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11</v>
      </c>
      <c r="I1008" t="s">
        <v>11</v>
      </c>
      <c r="J1008" t="s">
        <v>18</v>
      </c>
      <c r="K1008" t="s">
        <v>154</v>
      </c>
    </row>
    <row r="1009" spans="1:11" x14ac:dyDescent="0.25">
      <c r="A1009">
        <v>1035</v>
      </c>
      <c r="B1009" t="s">
        <v>375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25">
      <c r="A1013">
        <v>1039</v>
      </c>
      <c r="B1013" t="s">
        <v>376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11</v>
      </c>
      <c r="J1013" t="s">
        <v>24</v>
      </c>
      <c r="K1013" t="s">
        <v>27</v>
      </c>
    </row>
    <row r="1014" spans="1:11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11</v>
      </c>
      <c r="J1014" t="s">
        <v>24</v>
      </c>
      <c r="K1014" t="s">
        <v>27</v>
      </c>
    </row>
    <row r="1015" spans="1:11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11</v>
      </c>
      <c r="J1015" t="s">
        <v>24</v>
      </c>
      <c r="K1015" t="s">
        <v>27</v>
      </c>
    </row>
    <row r="1016" spans="1:11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11</v>
      </c>
      <c r="J1016" t="s">
        <v>24</v>
      </c>
      <c r="K1016" t="s">
        <v>27</v>
      </c>
    </row>
    <row r="1017" spans="1:11" x14ac:dyDescent="0.25">
      <c r="A1017">
        <v>1043</v>
      </c>
      <c r="B1017" t="s">
        <v>377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11</v>
      </c>
      <c r="I1017" s="2">
        <v>93500000</v>
      </c>
      <c r="J1017" t="s">
        <v>46</v>
      </c>
      <c r="K1017" t="s">
        <v>378</v>
      </c>
    </row>
    <row r="1018" spans="1:11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11</v>
      </c>
      <c r="I1018" s="2">
        <v>93400000</v>
      </c>
      <c r="J1018" t="s">
        <v>46</v>
      </c>
      <c r="K1018" t="s">
        <v>378</v>
      </c>
    </row>
    <row r="1019" spans="1:11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11</v>
      </c>
      <c r="I1019" s="2">
        <v>95600000</v>
      </c>
      <c r="J1019" t="s">
        <v>46</v>
      </c>
      <c r="K1019" t="s">
        <v>378</v>
      </c>
    </row>
    <row r="1020" spans="1:11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11</v>
      </c>
      <c r="I1020" s="2">
        <v>113500000</v>
      </c>
      <c r="J1020" t="s">
        <v>46</v>
      </c>
      <c r="K1020" t="s">
        <v>378</v>
      </c>
    </row>
    <row r="1021" spans="1:11" x14ac:dyDescent="0.25">
      <c r="A1021">
        <v>1047</v>
      </c>
      <c r="B1021" t="s">
        <v>379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11</v>
      </c>
      <c r="I1021" s="2">
        <v>217000000</v>
      </c>
      <c r="J1021" t="s">
        <v>35</v>
      </c>
      <c r="K1021" t="s">
        <v>123</v>
      </c>
    </row>
    <row r="1022" spans="1:11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11</v>
      </c>
      <c r="I1022" s="2">
        <v>217000000</v>
      </c>
      <c r="J1022" t="s">
        <v>35</v>
      </c>
      <c r="K1022" t="s">
        <v>123</v>
      </c>
    </row>
    <row r="1023" spans="1:11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11</v>
      </c>
      <c r="I1023" s="2">
        <v>206000000</v>
      </c>
      <c r="J1023" t="s">
        <v>35</v>
      </c>
      <c r="K1023" t="s">
        <v>123</v>
      </c>
    </row>
    <row r="1024" spans="1:11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11</v>
      </c>
      <c r="I1024" s="2">
        <v>181000000</v>
      </c>
      <c r="J1024" t="s">
        <v>35</v>
      </c>
      <c r="K1024" t="s">
        <v>123</v>
      </c>
    </row>
    <row r="1025" spans="1:11" x14ac:dyDescent="0.25">
      <c r="A1025">
        <v>1051</v>
      </c>
      <c r="B1025" t="s">
        <v>380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11</v>
      </c>
      <c r="I1025" s="2">
        <v>17755000000</v>
      </c>
      <c r="J1025" t="s">
        <v>46</v>
      </c>
      <c r="K1025" t="s">
        <v>47</v>
      </c>
    </row>
    <row r="1026" spans="1:11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11</v>
      </c>
      <c r="I1026" s="2">
        <v>16602000000</v>
      </c>
      <c r="J1026" t="s">
        <v>46</v>
      </c>
      <c r="K1026" t="s">
        <v>47</v>
      </c>
    </row>
    <row r="1027" spans="1:11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11</v>
      </c>
      <c r="I1027" s="2">
        <v>17091000000</v>
      </c>
      <c r="J1027" t="s">
        <v>46</v>
      </c>
      <c r="K1027" t="s">
        <v>47</v>
      </c>
    </row>
    <row r="1028" spans="1:11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11</v>
      </c>
      <c r="I1028" s="2">
        <v>16769000000</v>
      </c>
      <c r="J1028" t="s">
        <v>46</v>
      </c>
      <c r="K1028" t="s">
        <v>47</v>
      </c>
    </row>
    <row r="1029" spans="1:11" x14ac:dyDescent="0.25">
      <c r="A1029">
        <v>1055</v>
      </c>
      <c r="B1029" t="s">
        <v>381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11</v>
      </c>
      <c r="I1029" t="s">
        <v>11</v>
      </c>
      <c r="J1029" t="s">
        <v>18</v>
      </c>
      <c r="K1029" t="s">
        <v>382</v>
      </c>
    </row>
    <row r="1030" spans="1:11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11</v>
      </c>
      <c r="I1030" t="s">
        <v>11</v>
      </c>
      <c r="J1030" t="s">
        <v>18</v>
      </c>
      <c r="K1030" t="s">
        <v>382</v>
      </c>
    </row>
    <row r="1031" spans="1:11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11</v>
      </c>
      <c r="I1031" t="s">
        <v>11</v>
      </c>
      <c r="J1031" t="s">
        <v>18</v>
      </c>
      <c r="K1031" t="s">
        <v>382</v>
      </c>
    </row>
    <row r="1032" spans="1:11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11</v>
      </c>
      <c r="I1032" t="s">
        <v>11</v>
      </c>
      <c r="J1032" t="s">
        <v>18</v>
      </c>
      <c r="K1032" t="s">
        <v>382</v>
      </c>
    </row>
    <row r="1033" spans="1:11" x14ac:dyDescent="0.25">
      <c r="A1033">
        <v>1059</v>
      </c>
      <c r="B1033" t="s">
        <v>383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11</v>
      </c>
      <c r="J1033" t="s">
        <v>35</v>
      </c>
      <c r="K1033" t="s">
        <v>123</v>
      </c>
    </row>
    <row r="1034" spans="1:11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11</v>
      </c>
      <c r="J1034" t="s">
        <v>35</v>
      </c>
      <c r="K1034" t="s">
        <v>123</v>
      </c>
    </row>
    <row r="1035" spans="1:11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11</v>
      </c>
      <c r="J1035" t="s">
        <v>35</v>
      </c>
      <c r="K1035" t="s">
        <v>123</v>
      </c>
    </row>
    <row r="1036" spans="1:11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11</v>
      </c>
      <c r="J1036" t="s">
        <v>35</v>
      </c>
      <c r="K1036" t="s">
        <v>123</v>
      </c>
    </row>
    <row r="1037" spans="1:11" x14ac:dyDescent="0.25">
      <c r="A1037">
        <v>1063</v>
      </c>
      <c r="B1037" t="s">
        <v>384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11</v>
      </c>
      <c r="I1037" t="s">
        <v>11</v>
      </c>
      <c r="J1037" t="s">
        <v>35</v>
      </c>
      <c r="K1037" t="s">
        <v>123</v>
      </c>
    </row>
    <row r="1038" spans="1:11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11</v>
      </c>
      <c r="I1038" t="s">
        <v>11</v>
      </c>
      <c r="J1038" t="s">
        <v>35</v>
      </c>
      <c r="K1038" t="s">
        <v>123</v>
      </c>
    </row>
    <row r="1039" spans="1:11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11</v>
      </c>
      <c r="I1039" t="s">
        <v>11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11</v>
      </c>
      <c r="I1040" t="s">
        <v>11</v>
      </c>
      <c r="J1040" t="s">
        <v>35</v>
      </c>
      <c r="K1040" t="s">
        <v>123</v>
      </c>
    </row>
    <row r="1041" spans="1:11" x14ac:dyDescent="0.25">
      <c r="A1041">
        <v>1067</v>
      </c>
      <c r="B1041" t="s">
        <v>385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11</v>
      </c>
      <c r="I1041" t="s">
        <v>11</v>
      </c>
      <c r="J1041" t="s">
        <v>58</v>
      </c>
      <c r="K1041" t="s">
        <v>386</v>
      </c>
    </row>
    <row r="1042" spans="1:11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11</v>
      </c>
      <c r="I1042" t="s">
        <v>11</v>
      </c>
      <c r="J1042" t="s">
        <v>58</v>
      </c>
      <c r="K1042" t="s">
        <v>386</v>
      </c>
    </row>
    <row r="1043" spans="1:11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11</v>
      </c>
      <c r="I1043" t="s">
        <v>11</v>
      </c>
      <c r="J1043" t="s">
        <v>58</v>
      </c>
      <c r="K1043" t="s">
        <v>386</v>
      </c>
    </row>
    <row r="1044" spans="1:11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11</v>
      </c>
      <c r="I1044" t="s">
        <v>11</v>
      </c>
      <c r="J1044" t="s">
        <v>58</v>
      </c>
      <c r="K1044" t="s">
        <v>386</v>
      </c>
    </row>
    <row r="1045" spans="1:11" x14ac:dyDescent="0.25">
      <c r="A1045">
        <v>1071</v>
      </c>
      <c r="B1045" t="s">
        <v>387</v>
      </c>
      <c r="C1045" t="s">
        <v>10</v>
      </c>
      <c r="D1045" s="1">
        <v>41274</v>
      </c>
      <c r="E1045" s="2">
        <v>11924000000</v>
      </c>
      <c r="F1045" t="s">
        <v>11</v>
      </c>
      <c r="G1045" s="2">
        <v>7134000000</v>
      </c>
      <c r="H1045" t="s">
        <v>11</v>
      </c>
      <c r="I1045" s="2">
        <v>2961000000</v>
      </c>
      <c r="J1045" t="s">
        <v>46</v>
      </c>
      <c r="K1045" t="s">
        <v>388</v>
      </c>
    </row>
    <row r="1046" spans="1:11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t="s">
        <v>11</v>
      </c>
      <c r="G1046" s="2">
        <v>7226000000</v>
      </c>
      <c r="H1046" t="s">
        <v>11</v>
      </c>
      <c r="I1046" s="2">
        <v>2958000000</v>
      </c>
      <c r="J1046" t="s">
        <v>46</v>
      </c>
      <c r="K1046" t="s">
        <v>388</v>
      </c>
    </row>
    <row r="1047" spans="1:11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t="s">
        <v>11</v>
      </c>
      <c r="G1047" s="2">
        <v>7515000000</v>
      </c>
      <c r="H1047" t="s">
        <v>11</v>
      </c>
      <c r="I1047" s="2">
        <v>3135000000</v>
      </c>
      <c r="J1047" t="s">
        <v>46</v>
      </c>
      <c r="K1047" t="s">
        <v>388</v>
      </c>
    </row>
    <row r="1048" spans="1:11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t="s">
        <v>11</v>
      </c>
      <c r="G1048" s="2">
        <v>7334000000</v>
      </c>
      <c r="H1048" t="s">
        <v>11</v>
      </c>
      <c r="I1048" s="2">
        <v>3140000000</v>
      </c>
      <c r="J1048" t="s">
        <v>46</v>
      </c>
      <c r="K1048" t="s">
        <v>388</v>
      </c>
    </row>
    <row r="1049" spans="1:11" x14ac:dyDescent="0.25">
      <c r="A1049">
        <v>1075</v>
      </c>
      <c r="B1049" t="s">
        <v>389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11</v>
      </c>
      <c r="J1049" t="s">
        <v>12</v>
      </c>
      <c r="K1049" t="s">
        <v>163</v>
      </c>
    </row>
    <row r="1050" spans="1:11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11</v>
      </c>
      <c r="J1050" t="s">
        <v>12</v>
      </c>
      <c r="K1050" t="s">
        <v>163</v>
      </c>
    </row>
    <row r="1051" spans="1:11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11</v>
      </c>
      <c r="J1051" t="s">
        <v>12</v>
      </c>
      <c r="K1051" t="s">
        <v>163</v>
      </c>
    </row>
    <row r="1052" spans="1:11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11</v>
      </c>
      <c r="J1052" t="s">
        <v>12</v>
      </c>
      <c r="K1052" t="s">
        <v>163</v>
      </c>
    </row>
    <row r="1053" spans="1:11" x14ac:dyDescent="0.25">
      <c r="A1053">
        <v>1079</v>
      </c>
      <c r="B1053" t="s">
        <v>390</v>
      </c>
      <c r="C1053" t="s">
        <v>10</v>
      </c>
      <c r="D1053" s="1">
        <v>41274</v>
      </c>
      <c r="E1053" s="2">
        <v>2060702000</v>
      </c>
      <c r="F1053" s="2">
        <v>995046000</v>
      </c>
      <c r="G1053" t="s">
        <v>11</v>
      </c>
      <c r="H1053" t="s">
        <v>11</v>
      </c>
      <c r="I1053" t="s">
        <v>11</v>
      </c>
      <c r="J1053" t="s">
        <v>35</v>
      </c>
      <c r="K1053" t="s">
        <v>213</v>
      </c>
    </row>
    <row r="1054" spans="1:11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t="s">
        <v>11</v>
      </c>
      <c r="H1054" t="s">
        <v>11</v>
      </c>
      <c r="I1054" t="s">
        <v>11</v>
      </c>
      <c r="J1054" t="s">
        <v>35</v>
      </c>
      <c r="K1054" t="s">
        <v>213</v>
      </c>
    </row>
    <row r="1055" spans="1:11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t="s">
        <v>11</v>
      </c>
      <c r="H1055" t="s">
        <v>11</v>
      </c>
      <c r="I1055" t="s">
        <v>11</v>
      </c>
      <c r="J1055" t="s">
        <v>35</v>
      </c>
      <c r="K1055" t="s">
        <v>213</v>
      </c>
    </row>
    <row r="1056" spans="1:11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t="s">
        <v>11</v>
      </c>
      <c r="H1056" t="s">
        <v>11</v>
      </c>
      <c r="I1056" t="s">
        <v>11</v>
      </c>
      <c r="J1056" t="s">
        <v>35</v>
      </c>
      <c r="K1056" t="s">
        <v>213</v>
      </c>
    </row>
    <row r="1057" spans="1:11" x14ac:dyDescent="0.25">
      <c r="A1057">
        <v>1083</v>
      </c>
      <c r="B1057" t="s">
        <v>391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11</v>
      </c>
      <c r="I1057" t="s">
        <v>11</v>
      </c>
      <c r="J1057" t="s">
        <v>35</v>
      </c>
      <c r="K1057" t="s">
        <v>392</v>
      </c>
    </row>
    <row r="1058" spans="1:11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11</v>
      </c>
      <c r="I1058" t="s">
        <v>11</v>
      </c>
      <c r="J1058" t="s">
        <v>35</v>
      </c>
      <c r="K1058" t="s">
        <v>392</v>
      </c>
    </row>
    <row r="1059" spans="1:11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11</v>
      </c>
      <c r="I1059" t="s">
        <v>11</v>
      </c>
      <c r="J1059" t="s">
        <v>35</v>
      </c>
      <c r="K1059" t="s">
        <v>392</v>
      </c>
    </row>
    <row r="1060" spans="1:11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11</v>
      </c>
      <c r="I1060" t="s">
        <v>11</v>
      </c>
      <c r="J1060" t="s">
        <v>35</v>
      </c>
      <c r="K1060" t="s">
        <v>392</v>
      </c>
    </row>
    <row r="1061" spans="1:11" x14ac:dyDescent="0.25">
      <c r="A1061">
        <v>1087</v>
      </c>
      <c r="B1061" t="s">
        <v>393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11</v>
      </c>
      <c r="J1061" t="s">
        <v>58</v>
      </c>
      <c r="K1061" t="s">
        <v>137</v>
      </c>
    </row>
    <row r="1062" spans="1:11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11</v>
      </c>
      <c r="J1062" t="s">
        <v>58</v>
      </c>
      <c r="K1062" t="s">
        <v>137</v>
      </c>
    </row>
    <row r="1063" spans="1:11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11</v>
      </c>
      <c r="J1063" t="s">
        <v>58</v>
      </c>
      <c r="K1063" t="s">
        <v>137</v>
      </c>
    </row>
    <row r="1064" spans="1:11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11</v>
      </c>
      <c r="J1064" t="s">
        <v>58</v>
      </c>
      <c r="K1064" t="s">
        <v>137</v>
      </c>
    </row>
    <row r="1065" spans="1:11" x14ac:dyDescent="0.25">
      <c r="A1065">
        <v>1091</v>
      </c>
      <c r="B1065" t="s">
        <v>394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11</v>
      </c>
      <c r="I1065" t="s">
        <v>11</v>
      </c>
      <c r="J1065" t="s">
        <v>58</v>
      </c>
      <c r="K1065" t="s">
        <v>137</v>
      </c>
    </row>
    <row r="1066" spans="1:11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11</v>
      </c>
      <c r="I1066" t="s">
        <v>11</v>
      </c>
      <c r="J1066" t="s">
        <v>58</v>
      </c>
      <c r="K1066" t="s">
        <v>137</v>
      </c>
    </row>
    <row r="1067" spans="1:11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11</v>
      </c>
      <c r="I1067" t="s">
        <v>11</v>
      </c>
      <c r="J1067" t="s">
        <v>58</v>
      </c>
      <c r="K1067" t="s">
        <v>137</v>
      </c>
    </row>
    <row r="1068" spans="1:11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11</v>
      </c>
      <c r="I1068" t="s">
        <v>11</v>
      </c>
      <c r="J1068" t="s">
        <v>58</v>
      </c>
      <c r="K1068" t="s">
        <v>137</v>
      </c>
    </row>
    <row r="1069" spans="1:11" x14ac:dyDescent="0.25">
      <c r="A1069">
        <v>1095</v>
      </c>
      <c r="B1069" t="s">
        <v>395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11</v>
      </c>
      <c r="I1069" s="2">
        <v>995000000</v>
      </c>
      <c r="J1069" t="s">
        <v>82</v>
      </c>
      <c r="K1069" t="s">
        <v>340</v>
      </c>
    </row>
    <row r="1070" spans="1:11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11</v>
      </c>
      <c r="I1070" s="2">
        <v>1220000000</v>
      </c>
      <c r="J1070" t="s">
        <v>82</v>
      </c>
      <c r="K1070" t="s">
        <v>340</v>
      </c>
    </row>
    <row r="1071" spans="1:11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11</v>
      </c>
      <c r="I1071" s="2">
        <v>1326000000</v>
      </c>
      <c r="J1071" t="s">
        <v>82</v>
      </c>
      <c r="K1071" t="s">
        <v>340</v>
      </c>
    </row>
    <row r="1072" spans="1:11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11</v>
      </c>
      <c r="I1072" s="2">
        <v>1646000000</v>
      </c>
      <c r="J1072" t="s">
        <v>82</v>
      </c>
      <c r="K1072" t="s">
        <v>340</v>
      </c>
    </row>
    <row r="1073" spans="1:11" x14ac:dyDescent="0.25">
      <c r="A1073">
        <v>1099</v>
      </c>
      <c r="B1073" t="s">
        <v>396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11</v>
      </c>
      <c r="J1073" t="s">
        <v>24</v>
      </c>
      <c r="K1073" t="s">
        <v>25</v>
      </c>
    </row>
    <row r="1074" spans="1:11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11</v>
      </c>
      <c r="J1074" t="s">
        <v>24</v>
      </c>
      <c r="K1074" t="s">
        <v>25</v>
      </c>
    </row>
    <row r="1075" spans="1:11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11</v>
      </c>
      <c r="J1075" t="s">
        <v>24</v>
      </c>
      <c r="K1075" t="s">
        <v>25</v>
      </c>
    </row>
    <row r="1076" spans="1:11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11</v>
      </c>
      <c r="J1076" t="s">
        <v>24</v>
      </c>
      <c r="K1076" t="s">
        <v>25</v>
      </c>
    </row>
    <row r="1077" spans="1:11" x14ac:dyDescent="0.25">
      <c r="A1077">
        <v>1103</v>
      </c>
      <c r="B1077" t="s">
        <v>397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11</v>
      </c>
      <c r="I1077" s="2">
        <v>2008000000</v>
      </c>
      <c r="J1077" t="s">
        <v>82</v>
      </c>
      <c r="K1077" t="s">
        <v>83</v>
      </c>
    </row>
    <row r="1078" spans="1:11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11</v>
      </c>
      <c r="I1078" s="2">
        <v>2500000000</v>
      </c>
      <c r="J1078" t="s">
        <v>82</v>
      </c>
      <c r="K1078" t="s">
        <v>83</v>
      </c>
    </row>
    <row r="1079" spans="1:11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11</v>
      </c>
      <c r="I1079" s="2">
        <v>2861000000</v>
      </c>
      <c r="J1079" t="s">
        <v>82</v>
      </c>
      <c r="K1079" t="s">
        <v>83</v>
      </c>
    </row>
    <row r="1080" spans="1:11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11</v>
      </c>
      <c r="I1080" s="2">
        <v>2957000000</v>
      </c>
      <c r="J1080" t="s">
        <v>82</v>
      </c>
      <c r="K1080" t="s">
        <v>83</v>
      </c>
    </row>
    <row r="1081" spans="1:11" x14ac:dyDescent="0.25">
      <c r="A1081">
        <v>1107</v>
      </c>
      <c r="B1081" t="s">
        <v>398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11</v>
      </c>
      <c r="J1081" t="s">
        <v>21</v>
      </c>
      <c r="K1081" t="s">
        <v>399</v>
      </c>
    </row>
    <row r="1082" spans="1:11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11</v>
      </c>
      <c r="J1082" t="s">
        <v>21</v>
      </c>
      <c r="K1082" t="s">
        <v>399</v>
      </c>
    </row>
    <row r="1083" spans="1:11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11</v>
      </c>
      <c r="J1083" t="s">
        <v>21</v>
      </c>
      <c r="K1083" t="s">
        <v>399</v>
      </c>
    </row>
    <row r="1084" spans="1:11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11</v>
      </c>
      <c r="J1084" t="s">
        <v>21</v>
      </c>
      <c r="K1084" t="s">
        <v>399</v>
      </c>
    </row>
    <row r="1085" spans="1:11" x14ac:dyDescent="0.25">
      <c r="A1085">
        <v>1111</v>
      </c>
      <c r="B1085" t="s">
        <v>400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11</v>
      </c>
      <c r="I1085" s="2">
        <v>264631000</v>
      </c>
      <c r="J1085" t="s">
        <v>46</v>
      </c>
      <c r="K1085" t="s">
        <v>104</v>
      </c>
    </row>
    <row r="1086" spans="1:11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11</v>
      </c>
      <c r="I1086" s="2">
        <v>231912000</v>
      </c>
      <c r="J1086" t="s">
        <v>46</v>
      </c>
      <c r="K1086" t="s">
        <v>104</v>
      </c>
    </row>
    <row r="1087" spans="1:11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11</v>
      </c>
      <c r="I1087" s="2">
        <v>157824000</v>
      </c>
      <c r="J1087" t="s">
        <v>46</v>
      </c>
      <c r="K1087" t="s">
        <v>104</v>
      </c>
    </row>
    <row r="1088" spans="1:11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11</v>
      </c>
      <c r="I1088" s="2">
        <v>196424000</v>
      </c>
      <c r="J1088" t="s">
        <v>46</v>
      </c>
      <c r="K1088" t="s">
        <v>104</v>
      </c>
    </row>
    <row r="1089" spans="1:11" x14ac:dyDescent="0.25">
      <c r="A1089">
        <v>1115</v>
      </c>
      <c r="B1089" t="s">
        <v>401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25">
      <c r="A1093">
        <v>1119</v>
      </c>
      <c r="B1093" t="s">
        <v>402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11</v>
      </c>
      <c r="J1093" t="s">
        <v>21</v>
      </c>
      <c r="K1093" t="s">
        <v>33</v>
      </c>
    </row>
    <row r="1094" spans="1:11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11</v>
      </c>
      <c r="J1094" t="s">
        <v>21</v>
      </c>
      <c r="K1094" t="s">
        <v>33</v>
      </c>
    </row>
    <row r="1095" spans="1:11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11</v>
      </c>
      <c r="J1095" t="s">
        <v>21</v>
      </c>
      <c r="K1095" t="s">
        <v>33</v>
      </c>
    </row>
    <row r="1096" spans="1:11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11</v>
      </c>
      <c r="J1096" t="s">
        <v>21</v>
      </c>
      <c r="K1096" t="s">
        <v>33</v>
      </c>
    </row>
    <row r="1097" spans="1:11" x14ac:dyDescent="0.25">
      <c r="A1097">
        <v>1123</v>
      </c>
      <c r="B1097" t="s">
        <v>403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11</v>
      </c>
      <c r="I1097" s="2">
        <v>1291456000</v>
      </c>
      <c r="J1097" t="s">
        <v>82</v>
      </c>
      <c r="K1097" t="s">
        <v>143</v>
      </c>
    </row>
    <row r="1098" spans="1:11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11</v>
      </c>
      <c r="I1098" s="2">
        <v>1602390000</v>
      </c>
      <c r="J1098" t="s">
        <v>82</v>
      </c>
      <c r="K1098" t="s">
        <v>143</v>
      </c>
    </row>
    <row r="1099" spans="1:11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11</v>
      </c>
      <c r="I1099" s="2">
        <v>1957025000</v>
      </c>
      <c r="J1099" t="s">
        <v>82</v>
      </c>
      <c r="K1099" t="s">
        <v>143</v>
      </c>
    </row>
    <row r="1100" spans="1:11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11</v>
      </c>
      <c r="I1100" s="2">
        <v>1668489000</v>
      </c>
      <c r="J1100" t="s">
        <v>82</v>
      </c>
      <c r="K1100" t="s">
        <v>143</v>
      </c>
    </row>
    <row r="1101" spans="1:11" x14ac:dyDescent="0.25">
      <c r="A1101">
        <v>1127</v>
      </c>
      <c r="B1101" t="s">
        <v>404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11</v>
      </c>
      <c r="J1101" t="s">
        <v>24</v>
      </c>
      <c r="K1101" t="s">
        <v>25</v>
      </c>
    </row>
    <row r="1102" spans="1:11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11</v>
      </c>
      <c r="J1102" t="s">
        <v>24</v>
      </c>
      <c r="K1102" t="s">
        <v>25</v>
      </c>
    </row>
    <row r="1103" spans="1:11" x14ac:dyDescent="0.25">
      <c r="A1103">
        <v>1132</v>
      </c>
      <c r="B1103" t="s">
        <v>405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11</v>
      </c>
      <c r="I1103" s="2">
        <v>1568000000</v>
      </c>
      <c r="J1103" t="s">
        <v>82</v>
      </c>
      <c r="K1103" t="s">
        <v>83</v>
      </c>
    </row>
    <row r="1104" spans="1:11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11</v>
      </c>
      <c r="I1104" s="2">
        <v>1759000000</v>
      </c>
      <c r="J1104" t="s">
        <v>82</v>
      </c>
      <c r="K1104" t="s">
        <v>83</v>
      </c>
    </row>
    <row r="1105" spans="1:11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11</v>
      </c>
      <c r="I1105" s="2">
        <v>2131000000</v>
      </c>
      <c r="J1105" t="s">
        <v>82</v>
      </c>
      <c r="K1105" t="s">
        <v>83</v>
      </c>
    </row>
    <row r="1106" spans="1:11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11</v>
      </c>
      <c r="I1106" s="2">
        <v>2454000000</v>
      </c>
      <c r="J1106" t="s">
        <v>82</v>
      </c>
      <c r="K1106" t="s">
        <v>83</v>
      </c>
    </row>
    <row r="1107" spans="1:11" x14ac:dyDescent="0.25">
      <c r="A1107">
        <v>1136</v>
      </c>
      <c r="B1107" t="s">
        <v>406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11</v>
      </c>
      <c r="I1107" s="2">
        <v>104000000</v>
      </c>
      <c r="J1107" t="s">
        <v>46</v>
      </c>
      <c r="K1107" t="s">
        <v>378</v>
      </c>
    </row>
    <row r="1108" spans="1:11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11</v>
      </c>
      <c r="I1108" s="2">
        <v>122000000</v>
      </c>
      <c r="J1108" t="s">
        <v>46</v>
      </c>
      <c r="K1108" t="s">
        <v>378</v>
      </c>
    </row>
    <row r="1109" spans="1:11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11</v>
      </c>
      <c r="I1109" s="2">
        <v>137000000</v>
      </c>
      <c r="J1109" t="s">
        <v>46</v>
      </c>
      <c r="K1109" t="s">
        <v>378</v>
      </c>
    </row>
    <row r="1110" spans="1:11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11</v>
      </c>
      <c r="I1110" s="2">
        <v>138000000</v>
      </c>
      <c r="J1110" t="s">
        <v>46</v>
      </c>
      <c r="K1110" t="s">
        <v>378</v>
      </c>
    </row>
    <row r="1111" spans="1:11" x14ac:dyDescent="0.25">
      <c r="A1111">
        <v>1140</v>
      </c>
      <c r="B1111" t="s">
        <v>407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11</v>
      </c>
      <c r="I1111" s="2">
        <v>1518000000</v>
      </c>
      <c r="J1111" t="s">
        <v>41</v>
      </c>
      <c r="K1111" t="s">
        <v>42</v>
      </c>
    </row>
    <row r="1112" spans="1:11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11</v>
      </c>
      <c r="I1112" s="2">
        <v>2163000000</v>
      </c>
      <c r="J1112" t="s">
        <v>41</v>
      </c>
      <c r="K1112" t="s">
        <v>42</v>
      </c>
    </row>
    <row r="1113" spans="1:11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11</v>
      </c>
      <c r="I1113" s="2">
        <v>2551000000</v>
      </c>
      <c r="J1113" t="s">
        <v>41</v>
      </c>
      <c r="K1113" t="s">
        <v>42</v>
      </c>
    </row>
    <row r="1114" spans="1:11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11</v>
      </c>
      <c r="I1114" s="2">
        <v>2831000000</v>
      </c>
      <c r="J1114" t="s">
        <v>41</v>
      </c>
      <c r="K1114" t="s">
        <v>42</v>
      </c>
    </row>
    <row r="1115" spans="1:11" x14ac:dyDescent="0.25">
      <c r="A1115">
        <v>1144</v>
      </c>
      <c r="B1115" t="s">
        <v>408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25">
      <c r="A1119">
        <v>1148</v>
      </c>
      <c r="B1119" t="s">
        <v>410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11</v>
      </c>
      <c r="J1119" t="s">
        <v>21</v>
      </c>
      <c r="K1119" t="s">
        <v>56</v>
      </c>
    </row>
    <row r="1120" spans="1:11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11</v>
      </c>
      <c r="J1120" t="s">
        <v>21</v>
      </c>
      <c r="K1120" t="s">
        <v>56</v>
      </c>
    </row>
    <row r="1121" spans="1:11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11</v>
      </c>
      <c r="J1121" t="s">
        <v>21</v>
      </c>
      <c r="K1121" t="s">
        <v>56</v>
      </c>
    </row>
    <row r="1122" spans="1:11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11</v>
      </c>
      <c r="J1122" t="s">
        <v>21</v>
      </c>
      <c r="K1122" t="s">
        <v>56</v>
      </c>
    </row>
    <row r="1123" spans="1:11" x14ac:dyDescent="0.25">
      <c r="A1123">
        <v>1152</v>
      </c>
      <c r="B1123" t="s">
        <v>411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11</v>
      </c>
      <c r="I1123" s="2">
        <v>704000000</v>
      </c>
      <c r="J1123" t="s">
        <v>82</v>
      </c>
      <c r="K1123" t="s">
        <v>83</v>
      </c>
    </row>
    <row r="1124" spans="1:11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11</v>
      </c>
      <c r="I1124" s="2">
        <v>685000000</v>
      </c>
      <c r="J1124" t="s">
        <v>82</v>
      </c>
      <c r="K1124" t="s">
        <v>83</v>
      </c>
    </row>
    <row r="1125" spans="1:11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11</v>
      </c>
      <c r="I1125" s="2">
        <v>870000000</v>
      </c>
      <c r="J1125" t="s">
        <v>82</v>
      </c>
      <c r="K1125" t="s">
        <v>83</v>
      </c>
    </row>
    <row r="1126" spans="1:11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11</v>
      </c>
      <c r="I1126" s="2">
        <v>917000000</v>
      </c>
      <c r="J1126" t="s">
        <v>82</v>
      </c>
      <c r="K1126" t="s">
        <v>83</v>
      </c>
    </row>
    <row r="1127" spans="1:11" x14ac:dyDescent="0.25">
      <c r="A1127">
        <v>1156</v>
      </c>
      <c r="B1127" t="s">
        <v>412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11</v>
      </c>
      <c r="I1127" t="s">
        <v>11</v>
      </c>
      <c r="J1127" t="s">
        <v>18</v>
      </c>
      <c r="K1127" t="s">
        <v>288</v>
      </c>
    </row>
    <row r="1128" spans="1:11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11</v>
      </c>
      <c r="I1128" t="s">
        <v>11</v>
      </c>
      <c r="J1128" t="s">
        <v>18</v>
      </c>
      <c r="K1128" t="s">
        <v>288</v>
      </c>
    </row>
    <row r="1129" spans="1:11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11</v>
      </c>
      <c r="I1129" t="s">
        <v>11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11</v>
      </c>
      <c r="I1130" t="s">
        <v>11</v>
      </c>
      <c r="J1130" t="s">
        <v>18</v>
      </c>
      <c r="K1130" t="s">
        <v>288</v>
      </c>
    </row>
    <row r="1131" spans="1:11" x14ac:dyDescent="0.25">
      <c r="A1131">
        <v>1160</v>
      </c>
      <c r="B1131" t="s">
        <v>413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11</v>
      </c>
      <c r="I1131" s="2">
        <v>510000000</v>
      </c>
      <c r="J1131" t="s">
        <v>12</v>
      </c>
      <c r="K1131" t="s">
        <v>210</v>
      </c>
    </row>
    <row r="1132" spans="1:11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11</v>
      </c>
      <c r="I1132" s="2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11</v>
      </c>
      <c r="I1133" s="2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11</v>
      </c>
      <c r="I1134" s="2">
        <v>603000000</v>
      </c>
      <c r="J1134" t="s">
        <v>12</v>
      </c>
      <c r="K1134" t="s">
        <v>210</v>
      </c>
    </row>
    <row r="1135" spans="1:11" x14ac:dyDescent="0.25">
      <c r="A1135">
        <v>1164</v>
      </c>
      <c r="B1135" t="s">
        <v>414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11</v>
      </c>
      <c r="I1135" t="s">
        <v>11</v>
      </c>
      <c r="J1135" t="s">
        <v>82</v>
      </c>
      <c r="K1135" t="s">
        <v>113</v>
      </c>
    </row>
    <row r="1136" spans="1:11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11</v>
      </c>
      <c r="I1136" t="s">
        <v>11</v>
      </c>
      <c r="J1136" t="s">
        <v>82</v>
      </c>
      <c r="K1136" t="s">
        <v>113</v>
      </c>
    </row>
    <row r="1137" spans="1:11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11</v>
      </c>
      <c r="I1137" t="s">
        <v>11</v>
      </c>
      <c r="J1137" t="s">
        <v>82</v>
      </c>
      <c r="K1137" t="s">
        <v>113</v>
      </c>
    </row>
    <row r="1138" spans="1:11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11</v>
      </c>
      <c r="I1138" t="s">
        <v>11</v>
      </c>
      <c r="J1138" t="s">
        <v>82</v>
      </c>
      <c r="K1138" t="s">
        <v>113</v>
      </c>
    </row>
    <row r="1139" spans="1:11" x14ac:dyDescent="0.25">
      <c r="A1139">
        <v>1168</v>
      </c>
      <c r="B1139" t="s">
        <v>415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11</v>
      </c>
      <c r="I1139" s="2">
        <v>916000000</v>
      </c>
      <c r="J1139" t="s">
        <v>12</v>
      </c>
      <c r="K1139" t="s">
        <v>177</v>
      </c>
    </row>
    <row r="1140" spans="1:11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11</v>
      </c>
      <c r="I1140" s="2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11</v>
      </c>
      <c r="I1141" s="2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11</v>
      </c>
      <c r="I1142" s="2">
        <v>1026000000</v>
      </c>
      <c r="J1142" t="s">
        <v>12</v>
      </c>
      <c r="K1142" t="s">
        <v>177</v>
      </c>
    </row>
    <row r="1143" spans="1:11" x14ac:dyDescent="0.25">
      <c r="A1143">
        <v>1172</v>
      </c>
      <c r="B1143" t="s">
        <v>416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11</v>
      </c>
      <c r="J1143" t="s">
        <v>21</v>
      </c>
      <c r="K1143" t="s">
        <v>56</v>
      </c>
    </row>
    <row r="1144" spans="1:11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11</v>
      </c>
      <c r="J1144" t="s">
        <v>21</v>
      </c>
      <c r="K1144" t="s">
        <v>56</v>
      </c>
    </row>
    <row r="1145" spans="1:11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11</v>
      </c>
      <c r="J1145" t="s">
        <v>21</v>
      </c>
      <c r="K1145" t="s">
        <v>56</v>
      </c>
    </row>
    <row r="1146" spans="1:11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11</v>
      </c>
      <c r="J1146" t="s">
        <v>21</v>
      </c>
      <c r="K1146" t="s">
        <v>56</v>
      </c>
    </row>
    <row r="1147" spans="1:11" x14ac:dyDescent="0.25">
      <c r="A1147">
        <v>1180</v>
      </c>
      <c r="B1147" t="s">
        <v>417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11</v>
      </c>
      <c r="I1147" t="s">
        <v>11</v>
      </c>
      <c r="J1147" t="s">
        <v>58</v>
      </c>
      <c r="K1147" t="s">
        <v>418</v>
      </c>
    </row>
    <row r="1148" spans="1:11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11</v>
      </c>
      <c r="I1148" t="s">
        <v>11</v>
      </c>
      <c r="J1148" t="s">
        <v>58</v>
      </c>
      <c r="K1148" t="s">
        <v>418</v>
      </c>
    </row>
    <row r="1149" spans="1:11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11</v>
      </c>
      <c r="I1149" t="s">
        <v>11</v>
      </c>
      <c r="J1149" t="s">
        <v>58</v>
      </c>
      <c r="K1149" t="s">
        <v>418</v>
      </c>
    </row>
    <row r="1150" spans="1:11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11</v>
      </c>
      <c r="I1150" t="s">
        <v>11</v>
      </c>
      <c r="J1150" t="s">
        <v>58</v>
      </c>
      <c r="K1150" t="s">
        <v>418</v>
      </c>
    </row>
    <row r="1151" spans="1:11" x14ac:dyDescent="0.25">
      <c r="A1151">
        <v>1184</v>
      </c>
      <c r="B1151" t="s">
        <v>419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11</v>
      </c>
      <c r="J1151" t="s">
        <v>21</v>
      </c>
      <c r="K1151" t="s">
        <v>33</v>
      </c>
    </row>
    <row r="1152" spans="1:11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11</v>
      </c>
      <c r="J1152" t="s">
        <v>21</v>
      </c>
      <c r="K1152" t="s">
        <v>33</v>
      </c>
    </row>
    <row r="1153" spans="1:11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11</v>
      </c>
      <c r="J1153" t="s">
        <v>21</v>
      </c>
      <c r="K1153" t="s">
        <v>33</v>
      </c>
    </row>
    <row r="1154" spans="1:11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11</v>
      </c>
      <c r="J1154" t="s">
        <v>21</v>
      </c>
      <c r="K1154" t="s">
        <v>33</v>
      </c>
    </row>
    <row r="1155" spans="1:11" x14ac:dyDescent="0.25">
      <c r="A1155">
        <v>1188</v>
      </c>
      <c r="B1155" t="s">
        <v>420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11</v>
      </c>
      <c r="I1155" t="s">
        <v>11</v>
      </c>
      <c r="J1155" t="s">
        <v>18</v>
      </c>
      <c r="K1155" t="s">
        <v>421</v>
      </c>
    </row>
    <row r="1156" spans="1:11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11</v>
      </c>
      <c r="I1156" t="s">
        <v>11</v>
      </c>
      <c r="J1156" t="s">
        <v>18</v>
      </c>
      <c r="K1156" t="s">
        <v>421</v>
      </c>
    </row>
    <row r="1157" spans="1:11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11</v>
      </c>
      <c r="I1157" t="s">
        <v>11</v>
      </c>
      <c r="J1157" t="s">
        <v>18</v>
      </c>
      <c r="K1157" t="s">
        <v>421</v>
      </c>
    </row>
    <row r="1158" spans="1:11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11</v>
      </c>
      <c r="I1158" t="s">
        <v>11</v>
      </c>
      <c r="J1158" t="s">
        <v>18</v>
      </c>
      <c r="K1158" t="s">
        <v>421</v>
      </c>
    </row>
    <row r="1159" spans="1:11" x14ac:dyDescent="0.25">
      <c r="A1159">
        <v>1200</v>
      </c>
      <c r="B1159" t="s">
        <v>422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11</v>
      </c>
      <c r="I1159" s="2">
        <v>147515000</v>
      </c>
      <c r="J1159" t="s">
        <v>51</v>
      </c>
      <c r="K1159" t="s">
        <v>264</v>
      </c>
    </row>
    <row r="1160" spans="1:11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11</v>
      </c>
      <c r="I1160" s="2">
        <v>306769000</v>
      </c>
      <c r="J1160" t="s">
        <v>51</v>
      </c>
      <c r="K1160" t="s">
        <v>264</v>
      </c>
    </row>
    <row r="1161" spans="1:11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11</v>
      </c>
      <c r="I1161" s="2">
        <v>374661000</v>
      </c>
      <c r="J1161" t="s">
        <v>51</v>
      </c>
      <c r="K1161" t="s">
        <v>264</v>
      </c>
    </row>
    <row r="1162" spans="1:11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11</v>
      </c>
      <c r="I1162" s="2">
        <v>409215000</v>
      </c>
      <c r="J1162" t="s">
        <v>51</v>
      </c>
      <c r="K1162" t="s">
        <v>264</v>
      </c>
    </row>
    <row r="1163" spans="1:11" x14ac:dyDescent="0.25">
      <c r="A1163">
        <v>1204</v>
      </c>
      <c r="B1163" t="s">
        <v>423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11</v>
      </c>
      <c r="I1163" s="2">
        <v>205334000</v>
      </c>
      <c r="J1163" t="s">
        <v>82</v>
      </c>
      <c r="K1163" t="s">
        <v>83</v>
      </c>
    </row>
    <row r="1164" spans="1:11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11</v>
      </c>
      <c r="I1164" s="2">
        <v>239343000</v>
      </c>
      <c r="J1164" t="s">
        <v>82</v>
      </c>
      <c r="K1164" t="s">
        <v>83</v>
      </c>
    </row>
    <row r="1165" spans="1:11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11</v>
      </c>
      <c r="I1165" s="2">
        <v>294684000</v>
      </c>
      <c r="J1165" t="s">
        <v>82</v>
      </c>
      <c r="K1165" t="s">
        <v>83</v>
      </c>
    </row>
    <row r="1166" spans="1:11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11</v>
      </c>
      <c r="I1166" s="2">
        <v>354620000</v>
      </c>
      <c r="J1166" t="s">
        <v>82</v>
      </c>
      <c r="K1166" t="s">
        <v>83</v>
      </c>
    </row>
    <row r="1167" spans="1:11" x14ac:dyDescent="0.25">
      <c r="A1167">
        <v>1209</v>
      </c>
      <c r="B1167" t="s">
        <v>424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11</v>
      </c>
      <c r="I1167" s="2">
        <v>294400000</v>
      </c>
      <c r="J1167" t="s">
        <v>18</v>
      </c>
      <c r="K1167" t="s">
        <v>322</v>
      </c>
    </row>
    <row r="1168" spans="1:11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11</v>
      </c>
      <c r="I1168" s="2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11</v>
      </c>
      <c r="I1169" s="2">
        <v>292900000</v>
      </c>
      <c r="J1169" t="s">
        <v>18</v>
      </c>
      <c r="K1169" t="s">
        <v>322</v>
      </c>
    </row>
    <row r="1170" spans="1:11" x14ac:dyDescent="0.25">
      <c r="A1170">
        <v>1212</v>
      </c>
      <c r="B1170" t="s">
        <v>425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11</v>
      </c>
      <c r="I1170" t="s">
        <v>11</v>
      </c>
      <c r="J1170" t="s">
        <v>18</v>
      </c>
      <c r="K1170" t="s">
        <v>78</v>
      </c>
    </row>
    <row r="1171" spans="1:11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11</v>
      </c>
      <c r="I1171" t="s">
        <v>11</v>
      </c>
      <c r="J1171" t="s">
        <v>18</v>
      </c>
      <c r="K1171" t="s">
        <v>78</v>
      </c>
    </row>
    <row r="1172" spans="1:11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11</v>
      </c>
      <c r="I1172" t="s">
        <v>11</v>
      </c>
      <c r="J1172" t="s">
        <v>18</v>
      </c>
      <c r="K1172" t="s">
        <v>78</v>
      </c>
    </row>
    <row r="1173" spans="1:11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11</v>
      </c>
      <c r="I1173" t="s">
        <v>11</v>
      </c>
      <c r="J1173" t="s">
        <v>18</v>
      </c>
      <c r="K1173" t="s">
        <v>78</v>
      </c>
    </row>
    <row r="1174" spans="1:11" x14ac:dyDescent="0.25">
      <c r="A1174">
        <v>1216</v>
      </c>
      <c r="B1174" t="s">
        <v>426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11</v>
      </c>
      <c r="I1174" s="2">
        <v>3585000000</v>
      </c>
      <c r="J1174" t="s">
        <v>82</v>
      </c>
      <c r="K1174" t="s">
        <v>83</v>
      </c>
    </row>
    <row r="1175" spans="1:11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11</v>
      </c>
      <c r="I1175" s="2">
        <v>4203000000</v>
      </c>
      <c r="J1175" t="s">
        <v>82</v>
      </c>
      <c r="K1175" t="s">
        <v>83</v>
      </c>
    </row>
    <row r="1176" spans="1:11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11</v>
      </c>
      <c r="I1176" s="2">
        <v>4261000000</v>
      </c>
      <c r="J1176" t="s">
        <v>82</v>
      </c>
      <c r="K1176" t="s">
        <v>83</v>
      </c>
    </row>
    <row r="1177" spans="1:11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11</v>
      </c>
      <c r="I1177" s="2">
        <v>4544000000</v>
      </c>
      <c r="J1177" t="s">
        <v>82</v>
      </c>
      <c r="K1177" t="s">
        <v>83</v>
      </c>
    </row>
    <row r="1178" spans="1:11" x14ac:dyDescent="0.25">
      <c r="A1178">
        <v>1224</v>
      </c>
      <c r="B1178" t="s">
        <v>427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11</v>
      </c>
      <c r="I1178" s="2">
        <v>76000000</v>
      </c>
      <c r="J1178" t="s">
        <v>46</v>
      </c>
      <c r="K1178" t="s">
        <v>428</v>
      </c>
    </row>
    <row r="1179" spans="1:11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11</v>
      </c>
      <c r="I1179" s="2">
        <v>69900000</v>
      </c>
      <c r="J1179" t="s">
        <v>46</v>
      </c>
      <c r="K1179" t="s">
        <v>428</v>
      </c>
    </row>
    <row r="1180" spans="1:11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11</v>
      </c>
      <c r="I1180" s="2">
        <v>65400000</v>
      </c>
      <c r="J1180" t="s">
        <v>46</v>
      </c>
      <c r="K1180" t="s">
        <v>428</v>
      </c>
    </row>
    <row r="1181" spans="1:11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11</v>
      </c>
      <c r="I1181" s="2">
        <v>57300000</v>
      </c>
      <c r="J1181" t="s">
        <v>46</v>
      </c>
      <c r="K1181" t="s">
        <v>428</v>
      </c>
    </row>
    <row r="1182" spans="1:11" x14ac:dyDescent="0.25">
      <c r="A1182">
        <v>1228</v>
      </c>
      <c r="B1182" t="s">
        <v>429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11</v>
      </c>
      <c r="J1182" t="s">
        <v>12</v>
      </c>
      <c r="K1182" t="s">
        <v>430</v>
      </c>
    </row>
    <row r="1183" spans="1:11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11</v>
      </c>
      <c r="J1183" t="s">
        <v>12</v>
      </c>
      <c r="K1183" t="s">
        <v>430</v>
      </c>
    </row>
    <row r="1184" spans="1:11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11</v>
      </c>
      <c r="J1184" t="s">
        <v>12</v>
      </c>
      <c r="K1184" t="s">
        <v>430</v>
      </c>
    </row>
    <row r="1185" spans="1:11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11</v>
      </c>
      <c r="J1185" t="s">
        <v>12</v>
      </c>
      <c r="K1185" t="s">
        <v>430</v>
      </c>
    </row>
    <row r="1186" spans="1:11" x14ac:dyDescent="0.25">
      <c r="A1186">
        <v>1232</v>
      </c>
      <c r="B1186" t="s">
        <v>431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25">
      <c r="A1190">
        <v>1236</v>
      </c>
      <c r="B1190" t="s">
        <v>432</v>
      </c>
      <c r="C1190" t="s">
        <v>10</v>
      </c>
      <c r="D1190" s="1">
        <v>41639</v>
      </c>
      <c r="E1190" s="2">
        <v>15598000000</v>
      </c>
      <c r="F1190" s="2">
        <v>11759000000</v>
      </c>
      <c r="G1190" t="s">
        <v>11</v>
      </c>
      <c r="H1190" t="s">
        <v>11</v>
      </c>
      <c r="I1190" s="2">
        <v>2077000000</v>
      </c>
      <c r="J1190" t="s">
        <v>41</v>
      </c>
      <c r="K1190" t="s">
        <v>42</v>
      </c>
    </row>
    <row r="1191" spans="1:11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t="s">
        <v>11</v>
      </c>
      <c r="H1191" t="s">
        <v>11</v>
      </c>
      <c r="I1191" s="2">
        <v>2433000000</v>
      </c>
      <c r="J1191" t="s">
        <v>41</v>
      </c>
      <c r="K1191" t="s">
        <v>42</v>
      </c>
    </row>
    <row r="1192" spans="1:11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t="s">
        <v>11</v>
      </c>
      <c r="H1192" t="s">
        <v>11</v>
      </c>
      <c r="I1192" s="2">
        <v>2612000000</v>
      </c>
      <c r="J1192" t="s">
        <v>41</v>
      </c>
      <c r="K1192" t="s">
        <v>42</v>
      </c>
    </row>
    <row r="1193" spans="1:11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t="s">
        <v>11</v>
      </c>
      <c r="H1193" t="s">
        <v>11</v>
      </c>
      <c r="I1193" s="2">
        <v>2755000000</v>
      </c>
      <c r="J1193" t="s">
        <v>41</v>
      </c>
      <c r="K1193" t="s">
        <v>42</v>
      </c>
    </row>
    <row r="1194" spans="1:11" x14ac:dyDescent="0.25">
      <c r="A1194">
        <v>1240</v>
      </c>
      <c r="B1194" t="s">
        <v>433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11</v>
      </c>
      <c r="I1194" s="2">
        <v>65141000</v>
      </c>
      <c r="J1194" t="s">
        <v>18</v>
      </c>
      <c r="K1194" t="s">
        <v>76</v>
      </c>
    </row>
    <row r="1195" spans="1:11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11</v>
      </c>
      <c r="I1195" s="2">
        <v>117975000</v>
      </c>
      <c r="J1195" t="s">
        <v>18</v>
      </c>
      <c r="K1195" t="s">
        <v>76</v>
      </c>
    </row>
    <row r="1196" spans="1:11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11</v>
      </c>
      <c r="I1196" s="2">
        <v>207820000</v>
      </c>
      <c r="J1196" t="s">
        <v>18</v>
      </c>
      <c r="K1196" t="s">
        <v>76</v>
      </c>
    </row>
    <row r="1197" spans="1:11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11</v>
      </c>
      <c r="I1197" s="2">
        <v>272494000</v>
      </c>
      <c r="J1197" t="s">
        <v>18</v>
      </c>
      <c r="K1197" t="s">
        <v>76</v>
      </c>
    </row>
    <row r="1198" spans="1:11" x14ac:dyDescent="0.25">
      <c r="A1198">
        <v>1244</v>
      </c>
      <c r="B1198" t="s">
        <v>434</v>
      </c>
      <c r="C1198" t="s">
        <v>10</v>
      </c>
      <c r="D1198" s="1">
        <v>41391</v>
      </c>
      <c r="E1198" s="2">
        <v>3637212000</v>
      </c>
      <c r="F1198" s="2">
        <v>2446443000</v>
      </c>
      <c r="G1198" t="s">
        <v>11</v>
      </c>
      <c r="H1198" t="s">
        <v>11</v>
      </c>
      <c r="I1198" t="s">
        <v>11</v>
      </c>
      <c r="J1198" t="s">
        <v>24</v>
      </c>
      <c r="K1198" t="s">
        <v>165</v>
      </c>
    </row>
    <row r="1199" spans="1:11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t="s">
        <v>11</v>
      </c>
      <c r="H1199" t="s">
        <v>11</v>
      </c>
      <c r="I1199" t="s">
        <v>11</v>
      </c>
      <c r="J1199" t="s">
        <v>24</v>
      </c>
      <c r="K1199" t="s">
        <v>165</v>
      </c>
    </row>
    <row r="1200" spans="1:11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t="s">
        <v>11</v>
      </c>
      <c r="H1200" t="s">
        <v>11</v>
      </c>
      <c r="I1200" t="s">
        <v>11</v>
      </c>
      <c r="J1200" t="s">
        <v>24</v>
      </c>
      <c r="K1200" t="s">
        <v>165</v>
      </c>
    </row>
    <row r="1201" spans="1:11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t="s">
        <v>11</v>
      </c>
      <c r="H1201" t="s">
        <v>11</v>
      </c>
      <c r="I1201" t="s">
        <v>11</v>
      </c>
      <c r="J1201" t="s">
        <v>24</v>
      </c>
      <c r="K1201" t="s">
        <v>165</v>
      </c>
    </row>
    <row r="1202" spans="1:11" x14ac:dyDescent="0.25">
      <c r="A1202">
        <v>1248</v>
      </c>
      <c r="B1202" t="s">
        <v>435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11</v>
      </c>
      <c r="I1202" s="2">
        <v>1054000000</v>
      </c>
      <c r="J1202" t="s">
        <v>41</v>
      </c>
      <c r="K1202" t="s">
        <v>44</v>
      </c>
    </row>
    <row r="1203" spans="1:11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11</v>
      </c>
      <c r="I1203" s="2">
        <v>1178000000</v>
      </c>
      <c r="J1203" t="s">
        <v>41</v>
      </c>
      <c r="K1203" t="s">
        <v>44</v>
      </c>
    </row>
    <row r="1204" spans="1:11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t="s">
        <v>11</v>
      </c>
      <c r="H1204" t="s">
        <v>11</v>
      </c>
      <c r="I1204" s="2">
        <v>1227000000</v>
      </c>
      <c r="J1204" t="s">
        <v>41</v>
      </c>
      <c r="K1204" t="s">
        <v>44</v>
      </c>
    </row>
    <row r="1205" spans="1:11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t="s">
        <v>11</v>
      </c>
      <c r="H1205" t="s">
        <v>11</v>
      </c>
      <c r="I1205" s="2">
        <v>1214000000</v>
      </c>
      <c r="J1205" t="s">
        <v>41</v>
      </c>
      <c r="K1205" t="s">
        <v>44</v>
      </c>
    </row>
    <row r="1206" spans="1:11" x14ac:dyDescent="0.25">
      <c r="A1206">
        <v>1252</v>
      </c>
      <c r="B1206" t="s">
        <v>436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11</v>
      </c>
      <c r="I1206" s="2">
        <v>110000000</v>
      </c>
      <c r="J1206" t="s">
        <v>35</v>
      </c>
      <c r="K1206" t="s">
        <v>213</v>
      </c>
    </row>
    <row r="1207" spans="1:11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11</v>
      </c>
      <c r="I1207" s="2">
        <v>92000000</v>
      </c>
      <c r="J1207" t="s">
        <v>35</v>
      </c>
      <c r="K1207" t="s">
        <v>213</v>
      </c>
    </row>
    <row r="1208" spans="1:11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11</v>
      </c>
      <c r="I1208" s="2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11</v>
      </c>
      <c r="I1209" s="2">
        <v>70000000</v>
      </c>
      <c r="J1209" t="s">
        <v>35</v>
      </c>
      <c r="K1209" t="s">
        <v>213</v>
      </c>
    </row>
    <row r="1210" spans="1:11" x14ac:dyDescent="0.25">
      <c r="A1210">
        <v>1256</v>
      </c>
      <c r="B1210" t="s">
        <v>437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25">
      <c r="A1214">
        <v>1260</v>
      </c>
      <c r="B1214" t="s">
        <v>438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11</v>
      </c>
      <c r="I1214" s="2">
        <v>3292900000</v>
      </c>
      <c r="J1214" t="s">
        <v>46</v>
      </c>
      <c r="K1214" t="s">
        <v>378</v>
      </c>
    </row>
    <row r="1215" spans="1:11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11</v>
      </c>
      <c r="I1215" s="2">
        <v>3574300000</v>
      </c>
      <c r="J1215" t="s">
        <v>46</v>
      </c>
      <c r="K1215" t="s">
        <v>378</v>
      </c>
    </row>
    <row r="1216" spans="1:11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11</v>
      </c>
      <c r="I1216" s="2">
        <v>3672400000</v>
      </c>
      <c r="J1216" t="s">
        <v>46</v>
      </c>
      <c r="K1216" t="s">
        <v>378</v>
      </c>
    </row>
    <row r="1217" spans="1:11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11</v>
      </c>
      <c r="I1217" s="2">
        <v>3732600000</v>
      </c>
      <c r="J1217" t="s">
        <v>46</v>
      </c>
      <c r="K1217" t="s">
        <v>378</v>
      </c>
    </row>
    <row r="1218" spans="1:11" x14ac:dyDescent="0.25">
      <c r="A1218">
        <v>1264</v>
      </c>
      <c r="B1218" t="s">
        <v>439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11</v>
      </c>
      <c r="J1218" t="s">
        <v>35</v>
      </c>
      <c r="K1218" t="s">
        <v>169</v>
      </c>
    </row>
    <row r="1219" spans="1:11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11</v>
      </c>
      <c r="J1219" t="s">
        <v>35</v>
      </c>
      <c r="K1219" t="s">
        <v>169</v>
      </c>
    </row>
    <row r="1220" spans="1:11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11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11</v>
      </c>
      <c r="J1221" t="s">
        <v>35</v>
      </c>
      <c r="K1221" t="s">
        <v>169</v>
      </c>
    </row>
    <row r="1222" spans="1:11" x14ac:dyDescent="0.25">
      <c r="A1222">
        <v>1268</v>
      </c>
      <c r="B1222" t="s">
        <v>440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11</v>
      </c>
      <c r="I1222" s="2">
        <v>36100000</v>
      </c>
      <c r="J1222" t="s">
        <v>46</v>
      </c>
      <c r="K1222" t="s">
        <v>49</v>
      </c>
    </row>
    <row r="1223" spans="1:11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11</v>
      </c>
      <c r="I1223" s="2">
        <v>38800000</v>
      </c>
      <c r="J1223" t="s">
        <v>46</v>
      </c>
      <c r="K1223" t="s">
        <v>49</v>
      </c>
    </row>
    <row r="1224" spans="1:11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11</v>
      </c>
      <c r="I1224" s="2">
        <v>50900000</v>
      </c>
      <c r="J1224" t="s">
        <v>46</v>
      </c>
      <c r="K1224" t="s">
        <v>49</v>
      </c>
    </row>
    <row r="1225" spans="1:11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11</v>
      </c>
      <c r="I1225" s="2">
        <v>77500000</v>
      </c>
      <c r="J1225" t="s">
        <v>46</v>
      </c>
      <c r="K1225" t="s">
        <v>49</v>
      </c>
    </row>
    <row r="1226" spans="1:11" x14ac:dyDescent="0.25">
      <c r="A1226">
        <v>1272</v>
      </c>
      <c r="B1226" t="s">
        <v>441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11</v>
      </c>
      <c r="I1226" t="s">
        <v>11</v>
      </c>
      <c r="J1226" t="s">
        <v>12</v>
      </c>
      <c r="K1226" t="s">
        <v>163</v>
      </c>
    </row>
    <row r="1227" spans="1:11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11</v>
      </c>
      <c r="I1227" t="s">
        <v>11</v>
      </c>
      <c r="J1227" t="s">
        <v>12</v>
      </c>
      <c r="K1227" t="s">
        <v>163</v>
      </c>
    </row>
    <row r="1228" spans="1:11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11</v>
      </c>
      <c r="I1228" t="s">
        <v>11</v>
      </c>
      <c r="J1228" t="s">
        <v>12</v>
      </c>
      <c r="K1228" t="s">
        <v>163</v>
      </c>
    </row>
    <row r="1229" spans="1:11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11</v>
      </c>
      <c r="I1229" t="s">
        <v>11</v>
      </c>
      <c r="J1229" t="s">
        <v>12</v>
      </c>
      <c r="K1229" t="s">
        <v>163</v>
      </c>
    </row>
    <row r="1230" spans="1:11" x14ac:dyDescent="0.25">
      <c r="A1230">
        <v>1276</v>
      </c>
      <c r="B1230" t="s">
        <v>442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11</v>
      </c>
      <c r="I1230" t="s">
        <v>11</v>
      </c>
      <c r="J1230" t="s">
        <v>18</v>
      </c>
      <c r="K1230" t="s">
        <v>200</v>
      </c>
    </row>
    <row r="1231" spans="1:11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11</v>
      </c>
      <c r="I1231" t="s">
        <v>11</v>
      </c>
      <c r="J1231" t="s">
        <v>18</v>
      </c>
      <c r="K1231" t="s">
        <v>200</v>
      </c>
    </row>
    <row r="1232" spans="1:11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11</v>
      </c>
      <c r="I1232" t="s">
        <v>11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11</v>
      </c>
      <c r="I1233" t="s">
        <v>11</v>
      </c>
      <c r="J1233" t="s">
        <v>18</v>
      </c>
      <c r="K1233" t="s">
        <v>200</v>
      </c>
    </row>
    <row r="1234" spans="1:11" x14ac:dyDescent="0.25">
      <c r="A1234">
        <v>1280</v>
      </c>
      <c r="B1234" t="s">
        <v>443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11</v>
      </c>
      <c r="J1234" t="s">
        <v>24</v>
      </c>
      <c r="K1234" t="s">
        <v>29</v>
      </c>
    </row>
    <row r="1235" spans="1:11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11</v>
      </c>
      <c r="J1235" t="s">
        <v>24</v>
      </c>
      <c r="K1235" t="s">
        <v>29</v>
      </c>
    </row>
    <row r="1236" spans="1:11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11</v>
      </c>
      <c r="J1236" t="s">
        <v>24</v>
      </c>
      <c r="K1236" t="s">
        <v>29</v>
      </c>
    </row>
    <row r="1237" spans="1:11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11</v>
      </c>
      <c r="J1237" t="s">
        <v>24</v>
      </c>
      <c r="K1237" t="s">
        <v>29</v>
      </c>
    </row>
    <row r="1238" spans="1:11" x14ac:dyDescent="0.25">
      <c r="A1238">
        <v>1284</v>
      </c>
      <c r="B1238" t="s">
        <v>444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11</v>
      </c>
      <c r="I1238" s="2">
        <v>93000000</v>
      </c>
      <c r="J1238" t="s">
        <v>35</v>
      </c>
      <c r="K1238" t="s">
        <v>392</v>
      </c>
    </row>
    <row r="1239" spans="1:11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11</v>
      </c>
      <c r="I1239" s="2">
        <v>93000000</v>
      </c>
      <c r="J1239" t="s">
        <v>35</v>
      </c>
      <c r="K1239" t="s">
        <v>392</v>
      </c>
    </row>
    <row r="1240" spans="1:11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11</v>
      </c>
      <c r="I1240" s="2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11</v>
      </c>
      <c r="I1241" s="2">
        <v>74000000</v>
      </c>
      <c r="J1241" t="s">
        <v>35</v>
      </c>
      <c r="K1241" t="s">
        <v>392</v>
      </c>
    </row>
    <row r="1242" spans="1:11" x14ac:dyDescent="0.25">
      <c r="A1242">
        <v>1288</v>
      </c>
      <c r="B1242" t="s">
        <v>445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11</v>
      </c>
      <c r="I1242" s="2">
        <v>987000000</v>
      </c>
      <c r="J1242" t="s">
        <v>46</v>
      </c>
      <c r="K1242" t="s">
        <v>104</v>
      </c>
    </row>
    <row r="1243" spans="1:11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11</v>
      </c>
      <c r="I1243" s="2">
        <v>643000000</v>
      </c>
      <c r="J1243" t="s">
        <v>46</v>
      </c>
      <c r="K1243" t="s">
        <v>104</v>
      </c>
    </row>
    <row r="1244" spans="1:11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11</v>
      </c>
      <c r="I1244" s="2">
        <v>273000000</v>
      </c>
      <c r="J1244" t="s">
        <v>46</v>
      </c>
      <c r="K1244" t="s">
        <v>104</v>
      </c>
    </row>
    <row r="1245" spans="1:11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11</v>
      </c>
      <c r="I1245" s="2">
        <v>255000000</v>
      </c>
      <c r="J1245" t="s">
        <v>46</v>
      </c>
      <c r="K1245" t="s">
        <v>104</v>
      </c>
    </row>
    <row r="1246" spans="1:11" x14ac:dyDescent="0.25">
      <c r="A1246">
        <v>1292</v>
      </c>
      <c r="B1246" t="s">
        <v>446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11</v>
      </c>
      <c r="J1246" t="s">
        <v>12</v>
      </c>
      <c r="K1246" t="s">
        <v>156</v>
      </c>
    </row>
    <row r="1247" spans="1:11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11</v>
      </c>
      <c r="J1247" t="s">
        <v>12</v>
      </c>
      <c r="K1247" t="s">
        <v>156</v>
      </c>
    </row>
    <row r="1248" spans="1:11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11</v>
      </c>
      <c r="J1248" t="s">
        <v>12</v>
      </c>
      <c r="K1248" t="s">
        <v>156</v>
      </c>
    </row>
    <row r="1249" spans="1:11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11</v>
      </c>
      <c r="J1249" t="s">
        <v>12</v>
      </c>
      <c r="K1249" t="s">
        <v>156</v>
      </c>
    </row>
    <row r="1250" spans="1:11" x14ac:dyDescent="0.25">
      <c r="A1250">
        <v>1296</v>
      </c>
      <c r="B1250" t="s">
        <v>447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11</v>
      </c>
      <c r="I1250" s="2">
        <v>404336000</v>
      </c>
      <c r="J1250" t="s">
        <v>41</v>
      </c>
      <c r="K1250" t="s">
        <v>42</v>
      </c>
    </row>
    <row r="1251" spans="1:11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11</v>
      </c>
      <c r="I1251" s="2">
        <v>415708000</v>
      </c>
      <c r="J1251" t="s">
        <v>41</v>
      </c>
      <c r="K1251" t="s">
        <v>42</v>
      </c>
    </row>
    <row r="1252" spans="1:11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11</v>
      </c>
      <c r="I1252" s="2">
        <v>417358000</v>
      </c>
      <c r="J1252" t="s">
        <v>41</v>
      </c>
      <c r="K1252" t="s">
        <v>42</v>
      </c>
    </row>
    <row r="1253" spans="1:11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11</v>
      </c>
      <c r="I1253" s="2">
        <v>494422000</v>
      </c>
      <c r="J1253" t="s">
        <v>41</v>
      </c>
      <c r="K1253" t="s">
        <v>42</v>
      </c>
    </row>
    <row r="1254" spans="1:11" x14ac:dyDescent="0.25">
      <c r="A1254">
        <v>1300</v>
      </c>
      <c r="B1254" t="s">
        <v>448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25">
      <c r="A1258">
        <v>1304</v>
      </c>
      <c r="B1258" t="s">
        <v>449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11</v>
      </c>
      <c r="I1258" s="2">
        <v>1087000000</v>
      </c>
      <c r="J1258" t="s">
        <v>41</v>
      </c>
      <c r="K1258" t="s">
        <v>44</v>
      </c>
    </row>
    <row r="1259" spans="1:11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11</v>
      </c>
      <c r="I1259" s="2">
        <v>843000000</v>
      </c>
      <c r="J1259" t="s">
        <v>41</v>
      </c>
      <c r="K1259" t="s">
        <v>44</v>
      </c>
    </row>
    <row r="1260" spans="1:11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11</v>
      </c>
      <c r="I1260" s="2">
        <v>923000000</v>
      </c>
      <c r="J1260" t="s">
        <v>41</v>
      </c>
      <c r="K1260" t="s">
        <v>44</v>
      </c>
    </row>
    <row r="1261" spans="1:11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11</v>
      </c>
      <c r="I1261" s="2">
        <v>883000000</v>
      </c>
      <c r="J1261" t="s">
        <v>41</v>
      </c>
      <c r="K1261" t="s">
        <v>44</v>
      </c>
    </row>
    <row r="1262" spans="1:11" x14ac:dyDescent="0.25">
      <c r="A1262">
        <v>1308</v>
      </c>
      <c r="B1262" t="s">
        <v>450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11</v>
      </c>
      <c r="I1262" t="s">
        <v>11</v>
      </c>
      <c r="J1262" t="s">
        <v>46</v>
      </c>
      <c r="K1262" t="s">
        <v>378</v>
      </c>
    </row>
    <row r="1263" spans="1:11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11</v>
      </c>
      <c r="I1263" t="s">
        <v>11</v>
      </c>
      <c r="J1263" t="s">
        <v>46</v>
      </c>
      <c r="K1263" t="s">
        <v>378</v>
      </c>
    </row>
    <row r="1264" spans="1:11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11</v>
      </c>
      <c r="I1264" t="s">
        <v>11</v>
      </c>
      <c r="J1264" t="s">
        <v>46</v>
      </c>
      <c r="K1264" t="s">
        <v>378</v>
      </c>
    </row>
    <row r="1265" spans="1:11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11</v>
      </c>
      <c r="I1265" t="s">
        <v>11</v>
      </c>
      <c r="J1265" t="s">
        <v>46</v>
      </c>
      <c r="K1265" t="s">
        <v>378</v>
      </c>
    </row>
    <row r="1266" spans="1:11" x14ac:dyDescent="0.25">
      <c r="A1266">
        <v>1312</v>
      </c>
      <c r="B1266" t="s">
        <v>451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11</v>
      </c>
      <c r="I1266" s="2">
        <v>931000000</v>
      </c>
      <c r="J1266" t="s">
        <v>82</v>
      </c>
      <c r="K1266" t="s">
        <v>340</v>
      </c>
    </row>
    <row r="1267" spans="1:11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11</v>
      </c>
      <c r="I1267" s="2">
        <v>971000000</v>
      </c>
      <c r="J1267" t="s">
        <v>82</v>
      </c>
      <c r="K1267" t="s">
        <v>340</v>
      </c>
    </row>
    <row r="1268" spans="1:11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11</v>
      </c>
      <c r="I1268" s="2">
        <v>1019000000</v>
      </c>
      <c r="J1268" t="s">
        <v>82</v>
      </c>
      <c r="K1268" t="s">
        <v>340</v>
      </c>
    </row>
    <row r="1269" spans="1:11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11</v>
      </c>
      <c r="I1269" s="2">
        <v>1099000000</v>
      </c>
      <c r="J1269" t="s">
        <v>82</v>
      </c>
      <c r="K1269" t="s">
        <v>340</v>
      </c>
    </row>
    <row r="1270" spans="1:11" x14ac:dyDescent="0.25">
      <c r="A1270">
        <v>1316</v>
      </c>
      <c r="B1270" t="s">
        <v>452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11</v>
      </c>
      <c r="I1270" t="s">
        <v>11</v>
      </c>
      <c r="J1270" t="s">
        <v>18</v>
      </c>
      <c r="K1270" t="s">
        <v>288</v>
      </c>
    </row>
    <row r="1271" spans="1:11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11</v>
      </c>
      <c r="I1271" t="s">
        <v>11</v>
      </c>
      <c r="J1271" t="s">
        <v>18</v>
      </c>
      <c r="K1271" t="s">
        <v>288</v>
      </c>
    </row>
    <row r="1272" spans="1:11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11</v>
      </c>
      <c r="I1272" t="s">
        <v>11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11</v>
      </c>
      <c r="I1273" t="s">
        <v>11</v>
      </c>
      <c r="J1273" t="s">
        <v>18</v>
      </c>
      <c r="K1273" t="s">
        <v>288</v>
      </c>
    </row>
    <row r="1274" spans="1:11" x14ac:dyDescent="0.25">
      <c r="A1274">
        <v>1320</v>
      </c>
      <c r="B1274" t="s">
        <v>453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11</v>
      </c>
      <c r="I1274" s="2">
        <v>37691000</v>
      </c>
      <c r="J1274" t="s">
        <v>12</v>
      </c>
      <c r="K1274" t="s">
        <v>163</v>
      </c>
    </row>
    <row r="1275" spans="1:11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11</v>
      </c>
      <c r="I1275" s="2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11</v>
      </c>
      <c r="I1276" s="2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11</v>
      </c>
      <c r="I1277" s="2">
        <v>34848000</v>
      </c>
      <c r="J1277" t="s">
        <v>12</v>
      </c>
      <c r="K1277" t="s">
        <v>163</v>
      </c>
    </row>
    <row r="1278" spans="1:11" x14ac:dyDescent="0.25">
      <c r="A1278">
        <v>1324</v>
      </c>
      <c r="B1278" t="s">
        <v>454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25">
      <c r="A1282">
        <v>1331</v>
      </c>
      <c r="B1282" t="s">
        <v>455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11</v>
      </c>
      <c r="J1282" t="s">
        <v>21</v>
      </c>
      <c r="K1282" t="s">
        <v>33</v>
      </c>
    </row>
    <row r="1283" spans="1:11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11</v>
      </c>
      <c r="J1283" t="s">
        <v>21</v>
      </c>
      <c r="K1283" t="s">
        <v>33</v>
      </c>
    </row>
    <row r="1284" spans="1:11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11</v>
      </c>
      <c r="J1284" t="s">
        <v>21</v>
      </c>
      <c r="K1284" t="s">
        <v>33</v>
      </c>
    </row>
    <row r="1285" spans="1:11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11</v>
      </c>
      <c r="J1285" t="s">
        <v>21</v>
      </c>
      <c r="K1285" t="s">
        <v>33</v>
      </c>
    </row>
    <row r="1286" spans="1:11" x14ac:dyDescent="0.25">
      <c r="A1286">
        <v>1335</v>
      </c>
      <c r="B1286" t="s">
        <v>456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11</v>
      </c>
      <c r="J1286" t="s">
        <v>21</v>
      </c>
      <c r="K1286" t="s">
        <v>33</v>
      </c>
    </row>
    <row r="1287" spans="1:11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11</v>
      </c>
      <c r="J1287" t="s">
        <v>21</v>
      </c>
      <c r="K1287" t="s">
        <v>33</v>
      </c>
    </row>
    <row r="1288" spans="1:11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11</v>
      </c>
      <c r="J1288" t="s">
        <v>21</v>
      </c>
      <c r="K1288" t="s">
        <v>33</v>
      </c>
    </row>
    <row r="1289" spans="1:11" x14ac:dyDescent="0.25">
      <c r="A1289">
        <v>1338</v>
      </c>
      <c r="B1289" t="s">
        <v>457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11</v>
      </c>
      <c r="I1289" t="s">
        <v>11</v>
      </c>
      <c r="J1289" t="s">
        <v>12</v>
      </c>
      <c r="K1289" t="s">
        <v>163</v>
      </c>
    </row>
    <row r="1290" spans="1:11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11</v>
      </c>
      <c r="I1290" t="s">
        <v>11</v>
      </c>
      <c r="J1290" t="s">
        <v>12</v>
      </c>
      <c r="K1290" t="s">
        <v>163</v>
      </c>
    </row>
    <row r="1291" spans="1:11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11</v>
      </c>
      <c r="I1291" t="s">
        <v>11</v>
      </c>
      <c r="J1291" t="s">
        <v>12</v>
      </c>
      <c r="K1291" t="s">
        <v>163</v>
      </c>
    </row>
    <row r="1292" spans="1:11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11</v>
      </c>
      <c r="I1292" t="s">
        <v>11</v>
      </c>
      <c r="J1292" t="s">
        <v>12</v>
      </c>
      <c r="K1292" t="s">
        <v>163</v>
      </c>
    </row>
    <row r="1293" spans="1:11" x14ac:dyDescent="0.25">
      <c r="A1293">
        <v>1342</v>
      </c>
      <c r="B1293" t="s">
        <v>458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11</v>
      </c>
      <c r="I1293" s="2">
        <v>730493000</v>
      </c>
      <c r="J1293" t="s">
        <v>18</v>
      </c>
      <c r="K1293" t="s">
        <v>132</v>
      </c>
    </row>
    <row r="1294" spans="1:11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11</v>
      </c>
      <c r="I1294" s="2">
        <v>754711000</v>
      </c>
      <c r="J1294" t="s">
        <v>18</v>
      </c>
      <c r="K1294" t="s">
        <v>132</v>
      </c>
    </row>
    <row r="1295" spans="1:11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11</v>
      </c>
      <c r="I1295" s="2">
        <v>772445000</v>
      </c>
      <c r="J1295" t="s">
        <v>18</v>
      </c>
      <c r="K1295" t="s">
        <v>132</v>
      </c>
    </row>
    <row r="1296" spans="1:11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11</v>
      </c>
      <c r="I1296" s="2">
        <v>827008000</v>
      </c>
      <c r="J1296" t="s">
        <v>18</v>
      </c>
      <c r="K1296" t="s">
        <v>132</v>
      </c>
    </row>
    <row r="1297" spans="1:11" x14ac:dyDescent="0.25">
      <c r="A1297">
        <v>1346</v>
      </c>
      <c r="B1297" t="s">
        <v>459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11</v>
      </c>
      <c r="J1297" t="s">
        <v>24</v>
      </c>
      <c r="K1297" t="s">
        <v>65</v>
      </c>
    </row>
    <row r="1298" spans="1:11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11</v>
      </c>
      <c r="J1298" t="s">
        <v>24</v>
      </c>
      <c r="K1298" t="s">
        <v>65</v>
      </c>
    </row>
    <row r="1299" spans="1:11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11</v>
      </c>
      <c r="J1299" t="s">
        <v>24</v>
      </c>
      <c r="K1299" t="s">
        <v>65</v>
      </c>
    </row>
    <row r="1300" spans="1:11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11</v>
      </c>
      <c r="J1300" t="s">
        <v>24</v>
      </c>
      <c r="K1300" t="s">
        <v>65</v>
      </c>
    </row>
    <row r="1301" spans="1:11" x14ac:dyDescent="0.25">
      <c r="A1301">
        <v>1350</v>
      </c>
      <c r="B1301" t="s">
        <v>460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11</v>
      </c>
      <c r="I1301" s="2">
        <v>1700000</v>
      </c>
      <c r="J1301" t="s">
        <v>12</v>
      </c>
      <c r="K1301" t="s">
        <v>461</v>
      </c>
    </row>
    <row r="1302" spans="1:11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11</v>
      </c>
      <c r="I1302" s="2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11</v>
      </c>
      <c r="I1303" s="2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11</v>
      </c>
      <c r="I1304" s="2">
        <v>1237000</v>
      </c>
      <c r="J1304" t="s">
        <v>12</v>
      </c>
      <c r="K1304" t="s">
        <v>461</v>
      </c>
    </row>
    <row r="1305" spans="1:11" x14ac:dyDescent="0.25">
      <c r="A1305">
        <v>1354</v>
      </c>
      <c r="B1305" t="s">
        <v>462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11</v>
      </c>
      <c r="J1305" t="s">
        <v>21</v>
      </c>
      <c r="K1305" t="s">
        <v>399</v>
      </c>
    </row>
    <row r="1306" spans="1:11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11</v>
      </c>
      <c r="J1306" t="s">
        <v>21</v>
      </c>
      <c r="K1306" t="s">
        <v>399</v>
      </c>
    </row>
    <row r="1307" spans="1:11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11</v>
      </c>
      <c r="J1307" t="s">
        <v>21</v>
      </c>
      <c r="K1307" t="s">
        <v>399</v>
      </c>
    </row>
    <row r="1308" spans="1:11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11</v>
      </c>
      <c r="J1308" t="s">
        <v>21</v>
      </c>
      <c r="K1308" t="s">
        <v>399</v>
      </c>
    </row>
    <row r="1309" spans="1:11" x14ac:dyDescent="0.25">
      <c r="A1309">
        <v>1358</v>
      </c>
      <c r="B1309" t="s">
        <v>463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11</v>
      </c>
      <c r="I1309" s="2">
        <v>27000000</v>
      </c>
      <c r="J1309" t="s">
        <v>18</v>
      </c>
      <c r="K1309" t="s">
        <v>288</v>
      </c>
    </row>
    <row r="1310" spans="1:11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11</v>
      </c>
      <c r="I1310" s="2">
        <v>35000000</v>
      </c>
      <c r="J1310" t="s">
        <v>18</v>
      </c>
      <c r="K1310" t="s">
        <v>288</v>
      </c>
    </row>
    <row r="1311" spans="1:11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11</v>
      </c>
      <c r="I1311" s="2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11</v>
      </c>
      <c r="I1312" s="2">
        <v>24000000</v>
      </c>
      <c r="J1312" t="s">
        <v>18</v>
      </c>
      <c r="K1312" t="s">
        <v>288</v>
      </c>
    </row>
    <row r="1313" spans="1:11" x14ac:dyDescent="0.25">
      <c r="A1313">
        <v>1362</v>
      </c>
      <c r="B1313" t="s">
        <v>464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11</v>
      </c>
      <c r="I1313" t="s">
        <v>11</v>
      </c>
      <c r="J1313" t="s">
        <v>12</v>
      </c>
      <c r="K1313" t="s">
        <v>163</v>
      </c>
    </row>
    <row r="1314" spans="1:11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11</v>
      </c>
      <c r="I1314" t="s">
        <v>11</v>
      </c>
      <c r="J1314" t="s">
        <v>12</v>
      </c>
      <c r="K1314" t="s">
        <v>163</v>
      </c>
    </row>
    <row r="1315" spans="1:11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11</v>
      </c>
      <c r="I1315" t="s">
        <v>11</v>
      </c>
      <c r="J1315" t="s">
        <v>12</v>
      </c>
      <c r="K1315" t="s">
        <v>163</v>
      </c>
    </row>
    <row r="1316" spans="1:11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11</v>
      </c>
      <c r="I1316" t="s">
        <v>11</v>
      </c>
      <c r="J1316" t="s">
        <v>12</v>
      </c>
      <c r="K1316" t="s">
        <v>163</v>
      </c>
    </row>
    <row r="1317" spans="1:11" x14ac:dyDescent="0.25">
      <c r="A1317">
        <v>1366</v>
      </c>
      <c r="B1317" t="s">
        <v>465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11</v>
      </c>
      <c r="I1317" t="s">
        <v>11</v>
      </c>
      <c r="J1317" t="s">
        <v>12</v>
      </c>
      <c r="K1317" t="s">
        <v>163</v>
      </c>
    </row>
    <row r="1318" spans="1:11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11</v>
      </c>
      <c r="I1318" t="s">
        <v>11</v>
      </c>
      <c r="J1318" t="s">
        <v>12</v>
      </c>
      <c r="K1318" t="s">
        <v>163</v>
      </c>
    </row>
    <row r="1319" spans="1:11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11</v>
      </c>
      <c r="I1319" t="s">
        <v>11</v>
      </c>
      <c r="J1319" t="s">
        <v>12</v>
      </c>
      <c r="K1319" t="s">
        <v>163</v>
      </c>
    </row>
    <row r="1320" spans="1:11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11</v>
      </c>
      <c r="I1320" t="s">
        <v>11</v>
      </c>
      <c r="J1320" t="s">
        <v>12</v>
      </c>
      <c r="K1320" t="s">
        <v>163</v>
      </c>
    </row>
    <row r="1321" spans="1:11" x14ac:dyDescent="0.25">
      <c r="A1321">
        <v>1370</v>
      </c>
      <c r="B1321" t="s">
        <v>466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11</v>
      </c>
      <c r="I1321" t="s">
        <v>11</v>
      </c>
      <c r="J1321" t="s">
        <v>18</v>
      </c>
      <c r="K1321" t="s">
        <v>256</v>
      </c>
    </row>
    <row r="1322" spans="1:11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11</v>
      </c>
      <c r="I1322" t="s">
        <v>11</v>
      </c>
      <c r="J1322" t="s">
        <v>18</v>
      </c>
      <c r="K1322" t="s">
        <v>256</v>
      </c>
    </row>
    <row r="1323" spans="1:11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11</v>
      </c>
      <c r="I1323" t="s">
        <v>11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11</v>
      </c>
      <c r="I1324" t="s">
        <v>11</v>
      </c>
      <c r="J1324" t="s">
        <v>18</v>
      </c>
      <c r="K1324" t="s">
        <v>256</v>
      </c>
    </row>
    <row r="1325" spans="1:11" x14ac:dyDescent="0.25">
      <c r="A1325">
        <v>1374</v>
      </c>
      <c r="B1325" t="s">
        <v>467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11</v>
      </c>
      <c r="I1325" s="2">
        <v>445228000</v>
      </c>
      <c r="J1325" t="s">
        <v>82</v>
      </c>
      <c r="K1325" t="s">
        <v>83</v>
      </c>
    </row>
    <row r="1326" spans="1:11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11</v>
      </c>
      <c r="I1326" s="2">
        <v>492397000</v>
      </c>
      <c r="J1326" t="s">
        <v>82</v>
      </c>
      <c r="K1326" t="s">
        <v>83</v>
      </c>
    </row>
    <row r="1327" spans="1:11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11</v>
      </c>
      <c r="I1327" s="2">
        <v>551032000</v>
      </c>
      <c r="J1327" t="s">
        <v>82</v>
      </c>
      <c r="K1327" t="s">
        <v>83</v>
      </c>
    </row>
    <row r="1328" spans="1:11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11</v>
      </c>
      <c r="I1328" s="2">
        <v>581155000</v>
      </c>
      <c r="J1328" t="s">
        <v>82</v>
      </c>
      <c r="K1328" t="s">
        <v>83</v>
      </c>
    </row>
    <row r="1329" spans="1:11" x14ac:dyDescent="0.25">
      <c r="A1329">
        <v>1378</v>
      </c>
      <c r="B1329" t="s">
        <v>468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11</v>
      </c>
      <c r="I1329" s="2">
        <v>877400000</v>
      </c>
      <c r="J1329" t="s">
        <v>12</v>
      </c>
      <c r="K1329" t="s">
        <v>163</v>
      </c>
    </row>
    <row r="1330" spans="1:11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11</v>
      </c>
      <c r="I1330" s="2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11</v>
      </c>
      <c r="I1331" s="2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11</v>
      </c>
      <c r="I1332" s="2">
        <v>991100000</v>
      </c>
      <c r="J1332" t="s">
        <v>12</v>
      </c>
      <c r="K1332" t="s">
        <v>163</v>
      </c>
    </row>
    <row r="1333" spans="1:11" x14ac:dyDescent="0.25">
      <c r="A1333">
        <v>1382</v>
      </c>
      <c r="B1333" t="s">
        <v>469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11</v>
      </c>
      <c r="I1333" s="2">
        <v>621400000</v>
      </c>
      <c r="J1333" t="s">
        <v>18</v>
      </c>
      <c r="K1333" t="s">
        <v>154</v>
      </c>
    </row>
    <row r="1334" spans="1:11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11</v>
      </c>
      <c r="I1334" s="2">
        <v>709600000</v>
      </c>
      <c r="J1334" t="s">
        <v>18</v>
      </c>
      <c r="K1334" t="s">
        <v>154</v>
      </c>
    </row>
    <row r="1335" spans="1:11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11</v>
      </c>
      <c r="I1335" s="2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11</v>
      </c>
      <c r="I1336" s="2">
        <v>980800000</v>
      </c>
      <c r="J1336" t="s">
        <v>18</v>
      </c>
      <c r="K1336" t="s">
        <v>154</v>
      </c>
    </row>
    <row r="1337" spans="1:11" x14ac:dyDescent="0.25">
      <c r="A1337">
        <v>1386</v>
      </c>
      <c r="B1337" t="s">
        <v>470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11</v>
      </c>
      <c r="I1337" s="2">
        <v>356000000</v>
      </c>
      <c r="J1337" t="s">
        <v>41</v>
      </c>
      <c r="K1337" t="s">
        <v>42</v>
      </c>
    </row>
    <row r="1338" spans="1:11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11</v>
      </c>
      <c r="I1338" s="2">
        <v>378000000</v>
      </c>
      <c r="J1338" t="s">
        <v>41</v>
      </c>
      <c r="K1338" t="s">
        <v>42</v>
      </c>
    </row>
    <row r="1339" spans="1:11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11</v>
      </c>
      <c r="I1339" s="2">
        <v>384000000</v>
      </c>
      <c r="J1339" t="s">
        <v>41</v>
      </c>
      <c r="K1339" t="s">
        <v>42</v>
      </c>
    </row>
    <row r="1340" spans="1:11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11</v>
      </c>
      <c r="I1340" s="2">
        <v>358000000</v>
      </c>
      <c r="J1340" t="s">
        <v>41</v>
      </c>
      <c r="K1340" t="s">
        <v>42</v>
      </c>
    </row>
    <row r="1341" spans="1:11" x14ac:dyDescent="0.25">
      <c r="A1341">
        <v>1394</v>
      </c>
      <c r="B1341" t="s">
        <v>471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11</v>
      </c>
      <c r="I1341" s="2">
        <v>746000000</v>
      </c>
      <c r="J1341" t="s">
        <v>82</v>
      </c>
      <c r="K1341" t="s">
        <v>340</v>
      </c>
    </row>
    <row r="1342" spans="1:11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11</v>
      </c>
      <c r="I1342" s="2">
        <v>772000000</v>
      </c>
      <c r="J1342" t="s">
        <v>82</v>
      </c>
      <c r="K1342" t="s">
        <v>340</v>
      </c>
    </row>
    <row r="1343" spans="1:11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11</v>
      </c>
      <c r="I1343" s="2">
        <v>796000000</v>
      </c>
      <c r="J1343" t="s">
        <v>82</v>
      </c>
      <c r="K1343" t="s">
        <v>340</v>
      </c>
    </row>
    <row r="1344" spans="1:11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11</v>
      </c>
      <c r="I1344" s="2">
        <v>764000000</v>
      </c>
      <c r="J1344" t="s">
        <v>82</v>
      </c>
      <c r="K1344" t="s">
        <v>340</v>
      </c>
    </row>
    <row r="1345" spans="1:11" x14ac:dyDescent="0.25">
      <c r="A1345">
        <v>1398</v>
      </c>
      <c r="B1345" t="s">
        <v>472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11</v>
      </c>
      <c r="I1345" s="2">
        <v>123200000</v>
      </c>
      <c r="J1345" t="s">
        <v>58</v>
      </c>
      <c r="K1345" t="s">
        <v>95</v>
      </c>
    </row>
    <row r="1346" spans="1:11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11</v>
      </c>
      <c r="I1346" s="2">
        <v>118900000</v>
      </c>
      <c r="J1346" t="s">
        <v>58</v>
      </c>
      <c r="K1346" t="s">
        <v>95</v>
      </c>
    </row>
    <row r="1347" spans="1:11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11</v>
      </c>
      <c r="I1347" s="2">
        <v>88700000</v>
      </c>
      <c r="J1347" t="s">
        <v>58</v>
      </c>
      <c r="K1347" t="s">
        <v>95</v>
      </c>
    </row>
    <row r="1348" spans="1:11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11</v>
      </c>
      <c r="I1348" s="2">
        <v>94900000</v>
      </c>
      <c r="J1348" t="s">
        <v>58</v>
      </c>
      <c r="K1348" t="s">
        <v>95</v>
      </c>
    </row>
    <row r="1349" spans="1:11" x14ac:dyDescent="0.25">
      <c r="A1349">
        <v>1402</v>
      </c>
      <c r="B1349" t="s">
        <v>473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11</v>
      </c>
      <c r="I1349" t="s">
        <v>11</v>
      </c>
      <c r="J1349" t="s">
        <v>58</v>
      </c>
      <c r="K1349" t="s">
        <v>59</v>
      </c>
    </row>
    <row r="1350" spans="1:11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11</v>
      </c>
      <c r="I1350" t="s">
        <v>11</v>
      </c>
      <c r="J1350" t="s">
        <v>58</v>
      </c>
      <c r="K1350" t="s">
        <v>59</v>
      </c>
    </row>
    <row r="1351" spans="1:11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11</v>
      </c>
      <c r="I1351" t="s">
        <v>11</v>
      </c>
      <c r="J1351" t="s">
        <v>58</v>
      </c>
      <c r="K1351" t="s">
        <v>59</v>
      </c>
    </row>
    <row r="1352" spans="1:11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11</v>
      </c>
      <c r="I1352" t="s">
        <v>11</v>
      </c>
      <c r="J1352" t="s">
        <v>58</v>
      </c>
      <c r="K1352" t="s">
        <v>59</v>
      </c>
    </row>
    <row r="1353" spans="1:11" x14ac:dyDescent="0.25">
      <c r="A1353">
        <v>1406</v>
      </c>
      <c r="B1353" t="s">
        <v>474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11</v>
      </c>
      <c r="I1353" t="s">
        <v>11</v>
      </c>
      <c r="J1353" t="s">
        <v>18</v>
      </c>
      <c r="K1353" t="s">
        <v>78</v>
      </c>
    </row>
    <row r="1354" spans="1:11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11</v>
      </c>
      <c r="I1354" t="s">
        <v>11</v>
      </c>
      <c r="J1354" t="s">
        <v>18</v>
      </c>
      <c r="K1354" t="s">
        <v>78</v>
      </c>
    </row>
    <row r="1355" spans="1:11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11</v>
      </c>
      <c r="I1355" t="s">
        <v>11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11</v>
      </c>
      <c r="I1356" t="s">
        <v>11</v>
      </c>
      <c r="J1356" t="s">
        <v>18</v>
      </c>
      <c r="K1356" t="s">
        <v>78</v>
      </c>
    </row>
    <row r="1357" spans="1:11" x14ac:dyDescent="0.25">
      <c r="A1357">
        <v>1410</v>
      </c>
      <c r="B1357" t="s">
        <v>475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11</v>
      </c>
      <c r="I1357" s="2">
        <v>96800000</v>
      </c>
      <c r="J1357" t="s">
        <v>35</v>
      </c>
      <c r="K1357" t="s">
        <v>123</v>
      </c>
    </row>
    <row r="1358" spans="1:11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11</v>
      </c>
      <c r="I1358" s="2">
        <v>98900000</v>
      </c>
      <c r="J1358" t="s">
        <v>35</v>
      </c>
      <c r="K1358" t="s">
        <v>123</v>
      </c>
    </row>
    <row r="1359" spans="1:11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11</v>
      </c>
      <c r="I1359" s="2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11</v>
      </c>
      <c r="I1360" s="2">
        <v>208400000</v>
      </c>
      <c r="J1360" t="s">
        <v>35</v>
      </c>
      <c r="K1360" t="s">
        <v>123</v>
      </c>
    </row>
    <row r="1361" spans="1:11" x14ac:dyDescent="0.25">
      <c r="A1361">
        <v>1414</v>
      </c>
      <c r="B1361" t="s">
        <v>476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11</v>
      </c>
      <c r="I1361" s="2">
        <v>330418000</v>
      </c>
      <c r="J1361" t="s">
        <v>51</v>
      </c>
      <c r="K1361" t="s">
        <v>477</v>
      </c>
    </row>
    <row r="1362" spans="1:11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11</v>
      </c>
      <c r="I1362" s="2">
        <v>340316000</v>
      </c>
      <c r="J1362" t="s">
        <v>51</v>
      </c>
      <c r="K1362" t="s">
        <v>477</v>
      </c>
    </row>
    <row r="1363" spans="1:11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11</v>
      </c>
      <c r="I1363" s="2">
        <v>393987000</v>
      </c>
      <c r="J1363" t="s">
        <v>51</v>
      </c>
      <c r="K1363" t="s">
        <v>477</v>
      </c>
    </row>
    <row r="1364" spans="1:11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11</v>
      </c>
      <c r="I1364" s="2">
        <v>588235000</v>
      </c>
      <c r="J1364" t="s">
        <v>51</v>
      </c>
      <c r="K1364" t="s">
        <v>477</v>
      </c>
    </row>
    <row r="1365" spans="1:11" x14ac:dyDescent="0.25">
      <c r="A1365">
        <v>1418</v>
      </c>
      <c r="B1365" t="s">
        <v>478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11</v>
      </c>
      <c r="I1365" t="s">
        <v>11</v>
      </c>
      <c r="J1365" t="s">
        <v>18</v>
      </c>
      <c r="K1365" t="s">
        <v>479</v>
      </c>
    </row>
    <row r="1366" spans="1:11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11</v>
      </c>
      <c r="I1366" t="s">
        <v>11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11</v>
      </c>
      <c r="I1367" t="s">
        <v>11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11</v>
      </c>
      <c r="I1368" t="s">
        <v>11</v>
      </c>
      <c r="J1368" t="s">
        <v>18</v>
      </c>
      <c r="K1368" t="s">
        <v>479</v>
      </c>
    </row>
    <row r="1369" spans="1:11" x14ac:dyDescent="0.25">
      <c r="A1369">
        <v>1422</v>
      </c>
      <c r="B1369" t="s">
        <v>480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11</v>
      </c>
      <c r="I1369" s="2">
        <v>107591000</v>
      </c>
      <c r="J1369" t="s">
        <v>18</v>
      </c>
      <c r="K1369" t="s">
        <v>203</v>
      </c>
    </row>
    <row r="1370" spans="1:11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11</v>
      </c>
      <c r="I1370" s="2">
        <v>117580000</v>
      </c>
      <c r="J1370" t="s">
        <v>18</v>
      </c>
      <c r="K1370" t="s">
        <v>203</v>
      </c>
    </row>
    <row r="1371" spans="1:11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11</v>
      </c>
      <c r="I1371" s="2">
        <v>128582000</v>
      </c>
      <c r="J1371" t="s">
        <v>18</v>
      </c>
      <c r="K1371" t="s">
        <v>203</v>
      </c>
    </row>
    <row r="1372" spans="1:11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11</v>
      </c>
      <c r="I1372" s="2">
        <v>137596000</v>
      </c>
      <c r="J1372" t="s">
        <v>18</v>
      </c>
      <c r="K1372" t="s">
        <v>203</v>
      </c>
    </row>
    <row r="1373" spans="1:11" x14ac:dyDescent="0.25">
      <c r="A1373">
        <v>1426</v>
      </c>
      <c r="B1373" t="s">
        <v>481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11</v>
      </c>
      <c r="I1373" s="2">
        <v>1787000000</v>
      </c>
      <c r="J1373" t="s">
        <v>41</v>
      </c>
      <c r="K1373" t="s">
        <v>44</v>
      </c>
    </row>
    <row r="1374" spans="1:11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11</v>
      </c>
      <c r="I1374" s="2">
        <v>1901000000</v>
      </c>
      <c r="J1374" t="s">
        <v>41</v>
      </c>
      <c r="K1374" t="s">
        <v>44</v>
      </c>
    </row>
    <row r="1375" spans="1:11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11</v>
      </c>
      <c r="I1375" s="2">
        <v>1945000000</v>
      </c>
      <c r="J1375" t="s">
        <v>41</v>
      </c>
      <c r="K1375" t="s">
        <v>44</v>
      </c>
    </row>
    <row r="1376" spans="1:11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11</v>
      </c>
      <c r="I1376" s="2">
        <v>2034000000</v>
      </c>
      <c r="J1376" t="s">
        <v>41</v>
      </c>
      <c r="K1376" t="s">
        <v>44</v>
      </c>
    </row>
    <row r="1377" spans="1:11" x14ac:dyDescent="0.25">
      <c r="A1377">
        <v>1430</v>
      </c>
      <c r="B1377" t="s">
        <v>482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11</v>
      </c>
      <c r="I1377" s="2">
        <v>1068382000</v>
      </c>
      <c r="J1377" t="s">
        <v>51</v>
      </c>
      <c r="K1377" t="s">
        <v>52</v>
      </c>
    </row>
    <row r="1378" spans="1:11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11</v>
      </c>
      <c r="I1378" s="2">
        <v>1107700000</v>
      </c>
      <c r="J1378" t="s">
        <v>51</v>
      </c>
      <c r="K1378" t="s">
        <v>52</v>
      </c>
    </row>
    <row r="1379" spans="1:11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11</v>
      </c>
      <c r="I1379" s="2">
        <v>1143827000</v>
      </c>
      <c r="J1379" t="s">
        <v>51</v>
      </c>
      <c r="K1379" t="s">
        <v>52</v>
      </c>
    </row>
    <row r="1380" spans="1:11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11</v>
      </c>
      <c r="I1380" s="2">
        <v>1177568000</v>
      </c>
      <c r="J1380" t="s">
        <v>51</v>
      </c>
      <c r="K1380" t="s">
        <v>52</v>
      </c>
    </row>
    <row r="1381" spans="1:11" x14ac:dyDescent="0.25">
      <c r="A1381">
        <v>1438</v>
      </c>
      <c r="B1381" t="s">
        <v>483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11</v>
      </c>
      <c r="I1381" s="2">
        <v>78900000</v>
      </c>
      <c r="J1381" t="s">
        <v>18</v>
      </c>
      <c r="K1381" t="s">
        <v>78</v>
      </c>
    </row>
    <row r="1382" spans="1:11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11</v>
      </c>
      <c r="I1382" s="2">
        <v>55000000</v>
      </c>
      <c r="J1382" t="s">
        <v>18</v>
      </c>
      <c r="K1382" t="s">
        <v>78</v>
      </c>
    </row>
    <row r="1383" spans="1:11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11</v>
      </c>
      <c r="I1383" s="2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11</v>
      </c>
      <c r="I1384" s="2">
        <v>67000000</v>
      </c>
      <c r="J1384" t="s">
        <v>18</v>
      </c>
      <c r="K1384" t="s">
        <v>78</v>
      </c>
    </row>
    <row r="1385" spans="1:11" x14ac:dyDescent="0.25">
      <c r="A1385">
        <v>1442</v>
      </c>
      <c r="B1385" t="s">
        <v>484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11</v>
      </c>
      <c r="I1385" s="2">
        <v>31652000</v>
      </c>
      <c r="J1385" t="s">
        <v>12</v>
      </c>
      <c r="K1385" t="s">
        <v>163</v>
      </c>
    </row>
    <row r="1386" spans="1:11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11</v>
      </c>
      <c r="I1386" s="2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11</v>
      </c>
      <c r="I1387" s="2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11</v>
      </c>
      <c r="I1388" s="2">
        <v>65770000</v>
      </c>
      <c r="J1388" t="s">
        <v>12</v>
      </c>
      <c r="K1388" t="s">
        <v>163</v>
      </c>
    </row>
    <row r="1389" spans="1:11" x14ac:dyDescent="0.25">
      <c r="A1389">
        <v>1446</v>
      </c>
      <c r="B1389" t="s">
        <v>485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11</v>
      </c>
      <c r="I1389" s="2">
        <v>1090000000</v>
      </c>
      <c r="J1389" t="s">
        <v>41</v>
      </c>
      <c r="K1389" t="s">
        <v>42</v>
      </c>
    </row>
    <row r="1390" spans="1:11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11</v>
      </c>
      <c r="I1390" s="2">
        <v>1113000000</v>
      </c>
      <c r="J1390" t="s">
        <v>41</v>
      </c>
      <c r="K1390" t="s">
        <v>42</v>
      </c>
    </row>
    <row r="1391" spans="1:11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11</v>
      </c>
      <c r="I1391" s="2">
        <v>1156000000</v>
      </c>
      <c r="J1391" t="s">
        <v>41</v>
      </c>
      <c r="K1391" t="s">
        <v>42</v>
      </c>
    </row>
    <row r="1392" spans="1:11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11</v>
      </c>
      <c r="I1392" s="2">
        <v>1250000000</v>
      </c>
      <c r="J1392" t="s">
        <v>41</v>
      </c>
      <c r="K1392" t="s">
        <v>42</v>
      </c>
    </row>
    <row r="1393" spans="1:11" x14ac:dyDescent="0.25">
      <c r="A1393">
        <v>1450</v>
      </c>
      <c r="B1393" t="s">
        <v>486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11</v>
      </c>
      <c r="I1393" s="2">
        <v>1441000000</v>
      </c>
      <c r="J1393" t="s">
        <v>46</v>
      </c>
      <c r="K1393" t="s">
        <v>104</v>
      </c>
    </row>
    <row r="1394" spans="1:11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11</v>
      </c>
      <c r="I1394" s="2">
        <v>576000000</v>
      </c>
      <c r="J1394" t="s">
        <v>46</v>
      </c>
      <c r="K1394" t="s">
        <v>104</v>
      </c>
    </row>
    <row r="1395" spans="1:11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11</v>
      </c>
      <c r="I1395" s="2">
        <v>367000000</v>
      </c>
      <c r="J1395" t="s">
        <v>46</v>
      </c>
      <c r="K1395" t="s">
        <v>104</v>
      </c>
    </row>
    <row r="1396" spans="1:11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11</v>
      </c>
      <c r="I1396" s="2">
        <v>205000000</v>
      </c>
      <c r="J1396" t="s">
        <v>46</v>
      </c>
      <c r="K1396" t="s">
        <v>104</v>
      </c>
    </row>
    <row r="1397" spans="1:11" x14ac:dyDescent="0.25">
      <c r="A1397">
        <v>1458</v>
      </c>
      <c r="B1397" t="s">
        <v>487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25">
      <c r="A1401">
        <v>1462</v>
      </c>
      <c r="B1401" t="s">
        <v>489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11</v>
      </c>
      <c r="I1401" t="s">
        <v>11</v>
      </c>
      <c r="J1401" t="s">
        <v>35</v>
      </c>
      <c r="K1401" t="s">
        <v>490</v>
      </c>
    </row>
    <row r="1402" spans="1:11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11</v>
      </c>
      <c r="I1402" t="s">
        <v>11</v>
      </c>
      <c r="J1402" t="s">
        <v>35</v>
      </c>
      <c r="K1402" t="s">
        <v>490</v>
      </c>
    </row>
    <row r="1403" spans="1:11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11</v>
      </c>
      <c r="I1403" t="s">
        <v>11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11</v>
      </c>
      <c r="I1404" t="s">
        <v>11</v>
      </c>
      <c r="J1404" t="s">
        <v>35</v>
      </c>
      <c r="K1404" t="s">
        <v>490</v>
      </c>
    </row>
    <row r="1405" spans="1:11" x14ac:dyDescent="0.25">
      <c r="A1405">
        <v>1466</v>
      </c>
      <c r="B1405" t="s">
        <v>491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11</v>
      </c>
      <c r="I1405" t="s">
        <v>11</v>
      </c>
      <c r="J1405" t="s">
        <v>18</v>
      </c>
      <c r="K1405" t="s">
        <v>479</v>
      </c>
    </row>
    <row r="1406" spans="1:11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11</v>
      </c>
      <c r="I1406" t="s">
        <v>11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11</v>
      </c>
      <c r="I1407" t="s">
        <v>11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11</v>
      </c>
      <c r="I1408" t="s">
        <v>11</v>
      </c>
      <c r="J1408" t="s">
        <v>18</v>
      </c>
      <c r="K1408" t="s">
        <v>479</v>
      </c>
    </row>
    <row r="1409" spans="1:11" x14ac:dyDescent="0.25">
      <c r="A1409">
        <v>1470</v>
      </c>
      <c r="B1409" t="s">
        <v>492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25">
      <c r="A1413">
        <v>1474</v>
      </c>
      <c r="B1413" t="s">
        <v>493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11</v>
      </c>
      <c r="I1413" s="2">
        <v>811000000</v>
      </c>
      <c r="J1413" t="s">
        <v>82</v>
      </c>
      <c r="K1413" t="s">
        <v>83</v>
      </c>
    </row>
    <row r="1414" spans="1:11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11</v>
      </c>
      <c r="I1414" s="2">
        <v>787000000</v>
      </c>
      <c r="J1414" t="s">
        <v>82</v>
      </c>
      <c r="K1414" t="s">
        <v>83</v>
      </c>
    </row>
    <row r="1415" spans="1:11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11</v>
      </c>
      <c r="I1415" s="2">
        <v>942000000</v>
      </c>
      <c r="J1415" t="s">
        <v>82</v>
      </c>
      <c r="K1415" t="s">
        <v>83</v>
      </c>
    </row>
    <row r="1416" spans="1:11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11</v>
      </c>
      <c r="I1416" s="2">
        <v>1091000000</v>
      </c>
      <c r="J1416" t="s">
        <v>82</v>
      </c>
      <c r="K1416" t="s">
        <v>83</v>
      </c>
    </row>
    <row r="1417" spans="1:11" x14ac:dyDescent="0.25">
      <c r="A1417">
        <v>1478</v>
      </c>
      <c r="B1417" t="s">
        <v>494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11</v>
      </c>
      <c r="I1417" s="2">
        <v>4549000000</v>
      </c>
      <c r="J1417" t="s">
        <v>46</v>
      </c>
      <c r="K1417" t="s">
        <v>99</v>
      </c>
    </row>
    <row r="1418" spans="1:11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11</v>
      </c>
      <c r="I1418" s="2">
        <v>5445000000</v>
      </c>
      <c r="J1418" t="s">
        <v>46</v>
      </c>
      <c r="K1418" t="s">
        <v>99</v>
      </c>
    </row>
    <row r="1419" spans="1:11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11</v>
      </c>
      <c r="I1419" s="2">
        <v>5492000000</v>
      </c>
      <c r="J1419" t="s">
        <v>46</v>
      </c>
      <c r="K1419" t="s">
        <v>99</v>
      </c>
    </row>
    <row r="1420" spans="1:11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11</v>
      </c>
      <c r="I1420" s="2">
        <v>5690000000</v>
      </c>
      <c r="J1420" t="s">
        <v>46</v>
      </c>
      <c r="K1420" t="s">
        <v>99</v>
      </c>
    </row>
    <row r="1421" spans="1:11" x14ac:dyDescent="0.25">
      <c r="A1421">
        <v>1482</v>
      </c>
      <c r="B1421" t="s">
        <v>495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25">
      <c r="A1425">
        <v>1486</v>
      </c>
      <c r="B1425" t="s">
        <v>496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25">
      <c r="A1429">
        <v>1490</v>
      </c>
      <c r="B1429" t="s">
        <v>497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11</v>
      </c>
      <c r="I1429" t="s">
        <v>11</v>
      </c>
      <c r="J1429" t="s">
        <v>35</v>
      </c>
      <c r="K1429" t="s">
        <v>498</v>
      </c>
    </row>
    <row r="1430" spans="1:11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t="s">
        <v>11</v>
      </c>
      <c r="H1430" t="s">
        <v>11</v>
      </c>
      <c r="I1430" t="s">
        <v>11</v>
      </c>
      <c r="J1430" t="s">
        <v>35</v>
      </c>
      <c r="K1430" t="s">
        <v>498</v>
      </c>
    </row>
    <row r="1431" spans="1:11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t="s">
        <v>11</v>
      </c>
      <c r="H1431" t="s">
        <v>11</v>
      </c>
      <c r="I1431" t="s">
        <v>11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t="s">
        <v>11</v>
      </c>
      <c r="H1432" t="s">
        <v>11</v>
      </c>
      <c r="I1432" t="s">
        <v>11</v>
      </c>
      <c r="J1432" t="s">
        <v>35</v>
      </c>
      <c r="K1432" t="s">
        <v>498</v>
      </c>
    </row>
    <row r="1433" spans="1:11" x14ac:dyDescent="0.25">
      <c r="A1433">
        <v>1494</v>
      </c>
      <c r="B1433" t="s">
        <v>499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11</v>
      </c>
      <c r="I1433" s="2">
        <v>18143000000</v>
      </c>
      <c r="J1433" t="s">
        <v>181</v>
      </c>
      <c r="K1433" t="s">
        <v>182</v>
      </c>
    </row>
    <row r="1434" spans="1:11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11</v>
      </c>
      <c r="I1434" s="2">
        <v>18395000000</v>
      </c>
      <c r="J1434" t="s">
        <v>181</v>
      </c>
      <c r="K1434" t="s">
        <v>182</v>
      </c>
    </row>
    <row r="1435" spans="1:11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11</v>
      </c>
      <c r="I1435" s="2">
        <v>18273000000</v>
      </c>
      <c r="J1435" t="s">
        <v>181</v>
      </c>
      <c r="K1435" t="s">
        <v>182</v>
      </c>
    </row>
    <row r="1436" spans="1:11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11</v>
      </c>
      <c r="I1436" s="2">
        <v>22016000000</v>
      </c>
      <c r="J1436" t="s">
        <v>181</v>
      </c>
      <c r="K1436" t="s">
        <v>182</v>
      </c>
    </row>
    <row r="1437" spans="1:11" x14ac:dyDescent="0.25">
      <c r="A1437">
        <v>1498</v>
      </c>
      <c r="B1437" t="s">
        <v>500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11</v>
      </c>
      <c r="I1437" t="s">
        <v>11</v>
      </c>
      <c r="J1437" t="s">
        <v>35</v>
      </c>
      <c r="K1437" t="s">
        <v>501</v>
      </c>
    </row>
    <row r="1438" spans="1:11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11</v>
      </c>
      <c r="I1438" t="s">
        <v>11</v>
      </c>
      <c r="J1438" t="s">
        <v>35</v>
      </c>
      <c r="K1438" t="s">
        <v>501</v>
      </c>
    </row>
    <row r="1439" spans="1:11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11</v>
      </c>
      <c r="I1439" t="s">
        <v>11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11</v>
      </c>
      <c r="I1440" t="s">
        <v>11</v>
      </c>
      <c r="J1440" t="s">
        <v>35</v>
      </c>
      <c r="K1440" t="s">
        <v>501</v>
      </c>
    </row>
    <row r="1441" spans="1:11" x14ac:dyDescent="0.25">
      <c r="A1441">
        <v>1502</v>
      </c>
      <c r="B1441" t="s">
        <v>502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11</v>
      </c>
      <c r="J1441" t="s">
        <v>21</v>
      </c>
      <c r="K1441" t="s">
        <v>31</v>
      </c>
    </row>
    <row r="1442" spans="1:11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11</v>
      </c>
      <c r="J1442" t="s">
        <v>21</v>
      </c>
      <c r="K1442" t="s">
        <v>31</v>
      </c>
    </row>
    <row r="1443" spans="1:11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11</v>
      </c>
      <c r="J1443" t="s">
        <v>21</v>
      </c>
      <c r="K1443" t="s">
        <v>31</v>
      </c>
    </row>
    <row r="1444" spans="1:11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11</v>
      </c>
      <c r="J1444" t="s">
        <v>21</v>
      </c>
      <c r="K1444" t="s">
        <v>31</v>
      </c>
    </row>
    <row r="1445" spans="1:11" x14ac:dyDescent="0.25">
      <c r="A1445">
        <v>1506</v>
      </c>
      <c r="B1445" t="s">
        <v>503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11</v>
      </c>
      <c r="I1445" s="2">
        <v>45639000</v>
      </c>
      <c r="J1445" t="s">
        <v>12</v>
      </c>
      <c r="K1445" t="s">
        <v>90</v>
      </c>
    </row>
    <row r="1446" spans="1:11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11</v>
      </c>
      <c r="I1446" s="2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11</v>
      </c>
      <c r="I1447" s="2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11</v>
      </c>
      <c r="I1448" s="2">
        <v>77445000</v>
      </c>
      <c r="J1448" t="s">
        <v>12</v>
      </c>
      <c r="K1448" t="s">
        <v>90</v>
      </c>
    </row>
    <row r="1449" spans="1:11" x14ac:dyDescent="0.25">
      <c r="A1449">
        <v>1510</v>
      </c>
      <c r="B1449" t="s">
        <v>504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11</v>
      </c>
      <c r="J1449" t="s">
        <v>21</v>
      </c>
      <c r="K1449" t="s">
        <v>505</v>
      </c>
    </row>
    <row r="1450" spans="1:11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11</v>
      </c>
      <c r="J1450" t="s">
        <v>21</v>
      </c>
      <c r="K1450" t="s">
        <v>505</v>
      </c>
    </row>
    <row r="1451" spans="1:11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11</v>
      </c>
      <c r="J1451" t="s">
        <v>21</v>
      </c>
      <c r="K1451" t="s">
        <v>505</v>
      </c>
    </row>
    <row r="1452" spans="1:11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11</v>
      </c>
      <c r="J1452" t="s">
        <v>21</v>
      </c>
      <c r="K1452" t="s">
        <v>505</v>
      </c>
    </row>
    <row r="1453" spans="1:11" x14ac:dyDescent="0.25">
      <c r="A1453">
        <v>1514</v>
      </c>
      <c r="B1453" t="s">
        <v>506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11</v>
      </c>
      <c r="I1453" s="2">
        <v>194039000</v>
      </c>
      <c r="J1453" t="s">
        <v>18</v>
      </c>
      <c r="K1453" t="s">
        <v>507</v>
      </c>
    </row>
    <row r="1454" spans="1:11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11</v>
      </c>
      <c r="I1454" s="2">
        <v>74833000</v>
      </c>
      <c r="J1454" t="s">
        <v>18</v>
      </c>
      <c r="K1454" t="s">
        <v>507</v>
      </c>
    </row>
    <row r="1455" spans="1:11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11</v>
      </c>
      <c r="I1455" s="2">
        <v>151837000</v>
      </c>
      <c r="J1455" t="s">
        <v>18</v>
      </c>
      <c r="K1455" t="s">
        <v>507</v>
      </c>
    </row>
    <row r="1456" spans="1:11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11</v>
      </c>
      <c r="I1456" s="2">
        <v>205087000</v>
      </c>
      <c r="J1456" t="s">
        <v>18</v>
      </c>
      <c r="K1456" t="s">
        <v>507</v>
      </c>
    </row>
    <row r="1457" spans="1:11" x14ac:dyDescent="0.25">
      <c r="A1457">
        <v>1518</v>
      </c>
      <c r="B1457" t="s">
        <v>508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11</v>
      </c>
      <c r="I1457" s="2">
        <v>2044000000</v>
      </c>
      <c r="J1457" t="s">
        <v>18</v>
      </c>
      <c r="K1457" t="s">
        <v>196</v>
      </c>
    </row>
    <row r="1458" spans="1:11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11</v>
      </c>
      <c r="I1458" s="2">
        <v>1996000000</v>
      </c>
      <c r="J1458" t="s">
        <v>18</v>
      </c>
      <c r="K1458" t="s">
        <v>196</v>
      </c>
    </row>
    <row r="1459" spans="1:11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11</v>
      </c>
      <c r="I1459" s="2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11</v>
      </c>
      <c r="I1460" s="2">
        <v>2213000000</v>
      </c>
      <c r="J1460" t="s">
        <v>18</v>
      </c>
      <c r="K1460" t="s">
        <v>196</v>
      </c>
    </row>
    <row r="1461" spans="1:11" x14ac:dyDescent="0.25">
      <c r="A1461">
        <v>1522</v>
      </c>
      <c r="B1461" t="s">
        <v>509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11</v>
      </c>
      <c r="I1461" t="s">
        <v>11</v>
      </c>
      <c r="J1461" t="s">
        <v>18</v>
      </c>
      <c r="K1461" t="s">
        <v>288</v>
      </c>
    </row>
    <row r="1462" spans="1:11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11</v>
      </c>
      <c r="I1462" t="s">
        <v>11</v>
      </c>
      <c r="J1462" t="s">
        <v>18</v>
      </c>
      <c r="K1462" t="s">
        <v>288</v>
      </c>
    </row>
    <row r="1463" spans="1:11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11</v>
      </c>
      <c r="I1463" t="s">
        <v>11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11</v>
      </c>
      <c r="I1464" t="s">
        <v>11</v>
      </c>
      <c r="J1464" t="s">
        <v>18</v>
      </c>
      <c r="K1464" t="s">
        <v>288</v>
      </c>
    </row>
    <row r="1465" spans="1:11" x14ac:dyDescent="0.25">
      <c r="A1465">
        <v>1526</v>
      </c>
      <c r="B1465" t="s">
        <v>510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11</v>
      </c>
      <c r="I1465" t="s">
        <v>11</v>
      </c>
      <c r="J1465" t="s">
        <v>18</v>
      </c>
      <c r="K1465" t="s">
        <v>256</v>
      </c>
    </row>
    <row r="1466" spans="1:11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11</v>
      </c>
      <c r="I1466" t="s">
        <v>11</v>
      </c>
      <c r="J1466" t="s">
        <v>18</v>
      </c>
      <c r="K1466" t="s">
        <v>256</v>
      </c>
    </row>
    <row r="1467" spans="1:11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11</v>
      </c>
      <c r="I1467" t="s">
        <v>11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11</v>
      </c>
      <c r="I1468" t="s">
        <v>11</v>
      </c>
      <c r="J1468" t="s">
        <v>18</v>
      </c>
      <c r="K1468" t="s">
        <v>256</v>
      </c>
    </row>
    <row r="1469" spans="1:11" x14ac:dyDescent="0.25">
      <c r="A1469">
        <v>1530</v>
      </c>
      <c r="B1469" t="s">
        <v>511</v>
      </c>
      <c r="C1469" t="s">
        <v>10</v>
      </c>
      <c r="D1469" s="1">
        <v>41274</v>
      </c>
      <c r="E1469" s="2">
        <v>3589516000</v>
      </c>
      <c r="F1469" s="2">
        <v>1955682000</v>
      </c>
      <c r="G1469" t="s">
        <v>11</v>
      </c>
      <c r="H1469" t="s">
        <v>11</v>
      </c>
      <c r="I1469" s="2">
        <v>787329000</v>
      </c>
      <c r="J1469" t="s">
        <v>46</v>
      </c>
      <c r="K1469" t="s">
        <v>47</v>
      </c>
    </row>
    <row r="1470" spans="1:11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t="s">
        <v>11</v>
      </c>
      <c r="H1470" t="s">
        <v>11</v>
      </c>
      <c r="I1470" s="2">
        <v>819711000</v>
      </c>
      <c r="J1470" t="s">
        <v>46</v>
      </c>
      <c r="K1470" t="s">
        <v>47</v>
      </c>
    </row>
    <row r="1471" spans="1:11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t="s">
        <v>11</v>
      </c>
      <c r="H1471" t="s">
        <v>11</v>
      </c>
      <c r="I1471" s="2">
        <v>855908000</v>
      </c>
      <c r="J1471" t="s">
        <v>46</v>
      </c>
      <c r="K1471" t="s">
        <v>47</v>
      </c>
    </row>
    <row r="1472" spans="1:11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t="s">
        <v>11</v>
      </c>
      <c r="H1472" t="s">
        <v>11</v>
      </c>
      <c r="I1472" s="2">
        <v>907024000</v>
      </c>
      <c r="J1472" t="s">
        <v>46</v>
      </c>
      <c r="K1472" t="s">
        <v>47</v>
      </c>
    </row>
    <row r="1473" spans="1:11" x14ac:dyDescent="0.25">
      <c r="A1473">
        <v>1534</v>
      </c>
      <c r="B1473" t="s">
        <v>512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11</v>
      </c>
      <c r="J1473" t="s">
        <v>24</v>
      </c>
      <c r="K1473" t="s">
        <v>29</v>
      </c>
    </row>
    <row r="1474" spans="1:11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11</v>
      </c>
      <c r="J1474" t="s">
        <v>24</v>
      </c>
      <c r="K1474" t="s">
        <v>29</v>
      </c>
    </row>
    <row r="1475" spans="1:11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11</v>
      </c>
      <c r="J1475" t="s">
        <v>24</v>
      </c>
      <c r="K1475" t="s">
        <v>29</v>
      </c>
    </row>
    <row r="1476" spans="1:11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11</v>
      </c>
      <c r="J1476" t="s">
        <v>24</v>
      </c>
      <c r="K1476" t="s">
        <v>29</v>
      </c>
    </row>
    <row r="1477" spans="1:11" x14ac:dyDescent="0.25">
      <c r="A1477">
        <v>1538</v>
      </c>
      <c r="B1477" t="s">
        <v>513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11</v>
      </c>
      <c r="I1477" s="2">
        <v>26000000</v>
      </c>
      <c r="J1477" t="s">
        <v>18</v>
      </c>
      <c r="K1477" t="s">
        <v>76</v>
      </c>
    </row>
    <row r="1478" spans="1:11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11</v>
      </c>
      <c r="I1478" s="2">
        <v>36000000</v>
      </c>
      <c r="J1478" t="s">
        <v>18</v>
      </c>
      <c r="K1478" t="s">
        <v>76</v>
      </c>
    </row>
    <row r="1479" spans="1:11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11</v>
      </c>
      <c r="I1479" s="2">
        <v>65000000</v>
      </c>
      <c r="J1479" t="s">
        <v>18</v>
      </c>
      <c r="K1479" t="s">
        <v>76</v>
      </c>
    </row>
    <row r="1480" spans="1:11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11</v>
      </c>
      <c r="I1480" s="2">
        <v>93000000</v>
      </c>
      <c r="J1480" t="s">
        <v>18</v>
      </c>
      <c r="K1480" t="s">
        <v>76</v>
      </c>
    </row>
    <row r="1481" spans="1:11" x14ac:dyDescent="0.25">
      <c r="A1481">
        <v>1542</v>
      </c>
      <c r="B1481" t="s">
        <v>514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11</v>
      </c>
      <c r="I1481" s="2">
        <v>3821000000</v>
      </c>
      <c r="J1481" t="s">
        <v>46</v>
      </c>
      <c r="K1481" t="s">
        <v>49</v>
      </c>
    </row>
    <row r="1482" spans="1:11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11</v>
      </c>
      <c r="I1482" s="2">
        <v>3882000000</v>
      </c>
      <c r="J1482" t="s">
        <v>46</v>
      </c>
      <c r="K1482" t="s">
        <v>49</v>
      </c>
    </row>
    <row r="1483" spans="1:11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11</v>
      </c>
      <c r="I1483" s="2">
        <v>3885000000</v>
      </c>
      <c r="J1483" t="s">
        <v>46</v>
      </c>
      <c r="K1483" t="s">
        <v>49</v>
      </c>
    </row>
    <row r="1484" spans="1:11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11</v>
      </c>
      <c r="I1484" s="2">
        <v>3985000000</v>
      </c>
      <c r="J1484" t="s">
        <v>46</v>
      </c>
      <c r="K1484" t="s">
        <v>49</v>
      </c>
    </row>
    <row r="1485" spans="1:11" x14ac:dyDescent="0.25">
      <c r="A1485">
        <v>1546</v>
      </c>
      <c r="B1485" t="s">
        <v>515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11</v>
      </c>
      <c r="I1485" s="2">
        <v>88975000</v>
      </c>
      <c r="J1485" t="s">
        <v>18</v>
      </c>
      <c r="K1485" t="s">
        <v>516</v>
      </c>
    </row>
    <row r="1486" spans="1:11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11</v>
      </c>
      <c r="I1486" s="2">
        <v>100025000</v>
      </c>
      <c r="J1486" t="s">
        <v>18</v>
      </c>
      <c r="K1486" t="s">
        <v>516</v>
      </c>
    </row>
    <row r="1487" spans="1:11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11</v>
      </c>
      <c r="I1487" s="2">
        <v>114635000</v>
      </c>
      <c r="J1487" t="s">
        <v>18</v>
      </c>
      <c r="K1487" t="s">
        <v>516</v>
      </c>
    </row>
    <row r="1488" spans="1:11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11</v>
      </c>
      <c r="I1488" s="2">
        <v>123569000</v>
      </c>
      <c r="J1488" t="s">
        <v>18</v>
      </c>
      <c r="K1488" t="s">
        <v>516</v>
      </c>
    </row>
    <row r="1489" spans="1:11" x14ac:dyDescent="0.25">
      <c r="A1489">
        <v>1550</v>
      </c>
      <c r="B1489" t="s">
        <v>517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11</v>
      </c>
      <c r="I1489" t="s">
        <v>11</v>
      </c>
      <c r="J1489" t="s">
        <v>35</v>
      </c>
      <c r="K1489" t="s">
        <v>123</v>
      </c>
    </row>
    <row r="1490" spans="1:11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11</v>
      </c>
      <c r="I1490" t="s">
        <v>11</v>
      </c>
      <c r="J1490" t="s">
        <v>35</v>
      </c>
      <c r="K1490" t="s">
        <v>123</v>
      </c>
    </row>
    <row r="1491" spans="1:11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11</v>
      </c>
      <c r="I1491" t="s">
        <v>11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11</v>
      </c>
      <c r="I1492" t="s">
        <v>11</v>
      </c>
      <c r="J1492" t="s">
        <v>35</v>
      </c>
      <c r="K1492" t="s">
        <v>123</v>
      </c>
    </row>
    <row r="1493" spans="1:11" x14ac:dyDescent="0.25">
      <c r="A1493">
        <v>1554</v>
      </c>
      <c r="B1493" t="s">
        <v>518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11</v>
      </c>
      <c r="I1493" s="2">
        <v>418000000</v>
      </c>
      <c r="J1493" t="s">
        <v>82</v>
      </c>
      <c r="K1493" t="s">
        <v>340</v>
      </c>
    </row>
    <row r="1494" spans="1:11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11</v>
      </c>
      <c r="I1494" s="2">
        <v>489000000</v>
      </c>
      <c r="J1494" t="s">
        <v>82</v>
      </c>
      <c r="K1494" t="s">
        <v>340</v>
      </c>
    </row>
    <row r="1495" spans="1:11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11</v>
      </c>
      <c r="I1495" s="2">
        <v>562000000</v>
      </c>
      <c r="J1495" t="s">
        <v>82</v>
      </c>
      <c r="K1495" t="s">
        <v>340</v>
      </c>
    </row>
    <row r="1496" spans="1:11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11</v>
      </c>
      <c r="I1496" s="2">
        <v>756000000</v>
      </c>
      <c r="J1496" t="s">
        <v>82</v>
      </c>
      <c r="K1496" t="s">
        <v>340</v>
      </c>
    </row>
    <row r="1497" spans="1:11" x14ac:dyDescent="0.25">
      <c r="A1497">
        <v>1558</v>
      </c>
      <c r="B1497" t="s">
        <v>519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11</v>
      </c>
      <c r="I1497" t="s">
        <v>11</v>
      </c>
      <c r="J1497" t="s">
        <v>21</v>
      </c>
      <c r="K1497" t="s">
        <v>56</v>
      </c>
    </row>
    <row r="1498" spans="1:11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11</v>
      </c>
      <c r="I1498" t="s">
        <v>11</v>
      </c>
      <c r="J1498" t="s">
        <v>21</v>
      </c>
      <c r="K1498" t="s">
        <v>56</v>
      </c>
    </row>
    <row r="1499" spans="1:11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11</v>
      </c>
      <c r="I1499" t="s">
        <v>11</v>
      </c>
      <c r="J1499" t="s">
        <v>21</v>
      </c>
      <c r="K1499" t="s">
        <v>56</v>
      </c>
    </row>
    <row r="1500" spans="1:11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11</v>
      </c>
      <c r="I1500" t="s">
        <v>11</v>
      </c>
      <c r="J1500" t="s">
        <v>21</v>
      </c>
      <c r="K1500" t="s">
        <v>56</v>
      </c>
    </row>
    <row r="1501" spans="1:11" x14ac:dyDescent="0.25">
      <c r="A1501">
        <v>1562</v>
      </c>
      <c r="B1501" t="s">
        <v>520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11</v>
      </c>
      <c r="J1501" t="s">
        <v>21</v>
      </c>
      <c r="K1501" t="s">
        <v>33</v>
      </c>
    </row>
    <row r="1502" spans="1:11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11</v>
      </c>
      <c r="J1502" t="s">
        <v>21</v>
      </c>
      <c r="K1502" t="s">
        <v>33</v>
      </c>
    </row>
    <row r="1503" spans="1:11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11</v>
      </c>
      <c r="J1503" t="s">
        <v>21</v>
      </c>
      <c r="K1503" t="s">
        <v>33</v>
      </c>
    </row>
    <row r="1504" spans="1:11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11</v>
      </c>
      <c r="J1504" t="s">
        <v>21</v>
      </c>
      <c r="K1504" t="s">
        <v>33</v>
      </c>
    </row>
    <row r="1505" spans="1:11" x14ac:dyDescent="0.25">
      <c r="A1505">
        <v>1566</v>
      </c>
      <c r="B1505" t="s">
        <v>521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11</v>
      </c>
      <c r="I1505" t="s">
        <v>11</v>
      </c>
      <c r="J1505" t="s">
        <v>12</v>
      </c>
      <c r="K1505" t="s">
        <v>163</v>
      </c>
    </row>
    <row r="1506" spans="1:11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11</v>
      </c>
      <c r="I1506" t="s">
        <v>11</v>
      </c>
      <c r="J1506" t="s">
        <v>12</v>
      </c>
      <c r="K1506" t="s">
        <v>163</v>
      </c>
    </row>
    <row r="1507" spans="1:11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11</v>
      </c>
      <c r="I1507" t="s">
        <v>11</v>
      </c>
      <c r="J1507" t="s">
        <v>12</v>
      </c>
      <c r="K1507" t="s">
        <v>163</v>
      </c>
    </row>
    <row r="1508" spans="1:11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11</v>
      </c>
      <c r="I1508" t="s">
        <v>11</v>
      </c>
      <c r="J1508" t="s">
        <v>12</v>
      </c>
      <c r="K1508" t="s">
        <v>163</v>
      </c>
    </row>
    <row r="1509" spans="1:11" x14ac:dyDescent="0.25">
      <c r="A1509">
        <v>1570</v>
      </c>
      <c r="B1509" t="s">
        <v>522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11</v>
      </c>
      <c r="I1509" t="s">
        <v>11</v>
      </c>
      <c r="J1509" t="s">
        <v>18</v>
      </c>
      <c r="K1509" t="s">
        <v>288</v>
      </c>
    </row>
    <row r="1510" spans="1:11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11</v>
      </c>
      <c r="I1510" t="s">
        <v>11</v>
      </c>
      <c r="J1510" t="s">
        <v>18</v>
      </c>
      <c r="K1510" t="s">
        <v>288</v>
      </c>
    </row>
    <row r="1511" spans="1:11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11</v>
      </c>
      <c r="I1511" t="s">
        <v>11</v>
      </c>
      <c r="J1511" t="s">
        <v>18</v>
      </c>
      <c r="K1511" t="s">
        <v>288</v>
      </c>
    </row>
    <row r="1512" spans="1:11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11</v>
      </c>
      <c r="I1512" t="s">
        <v>11</v>
      </c>
      <c r="J1512" t="s">
        <v>18</v>
      </c>
      <c r="K1512" t="s">
        <v>288</v>
      </c>
    </row>
    <row r="1513" spans="1:11" x14ac:dyDescent="0.25">
      <c r="A1513">
        <v>1574</v>
      </c>
      <c r="B1513" t="s">
        <v>523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11</v>
      </c>
      <c r="I1513" t="s">
        <v>11</v>
      </c>
      <c r="J1513" t="s">
        <v>18</v>
      </c>
      <c r="K1513" t="s">
        <v>288</v>
      </c>
    </row>
    <row r="1514" spans="1:11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11</v>
      </c>
      <c r="I1514" t="s">
        <v>11</v>
      </c>
      <c r="J1514" t="s">
        <v>18</v>
      </c>
      <c r="K1514" t="s">
        <v>288</v>
      </c>
    </row>
    <row r="1515" spans="1:11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11</v>
      </c>
      <c r="I1515" t="s">
        <v>11</v>
      </c>
      <c r="J1515" t="s">
        <v>18</v>
      </c>
      <c r="K1515" t="s">
        <v>288</v>
      </c>
    </row>
    <row r="1516" spans="1:11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11</v>
      </c>
      <c r="I1516" t="s">
        <v>11</v>
      </c>
      <c r="J1516" t="s">
        <v>18</v>
      </c>
      <c r="K1516" t="s">
        <v>288</v>
      </c>
    </row>
    <row r="1517" spans="1:11" x14ac:dyDescent="0.25">
      <c r="A1517">
        <v>1578</v>
      </c>
      <c r="B1517" t="s">
        <v>524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11</v>
      </c>
      <c r="I1517" s="2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11</v>
      </c>
      <c r="I1518" s="2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11</v>
      </c>
      <c r="I1519" s="2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11</v>
      </c>
      <c r="I1520" s="2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525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11</v>
      </c>
      <c r="I1521" s="2">
        <v>346031000</v>
      </c>
      <c r="J1521" t="s">
        <v>51</v>
      </c>
      <c r="K1521" t="s">
        <v>233</v>
      </c>
    </row>
    <row r="1522" spans="1:11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11</v>
      </c>
      <c r="I1522" s="2">
        <v>346273000</v>
      </c>
      <c r="J1522" t="s">
        <v>51</v>
      </c>
      <c r="K1522" t="s">
        <v>233</v>
      </c>
    </row>
    <row r="1523" spans="1:11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11</v>
      </c>
      <c r="I1523" s="2">
        <v>363929000</v>
      </c>
      <c r="J1523" t="s">
        <v>51</v>
      </c>
      <c r="K1523" t="s">
        <v>233</v>
      </c>
    </row>
    <row r="1524" spans="1:11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11</v>
      </c>
      <c r="I1524" s="2">
        <v>381277000</v>
      </c>
      <c r="J1524" t="s">
        <v>51</v>
      </c>
      <c r="K1524" t="s">
        <v>233</v>
      </c>
    </row>
    <row r="1525" spans="1:11" x14ac:dyDescent="0.25">
      <c r="A1525">
        <v>1590</v>
      </c>
      <c r="B1525" t="s">
        <v>526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11</v>
      </c>
      <c r="I1525" t="s">
        <v>11</v>
      </c>
      <c r="J1525" t="s">
        <v>18</v>
      </c>
      <c r="K1525" t="s">
        <v>78</v>
      </c>
    </row>
    <row r="1526" spans="1:11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11</v>
      </c>
      <c r="I1526" t="s">
        <v>11</v>
      </c>
      <c r="J1526" t="s">
        <v>18</v>
      </c>
      <c r="K1526" t="s">
        <v>78</v>
      </c>
    </row>
    <row r="1527" spans="1:11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11</v>
      </c>
      <c r="I1527" t="s">
        <v>11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11</v>
      </c>
      <c r="I1528" t="s">
        <v>11</v>
      </c>
      <c r="J1528" t="s">
        <v>18</v>
      </c>
      <c r="K1528" t="s">
        <v>78</v>
      </c>
    </row>
    <row r="1529" spans="1:11" x14ac:dyDescent="0.25">
      <c r="A1529">
        <v>1594</v>
      </c>
      <c r="B1529" t="s">
        <v>527</v>
      </c>
      <c r="C1529" t="s">
        <v>10</v>
      </c>
      <c r="D1529" s="1">
        <v>41639</v>
      </c>
      <c r="E1529" s="2">
        <v>122489000000</v>
      </c>
      <c r="F1529" s="2">
        <v>89659000000</v>
      </c>
      <c r="G1529" t="s">
        <v>11</v>
      </c>
      <c r="H1529" t="s">
        <v>11</v>
      </c>
      <c r="I1529" s="2">
        <v>23207000000</v>
      </c>
      <c r="J1529" t="s">
        <v>24</v>
      </c>
      <c r="K1529" t="s">
        <v>80</v>
      </c>
    </row>
    <row r="1530" spans="1:11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t="s">
        <v>11</v>
      </c>
      <c r="H1530" t="s">
        <v>11</v>
      </c>
      <c r="I1530" s="2">
        <v>26567000000</v>
      </c>
      <c r="J1530" t="s">
        <v>24</v>
      </c>
      <c r="K1530" t="s">
        <v>80</v>
      </c>
    </row>
    <row r="1531" spans="1:11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t="s">
        <v>11</v>
      </c>
      <c r="H1531" t="s">
        <v>11</v>
      </c>
      <c r="I1531" s="2">
        <v>42211000000</v>
      </c>
      <c r="J1531" t="s">
        <v>24</v>
      </c>
      <c r="K1531" t="s">
        <v>80</v>
      </c>
    </row>
    <row r="1532" spans="1:11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t="s">
        <v>11</v>
      </c>
      <c r="H1532" t="s">
        <v>11</v>
      </c>
      <c r="I1532" s="2">
        <v>54872000000</v>
      </c>
      <c r="J1532" t="s">
        <v>24</v>
      </c>
      <c r="K1532" t="s">
        <v>80</v>
      </c>
    </row>
    <row r="1533" spans="1:11" x14ac:dyDescent="0.25">
      <c r="A1533">
        <v>1598</v>
      </c>
      <c r="B1533" t="s">
        <v>528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11</v>
      </c>
      <c r="I1533" s="2">
        <v>1161600000</v>
      </c>
      <c r="J1533" t="s">
        <v>46</v>
      </c>
      <c r="K1533" t="s">
        <v>378</v>
      </c>
    </row>
    <row r="1534" spans="1:11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11</v>
      </c>
      <c r="I1534" s="2">
        <v>1170400000</v>
      </c>
      <c r="J1534" t="s">
        <v>46</v>
      </c>
      <c r="K1534" t="s">
        <v>378</v>
      </c>
    </row>
    <row r="1535" spans="1:11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11</v>
      </c>
      <c r="I1535" s="2">
        <v>1272000000</v>
      </c>
      <c r="J1535" t="s">
        <v>46</v>
      </c>
      <c r="K1535" t="s">
        <v>378</v>
      </c>
    </row>
    <row r="1536" spans="1:11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11</v>
      </c>
      <c r="I1536" s="2">
        <v>1295700000</v>
      </c>
      <c r="J1536" t="s">
        <v>46</v>
      </c>
      <c r="K1536" t="s">
        <v>378</v>
      </c>
    </row>
    <row r="1537" spans="1:11" x14ac:dyDescent="0.25">
      <c r="A1537">
        <v>1602</v>
      </c>
      <c r="B1537" t="s">
        <v>529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11</v>
      </c>
      <c r="I1537" s="2">
        <v>1777000000</v>
      </c>
      <c r="J1537" t="s">
        <v>12</v>
      </c>
      <c r="K1537" t="s">
        <v>177</v>
      </c>
    </row>
    <row r="1538" spans="1:11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11</v>
      </c>
      <c r="I1538" s="2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11</v>
      </c>
      <c r="I1539" s="2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11</v>
      </c>
      <c r="I1540" s="2">
        <v>2038000000</v>
      </c>
      <c r="J1540" t="s">
        <v>12</v>
      </c>
      <c r="K1540" t="s">
        <v>177</v>
      </c>
    </row>
    <row r="1541" spans="1:11" x14ac:dyDescent="0.25">
      <c r="A1541">
        <v>1606</v>
      </c>
      <c r="B1541" t="s">
        <v>530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11</v>
      </c>
      <c r="I1541" s="2">
        <v>1858000000</v>
      </c>
      <c r="J1541" t="s">
        <v>12</v>
      </c>
      <c r="K1541" t="s">
        <v>145</v>
      </c>
    </row>
    <row r="1542" spans="1:11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11</v>
      </c>
      <c r="I1542" s="2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11</v>
      </c>
      <c r="I1543" s="2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11</v>
      </c>
      <c r="I1544" s="2">
        <v>2084000000</v>
      </c>
      <c r="J1544" t="s">
        <v>12</v>
      </c>
      <c r="K1544" t="s">
        <v>145</v>
      </c>
    </row>
    <row r="1545" spans="1:11" x14ac:dyDescent="0.25">
      <c r="A1545">
        <v>1610</v>
      </c>
      <c r="B1545" t="s">
        <v>531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11</v>
      </c>
      <c r="I1545" t="s">
        <v>11</v>
      </c>
      <c r="J1545" t="s">
        <v>18</v>
      </c>
      <c r="K1545" t="s">
        <v>256</v>
      </c>
    </row>
    <row r="1546" spans="1:11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11</v>
      </c>
      <c r="I1546" t="s">
        <v>11</v>
      </c>
      <c r="J1546" t="s">
        <v>18</v>
      </c>
      <c r="K1546" t="s">
        <v>256</v>
      </c>
    </row>
    <row r="1547" spans="1:11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11</v>
      </c>
      <c r="I1547" t="s">
        <v>11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11</v>
      </c>
      <c r="I1548" t="s">
        <v>11</v>
      </c>
      <c r="J1548" t="s">
        <v>18</v>
      </c>
      <c r="K1548" t="s">
        <v>256</v>
      </c>
    </row>
    <row r="1549" spans="1:11" x14ac:dyDescent="0.25">
      <c r="A1549">
        <v>1614</v>
      </c>
      <c r="B1549" t="s">
        <v>532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11</v>
      </c>
      <c r="J1549" t="s">
        <v>46</v>
      </c>
      <c r="K1549" t="s">
        <v>104</v>
      </c>
    </row>
    <row r="1550" spans="1:11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11</v>
      </c>
      <c r="J1550" t="s">
        <v>46</v>
      </c>
      <c r="K1550" t="s">
        <v>104</v>
      </c>
    </row>
    <row r="1551" spans="1:11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11</v>
      </c>
      <c r="J1551" t="s">
        <v>46</v>
      </c>
      <c r="K1551" t="s">
        <v>104</v>
      </c>
    </row>
    <row r="1552" spans="1:11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11</v>
      </c>
      <c r="J1552" t="s">
        <v>46</v>
      </c>
      <c r="K1552" t="s">
        <v>104</v>
      </c>
    </row>
    <row r="1553" spans="1:11" x14ac:dyDescent="0.25">
      <c r="A1553">
        <v>1618</v>
      </c>
      <c r="B1553" t="s">
        <v>533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11</v>
      </c>
      <c r="J1553" t="s">
        <v>12</v>
      </c>
      <c r="K1553" t="s">
        <v>163</v>
      </c>
    </row>
    <row r="1554" spans="1:11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11</v>
      </c>
      <c r="J1554" t="s">
        <v>12</v>
      </c>
      <c r="K1554" t="s">
        <v>163</v>
      </c>
    </row>
    <row r="1555" spans="1:11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11</v>
      </c>
      <c r="J1555" t="s">
        <v>12</v>
      </c>
      <c r="K1555" t="s">
        <v>163</v>
      </c>
    </row>
    <row r="1556" spans="1:11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11</v>
      </c>
      <c r="J1556" t="s">
        <v>12</v>
      </c>
      <c r="K1556" t="s">
        <v>163</v>
      </c>
    </row>
    <row r="1557" spans="1:11" x14ac:dyDescent="0.25">
      <c r="A1557">
        <v>1622</v>
      </c>
      <c r="B1557" t="s">
        <v>534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11</v>
      </c>
      <c r="I1557" s="2">
        <v>397000000</v>
      </c>
      <c r="J1557" t="s">
        <v>21</v>
      </c>
      <c r="K1557" t="s">
        <v>56</v>
      </c>
    </row>
    <row r="1558" spans="1:11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11</v>
      </c>
      <c r="I1558" s="2">
        <v>435000000</v>
      </c>
      <c r="J1558" t="s">
        <v>21</v>
      </c>
      <c r="K1558" t="s">
        <v>56</v>
      </c>
    </row>
    <row r="1559" spans="1:11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11</v>
      </c>
      <c r="I1559" s="2">
        <v>494000000</v>
      </c>
      <c r="J1559" t="s">
        <v>21</v>
      </c>
      <c r="K1559" t="s">
        <v>56</v>
      </c>
    </row>
    <row r="1560" spans="1:11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11</v>
      </c>
      <c r="I1560" s="2">
        <v>502000000</v>
      </c>
      <c r="J1560" t="s">
        <v>21</v>
      </c>
      <c r="K1560" t="s">
        <v>56</v>
      </c>
    </row>
    <row r="1561" spans="1:11" x14ac:dyDescent="0.25">
      <c r="A1561">
        <v>1626</v>
      </c>
      <c r="B1561" t="s">
        <v>535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11</v>
      </c>
      <c r="J1561" t="s">
        <v>24</v>
      </c>
      <c r="K1561" t="s">
        <v>29</v>
      </c>
    </row>
    <row r="1562" spans="1:11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11</v>
      </c>
      <c r="J1562" t="s">
        <v>24</v>
      </c>
      <c r="K1562" t="s">
        <v>29</v>
      </c>
    </row>
    <row r="1563" spans="1:11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11</v>
      </c>
      <c r="J1563" t="s">
        <v>24</v>
      </c>
      <c r="K1563" t="s">
        <v>29</v>
      </c>
    </row>
    <row r="1564" spans="1:11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11</v>
      </c>
      <c r="J1564" t="s">
        <v>24</v>
      </c>
      <c r="K1564" t="s">
        <v>29</v>
      </c>
    </row>
    <row r="1565" spans="1:11" x14ac:dyDescent="0.25">
      <c r="A1565">
        <v>1630</v>
      </c>
      <c r="B1565" t="s">
        <v>536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11</v>
      </c>
      <c r="I1565" t="s">
        <v>11</v>
      </c>
      <c r="J1565" t="s">
        <v>18</v>
      </c>
      <c r="K1565" t="s">
        <v>288</v>
      </c>
    </row>
    <row r="1566" spans="1:11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11</v>
      </c>
      <c r="I1566" t="s">
        <v>11</v>
      </c>
      <c r="J1566" t="s">
        <v>18</v>
      </c>
      <c r="K1566" t="s">
        <v>288</v>
      </c>
    </row>
    <row r="1567" spans="1:11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11</v>
      </c>
      <c r="I1567" t="s">
        <v>11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11</v>
      </c>
      <c r="I1568" t="s">
        <v>11</v>
      </c>
      <c r="J1568" t="s">
        <v>18</v>
      </c>
      <c r="K1568" t="s">
        <v>288</v>
      </c>
    </row>
    <row r="1569" spans="1:11" x14ac:dyDescent="0.25">
      <c r="A1569">
        <v>1634</v>
      </c>
      <c r="B1569" t="s">
        <v>537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11</v>
      </c>
      <c r="I1569" s="2">
        <v>237000000</v>
      </c>
      <c r="J1569" t="s">
        <v>18</v>
      </c>
      <c r="K1569" t="s">
        <v>203</v>
      </c>
    </row>
    <row r="1570" spans="1:11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11</v>
      </c>
      <c r="I1570" s="2">
        <v>217000000</v>
      </c>
      <c r="J1570" t="s">
        <v>18</v>
      </c>
      <c r="K1570" t="s">
        <v>203</v>
      </c>
    </row>
    <row r="1571" spans="1:11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11</v>
      </c>
      <c r="I1571" s="2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11</v>
      </c>
      <c r="I1572" s="2">
        <v>221000000</v>
      </c>
      <c r="J1572" t="s">
        <v>18</v>
      </c>
      <c r="K1572" t="s">
        <v>203</v>
      </c>
    </row>
    <row r="1573" spans="1:11" x14ac:dyDescent="0.25">
      <c r="A1573">
        <v>1638</v>
      </c>
      <c r="B1573" t="s">
        <v>538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11</v>
      </c>
      <c r="I1573" s="2">
        <v>1549000000</v>
      </c>
      <c r="J1573" t="s">
        <v>82</v>
      </c>
      <c r="K1573" t="s">
        <v>340</v>
      </c>
    </row>
    <row r="1574" spans="1:11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11</v>
      </c>
      <c r="I1574" s="2">
        <v>1720000000</v>
      </c>
      <c r="J1574" t="s">
        <v>82</v>
      </c>
      <c r="K1574" t="s">
        <v>340</v>
      </c>
    </row>
    <row r="1575" spans="1:11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11</v>
      </c>
      <c r="I1575" s="2">
        <v>1690000000</v>
      </c>
      <c r="J1575" t="s">
        <v>82</v>
      </c>
      <c r="K1575" t="s">
        <v>340</v>
      </c>
    </row>
    <row r="1576" spans="1:11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11</v>
      </c>
      <c r="I1576" s="2">
        <v>1842000000</v>
      </c>
      <c r="J1576" t="s">
        <v>82</v>
      </c>
      <c r="K1576" t="s">
        <v>340</v>
      </c>
    </row>
    <row r="1577" spans="1:11" x14ac:dyDescent="0.25">
      <c r="A1577">
        <v>1642</v>
      </c>
      <c r="B1577" t="s">
        <v>539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11</v>
      </c>
      <c r="I1577" t="s">
        <v>11</v>
      </c>
      <c r="J1577" t="s">
        <v>58</v>
      </c>
      <c r="K1577" t="s">
        <v>386</v>
      </c>
    </row>
    <row r="1578" spans="1:11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11</v>
      </c>
      <c r="I1578" t="s">
        <v>11</v>
      </c>
      <c r="J1578" t="s">
        <v>58</v>
      </c>
      <c r="K1578" t="s">
        <v>386</v>
      </c>
    </row>
    <row r="1579" spans="1:11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11</v>
      </c>
      <c r="I1579" t="s">
        <v>11</v>
      </c>
      <c r="J1579" t="s">
        <v>58</v>
      </c>
      <c r="K1579" t="s">
        <v>386</v>
      </c>
    </row>
    <row r="1580" spans="1:11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11</v>
      </c>
      <c r="I1580" t="s">
        <v>11</v>
      </c>
      <c r="J1580" t="s">
        <v>58</v>
      </c>
      <c r="K1580" t="s">
        <v>386</v>
      </c>
    </row>
    <row r="1581" spans="1:11" x14ac:dyDescent="0.25">
      <c r="A1581">
        <v>1646</v>
      </c>
      <c r="B1581" t="s">
        <v>540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11</v>
      </c>
      <c r="I1582" s="2">
        <v>481303000</v>
      </c>
      <c r="J1582" t="s">
        <v>51</v>
      </c>
      <c r="K1582" t="s">
        <v>52</v>
      </c>
    </row>
    <row r="1583" spans="1:11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11</v>
      </c>
      <c r="I1583" s="2">
        <v>542952000</v>
      </c>
      <c r="J1583" t="s">
        <v>51</v>
      </c>
      <c r="K1583" t="s">
        <v>52</v>
      </c>
    </row>
    <row r="1584" spans="1:11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11</v>
      </c>
      <c r="I1584" s="2">
        <v>565059000</v>
      </c>
      <c r="J1584" t="s">
        <v>51</v>
      </c>
      <c r="K1584" t="s">
        <v>52</v>
      </c>
    </row>
    <row r="1585" spans="1:11" x14ac:dyDescent="0.25">
      <c r="A1585">
        <v>1650</v>
      </c>
      <c r="B1585" t="s">
        <v>541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11</v>
      </c>
      <c r="I1585" s="2">
        <v>98844000</v>
      </c>
      <c r="J1585" t="s">
        <v>12</v>
      </c>
      <c r="K1585" t="s">
        <v>210</v>
      </c>
    </row>
    <row r="1586" spans="1:11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11</v>
      </c>
      <c r="I1586" s="2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11</v>
      </c>
      <c r="I1587" s="2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11</v>
      </c>
      <c r="I1588" s="2">
        <v>215484000</v>
      </c>
      <c r="J1588" t="s">
        <v>12</v>
      </c>
      <c r="K1588" t="s">
        <v>210</v>
      </c>
    </row>
    <row r="1589" spans="1:11" x14ac:dyDescent="0.25">
      <c r="A1589">
        <v>1654</v>
      </c>
      <c r="B1589" t="s">
        <v>542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11</v>
      </c>
      <c r="J1589" t="s">
        <v>21</v>
      </c>
      <c r="K1589" t="s">
        <v>56</v>
      </c>
    </row>
    <row r="1590" spans="1:11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11</v>
      </c>
      <c r="J1590" t="s">
        <v>21</v>
      </c>
      <c r="K1590" t="s">
        <v>56</v>
      </c>
    </row>
    <row r="1591" spans="1:11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11</v>
      </c>
      <c r="J1591" t="s">
        <v>21</v>
      </c>
      <c r="K1591" t="s">
        <v>56</v>
      </c>
    </row>
    <row r="1592" spans="1:11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11</v>
      </c>
      <c r="J1592" t="s">
        <v>21</v>
      </c>
      <c r="K1592" t="s">
        <v>56</v>
      </c>
    </row>
    <row r="1593" spans="1:11" x14ac:dyDescent="0.25">
      <c r="A1593">
        <v>1658</v>
      </c>
      <c r="B1593" t="s">
        <v>543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11</v>
      </c>
      <c r="J1593" t="s">
        <v>24</v>
      </c>
      <c r="K1593" t="s">
        <v>65</v>
      </c>
    </row>
    <row r="1594" spans="1:11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11</v>
      </c>
      <c r="J1594" t="s">
        <v>24</v>
      </c>
      <c r="K1594" t="s">
        <v>65</v>
      </c>
    </row>
    <row r="1595" spans="1:11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11</v>
      </c>
      <c r="J1595" t="s">
        <v>24</v>
      </c>
      <c r="K1595" t="s">
        <v>65</v>
      </c>
    </row>
    <row r="1596" spans="1:11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11</v>
      </c>
      <c r="J1596" t="s">
        <v>24</v>
      </c>
      <c r="K1596" t="s">
        <v>65</v>
      </c>
    </row>
    <row r="1597" spans="1:11" x14ac:dyDescent="0.25">
      <c r="A1597">
        <v>1662</v>
      </c>
      <c r="B1597" t="s">
        <v>544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11</v>
      </c>
      <c r="I1597" s="2">
        <v>629908000</v>
      </c>
      <c r="J1597" t="s">
        <v>51</v>
      </c>
      <c r="K1597" t="s">
        <v>52</v>
      </c>
    </row>
    <row r="1598" spans="1:11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11</v>
      </c>
      <c r="I1598" s="2">
        <v>725216000</v>
      </c>
      <c r="J1598" t="s">
        <v>51</v>
      </c>
      <c r="K1598" t="s">
        <v>52</v>
      </c>
    </row>
    <row r="1599" spans="1:11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11</v>
      </c>
      <c r="I1599" s="2">
        <v>894057000</v>
      </c>
      <c r="J1599" t="s">
        <v>51</v>
      </c>
      <c r="K1599" t="s">
        <v>52</v>
      </c>
    </row>
    <row r="1600" spans="1:11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11</v>
      </c>
      <c r="I1600" s="2">
        <v>898924000</v>
      </c>
      <c r="J1600" t="s">
        <v>51</v>
      </c>
      <c r="K1600" t="s">
        <v>52</v>
      </c>
    </row>
    <row r="1601" spans="1:11" x14ac:dyDescent="0.25">
      <c r="A1601">
        <v>1666</v>
      </c>
      <c r="B1601" t="s">
        <v>545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11</v>
      </c>
      <c r="I1601" s="2">
        <v>16460000000</v>
      </c>
      <c r="J1601" t="s">
        <v>181</v>
      </c>
      <c r="K1601" t="s">
        <v>182</v>
      </c>
    </row>
    <row r="1602" spans="1:11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11</v>
      </c>
      <c r="I1602" s="2">
        <v>16606000000</v>
      </c>
      <c r="J1602" t="s">
        <v>181</v>
      </c>
      <c r="K1602" t="s">
        <v>182</v>
      </c>
    </row>
    <row r="1603" spans="1:11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11</v>
      </c>
      <c r="I1603" s="2">
        <v>16533000000</v>
      </c>
      <c r="J1603" t="s">
        <v>181</v>
      </c>
      <c r="K1603" t="s">
        <v>182</v>
      </c>
    </row>
    <row r="1604" spans="1:11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11</v>
      </c>
      <c r="I1604" s="2">
        <v>16017000000</v>
      </c>
      <c r="J1604" t="s">
        <v>181</v>
      </c>
      <c r="K1604" t="s">
        <v>182</v>
      </c>
    </row>
    <row r="1605" spans="1:11" x14ac:dyDescent="0.25">
      <c r="A1605">
        <v>1670</v>
      </c>
      <c r="B1605" t="s">
        <v>546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25">
      <c r="A1609">
        <v>1674</v>
      </c>
      <c r="B1609" t="s">
        <v>547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11</v>
      </c>
      <c r="J1609" t="s">
        <v>21</v>
      </c>
      <c r="K1609" t="s">
        <v>488</v>
      </c>
    </row>
    <row r="1610" spans="1:11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11</v>
      </c>
      <c r="J1610" t="s">
        <v>21</v>
      </c>
      <c r="K1610" t="s">
        <v>488</v>
      </c>
    </row>
    <row r="1611" spans="1:11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11</v>
      </c>
      <c r="J1611" t="s">
        <v>21</v>
      </c>
      <c r="K1611" t="s">
        <v>488</v>
      </c>
    </row>
    <row r="1612" spans="1:11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11</v>
      </c>
      <c r="J1612" t="s">
        <v>21</v>
      </c>
      <c r="K1612" t="s">
        <v>488</v>
      </c>
    </row>
    <row r="1613" spans="1:11" x14ac:dyDescent="0.25">
      <c r="A1613">
        <v>1678</v>
      </c>
      <c r="B1613" t="s">
        <v>548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11</v>
      </c>
      <c r="I1613" s="2">
        <v>364200000</v>
      </c>
      <c r="J1613" t="s">
        <v>41</v>
      </c>
      <c r="K1613" t="s">
        <v>44</v>
      </c>
    </row>
    <row r="1614" spans="1:11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11</v>
      </c>
      <c r="I1614" s="2">
        <v>340100000</v>
      </c>
      <c r="J1614" t="s">
        <v>41</v>
      </c>
      <c r="K1614" t="s">
        <v>44</v>
      </c>
    </row>
    <row r="1615" spans="1:11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11</v>
      </c>
      <c r="I1615" s="2">
        <v>391400000</v>
      </c>
      <c r="J1615" t="s">
        <v>41</v>
      </c>
      <c r="K1615" t="s">
        <v>44</v>
      </c>
    </row>
    <row r="1616" spans="1:11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11</v>
      </c>
      <c r="I1616" s="2">
        <v>561800000</v>
      </c>
      <c r="J1616" t="s">
        <v>41</v>
      </c>
      <c r="K1616" t="s">
        <v>44</v>
      </c>
    </row>
    <row r="1617" spans="1:11" x14ac:dyDescent="0.25">
      <c r="A1617">
        <v>1682</v>
      </c>
      <c r="B1617" t="s">
        <v>549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11</v>
      </c>
      <c r="I1617" s="2">
        <v>8891000000</v>
      </c>
      <c r="J1617" t="s">
        <v>46</v>
      </c>
      <c r="K1617" t="s">
        <v>104</v>
      </c>
    </row>
    <row r="1618" spans="1:11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11</v>
      </c>
      <c r="I1618" s="2">
        <v>3813000000</v>
      </c>
      <c r="J1618" t="s">
        <v>46</v>
      </c>
      <c r="K1618" t="s">
        <v>104</v>
      </c>
    </row>
    <row r="1619" spans="1:11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11</v>
      </c>
      <c r="I1619" s="2">
        <v>2765000000</v>
      </c>
      <c r="J1619" t="s">
        <v>46</v>
      </c>
      <c r="K1619" t="s">
        <v>104</v>
      </c>
    </row>
    <row r="1620" spans="1:11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11</v>
      </c>
      <c r="I1620" s="2">
        <v>3688000000</v>
      </c>
      <c r="J1620" t="s">
        <v>46</v>
      </c>
      <c r="K1620" t="s">
        <v>104</v>
      </c>
    </row>
    <row r="1621" spans="1:11" x14ac:dyDescent="0.25">
      <c r="A1621">
        <v>1686</v>
      </c>
      <c r="B1621" t="s">
        <v>550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11</v>
      </c>
      <c r="I1621" t="s">
        <v>11</v>
      </c>
      <c r="J1621" t="s">
        <v>35</v>
      </c>
      <c r="K1621" t="s">
        <v>345</v>
      </c>
    </row>
    <row r="1622" spans="1:11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11</v>
      </c>
      <c r="I1622" t="s">
        <v>11</v>
      </c>
      <c r="J1622" t="s">
        <v>35</v>
      </c>
      <c r="K1622" t="s">
        <v>345</v>
      </c>
    </row>
    <row r="1623" spans="1:11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11</v>
      </c>
      <c r="I1623" t="s">
        <v>11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11</v>
      </c>
      <c r="I1624" t="s">
        <v>11</v>
      </c>
      <c r="J1624" t="s">
        <v>35</v>
      </c>
      <c r="K1624" t="s">
        <v>345</v>
      </c>
    </row>
    <row r="1625" spans="1:11" x14ac:dyDescent="0.25">
      <c r="A1625">
        <v>1690</v>
      </c>
      <c r="B1625" t="s">
        <v>551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11</v>
      </c>
      <c r="I1625" s="2">
        <v>25000000</v>
      </c>
      <c r="J1625" t="s">
        <v>18</v>
      </c>
      <c r="K1625" t="s">
        <v>479</v>
      </c>
    </row>
    <row r="1626" spans="1:11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11</v>
      </c>
      <c r="I1626" s="2">
        <v>33000000</v>
      </c>
      <c r="J1626" t="s">
        <v>18</v>
      </c>
      <c r="K1626" t="s">
        <v>479</v>
      </c>
    </row>
    <row r="1627" spans="1:11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11</v>
      </c>
      <c r="I1627" s="2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11</v>
      </c>
      <c r="I1628" s="2">
        <v>71000000</v>
      </c>
      <c r="J1628" t="s">
        <v>18</v>
      </c>
      <c r="K1628" t="s">
        <v>479</v>
      </c>
    </row>
    <row r="1629" spans="1:11" x14ac:dyDescent="0.25">
      <c r="A1629">
        <v>1698</v>
      </c>
      <c r="B1629" t="s">
        <v>552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11</v>
      </c>
      <c r="I1629" s="2">
        <v>1333000000</v>
      </c>
      <c r="J1629" t="s">
        <v>12</v>
      </c>
      <c r="K1629" t="s">
        <v>553</v>
      </c>
    </row>
    <row r="1630" spans="1:11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11</v>
      </c>
      <c r="I1630" s="2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11</v>
      </c>
      <c r="I1631" s="2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11</v>
      </c>
      <c r="I1632" s="2">
        <v>1301000000</v>
      </c>
      <c r="J1632" t="s">
        <v>12</v>
      </c>
      <c r="K1632" t="s">
        <v>553</v>
      </c>
    </row>
    <row r="1633" spans="1:11" x14ac:dyDescent="0.25">
      <c r="A1633">
        <v>1702</v>
      </c>
      <c r="B1633" t="s">
        <v>554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11</v>
      </c>
      <c r="I1633" s="2">
        <v>756000000</v>
      </c>
      <c r="J1633" t="s">
        <v>82</v>
      </c>
      <c r="K1633" t="s">
        <v>83</v>
      </c>
    </row>
    <row r="1634" spans="1:11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11</v>
      </c>
      <c r="I1634" s="2">
        <v>815000000</v>
      </c>
      <c r="J1634" t="s">
        <v>82</v>
      </c>
      <c r="K1634" t="s">
        <v>83</v>
      </c>
    </row>
    <row r="1635" spans="1:11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11</v>
      </c>
      <c r="I1635" s="2">
        <v>1176000000</v>
      </c>
      <c r="J1635" t="s">
        <v>82</v>
      </c>
      <c r="K1635" t="s">
        <v>83</v>
      </c>
    </row>
    <row r="1636" spans="1:11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11</v>
      </c>
      <c r="I1636" s="2">
        <v>1738000000</v>
      </c>
      <c r="J1636" t="s">
        <v>82</v>
      </c>
      <c r="K1636" t="s">
        <v>83</v>
      </c>
    </row>
    <row r="1637" spans="1:11" x14ac:dyDescent="0.25">
      <c r="A1637">
        <v>1706</v>
      </c>
      <c r="B1637" t="s">
        <v>555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11</v>
      </c>
      <c r="I1637" t="s">
        <v>11</v>
      </c>
      <c r="J1637" t="s">
        <v>35</v>
      </c>
      <c r="K1637" t="s">
        <v>167</v>
      </c>
    </row>
    <row r="1638" spans="1:11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11</v>
      </c>
      <c r="I1638" t="s">
        <v>11</v>
      </c>
      <c r="J1638" t="s">
        <v>35</v>
      </c>
      <c r="K1638" t="s">
        <v>167</v>
      </c>
    </row>
    <row r="1639" spans="1:11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11</v>
      </c>
      <c r="I1639" t="s">
        <v>11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11</v>
      </c>
      <c r="I1640" t="s">
        <v>11</v>
      </c>
      <c r="J1640" t="s">
        <v>35</v>
      </c>
      <c r="K1640" t="s">
        <v>167</v>
      </c>
    </row>
    <row r="1641" spans="1:11" x14ac:dyDescent="0.25">
      <c r="A1641">
        <v>1710</v>
      </c>
      <c r="B1641" t="s">
        <v>556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11</v>
      </c>
      <c r="I1641" s="2">
        <v>86000000</v>
      </c>
      <c r="J1641" t="s">
        <v>58</v>
      </c>
      <c r="K1641" t="s">
        <v>95</v>
      </c>
    </row>
    <row r="1642" spans="1:11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11</v>
      </c>
      <c r="I1642" s="2">
        <v>118900000</v>
      </c>
      <c r="J1642" t="s">
        <v>58</v>
      </c>
      <c r="K1642" t="s">
        <v>95</v>
      </c>
    </row>
    <row r="1643" spans="1:11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11</v>
      </c>
      <c r="I1643" s="2">
        <v>211800000</v>
      </c>
      <c r="J1643" t="s">
        <v>58</v>
      </c>
      <c r="K1643" t="s">
        <v>95</v>
      </c>
    </row>
    <row r="1644" spans="1:11" x14ac:dyDescent="0.25">
      <c r="A1644">
        <v>1713</v>
      </c>
      <c r="B1644" t="s">
        <v>557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11</v>
      </c>
      <c r="I1644" t="s">
        <v>11</v>
      </c>
      <c r="J1644" t="s">
        <v>21</v>
      </c>
      <c r="K1644" t="s">
        <v>56</v>
      </c>
    </row>
    <row r="1645" spans="1:11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11</v>
      </c>
      <c r="I1645" t="s">
        <v>11</v>
      </c>
      <c r="J1645" t="s">
        <v>21</v>
      </c>
      <c r="K1645" t="s">
        <v>56</v>
      </c>
    </row>
    <row r="1646" spans="1:11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11</v>
      </c>
      <c r="I1646" t="s">
        <v>11</v>
      </c>
      <c r="J1646" t="s">
        <v>21</v>
      </c>
      <c r="K1646" t="s">
        <v>56</v>
      </c>
    </row>
    <row r="1647" spans="1:11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11</v>
      </c>
      <c r="I1647" t="s">
        <v>11</v>
      </c>
      <c r="J1647" t="s">
        <v>21</v>
      </c>
      <c r="K1647" t="s">
        <v>56</v>
      </c>
    </row>
    <row r="1648" spans="1:11" x14ac:dyDescent="0.25">
      <c r="A1648">
        <v>1717</v>
      </c>
      <c r="B1648" t="s">
        <v>558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11</v>
      </c>
      <c r="J1648" t="s">
        <v>51</v>
      </c>
      <c r="K1648" t="s">
        <v>52</v>
      </c>
    </row>
    <row r="1649" spans="1:11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11</v>
      </c>
      <c r="J1649" t="s">
        <v>51</v>
      </c>
      <c r="K1649" t="s">
        <v>52</v>
      </c>
    </row>
    <row r="1650" spans="1:11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11</v>
      </c>
      <c r="J1650" t="s">
        <v>51</v>
      </c>
      <c r="K1650" t="s">
        <v>52</v>
      </c>
    </row>
    <row r="1651" spans="1:11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11</v>
      </c>
      <c r="J1651" t="s">
        <v>51</v>
      </c>
      <c r="K1651" t="s">
        <v>52</v>
      </c>
    </row>
    <row r="1652" spans="1:11" x14ac:dyDescent="0.25">
      <c r="A1652">
        <v>1721</v>
      </c>
      <c r="B1652" t="s">
        <v>559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11</v>
      </c>
      <c r="I1652" s="2">
        <v>185000000</v>
      </c>
      <c r="J1652" t="s">
        <v>18</v>
      </c>
      <c r="K1652" t="s">
        <v>132</v>
      </c>
    </row>
    <row r="1653" spans="1:11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11</v>
      </c>
      <c r="I1653" s="2">
        <v>216000000</v>
      </c>
      <c r="J1653" t="s">
        <v>18</v>
      </c>
      <c r="K1653" t="s">
        <v>132</v>
      </c>
    </row>
    <row r="1654" spans="1:11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11</v>
      </c>
      <c r="I1654" s="2">
        <v>233000000</v>
      </c>
      <c r="J1654" t="s">
        <v>18</v>
      </c>
      <c r="K1654" t="s">
        <v>132</v>
      </c>
    </row>
    <row r="1655" spans="1:11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11</v>
      </c>
      <c r="I1655" s="2">
        <v>234000000</v>
      </c>
      <c r="J1655" t="s">
        <v>18</v>
      </c>
      <c r="K1655" t="s">
        <v>132</v>
      </c>
    </row>
    <row r="1656" spans="1:11" x14ac:dyDescent="0.25">
      <c r="A1656">
        <v>1725</v>
      </c>
      <c r="B1656" t="s">
        <v>560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11</v>
      </c>
      <c r="I1656" s="2">
        <v>373199000</v>
      </c>
      <c r="J1656" t="s">
        <v>18</v>
      </c>
      <c r="K1656" t="s">
        <v>561</v>
      </c>
    </row>
    <row r="1657" spans="1:11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11</v>
      </c>
      <c r="I1657" s="2">
        <v>371051000</v>
      </c>
      <c r="J1657" t="s">
        <v>18</v>
      </c>
      <c r="K1657" t="s">
        <v>561</v>
      </c>
    </row>
    <row r="1658" spans="1:11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11</v>
      </c>
      <c r="I1658" s="2">
        <v>314119000</v>
      </c>
      <c r="J1658" t="s">
        <v>18</v>
      </c>
      <c r="K1658" t="s">
        <v>561</v>
      </c>
    </row>
    <row r="1659" spans="1:11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11</v>
      </c>
      <c r="I1659" s="2">
        <v>322629000</v>
      </c>
      <c r="J1659" t="s">
        <v>18</v>
      </c>
      <c r="K1659" t="s">
        <v>561</v>
      </c>
    </row>
    <row r="1660" spans="1:11" x14ac:dyDescent="0.25">
      <c r="A1660">
        <v>1729</v>
      </c>
      <c r="B1660" t="s">
        <v>562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11</v>
      </c>
      <c r="I1660" s="2">
        <v>513916000</v>
      </c>
      <c r="J1660" t="s">
        <v>82</v>
      </c>
      <c r="K1660" t="s">
        <v>83</v>
      </c>
    </row>
    <row r="1661" spans="1:11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11</v>
      </c>
      <c r="I1661" s="2">
        <v>615874000</v>
      </c>
      <c r="J1661" t="s">
        <v>82</v>
      </c>
      <c r="K1661" t="s">
        <v>83</v>
      </c>
    </row>
    <row r="1662" spans="1:11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11</v>
      </c>
      <c r="I1662" s="2">
        <v>806021000</v>
      </c>
      <c r="J1662" t="s">
        <v>82</v>
      </c>
      <c r="K1662" t="s">
        <v>83</v>
      </c>
    </row>
    <row r="1663" spans="1:11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11</v>
      </c>
      <c r="I1663" s="2">
        <v>778923000</v>
      </c>
      <c r="J1663" t="s">
        <v>82</v>
      </c>
      <c r="K1663" t="s">
        <v>83</v>
      </c>
    </row>
    <row r="1664" spans="1:11" x14ac:dyDescent="0.25">
      <c r="A1664">
        <v>1733</v>
      </c>
      <c r="B1664" t="s">
        <v>563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11</v>
      </c>
      <c r="I1664" s="2">
        <v>926053000</v>
      </c>
      <c r="J1664" t="s">
        <v>41</v>
      </c>
      <c r="K1664" t="s">
        <v>42</v>
      </c>
    </row>
    <row r="1665" spans="1:11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11</v>
      </c>
      <c r="I1665" s="2">
        <v>977863000</v>
      </c>
      <c r="J1665" t="s">
        <v>41</v>
      </c>
      <c r="K1665" t="s">
        <v>42</v>
      </c>
    </row>
    <row r="1666" spans="1:11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11</v>
      </c>
      <c r="I1666" s="2">
        <v>1019045000</v>
      </c>
      <c r="J1666" t="s">
        <v>41</v>
      </c>
      <c r="K1666" t="s">
        <v>42</v>
      </c>
    </row>
    <row r="1667" spans="1:11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11</v>
      </c>
      <c r="I1667" s="2">
        <v>1124524000</v>
      </c>
      <c r="J1667" t="s">
        <v>41</v>
      </c>
      <c r="K1667" t="s">
        <v>42</v>
      </c>
    </row>
    <row r="1668" spans="1:11" x14ac:dyDescent="0.25">
      <c r="A1668">
        <v>1737</v>
      </c>
      <c r="B1668" t="s">
        <v>564</v>
      </c>
      <c r="C1668" t="s">
        <v>10</v>
      </c>
      <c r="D1668" s="1">
        <v>41274</v>
      </c>
      <c r="E1668" s="2">
        <v>7232397000</v>
      </c>
      <c r="F1668" s="2">
        <v>5165169000</v>
      </c>
      <c r="G1668" t="s">
        <v>11</v>
      </c>
      <c r="H1668" t="s">
        <v>11</v>
      </c>
      <c r="I1668" s="2">
        <v>1173955000</v>
      </c>
      <c r="J1668" t="s">
        <v>46</v>
      </c>
      <c r="K1668" t="s">
        <v>49</v>
      </c>
    </row>
    <row r="1669" spans="1:11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t="s">
        <v>11</v>
      </c>
      <c r="H1669" t="s">
        <v>11</v>
      </c>
      <c r="I1669" s="2">
        <v>1213178000</v>
      </c>
      <c r="J1669" t="s">
        <v>46</v>
      </c>
      <c r="K1669" t="s">
        <v>49</v>
      </c>
    </row>
    <row r="1670" spans="1:11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t="s">
        <v>11</v>
      </c>
      <c r="H1670" t="s">
        <v>11</v>
      </c>
      <c r="I1670" s="2">
        <v>1341315000</v>
      </c>
      <c r="J1670" t="s">
        <v>46</v>
      </c>
      <c r="K1670" t="s">
        <v>49</v>
      </c>
    </row>
    <row r="1671" spans="1:11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t="s">
        <v>11</v>
      </c>
      <c r="H1671" t="s">
        <v>11</v>
      </c>
      <c r="I1671" s="2">
        <v>1966939000</v>
      </c>
      <c r="J1671" t="s">
        <v>46</v>
      </c>
      <c r="K1671" t="s">
        <v>49</v>
      </c>
    </row>
    <row r="1672" spans="1:11" x14ac:dyDescent="0.25">
      <c r="A1672">
        <v>1741</v>
      </c>
      <c r="B1672" t="s">
        <v>565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25">
      <c r="A1676">
        <v>1745</v>
      </c>
      <c r="B1676" t="s">
        <v>566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11</v>
      </c>
      <c r="I1676" s="2">
        <v>15888000000</v>
      </c>
      <c r="J1676" t="s">
        <v>82</v>
      </c>
      <c r="K1676" t="s">
        <v>143</v>
      </c>
    </row>
    <row r="1677" spans="1:11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11</v>
      </c>
      <c r="I1677" s="2">
        <v>17182000000</v>
      </c>
      <c r="J1677" t="s">
        <v>82</v>
      </c>
      <c r="K1677" t="s">
        <v>143</v>
      </c>
    </row>
    <row r="1678" spans="1:11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11</v>
      </c>
      <c r="I1678" s="2">
        <v>17297000000</v>
      </c>
      <c r="J1678" t="s">
        <v>82</v>
      </c>
      <c r="K1678" t="s">
        <v>143</v>
      </c>
    </row>
    <row r="1679" spans="1:11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11</v>
      </c>
      <c r="I1679" s="2">
        <v>18048000000</v>
      </c>
      <c r="J1679" t="s">
        <v>82</v>
      </c>
      <c r="K1679" t="s">
        <v>143</v>
      </c>
    </row>
    <row r="1680" spans="1:11" x14ac:dyDescent="0.25">
      <c r="A1680">
        <v>1749</v>
      </c>
      <c r="B1680" t="s">
        <v>567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11</v>
      </c>
      <c r="I1680" t="s">
        <v>11</v>
      </c>
      <c r="J1680" t="s">
        <v>24</v>
      </c>
      <c r="K1680" t="s">
        <v>165</v>
      </c>
    </row>
    <row r="1681" spans="1:11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11</v>
      </c>
      <c r="I1681" t="s">
        <v>11</v>
      </c>
      <c r="J1681" t="s">
        <v>24</v>
      </c>
      <c r="K1681" t="s">
        <v>165</v>
      </c>
    </row>
    <row r="1682" spans="1:11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11</v>
      </c>
      <c r="I1682" t="s">
        <v>11</v>
      </c>
      <c r="J1682" t="s">
        <v>24</v>
      </c>
      <c r="K1682" t="s">
        <v>165</v>
      </c>
    </row>
    <row r="1683" spans="1:11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11</v>
      </c>
      <c r="I1683" t="s">
        <v>11</v>
      </c>
      <c r="J1683" t="s">
        <v>24</v>
      </c>
      <c r="K1683" t="s">
        <v>165</v>
      </c>
    </row>
    <row r="1684" spans="1:11" x14ac:dyDescent="0.25">
      <c r="A1684">
        <v>881</v>
      </c>
      <c r="B1684" t="s">
        <v>330</v>
      </c>
      <c r="C1684" t="s">
        <v>15</v>
      </c>
      <c r="D1684" s="1">
        <v>42004</v>
      </c>
      <c r="E1684" s="2">
        <v>4627100000</v>
      </c>
      <c r="F1684" s="2">
        <v>1768900000</v>
      </c>
      <c r="G1684" s="2">
        <v>1254700000</v>
      </c>
      <c r="H1684" s="2">
        <v>1006200000</v>
      </c>
      <c r="I1684" t="s">
        <v>11</v>
      </c>
      <c r="J1684" t="s">
        <v>21</v>
      </c>
      <c r="K1684" t="s">
        <v>173</v>
      </c>
    </row>
    <row r="1685" spans="1:11" x14ac:dyDescent="0.25">
      <c r="A1685">
        <v>393</v>
      </c>
      <c r="B1685" t="s">
        <v>172</v>
      </c>
      <c r="C1685" t="s">
        <v>16</v>
      </c>
      <c r="D1685" s="1">
        <v>42581</v>
      </c>
      <c r="E1685" s="2">
        <v>49247000000</v>
      </c>
      <c r="F1685" s="2">
        <v>18287000000</v>
      </c>
      <c r="G1685" s="2">
        <v>11433000000</v>
      </c>
      <c r="H1685" s="2">
        <v>6296000000</v>
      </c>
      <c r="I1685" s="2">
        <v>303000000</v>
      </c>
      <c r="J1685" t="s">
        <v>21</v>
      </c>
      <c r="K1685" t="s">
        <v>173</v>
      </c>
    </row>
    <row r="1686" spans="1:11" x14ac:dyDescent="0.25">
      <c r="A1686">
        <v>639</v>
      </c>
      <c r="B1686" t="s">
        <v>252</v>
      </c>
      <c r="C1686" t="s">
        <v>16</v>
      </c>
      <c r="D1686" s="1">
        <v>42643</v>
      </c>
      <c r="E1686" s="2">
        <v>1995034000</v>
      </c>
      <c r="F1686" s="2">
        <v>337205000</v>
      </c>
      <c r="G1686" s="2">
        <v>767174000</v>
      </c>
      <c r="H1686" s="2">
        <v>334227000</v>
      </c>
      <c r="I1686" t="s">
        <v>11</v>
      </c>
      <c r="J1686" t="s">
        <v>21</v>
      </c>
      <c r="K1686" t="s">
        <v>173</v>
      </c>
    </row>
    <row r="1687" spans="1:11" x14ac:dyDescent="0.25">
      <c r="A1687">
        <v>882</v>
      </c>
      <c r="B1687" t="s">
        <v>330</v>
      </c>
      <c r="C1687" t="s">
        <v>16</v>
      </c>
      <c r="D1687" s="1">
        <v>42369</v>
      </c>
      <c r="E1687" s="2">
        <v>4857800000</v>
      </c>
      <c r="F1687" s="2">
        <v>1779200000</v>
      </c>
      <c r="G1687" s="2">
        <v>1172700000</v>
      </c>
      <c r="H1687" s="2">
        <v>994500000</v>
      </c>
      <c r="I1687" t="s">
        <v>11</v>
      </c>
      <c r="J1687" t="s">
        <v>21</v>
      </c>
      <c r="K1687" t="s">
        <v>173</v>
      </c>
    </row>
    <row r="1688" spans="1:11" x14ac:dyDescent="0.25">
      <c r="A1688">
        <v>1757</v>
      </c>
      <c r="B1688" t="s">
        <v>569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11</v>
      </c>
      <c r="J1688" t="s">
        <v>12</v>
      </c>
      <c r="K1688" t="s">
        <v>163</v>
      </c>
    </row>
    <row r="1689" spans="1:11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11</v>
      </c>
      <c r="J1689" t="s">
        <v>12</v>
      </c>
      <c r="K1689" t="s">
        <v>163</v>
      </c>
    </row>
    <row r="1690" spans="1:11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11</v>
      </c>
      <c r="J1690" t="s">
        <v>12</v>
      </c>
      <c r="K1690" t="s">
        <v>163</v>
      </c>
    </row>
    <row r="1691" spans="1:11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11</v>
      </c>
      <c r="J1691" t="s">
        <v>12</v>
      </c>
      <c r="K1691" t="s">
        <v>163</v>
      </c>
    </row>
    <row r="1692" spans="1:11" x14ac:dyDescent="0.25">
      <c r="A1692">
        <v>1761</v>
      </c>
      <c r="B1692" t="s">
        <v>570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25">
      <c r="A1696">
        <v>1765</v>
      </c>
      <c r="B1696" t="s">
        <v>571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11</v>
      </c>
      <c r="I1696" t="s">
        <v>11</v>
      </c>
      <c r="J1696" t="s">
        <v>18</v>
      </c>
      <c r="K1696" t="s">
        <v>154</v>
      </c>
    </row>
    <row r="1697" spans="1:11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11</v>
      </c>
      <c r="I1697" t="s">
        <v>11</v>
      </c>
      <c r="J1697" t="s">
        <v>18</v>
      </c>
      <c r="K1697" t="s">
        <v>154</v>
      </c>
    </row>
    <row r="1698" spans="1:11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11</v>
      </c>
      <c r="I1698" t="s">
        <v>11</v>
      </c>
      <c r="J1698" t="s">
        <v>18</v>
      </c>
      <c r="K1698" t="s">
        <v>154</v>
      </c>
    </row>
    <row r="1699" spans="1:11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11</v>
      </c>
      <c r="I1699" t="s">
        <v>11</v>
      </c>
      <c r="J1699" t="s">
        <v>18</v>
      </c>
      <c r="K1699" t="s">
        <v>154</v>
      </c>
    </row>
    <row r="1700" spans="1:11" x14ac:dyDescent="0.25">
      <c r="A1700">
        <v>1769</v>
      </c>
      <c r="B1700" t="s">
        <v>572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11</v>
      </c>
      <c r="J1700" t="s">
        <v>24</v>
      </c>
      <c r="K1700" t="s">
        <v>29</v>
      </c>
    </row>
    <row r="1701" spans="1:11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25">
      <c r="A1704">
        <v>1773</v>
      </c>
      <c r="B1704" t="s">
        <v>573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11</v>
      </c>
      <c r="I1704" s="2">
        <v>31237000</v>
      </c>
      <c r="J1704" t="s">
        <v>46</v>
      </c>
      <c r="K1704" t="s">
        <v>139</v>
      </c>
    </row>
    <row r="1705" spans="1:11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11</v>
      </c>
      <c r="I1705" s="2">
        <v>-72761000</v>
      </c>
      <c r="J1705" t="s">
        <v>46</v>
      </c>
      <c r="K1705" t="s">
        <v>139</v>
      </c>
    </row>
    <row r="1706" spans="1:11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11</v>
      </c>
      <c r="I1706" s="2">
        <v>-87159000</v>
      </c>
      <c r="J1706" t="s">
        <v>46</v>
      </c>
      <c r="K1706" t="s">
        <v>139</v>
      </c>
    </row>
    <row r="1707" spans="1:11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11</v>
      </c>
      <c r="I1707" s="2">
        <v>49282000</v>
      </c>
      <c r="J1707" t="s">
        <v>46</v>
      </c>
      <c r="K1707" t="s">
        <v>139</v>
      </c>
    </row>
    <row r="1708" spans="1:11" x14ac:dyDescent="0.25">
      <c r="A1708">
        <v>1777</v>
      </c>
      <c r="B1708" t="s">
        <v>574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  <row r="1716" spans="5:6" x14ac:dyDescent="0.25">
      <c r="E1716" s="2"/>
      <c r="F17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5723-F0D6-43A6-8666-310F6D18186A}">
  <sheetPr filterMode="1"/>
  <dimension ref="A1:L62"/>
  <sheetViews>
    <sheetView workbookViewId="0">
      <selection activeCell="D34" sqref="D34"/>
    </sheetView>
  </sheetViews>
  <sheetFormatPr defaultRowHeight="15" x14ac:dyDescent="0.25"/>
  <cols>
    <col min="2" max="2" width="28.140625" customWidth="1"/>
    <col min="3" max="3" width="15.5703125" bestFit="1" customWidth="1"/>
    <col min="4" max="4" width="30.28515625" customWidth="1"/>
    <col min="5" max="5" width="19.140625" customWidth="1"/>
    <col min="6" max="6" width="21.85546875" customWidth="1"/>
    <col min="7" max="7" width="26.7109375" customWidth="1"/>
    <col min="8" max="8" width="32" customWidth="1"/>
    <col min="9" max="9" width="30" customWidth="1"/>
    <col min="10" max="10" width="27.7109375" customWidth="1"/>
    <col min="11" max="11" width="31" customWidth="1"/>
    <col min="12" max="12" width="26.28515625" customWidth="1"/>
  </cols>
  <sheetData>
    <row r="1" spans="1:12" x14ac:dyDescent="0.25">
      <c r="B1" s="7" t="s">
        <v>0</v>
      </c>
      <c r="C1" s="7" t="s">
        <v>1</v>
      </c>
      <c r="D1" s="7" t="s">
        <v>2</v>
      </c>
      <c r="E1" s="7" t="s">
        <v>577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/>
    </row>
    <row r="2" spans="1:12" hidden="1" x14ac:dyDescent="0.25">
      <c r="A2">
        <v>394</v>
      </c>
      <c r="B2" t="s">
        <v>174</v>
      </c>
      <c r="C2" t="s">
        <v>10</v>
      </c>
      <c r="D2" s="1">
        <v>42097</v>
      </c>
      <c r="E2" s="2">
        <v>4069746000</v>
      </c>
      <c r="F2" s="2">
        <v>3282301000</v>
      </c>
      <c r="G2" s="2">
        <v>194207000</v>
      </c>
      <c r="H2" t="s">
        <v>11</v>
      </c>
      <c r="I2" s="2">
        <v>137058000</v>
      </c>
      <c r="J2" t="s">
        <v>21</v>
      </c>
      <c r="K2" t="s">
        <v>175</v>
      </c>
      <c r="L2" s="2"/>
    </row>
    <row r="3" spans="1:12" hidden="1" x14ac:dyDescent="0.25">
      <c r="A3">
        <v>408</v>
      </c>
      <c r="B3" t="s">
        <v>183</v>
      </c>
      <c r="C3" t="s">
        <v>10</v>
      </c>
      <c r="D3" s="1">
        <v>41274</v>
      </c>
      <c r="E3" s="2">
        <v>7346472000</v>
      </c>
      <c r="F3" s="2">
        <v>4278241000</v>
      </c>
      <c r="G3" s="2">
        <v>1557646000</v>
      </c>
      <c r="H3" t="s">
        <v>11</v>
      </c>
      <c r="I3" s="2">
        <v>149089000</v>
      </c>
      <c r="J3" t="s">
        <v>21</v>
      </c>
      <c r="K3" t="s">
        <v>175</v>
      </c>
      <c r="L3" s="2"/>
    </row>
    <row r="4" spans="1:12" x14ac:dyDescent="0.25">
      <c r="A4">
        <v>823</v>
      </c>
      <c r="B4" s="53" t="s">
        <v>313</v>
      </c>
      <c r="C4" s="53" t="s">
        <v>10</v>
      </c>
      <c r="D4" s="54">
        <v>41274</v>
      </c>
      <c r="E4" s="55">
        <v>102874000000</v>
      </c>
      <c r="F4" s="55">
        <v>52513000000</v>
      </c>
      <c r="G4" s="55">
        <v>22389000000</v>
      </c>
      <c r="H4" s="55">
        <v>5816000000</v>
      </c>
      <c r="I4" s="55">
        <v>0</v>
      </c>
      <c r="J4" s="53" t="s">
        <v>21</v>
      </c>
      <c r="K4" s="53" t="s">
        <v>175</v>
      </c>
      <c r="L4" s="2"/>
    </row>
    <row r="5" spans="1:12" hidden="1" x14ac:dyDescent="0.25">
      <c r="A5">
        <v>1753</v>
      </c>
      <c r="B5" t="s">
        <v>568</v>
      </c>
      <c r="C5" t="s">
        <v>10</v>
      </c>
      <c r="D5" s="1">
        <v>41274</v>
      </c>
      <c r="E5" s="2">
        <v>20421000000</v>
      </c>
      <c r="F5" s="2">
        <v>13634000000</v>
      </c>
      <c r="G5" s="2">
        <v>4398000000</v>
      </c>
      <c r="H5" s="2">
        <v>655000000</v>
      </c>
      <c r="I5" s="2">
        <v>301000000</v>
      </c>
      <c r="J5" t="s">
        <v>21</v>
      </c>
      <c r="K5" t="s">
        <v>175</v>
      </c>
      <c r="L5" s="2"/>
    </row>
    <row r="6" spans="1:12" hidden="1" x14ac:dyDescent="0.25">
      <c r="A6">
        <v>395</v>
      </c>
      <c r="B6" t="s">
        <v>174</v>
      </c>
      <c r="C6" t="s">
        <v>14</v>
      </c>
      <c r="D6" s="1">
        <v>42461</v>
      </c>
      <c r="E6" s="2">
        <v>4250447000</v>
      </c>
      <c r="F6" s="2">
        <v>3575631000</v>
      </c>
      <c r="G6" s="2">
        <v>187244000</v>
      </c>
      <c r="H6" t="s">
        <v>11</v>
      </c>
      <c r="I6" s="2">
        <v>182242000</v>
      </c>
      <c r="J6" t="s">
        <v>21</v>
      </c>
      <c r="K6" t="s">
        <v>175</v>
      </c>
      <c r="L6" s="2"/>
    </row>
    <row r="7" spans="1:12" hidden="1" x14ac:dyDescent="0.25">
      <c r="A7">
        <v>409</v>
      </c>
      <c r="B7" t="s">
        <v>183</v>
      </c>
      <c r="C7" t="s">
        <v>14</v>
      </c>
      <c r="D7" s="1">
        <v>41639</v>
      </c>
      <c r="E7" s="2">
        <v>8843200000</v>
      </c>
      <c r="F7" s="2">
        <v>5265500000</v>
      </c>
      <c r="G7" s="2">
        <v>1727600000</v>
      </c>
      <c r="H7" t="s">
        <v>11</v>
      </c>
      <c r="I7" s="2">
        <v>172200000</v>
      </c>
      <c r="J7" t="s">
        <v>21</v>
      </c>
      <c r="K7" t="s">
        <v>175</v>
      </c>
      <c r="L7" s="2"/>
    </row>
    <row r="8" spans="1:12" x14ac:dyDescent="0.25">
      <c r="A8">
        <v>824</v>
      </c>
      <c r="B8" s="53" t="s">
        <v>313</v>
      </c>
      <c r="C8" s="53" t="s">
        <v>14</v>
      </c>
      <c r="D8" s="54">
        <v>41639</v>
      </c>
      <c r="E8" s="55">
        <v>98367000000</v>
      </c>
      <c r="F8" s="55">
        <v>49683000000</v>
      </c>
      <c r="G8" s="55">
        <v>22629000000</v>
      </c>
      <c r="H8" s="55">
        <v>5743000000</v>
      </c>
      <c r="I8" s="55">
        <v>0</v>
      </c>
      <c r="J8" s="53" t="s">
        <v>21</v>
      </c>
      <c r="K8" s="53" t="s">
        <v>175</v>
      </c>
      <c r="L8" s="2"/>
    </row>
    <row r="9" spans="1:12" hidden="1" x14ac:dyDescent="0.25">
      <c r="A9">
        <v>1754</v>
      </c>
      <c r="B9" t="s">
        <v>568</v>
      </c>
      <c r="C9" t="s">
        <v>14</v>
      </c>
      <c r="D9" s="1">
        <v>41639</v>
      </c>
      <c r="E9" s="2">
        <v>20006000000</v>
      </c>
      <c r="F9" s="2">
        <v>13521000000</v>
      </c>
      <c r="G9" s="2">
        <v>4219000000</v>
      </c>
      <c r="H9" s="2">
        <v>603000000</v>
      </c>
      <c r="I9" s="2">
        <v>305000000</v>
      </c>
      <c r="J9" t="s">
        <v>21</v>
      </c>
      <c r="K9" t="s">
        <v>175</v>
      </c>
      <c r="L9" s="2"/>
    </row>
    <row r="10" spans="1:12" hidden="1" x14ac:dyDescent="0.25">
      <c r="A10">
        <v>410</v>
      </c>
      <c r="B10" t="s">
        <v>183</v>
      </c>
      <c r="C10" t="s">
        <v>15</v>
      </c>
      <c r="D10" s="1">
        <v>42004</v>
      </c>
      <c r="E10" s="2">
        <v>10262700000</v>
      </c>
      <c r="F10" s="2">
        <v>6141100000</v>
      </c>
      <c r="G10" s="2">
        <v>2037000000</v>
      </c>
      <c r="H10" t="s">
        <v>11</v>
      </c>
      <c r="I10" s="2">
        <v>199700000</v>
      </c>
      <c r="J10" t="s">
        <v>21</v>
      </c>
      <c r="K10" t="s">
        <v>175</v>
      </c>
      <c r="L10" s="2"/>
    </row>
    <row r="11" spans="1:12" x14ac:dyDescent="0.25">
      <c r="A11">
        <v>825</v>
      </c>
      <c r="B11" s="53" t="s">
        <v>313</v>
      </c>
      <c r="C11" s="53" t="s">
        <v>15</v>
      </c>
      <c r="D11" s="54">
        <v>42004</v>
      </c>
      <c r="E11" s="55">
        <v>92793000000</v>
      </c>
      <c r="F11" s="55">
        <v>46386000000</v>
      </c>
      <c r="G11" s="55">
        <v>22438000000</v>
      </c>
      <c r="H11" s="55">
        <v>5437000000</v>
      </c>
      <c r="I11" s="55">
        <v>0</v>
      </c>
      <c r="J11" s="53" t="s">
        <v>21</v>
      </c>
      <c r="K11" s="53" t="s">
        <v>175</v>
      </c>
      <c r="L11" s="2"/>
    </row>
    <row r="12" spans="1:12" hidden="1" x14ac:dyDescent="0.25">
      <c r="A12">
        <v>1755</v>
      </c>
      <c r="B12" t="s">
        <v>568</v>
      </c>
      <c r="C12" t="s">
        <v>15</v>
      </c>
      <c r="D12" s="1">
        <v>42004</v>
      </c>
      <c r="E12" s="2">
        <v>19540000000</v>
      </c>
      <c r="F12" s="2">
        <v>13294000000</v>
      </c>
      <c r="G12" s="2">
        <v>4020000000</v>
      </c>
      <c r="H12" s="2">
        <v>577000000</v>
      </c>
      <c r="I12" s="2">
        <v>315000000</v>
      </c>
      <c r="J12" t="s">
        <v>21</v>
      </c>
      <c r="K12" t="s">
        <v>175</v>
      </c>
      <c r="L12" s="2"/>
    </row>
    <row r="13" spans="1:12" hidden="1" x14ac:dyDescent="0.25">
      <c r="A13">
        <v>411</v>
      </c>
      <c r="B13" t="s">
        <v>183</v>
      </c>
      <c r="C13" t="s">
        <v>16</v>
      </c>
      <c r="D13" s="1">
        <v>42369</v>
      </c>
      <c r="E13" s="2">
        <v>12416000000</v>
      </c>
      <c r="F13" s="2">
        <v>7440200000</v>
      </c>
      <c r="G13" s="2">
        <v>2508600000</v>
      </c>
      <c r="H13" t="s">
        <v>11</v>
      </c>
      <c r="I13" s="2">
        <v>325200000</v>
      </c>
      <c r="J13" t="s">
        <v>21</v>
      </c>
      <c r="K13" t="s">
        <v>175</v>
      </c>
      <c r="L13" s="2"/>
    </row>
    <row r="14" spans="1:12" x14ac:dyDescent="0.25">
      <c r="A14">
        <v>826</v>
      </c>
      <c r="B14" s="53" t="s">
        <v>313</v>
      </c>
      <c r="C14" s="53" t="s">
        <v>16</v>
      </c>
      <c r="D14" s="54">
        <v>42369</v>
      </c>
      <c r="E14" s="55">
        <v>81741000000</v>
      </c>
      <c r="F14" s="55">
        <v>41057000000</v>
      </c>
      <c r="G14" s="55">
        <v>19748000000</v>
      </c>
      <c r="H14" s="55">
        <v>5247000000</v>
      </c>
      <c r="I14" s="55">
        <v>0</v>
      </c>
      <c r="J14" s="53" t="s">
        <v>21</v>
      </c>
      <c r="K14" s="53" t="s">
        <v>175</v>
      </c>
      <c r="L14" s="2"/>
    </row>
    <row r="15" spans="1:12" hidden="1" x14ac:dyDescent="0.25">
      <c r="A15">
        <v>1756</v>
      </c>
      <c r="B15" t="s">
        <v>568</v>
      </c>
      <c r="C15" t="s">
        <v>16</v>
      </c>
      <c r="D15" s="1">
        <v>42369</v>
      </c>
      <c r="E15" s="2">
        <v>18045000000</v>
      </c>
      <c r="F15" s="2">
        <v>12782000000</v>
      </c>
      <c r="G15" s="2">
        <v>3792000000</v>
      </c>
      <c r="H15" s="2">
        <v>563000000</v>
      </c>
      <c r="I15" s="2">
        <v>310000000</v>
      </c>
      <c r="J15" t="s">
        <v>21</v>
      </c>
      <c r="K15" t="s">
        <v>175</v>
      </c>
      <c r="L15" s="2"/>
    </row>
    <row r="16" spans="1:12" x14ac:dyDescent="0.25">
      <c r="A16">
        <v>390</v>
      </c>
      <c r="B16" s="56" t="s">
        <v>172</v>
      </c>
      <c r="C16" s="56" t="s">
        <v>10</v>
      </c>
      <c r="D16" s="57">
        <v>41482</v>
      </c>
      <c r="E16" s="58">
        <v>48607000000</v>
      </c>
      <c r="F16" s="58">
        <v>19167000000</v>
      </c>
      <c r="G16" s="58">
        <v>11802000000</v>
      </c>
      <c r="H16" s="58">
        <v>5942000000</v>
      </c>
      <c r="I16" s="58">
        <v>395000000</v>
      </c>
      <c r="J16" s="56" t="s">
        <v>21</v>
      </c>
      <c r="K16" s="56" t="s">
        <v>173</v>
      </c>
      <c r="L16" s="2"/>
    </row>
    <row r="17" spans="1:12" hidden="1" x14ac:dyDescent="0.25">
      <c r="A17">
        <v>636</v>
      </c>
      <c r="B17" t="s">
        <v>252</v>
      </c>
      <c r="C17" t="s">
        <v>10</v>
      </c>
      <c r="D17" s="1">
        <v>41547</v>
      </c>
      <c r="E17" s="2">
        <v>1481314000</v>
      </c>
      <c r="F17" s="2">
        <v>253047000</v>
      </c>
      <c r="G17" s="2">
        <v>587835000</v>
      </c>
      <c r="H17" s="2">
        <v>209614000</v>
      </c>
      <c r="I17" t="s">
        <v>11</v>
      </c>
      <c r="J17" t="s">
        <v>21</v>
      </c>
      <c r="K17" t="s">
        <v>173</v>
      </c>
      <c r="L17" s="2"/>
    </row>
    <row r="18" spans="1:12" hidden="1" x14ac:dyDescent="0.25">
      <c r="A18">
        <v>879</v>
      </c>
      <c r="B18" t="s">
        <v>330</v>
      </c>
      <c r="C18" t="s">
        <v>10</v>
      </c>
      <c r="D18" s="1">
        <v>41274</v>
      </c>
      <c r="E18" s="2">
        <v>4365400000</v>
      </c>
      <c r="F18" s="2">
        <v>1656600000</v>
      </c>
      <c r="G18" s="2">
        <v>1252300000</v>
      </c>
      <c r="H18" s="2">
        <v>1101600000</v>
      </c>
      <c r="I18" t="s">
        <v>11</v>
      </c>
      <c r="J18" t="s">
        <v>21</v>
      </c>
      <c r="K18" t="s">
        <v>173</v>
      </c>
      <c r="L18" s="2"/>
    </row>
    <row r="19" spans="1:12" x14ac:dyDescent="0.25">
      <c r="A19">
        <v>391</v>
      </c>
      <c r="B19" s="56" t="s">
        <v>172</v>
      </c>
      <c r="C19" s="56" t="s">
        <v>14</v>
      </c>
      <c r="D19" s="57">
        <v>41846</v>
      </c>
      <c r="E19" s="58">
        <v>47142000000</v>
      </c>
      <c r="F19" s="58">
        <v>19373000000</v>
      </c>
      <c r="G19" s="58">
        <v>11437000000</v>
      </c>
      <c r="H19" s="58">
        <v>6294000000</v>
      </c>
      <c r="I19" s="58">
        <v>275000000</v>
      </c>
      <c r="J19" s="56" t="s">
        <v>21</v>
      </c>
      <c r="K19" s="56" t="s">
        <v>173</v>
      </c>
      <c r="L19" s="2"/>
    </row>
    <row r="20" spans="1:12" hidden="1" x14ac:dyDescent="0.25">
      <c r="A20">
        <v>637</v>
      </c>
      <c r="B20" t="s">
        <v>252</v>
      </c>
      <c r="C20" t="s">
        <v>14</v>
      </c>
      <c r="D20" s="1">
        <v>41912</v>
      </c>
      <c r="E20" s="2">
        <v>1732046000</v>
      </c>
      <c r="F20" s="2">
        <v>309959000</v>
      </c>
      <c r="G20" s="2">
        <v>664738000</v>
      </c>
      <c r="H20" s="2">
        <v>263792000</v>
      </c>
      <c r="I20" t="s">
        <v>11</v>
      </c>
      <c r="J20" t="s">
        <v>21</v>
      </c>
      <c r="K20" t="s">
        <v>173</v>
      </c>
      <c r="L20" s="2"/>
    </row>
    <row r="21" spans="1:12" hidden="1" x14ac:dyDescent="0.25">
      <c r="A21">
        <v>880</v>
      </c>
      <c r="B21" t="s">
        <v>330</v>
      </c>
      <c r="C21" t="s">
        <v>14</v>
      </c>
      <c r="D21" s="1">
        <v>41639</v>
      </c>
      <c r="E21" s="2">
        <v>4669100000</v>
      </c>
      <c r="F21" s="2">
        <v>1727700000</v>
      </c>
      <c r="G21" s="2">
        <v>1293200000</v>
      </c>
      <c r="H21" s="2">
        <v>1043200000</v>
      </c>
      <c r="I21" t="s">
        <v>11</v>
      </c>
      <c r="J21" t="s">
        <v>21</v>
      </c>
      <c r="K21" t="s">
        <v>173</v>
      </c>
      <c r="L21" s="2"/>
    </row>
    <row r="22" spans="1:12" x14ac:dyDescent="0.25">
      <c r="A22">
        <v>392</v>
      </c>
      <c r="B22" s="56" t="s">
        <v>172</v>
      </c>
      <c r="C22" s="56" t="s">
        <v>15</v>
      </c>
      <c r="D22" s="57">
        <v>42210</v>
      </c>
      <c r="E22" s="58">
        <v>49161000000</v>
      </c>
      <c r="F22" s="58">
        <v>19480000000</v>
      </c>
      <c r="G22" s="58">
        <v>11861000000</v>
      </c>
      <c r="H22" s="58">
        <v>6207000000</v>
      </c>
      <c r="I22" s="58">
        <v>359000000</v>
      </c>
      <c r="J22" s="56" t="s">
        <v>21</v>
      </c>
      <c r="K22" s="56" t="s">
        <v>173</v>
      </c>
      <c r="L22" s="2"/>
    </row>
    <row r="23" spans="1:12" hidden="1" x14ac:dyDescent="0.25">
      <c r="A23">
        <v>638</v>
      </c>
      <c r="B23" t="s">
        <v>252</v>
      </c>
      <c r="C23" t="s">
        <v>15</v>
      </c>
      <c r="D23" s="1">
        <v>42277</v>
      </c>
      <c r="E23" s="2">
        <v>1919823000</v>
      </c>
      <c r="F23" s="2">
        <v>332261000</v>
      </c>
      <c r="G23" s="2">
        <v>738080000</v>
      </c>
      <c r="H23" s="2">
        <v>296583000</v>
      </c>
      <c r="I23" t="s">
        <v>11</v>
      </c>
      <c r="J23" t="s">
        <v>21</v>
      </c>
      <c r="K23" t="s">
        <v>173</v>
      </c>
      <c r="L23" s="2"/>
    </row>
    <row r="24" spans="1:12" hidden="1" x14ac:dyDescent="0.25">
      <c r="A24">
        <v>881</v>
      </c>
      <c r="B24" t="s">
        <v>330</v>
      </c>
      <c r="C24" t="s">
        <v>15</v>
      </c>
      <c r="D24" s="1">
        <v>42004</v>
      </c>
      <c r="E24" s="2">
        <v>4627100000</v>
      </c>
      <c r="F24" s="2">
        <v>1768900000</v>
      </c>
      <c r="G24" s="2">
        <v>1254700000</v>
      </c>
      <c r="H24" s="2">
        <v>1006200000</v>
      </c>
      <c r="I24" t="s">
        <v>11</v>
      </c>
      <c r="J24" t="s">
        <v>21</v>
      </c>
      <c r="K24" t="s">
        <v>173</v>
      </c>
      <c r="L24" s="2"/>
    </row>
    <row r="25" spans="1:12" x14ac:dyDescent="0.25">
      <c r="A25">
        <v>393</v>
      </c>
      <c r="B25" s="56" t="s">
        <v>172</v>
      </c>
      <c r="C25" s="56" t="s">
        <v>16</v>
      </c>
      <c r="D25" s="57">
        <v>42581</v>
      </c>
      <c r="E25" s="58">
        <v>49247000000</v>
      </c>
      <c r="F25" s="58">
        <v>18287000000</v>
      </c>
      <c r="G25" s="58">
        <v>11433000000</v>
      </c>
      <c r="H25" s="58">
        <v>6296000000</v>
      </c>
      <c r="I25" s="58">
        <v>303000000</v>
      </c>
      <c r="J25" s="56" t="s">
        <v>21</v>
      </c>
      <c r="K25" s="56" t="s">
        <v>173</v>
      </c>
      <c r="L25" s="2"/>
    </row>
    <row r="26" spans="1:12" hidden="1" x14ac:dyDescent="0.25">
      <c r="A26">
        <v>639</v>
      </c>
      <c r="B26" t="s">
        <v>252</v>
      </c>
      <c r="C26" t="s">
        <v>16</v>
      </c>
      <c r="D26" s="1">
        <v>42643</v>
      </c>
      <c r="E26" s="2">
        <v>1995034000</v>
      </c>
      <c r="F26" s="2">
        <v>337205000</v>
      </c>
      <c r="G26" s="2">
        <v>767174000</v>
      </c>
      <c r="H26" s="2">
        <v>334227000</v>
      </c>
      <c r="I26" t="s">
        <v>11</v>
      </c>
      <c r="J26" t="s">
        <v>21</v>
      </c>
      <c r="K26" t="s">
        <v>173</v>
      </c>
      <c r="L26" s="2"/>
    </row>
    <row r="27" spans="1:12" hidden="1" x14ac:dyDescent="0.25">
      <c r="A27">
        <v>882</v>
      </c>
      <c r="B27" t="s">
        <v>330</v>
      </c>
      <c r="C27" t="s">
        <v>16</v>
      </c>
      <c r="D27" s="1">
        <v>42369</v>
      </c>
      <c r="E27" s="2">
        <v>4857800000</v>
      </c>
      <c r="F27" s="2">
        <v>1779200000</v>
      </c>
      <c r="G27" s="2">
        <v>1172700000</v>
      </c>
      <c r="H27" s="2">
        <v>994500000</v>
      </c>
      <c r="I27" t="s">
        <v>11</v>
      </c>
      <c r="J27" t="s">
        <v>21</v>
      </c>
      <c r="K27" t="s">
        <v>173</v>
      </c>
      <c r="L27" s="2"/>
    </row>
    <row r="30" spans="1:12" x14ac:dyDescent="0.25">
      <c r="K30" s="7"/>
      <c r="L30" s="7"/>
    </row>
    <row r="31" spans="1:12" x14ac:dyDescent="0.25">
      <c r="G31" s="41"/>
      <c r="H31" s="41"/>
      <c r="I31" s="41"/>
      <c r="J31" s="41"/>
      <c r="K31" s="6"/>
    </row>
    <row r="32" spans="1:12" x14ac:dyDescent="0.25">
      <c r="G32" s="43"/>
      <c r="H32" s="43"/>
      <c r="I32" s="43"/>
      <c r="J32" s="44"/>
      <c r="K32" s="6"/>
    </row>
    <row r="33" spans="2:11" x14ac:dyDescent="0.25">
      <c r="G33" s="43"/>
      <c r="H33" s="43"/>
      <c r="I33" s="43"/>
      <c r="J33" s="44"/>
      <c r="K33" s="6"/>
    </row>
    <row r="34" spans="2:11" x14ac:dyDescent="0.25">
      <c r="G34" s="43"/>
      <c r="H34" s="43"/>
      <c r="I34" s="43"/>
      <c r="J34" s="44"/>
      <c r="K34" s="6"/>
    </row>
    <row r="35" spans="2:11" x14ac:dyDescent="0.25">
      <c r="G35" s="43"/>
      <c r="H35" s="43"/>
      <c r="I35" s="43"/>
      <c r="J35" s="44"/>
      <c r="K35" s="6"/>
    </row>
    <row r="36" spans="2:11" x14ac:dyDescent="0.25">
      <c r="G36" s="43"/>
      <c r="H36" s="43"/>
      <c r="I36" s="43"/>
      <c r="J36" s="44"/>
      <c r="K36" s="6"/>
    </row>
    <row r="37" spans="2:11" x14ac:dyDescent="0.25">
      <c r="G37" s="43"/>
      <c r="H37" s="43"/>
      <c r="I37" s="43"/>
      <c r="J37" s="44"/>
      <c r="K37" s="6"/>
    </row>
    <row r="38" spans="2:11" x14ac:dyDescent="0.25">
      <c r="G38" s="43"/>
      <c r="H38" s="43"/>
      <c r="I38" s="43"/>
      <c r="J38" s="44"/>
      <c r="K38" s="6"/>
    </row>
    <row r="39" spans="2:11" x14ac:dyDescent="0.25">
      <c r="B39" s="42"/>
      <c r="C39" s="42"/>
      <c r="D39" s="42"/>
      <c r="E39" s="43"/>
      <c r="F39" s="43"/>
      <c r="G39" s="43"/>
      <c r="H39" s="43"/>
      <c r="I39" s="43"/>
      <c r="J39" s="44"/>
    </row>
    <row r="44" spans="2:11" x14ac:dyDescent="0.25">
      <c r="B44" s="45"/>
      <c r="C44" s="45"/>
      <c r="D44" s="45"/>
      <c r="E44" s="42"/>
      <c r="F44" s="42"/>
    </row>
    <row r="45" spans="2:11" x14ac:dyDescent="0.25">
      <c r="B45" s="42"/>
      <c r="C45" s="42"/>
      <c r="D45" s="43"/>
      <c r="E45" s="42"/>
      <c r="F45" s="42"/>
    </row>
    <row r="46" spans="2:11" x14ac:dyDescent="0.25">
      <c r="B46" s="42"/>
      <c r="C46" s="42"/>
      <c r="D46" s="43"/>
      <c r="E46" s="42"/>
      <c r="F46" s="42"/>
    </row>
    <row r="47" spans="2:11" x14ac:dyDescent="0.25">
      <c r="B47" s="42"/>
      <c r="C47" s="42"/>
      <c r="D47" s="43"/>
      <c r="E47" s="42"/>
      <c r="F47" s="42"/>
    </row>
    <row r="48" spans="2:11" x14ac:dyDescent="0.25">
      <c r="B48" s="42"/>
      <c r="C48" s="42"/>
      <c r="D48" s="43"/>
      <c r="E48" s="42"/>
      <c r="F48" s="42"/>
    </row>
    <row r="49" spans="2:6" x14ac:dyDescent="0.25">
      <c r="B49" s="42"/>
      <c r="C49" s="42"/>
      <c r="D49" s="43"/>
      <c r="E49" s="42"/>
      <c r="F49" s="42"/>
    </row>
    <row r="50" spans="2:6" x14ac:dyDescent="0.25">
      <c r="B50" s="42"/>
      <c r="C50" s="42"/>
      <c r="D50" s="43"/>
      <c r="E50" s="42"/>
      <c r="F50" s="42"/>
    </row>
    <row r="51" spans="2:6" x14ac:dyDescent="0.25">
      <c r="B51" s="42"/>
      <c r="C51" s="42"/>
      <c r="D51" s="43"/>
      <c r="E51" s="42"/>
      <c r="F51" s="42"/>
    </row>
    <row r="52" spans="2:6" x14ac:dyDescent="0.25">
      <c r="B52" s="42"/>
      <c r="C52" s="42"/>
      <c r="D52" s="43"/>
      <c r="E52" s="42"/>
      <c r="F52" s="42"/>
    </row>
    <row r="53" spans="2:6" x14ac:dyDescent="0.25">
      <c r="B53" s="42"/>
      <c r="C53" s="42"/>
      <c r="D53" s="42"/>
      <c r="E53" s="42"/>
      <c r="F53" s="42"/>
    </row>
    <row r="54" spans="2:6" x14ac:dyDescent="0.25">
      <c r="B54" s="42"/>
      <c r="C54" s="42"/>
      <c r="D54" s="42"/>
      <c r="E54" s="42"/>
      <c r="F54" s="42"/>
    </row>
    <row r="55" spans="2:6" ht="15.75" x14ac:dyDescent="0.25">
      <c r="B55" s="46"/>
      <c r="C55" s="46"/>
      <c r="D55" s="46"/>
      <c r="E55" s="46"/>
      <c r="F55" s="46"/>
    </row>
    <row r="56" spans="2:6" ht="15.75" x14ac:dyDescent="0.25">
      <c r="B56" s="47"/>
      <c r="C56" s="47"/>
      <c r="D56" s="42"/>
      <c r="E56" s="48"/>
      <c r="F56" s="48"/>
    </row>
    <row r="57" spans="2:6" x14ac:dyDescent="0.25">
      <c r="B57" s="50"/>
      <c r="C57" s="43"/>
      <c r="D57" s="42"/>
      <c r="E57" s="50"/>
      <c r="F57" s="43"/>
    </row>
    <row r="58" spans="2:6" x14ac:dyDescent="0.25">
      <c r="B58" s="50"/>
      <c r="C58" s="51"/>
      <c r="D58" s="20"/>
      <c r="E58" s="50"/>
      <c r="F58" s="43"/>
    </row>
    <row r="59" spans="2:6" x14ac:dyDescent="0.25">
      <c r="B59" s="50"/>
      <c r="C59" s="52"/>
      <c r="D59" s="20"/>
      <c r="E59" s="50"/>
      <c r="F59" s="49"/>
    </row>
    <row r="60" spans="2:6" x14ac:dyDescent="0.25">
      <c r="B60" s="50"/>
      <c r="C60" s="52"/>
      <c r="D60" s="20"/>
      <c r="E60" s="50"/>
      <c r="F60" s="49"/>
    </row>
    <row r="61" spans="2:6" x14ac:dyDescent="0.25">
      <c r="B61" s="50"/>
      <c r="C61" s="52"/>
      <c r="D61" s="20"/>
      <c r="E61" s="50"/>
      <c r="F61" s="49"/>
    </row>
    <row r="62" spans="2:6" x14ac:dyDescent="0.25">
      <c r="B62" s="50"/>
      <c r="C62" s="51"/>
      <c r="D62" s="20"/>
      <c r="E62" s="50"/>
      <c r="F62" s="43"/>
    </row>
  </sheetData>
  <autoFilter ref="A1:K27" xr:uid="{2F813247-D2E2-4E84-917F-2EA860EFDBD3}">
    <filterColumn colId="1">
      <filters>
        <filter val="CSCO"/>
        <filter val="IBM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4F3C-54DE-4CA1-88C5-6F73F24E583C}">
  <dimension ref="A1:K29"/>
  <sheetViews>
    <sheetView topLeftCell="H1" workbookViewId="0">
      <selection activeCell="K2" sqref="K2"/>
    </sheetView>
  </sheetViews>
  <sheetFormatPr defaultRowHeight="15" x14ac:dyDescent="0.25"/>
  <cols>
    <col min="2" max="2" width="18.5703125" customWidth="1"/>
    <col min="3" max="3" width="20.42578125" customWidth="1"/>
    <col min="4" max="4" width="17.42578125" customWidth="1"/>
    <col min="5" max="5" width="19.7109375" customWidth="1"/>
    <col min="6" max="6" width="26.140625" customWidth="1"/>
    <col min="7" max="7" width="26.42578125" customWidth="1"/>
    <col min="8" max="8" width="26.85546875" customWidth="1"/>
    <col min="9" max="9" width="24.140625" customWidth="1"/>
    <col min="10" max="10" width="25" customWidth="1"/>
    <col min="11" max="11" width="28" customWidth="1"/>
    <col min="12" max="12" width="9.140625" customWidth="1"/>
  </cols>
  <sheetData>
    <row r="1" spans="1:11" x14ac:dyDescent="0.25">
      <c r="B1" s="7" t="s">
        <v>0</v>
      </c>
      <c r="C1" s="7" t="s">
        <v>1</v>
      </c>
      <c r="D1" s="7" t="s">
        <v>2</v>
      </c>
      <c r="E1" s="7" t="s">
        <v>577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25">
      <c r="A2">
        <v>390</v>
      </c>
      <c r="B2" s="56" t="s">
        <v>172</v>
      </c>
      <c r="C2" s="56" t="s">
        <v>10</v>
      </c>
      <c r="D2" s="57">
        <v>41482</v>
      </c>
      <c r="E2" s="58">
        <v>48607000000</v>
      </c>
      <c r="F2" s="58">
        <v>19167000000</v>
      </c>
      <c r="G2" s="58">
        <v>11802000000</v>
      </c>
      <c r="H2" s="58">
        <v>5942000000</v>
      </c>
      <c r="I2" s="58">
        <v>395000000</v>
      </c>
      <c r="J2" s="56" t="s">
        <v>21</v>
      </c>
      <c r="K2" s="56" t="s">
        <v>173</v>
      </c>
    </row>
    <row r="3" spans="1:11" x14ac:dyDescent="0.25">
      <c r="A3">
        <v>391</v>
      </c>
      <c r="B3" s="56" t="s">
        <v>172</v>
      </c>
      <c r="C3" s="56" t="s">
        <v>14</v>
      </c>
      <c r="D3" s="57">
        <v>41846</v>
      </c>
      <c r="E3" s="58">
        <v>47142000000</v>
      </c>
      <c r="F3" s="58">
        <v>19373000000</v>
      </c>
      <c r="G3" s="58">
        <v>11437000000</v>
      </c>
      <c r="H3" s="58">
        <v>6294000000</v>
      </c>
      <c r="I3" s="58">
        <v>275000000</v>
      </c>
      <c r="J3" s="56" t="s">
        <v>21</v>
      </c>
      <c r="K3" s="56" t="s">
        <v>173</v>
      </c>
    </row>
    <row r="4" spans="1:11" x14ac:dyDescent="0.25">
      <c r="A4">
        <v>392</v>
      </c>
      <c r="B4" s="56" t="s">
        <v>172</v>
      </c>
      <c r="C4" s="56" t="s">
        <v>15</v>
      </c>
      <c r="D4" s="57">
        <v>42210</v>
      </c>
      <c r="E4" s="58">
        <v>49161000000</v>
      </c>
      <c r="F4" s="58">
        <v>19480000000</v>
      </c>
      <c r="G4" s="58">
        <v>11861000000</v>
      </c>
      <c r="H4" s="58">
        <v>6207000000</v>
      </c>
      <c r="I4" s="58">
        <v>359000000</v>
      </c>
      <c r="J4" s="56" t="s">
        <v>21</v>
      </c>
      <c r="K4" s="56" t="s">
        <v>173</v>
      </c>
    </row>
    <row r="5" spans="1:11" x14ac:dyDescent="0.25">
      <c r="A5">
        <v>393</v>
      </c>
      <c r="B5" s="69" t="s">
        <v>172</v>
      </c>
      <c r="C5" s="69" t="s">
        <v>16</v>
      </c>
      <c r="D5" s="70">
        <v>42581</v>
      </c>
      <c r="E5" s="71">
        <v>49247000000</v>
      </c>
      <c r="F5" s="71">
        <v>18287000000</v>
      </c>
      <c r="G5" s="71">
        <v>11433000000</v>
      </c>
      <c r="H5" s="71">
        <v>6296000000</v>
      </c>
      <c r="I5" s="71">
        <v>303000000</v>
      </c>
      <c r="J5" s="69" t="s">
        <v>21</v>
      </c>
      <c r="K5" s="69" t="s">
        <v>173</v>
      </c>
    </row>
    <row r="6" spans="1:11" x14ac:dyDescent="0.25">
      <c r="A6">
        <v>823</v>
      </c>
      <c r="B6" s="53" t="s">
        <v>313</v>
      </c>
      <c r="C6" s="53" t="s">
        <v>10</v>
      </c>
      <c r="D6" s="54">
        <v>41274</v>
      </c>
      <c r="E6" s="55">
        <v>102874000000</v>
      </c>
      <c r="F6" s="55">
        <v>52513000000</v>
      </c>
      <c r="G6" s="55">
        <v>22389000000</v>
      </c>
      <c r="H6" s="55">
        <v>5816000000</v>
      </c>
      <c r="I6" s="55">
        <v>0</v>
      </c>
      <c r="J6" s="53" t="s">
        <v>21</v>
      </c>
      <c r="K6" s="53" t="s">
        <v>175</v>
      </c>
    </row>
    <row r="7" spans="1:11" x14ac:dyDescent="0.25">
      <c r="A7">
        <v>824</v>
      </c>
      <c r="B7" s="53" t="s">
        <v>313</v>
      </c>
      <c r="C7" s="53" t="s">
        <v>14</v>
      </c>
      <c r="D7" s="54">
        <v>41639</v>
      </c>
      <c r="E7" s="55">
        <v>98367000000</v>
      </c>
      <c r="F7" s="55">
        <v>49683000000</v>
      </c>
      <c r="G7" s="55">
        <v>22629000000</v>
      </c>
      <c r="H7" s="55">
        <v>5743000000</v>
      </c>
      <c r="I7" s="55">
        <v>0</v>
      </c>
      <c r="J7" s="53" t="s">
        <v>21</v>
      </c>
      <c r="K7" s="53" t="s">
        <v>175</v>
      </c>
    </row>
    <row r="8" spans="1:11" x14ac:dyDescent="0.25">
      <c r="A8">
        <v>825</v>
      </c>
      <c r="B8" s="53" t="s">
        <v>313</v>
      </c>
      <c r="C8" s="53" t="s">
        <v>15</v>
      </c>
      <c r="D8" s="54">
        <v>42004</v>
      </c>
      <c r="E8" s="55">
        <v>92793000000</v>
      </c>
      <c r="F8" s="55">
        <v>46386000000</v>
      </c>
      <c r="G8" s="55">
        <v>22438000000</v>
      </c>
      <c r="H8" s="55">
        <v>5437000000</v>
      </c>
      <c r="I8" s="55">
        <v>0</v>
      </c>
      <c r="J8" s="53" t="s">
        <v>21</v>
      </c>
      <c r="K8" s="53" t="s">
        <v>175</v>
      </c>
    </row>
    <row r="9" spans="1:11" x14ac:dyDescent="0.25">
      <c r="A9">
        <v>826</v>
      </c>
      <c r="B9" s="53" t="s">
        <v>313</v>
      </c>
      <c r="C9" s="53" t="s">
        <v>16</v>
      </c>
      <c r="D9" s="54">
        <v>42369</v>
      </c>
      <c r="E9" s="55">
        <v>81741000000</v>
      </c>
      <c r="F9" s="55">
        <v>41057000000</v>
      </c>
      <c r="G9" s="55">
        <v>19748000000</v>
      </c>
      <c r="H9" s="55">
        <v>5247000000</v>
      </c>
      <c r="I9" s="55">
        <v>0</v>
      </c>
      <c r="J9" s="53" t="s">
        <v>21</v>
      </c>
      <c r="K9" s="53" t="s">
        <v>175</v>
      </c>
    </row>
    <row r="13" spans="1:11" ht="16.5" thickBot="1" x14ac:dyDescent="0.3">
      <c r="B13" s="68" t="s">
        <v>608</v>
      </c>
      <c r="C13" s="68"/>
      <c r="D13" s="68"/>
      <c r="E13" s="68"/>
      <c r="F13" s="68"/>
    </row>
    <row r="14" spans="1:11" ht="17.25" thickTop="1" thickBot="1" x14ac:dyDescent="0.3">
      <c r="B14" s="72" t="s">
        <v>172</v>
      </c>
      <c r="C14" s="73"/>
      <c r="E14" s="74" t="s">
        <v>313</v>
      </c>
      <c r="F14" s="75"/>
    </row>
    <row r="15" spans="1:11" x14ac:dyDescent="0.25">
      <c r="B15" s="61" t="s">
        <v>610</v>
      </c>
      <c r="C15" s="64">
        <f>C20-C16</f>
        <v>2105000000</v>
      </c>
      <c r="E15" s="61" t="s">
        <v>610</v>
      </c>
      <c r="F15" s="64">
        <f>F20-F16</f>
        <v>21133000000</v>
      </c>
    </row>
    <row r="16" spans="1:11" x14ac:dyDescent="0.25">
      <c r="B16" s="60" t="s">
        <v>601</v>
      </c>
      <c r="C16" s="64">
        <f>MIN(TR_CSCO)</f>
        <v>47142000000</v>
      </c>
      <c r="E16" s="60" t="s">
        <v>601</v>
      </c>
      <c r="F16" s="64">
        <f>MIN(TR_IBM)</f>
        <v>81741000000</v>
      </c>
    </row>
    <row r="17" spans="2:6" x14ac:dyDescent="0.25">
      <c r="B17" s="60" t="s">
        <v>602</v>
      </c>
      <c r="C17" s="65">
        <f>_xlfn.QUARTILE.EXC(TR_CSCO,1)</f>
        <v>47508250000</v>
      </c>
      <c r="E17" s="60" t="s">
        <v>602</v>
      </c>
      <c r="F17" s="65">
        <f>_xlfn.QUARTILE.EXC(TR_IBM,1)</f>
        <v>84504000000</v>
      </c>
    </row>
    <row r="18" spans="2:6" x14ac:dyDescent="0.25">
      <c r="B18" s="60" t="s">
        <v>603</v>
      </c>
      <c r="C18" s="65">
        <f>_xlfn.QUARTILE.EXC(TR_CSCO,2)</f>
        <v>48884000000</v>
      </c>
      <c r="E18" s="60" t="s">
        <v>603</v>
      </c>
      <c r="F18" s="65">
        <f>_xlfn.QUARTILE.EXC(TR_IBM,2)</f>
        <v>95580000000</v>
      </c>
    </row>
    <row r="19" spans="2:6" x14ac:dyDescent="0.25">
      <c r="B19" s="60" t="s">
        <v>604</v>
      </c>
      <c r="C19" s="65">
        <f>_xlfn.QUARTILE.EXC(TR_CSCO,3)</f>
        <v>49225500000</v>
      </c>
      <c r="E19" s="60" t="s">
        <v>604</v>
      </c>
      <c r="F19" s="65">
        <f>_xlfn.QUARTILE.EXC(TR_IBM,3)</f>
        <v>101747250000</v>
      </c>
    </row>
    <row r="20" spans="2:6" x14ac:dyDescent="0.25">
      <c r="B20" s="59" t="s">
        <v>605</v>
      </c>
      <c r="C20" s="64">
        <f>MAX(TR_CSCO)</f>
        <v>49247000000</v>
      </c>
      <c r="E20" s="59" t="s">
        <v>605</v>
      </c>
      <c r="F20" s="64">
        <f>MAX(TR_IBM)</f>
        <v>102874000000</v>
      </c>
    </row>
    <row r="21" spans="2:6" x14ac:dyDescent="0.25">
      <c r="B21" s="60" t="s">
        <v>609</v>
      </c>
      <c r="C21" s="80">
        <f>STDEV(TR_CSCO)</f>
        <v>973718088.90800965</v>
      </c>
      <c r="D21" s="9"/>
      <c r="E21" s="81" t="s">
        <v>609</v>
      </c>
      <c r="F21" s="80">
        <f>STDEV(TR_IBM)</f>
        <v>9120413710.4629192</v>
      </c>
    </row>
    <row r="25" spans="2:6" ht="16.5" thickBot="1" x14ac:dyDescent="0.3">
      <c r="B25" s="67" t="s">
        <v>607</v>
      </c>
      <c r="C25" s="67"/>
      <c r="D25" s="67"/>
      <c r="E25" s="67"/>
      <c r="F25" s="67"/>
    </row>
    <row r="26" spans="2:6" ht="16.5" thickTop="1" thickBot="1" x14ac:dyDescent="0.3">
      <c r="B26" s="76" t="s">
        <v>172</v>
      </c>
      <c r="C26" s="77"/>
      <c r="E26" s="78" t="s">
        <v>313</v>
      </c>
      <c r="F26" s="79"/>
    </row>
    <row r="27" spans="2:6" x14ac:dyDescent="0.25">
      <c r="B27" s="59" t="s">
        <v>600</v>
      </c>
      <c r="C27" s="64">
        <f>AVERAGE(TR_CSCO)</f>
        <v>48539250000</v>
      </c>
      <c r="E27" s="62" t="s">
        <v>600</v>
      </c>
      <c r="F27" s="64">
        <f>AVERAGE(TR_IBM)</f>
        <v>93943750000</v>
      </c>
    </row>
    <row r="28" spans="2:6" x14ac:dyDescent="0.25">
      <c r="B28" s="63" t="s">
        <v>611</v>
      </c>
      <c r="C28" s="65">
        <f>MEDIAN(TR_CSCO)</f>
        <v>48884000000</v>
      </c>
      <c r="D28" s="9"/>
      <c r="E28" s="82" t="s">
        <v>611</v>
      </c>
      <c r="F28" s="65">
        <f>MEDIAN(TR_IBM)</f>
        <v>95580000000</v>
      </c>
    </row>
    <row r="29" spans="2:6" x14ac:dyDescent="0.25">
      <c r="B29" s="63" t="s">
        <v>612</v>
      </c>
      <c r="C29" s="66" t="e">
        <f t="array" ref="C29">MODE(TR_CSCO)</f>
        <v>#N/A</v>
      </c>
      <c r="E29" s="63" t="s">
        <v>612</v>
      </c>
      <c r="F29" s="66" t="e">
        <f>MODE(TR_IBM)</f>
        <v>#N/A</v>
      </c>
    </row>
  </sheetData>
  <autoFilter ref="A1:K9" xr:uid="{1DC31B01-D9BF-481D-8ED2-AEEA15FD84DC}">
    <sortState xmlns:xlrd2="http://schemas.microsoft.com/office/spreadsheetml/2017/richdata2" ref="A2:K9">
      <sortCondition ref="B1:B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3216-BF7C-4BBD-85DA-BC6D5E001855}">
  <dimension ref="A2:D6"/>
  <sheetViews>
    <sheetView workbookViewId="0">
      <selection activeCell="D3" sqref="D3:D4"/>
    </sheetView>
  </sheetViews>
  <sheetFormatPr defaultRowHeight="15" x14ac:dyDescent="0.25"/>
  <cols>
    <col min="1" max="1" width="13.140625" bestFit="1" customWidth="1"/>
  </cols>
  <sheetData>
    <row r="2" spans="1:4" x14ac:dyDescent="0.25">
      <c r="D2" s="4" t="s">
        <v>576</v>
      </c>
    </row>
    <row r="3" spans="1:4" x14ac:dyDescent="0.25">
      <c r="A3" s="3" t="s">
        <v>576</v>
      </c>
      <c r="D3" s="5" t="s">
        <v>172</v>
      </c>
    </row>
    <row r="4" spans="1:4" x14ac:dyDescent="0.25">
      <c r="A4" s="5" t="s">
        <v>172</v>
      </c>
      <c r="D4" s="5" t="s">
        <v>313</v>
      </c>
    </row>
    <row r="5" spans="1:4" x14ac:dyDescent="0.25">
      <c r="A5" s="5" t="s">
        <v>313</v>
      </c>
    </row>
    <row r="6" spans="1:4" x14ac:dyDescent="0.25">
      <c r="A6" s="5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22D-D1C4-4FB2-96C3-54E73E835505}">
  <dimension ref="A1:H43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9.140625" customWidth="1"/>
    <col min="2" max="2" width="41.140625" customWidth="1"/>
    <col min="3" max="3" width="24.42578125" customWidth="1"/>
    <col min="4" max="4" width="18.140625" customWidth="1"/>
    <col min="5" max="5" width="17.42578125" customWidth="1"/>
    <col min="6" max="6" width="18.7109375" customWidth="1"/>
    <col min="7" max="8" width="19.7109375" customWidth="1"/>
  </cols>
  <sheetData>
    <row r="1" spans="1:8" ht="15.75" thickBot="1" x14ac:dyDescent="0.3"/>
    <row r="2" spans="1:8" ht="16.5" thickBot="1" x14ac:dyDescent="0.3">
      <c r="A2" s="8" t="s">
        <v>8</v>
      </c>
      <c r="B2" s="39" t="s">
        <v>313</v>
      </c>
    </row>
    <row r="3" spans="1:8" ht="14.25" customHeight="1" x14ac:dyDescent="0.25"/>
    <row r="5" spans="1:8" ht="15.75" x14ac:dyDescent="0.25">
      <c r="B5" s="25" t="s">
        <v>578</v>
      </c>
      <c r="C5" s="26"/>
      <c r="D5" s="26"/>
      <c r="E5" s="26"/>
      <c r="F5" s="26"/>
      <c r="G5" s="26"/>
      <c r="H5" s="26"/>
    </row>
    <row r="6" spans="1:8" ht="19.5" thickBot="1" x14ac:dyDescent="0.35">
      <c r="C6" s="27"/>
      <c r="D6" s="28" t="s">
        <v>587</v>
      </c>
      <c r="E6" s="27"/>
      <c r="F6" s="27"/>
      <c r="G6" s="29" t="s">
        <v>586</v>
      </c>
      <c r="H6" s="27"/>
    </row>
    <row r="7" spans="1:8" ht="15.75" thickTop="1" x14ac:dyDescent="0.25">
      <c r="C7" s="30" t="s">
        <v>10</v>
      </c>
      <c r="D7" s="30" t="s">
        <v>14</v>
      </c>
      <c r="E7" s="31" t="s">
        <v>15</v>
      </c>
      <c r="F7" s="32" t="s">
        <v>16</v>
      </c>
      <c r="G7" s="30" t="s">
        <v>579</v>
      </c>
      <c r="H7" s="30" t="s">
        <v>580</v>
      </c>
    </row>
    <row r="8" spans="1:8" x14ac:dyDescent="0.25">
      <c r="B8" s="10" t="s">
        <v>581</v>
      </c>
      <c r="C8" s="9">
        <f t="array" ref="C8">INDEX(Total_Revenue,MATCH(1,($B$2=Ticker_Symbol)*(C7=Years),0))</f>
        <v>102874000000</v>
      </c>
      <c r="D8" s="9">
        <f t="array" ref="D8">INDEX(Total_Revenue,MATCH(1,($B$2=Ticker_Symbol)*(D7=Years),0))</f>
        <v>98367000000</v>
      </c>
      <c r="E8" s="9">
        <f t="array" ref="E8">INDEX(Total_Revenue,MATCH(1,($B$2=Ticker_Symbol)*(E7=Years),0))</f>
        <v>92793000000</v>
      </c>
      <c r="F8" s="9">
        <f t="array" ref="F8">INDEX(Total_Revenue,MATCH(1,($B$2=Ticker_Symbol)*(F7=Years),0))</f>
        <v>81741000000</v>
      </c>
      <c r="G8" s="9">
        <f ca="1">F8*(1+G21)</f>
        <v>81741000000</v>
      </c>
      <c r="H8" s="9">
        <f ca="1">G8*(1+H21)</f>
        <v>82558410000</v>
      </c>
    </row>
    <row r="9" spans="1:8" x14ac:dyDescent="0.25">
      <c r="B9" s="37" t="s">
        <v>597</v>
      </c>
      <c r="C9" s="9">
        <f t="array" ref="C9">INDEX(CGS,MATCH(1,($B$2=Ticker_Symbol)*(C7=Years),0))</f>
        <v>52513000000</v>
      </c>
      <c r="D9" s="9">
        <f t="array" ref="D9">INDEX(CGS,MATCH(1,($B$2=Ticker_Symbol)*(D7=Years),0))</f>
        <v>49683000000</v>
      </c>
      <c r="E9" s="9">
        <f t="array" ref="E9">INDEX(CGS,MATCH(1,($B$2=Ticker_Symbol)*(E7=Years),0))</f>
        <v>46386000000</v>
      </c>
      <c r="F9" s="9">
        <f t="array" ref="F9">INDEX(CGS,MATCH(1,($B$2=Ticker_Symbol)*(F7=Years),0))</f>
        <v>41057000000</v>
      </c>
      <c r="G9" s="38"/>
      <c r="H9" s="38"/>
    </row>
    <row r="10" spans="1:8" x14ac:dyDescent="0.25">
      <c r="B10" s="11" t="s">
        <v>582</v>
      </c>
      <c r="C10" s="9">
        <f>C8-C9</f>
        <v>50361000000</v>
      </c>
      <c r="D10" s="9">
        <f t="shared" ref="D10:F10" si="0">D8-D9</f>
        <v>48684000000</v>
      </c>
      <c r="E10" s="9">
        <f t="shared" si="0"/>
        <v>46407000000</v>
      </c>
      <c r="F10" s="9">
        <f t="shared" si="0"/>
        <v>40684000000</v>
      </c>
      <c r="G10" s="9">
        <f ca="1">G8*G22</f>
        <v>51496830000</v>
      </c>
      <c r="H10" s="9">
        <f ca="1">H8*H22</f>
        <v>52837382400</v>
      </c>
    </row>
    <row r="11" spans="1:8" x14ac:dyDescent="0.25">
      <c r="B11" s="37" t="s">
        <v>598</v>
      </c>
      <c r="C11" s="9">
        <f t="array" ref="C11">INDEX(SGA,MATCH(1,($B$2=Ticker_Symbol)*(C7=Years),0))</f>
        <v>22389000000</v>
      </c>
      <c r="D11" s="9">
        <f t="array" ref="D11">INDEX(SGA,MATCH(1,($B$2=Ticker_Symbol)*(D7=Years),0))</f>
        <v>22629000000</v>
      </c>
      <c r="E11" s="9">
        <f t="array" ref="E11">INDEX(SGA,MATCH(1,($B$2=Ticker_Symbol)*(E7=Years),0))</f>
        <v>22438000000</v>
      </c>
      <c r="F11" s="9">
        <f t="array" ref="F11">INDEX(SGA,MATCH(1,($B$2=Ticker_Symbol)*(F7=Years),0))</f>
        <v>19748000000</v>
      </c>
      <c r="G11" s="38"/>
      <c r="H11" s="38"/>
    </row>
    <row r="12" spans="1:8" x14ac:dyDescent="0.25">
      <c r="B12" s="37" t="s">
        <v>599</v>
      </c>
      <c r="C12" s="9">
        <f t="array" ref="C12">INDEX(OOI,MATCH(1,($B$2=Ticker_Symbol)*(C7=Years),0))</f>
        <v>0</v>
      </c>
      <c r="D12" s="9">
        <f t="array" ref="D12">INDEX(OOI,MATCH(1,($B$2=Ticker_Symbol)*(D7=Years),0))</f>
        <v>0</v>
      </c>
      <c r="E12" s="9">
        <f t="array" ref="E12">INDEX(OOI,MATCH(1,($B$2=Ticker_Symbol)*(E7=Years),0))</f>
        <v>0</v>
      </c>
      <c r="F12" s="9">
        <f t="array" ref="F12">INDEX(OOI,MATCH(1,($B$2=Ticker_Symbol)*(F7=Years),0))</f>
        <v>0</v>
      </c>
      <c r="G12" s="38"/>
      <c r="H12" s="38"/>
    </row>
    <row r="13" spans="1:8" x14ac:dyDescent="0.25">
      <c r="B13" s="40" t="s">
        <v>5</v>
      </c>
      <c r="C13" s="9">
        <f t="array" ref="C13">INDEX(RnD,MATCH(1,($B$2=Ticker_Symbol)*(C7=Years),0))</f>
        <v>5816000000</v>
      </c>
      <c r="D13" s="9">
        <f t="array" ref="D13">INDEX(RnD,MATCH(1,($B$2=Ticker_Symbol)*(D7=Years),0))</f>
        <v>5743000000</v>
      </c>
      <c r="E13" s="9">
        <f t="array" ref="E13">INDEX(RnD,MATCH(1,($B$2=Ticker_Symbol)*(E7=Years),0))</f>
        <v>5437000000</v>
      </c>
      <c r="F13" s="9">
        <f t="array" ref="F13">INDEX(RnD,MATCH(1,($B$2=Ticker_Symbol)*(F7=Years),0))</f>
        <v>5247000000</v>
      </c>
      <c r="G13" s="38"/>
      <c r="H13" s="38"/>
    </row>
    <row r="14" spans="1:8" x14ac:dyDescent="0.25">
      <c r="B14" s="11" t="s">
        <v>606</v>
      </c>
      <c r="C14" s="9">
        <f t="array" ref="C14">C11+C12+C13</f>
        <v>28205000000</v>
      </c>
      <c r="D14" s="9">
        <f t="shared" ref="D14:F14" si="1">D11+D12+D13</f>
        <v>28372000000</v>
      </c>
      <c r="E14" s="9">
        <f t="shared" si="1"/>
        <v>27875000000</v>
      </c>
      <c r="F14" s="9">
        <f t="shared" si="1"/>
        <v>24995000000</v>
      </c>
      <c r="G14" s="38"/>
      <c r="H14" s="38"/>
    </row>
    <row r="15" spans="1:8" x14ac:dyDescent="0.25">
      <c r="A15" s="14"/>
      <c r="B15" s="11" t="s">
        <v>585</v>
      </c>
      <c r="C15" s="9">
        <f>C10-C14</f>
        <v>22156000000</v>
      </c>
      <c r="D15" s="9">
        <f t="shared" ref="D15:F15" si="2">D10-D14</f>
        <v>20312000000</v>
      </c>
      <c r="E15" s="9">
        <f t="shared" si="2"/>
        <v>18532000000</v>
      </c>
      <c r="F15" s="9">
        <f t="shared" si="2"/>
        <v>15689000000</v>
      </c>
      <c r="G15" s="9">
        <f ca="1">G8*G23</f>
        <v>20435250000</v>
      </c>
      <c r="H15" s="9">
        <f ca="1">H8*H23</f>
        <v>21465186600</v>
      </c>
    </row>
    <row r="17" spans="2:8" x14ac:dyDescent="0.25">
      <c r="C17" s="13"/>
    </row>
    <row r="19" spans="2:8" ht="15.75" x14ac:dyDescent="0.25">
      <c r="B19" s="25" t="s">
        <v>584</v>
      </c>
      <c r="C19" s="26"/>
      <c r="D19" s="26"/>
      <c r="E19" s="26"/>
      <c r="F19" s="26"/>
      <c r="G19" s="26"/>
      <c r="H19" s="26"/>
    </row>
    <row r="20" spans="2:8" ht="19.5" thickBot="1" x14ac:dyDescent="0.35">
      <c r="B20" s="24"/>
      <c r="C20" s="29"/>
      <c r="D20" s="29" t="s">
        <v>588</v>
      </c>
      <c r="E20" s="29"/>
      <c r="F20" s="29"/>
      <c r="G20" s="29" t="s">
        <v>591</v>
      </c>
      <c r="H20" s="29"/>
    </row>
    <row r="21" spans="2:8" ht="15.75" thickTop="1" x14ac:dyDescent="0.25">
      <c r="B21" s="15" t="s">
        <v>590</v>
      </c>
      <c r="D21" s="18">
        <f>(D8/C8)-1</f>
        <v>-4.381087543985851E-2</v>
      </c>
      <c r="E21" s="18">
        <f t="shared" ref="E21:F21" si="3">(E8/D8)-1</f>
        <v>-5.6665345085242014E-2</v>
      </c>
      <c r="F21" s="18">
        <f t="shared" si="3"/>
        <v>-0.119103811709935</v>
      </c>
      <c r="G21" s="19">
        <f ca="1">OFFSET(G32,MATCH($C$27,$B$33:$B$35,0),0)</f>
        <v>0</v>
      </c>
      <c r="H21" s="19">
        <f ca="1">OFFSET(H32,MATCH($C$27,$B$33:$B$35,0),0)</f>
        <v>0.01</v>
      </c>
    </row>
    <row r="22" spans="2:8" x14ac:dyDescent="0.25">
      <c r="B22" s="12" t="s">
        <v>583</v>
      </c>
      <c r="C22" s="17">
        <f>C10/C8</f>
        <v>0.48954060306783054</v>
      </c>
      <c r="D22" s="17">
        <f t="shared" ref="D22:F22" si="4">D10/D8</f>
        <v>0.49492207752599959</v>
      </c>
      <c r="E22" s="17">
        <f t="shared" si="4"/>
        <v>0.50011315508712939</v>
      </c>
      <c r="F22" s="17">
        <f t="shared" si="4"/>
        <v>0.4977184032492874</v>
      </c>
      <c r="G22" s="36">
        <f ca="1">OFFSET(G36,MATCH($C$27,$B$33:$B$35,0),0)</f>
        <v>0.63</v>
      </c>
      <c r="H22" s="36">
        <f ca="1">OFFSET(H36,MATCH($C$27,$B$33:$B$35,0),0)</f>
        <v>0.64</v>
      </c>
    </row>
    <row r="23" spans="2:8" x14ac:dyDescent="0.25">
      <c r="B23" s="16" t="s">
        <v>589</v>
      </c>
      <c r="C23" s="17">
        <f>C15/C8</f>
        <v>0.21537025876314714</v>
      </c>
      <c r="D23" s="17">
        <f t="shared" ref="D23:F23" si="5">D15/D8</f>
        <v>0.20649201459839173</v>
      </c>
      <c r="E23" s="17">
        <f t="shared" si="5"/>
        <v>0.1997133404459388</v>
      </c>
      <c r="F23" s="17">
        <f t="shared" si="5"/>
        <v>0.19193550360284312</v>
      </c>
      <c r="G23" s="36">
        <f ca="1">OFFSET(G40,MATCH($C$27,$B$33:$B$35,0),0)</f>
        <v>0.25</v>
      </c>
      <c r="H23" s="36">
        <f ca="1">OFFSET(H40,MATCH($C$27,$B$33:$B$35,0),0)</f>
        <v>0.26</v>
      </c>
    </row>
    <row r="26" spans="2:8" ht="15.75" thickBot="1" x14ac:dyDescent="0.3"/>
    <row r="27" spans="2:8" ht="15.75" thickBot="1" x14ac:dyDescent="0.3">
      <c r="B27" t="s">
        <v>592</v>
      </c>
      <c r="C27" s="39" t="s">
        <v>596</v>
      </c>
    </row>
    <row r="30" spans="2:8" ht="15.75" x14ac:dyDescent="0.25">
      <c r="B30" s="25" t="s">
        <v>593</v>
      </c>
      <c r="C30" s="26"/>
      <c r="D30" s="26"/>
      <c r="E30" s="26"/>
      <c r="F30" s="26"/>
      <c r="G30" s="26"/>
      <c r="H30" s="26"/>
    </row>
    <row r="32" spans="2:8" ht="16.5" thickBot="1" x14ac:dyDescent="0.3">
      <c r="B32" s="23" t="s">
        <v>590</v>
      </c>
      <c r="C32" s="24"/>
      <c r="D32" s="24"/>
      <c r="E32" s="24"/>
      <c r="F32" s="24"/>
      <c r="G32" s="24" t="s">
        <v>579</v>
      </c>
      <c r="H32" s="24" t="s">
        <v>580</v>
      </c>
    </row>
    <row r="33" spans="2:8" ht="15.75" thickTop="1" x14ac:dyDescent="0.25">
      <c r="B33" t="s">
        <v>594</v>
      </c>
      <c r="C33">
        <v>1</v>
      </c>
      <c r="G33" s="18">
        <v>0.02</v>
      </c>
      <c r="H33" s="18">
        <v>0.03</v>
      </c>
    </row>
    <row r="34" spans="2:8" x14ac:dyDescent="0.25">
      <c r="B34" t="s">
        <v>595</v>
      </c>
      <c r="C34">
        <v>2</v>
      </c>
      <c r="G34" s="18">
        <v>0.01</v>
      </c>
      <c r="H34" s="18">
        <v>0.02</v>
      </c>
    </row>
    <row r="35" spans="2:8" x14ac:dyDescent="0.25">
      <c r="B35" t="s">
        <v>596</v>
      </c>
      <c r="C35">
        <v>3</v>
      </c>
      <c r="G35" s="18">
        <v>0</v>
      </c>
      <c r="H35" s="18">
        <v>0.01</v>
      </c>
    </row>
    <row r="36" spans="2:8" ht="16.5" thickBot="1" x14ac:dyDescent="0.3">
      <c r="B36" s="23" t="s">
        <v>583</v>
      </c>
      <c r="C36" s="24"/>
      <c r="D36" s="24"/>
      <c r="E36" s="24"/>
      <c r="F36" s="24"/>
      <c r="G36" s="24"/>
      <c r="H36" s="24"/>
    </row>
    <row r="37" spans="2:8" ht="15.75" thickTop="1" x14ac:dyDescent="0.25">
      <c r="B37" t="s">
        <v>594</v>
      </c>
      <c r="C37" s="20">
        <v>1</v>
      </c>
      <c r="G37" s="6">
        <v>0.66</v>
      </c>
      <c r="H37" s="6">
        <v>0.67</v>
      </c>
    </row>
    <row r="38" spans="2:8" x14ac:dyDescent="0.25">
      <c r="B38" t="s">
        <v>595</v>
      </c>
      <c r="C38" s="20">
        <v>2</v>
      </c>
      <c r="G38" s="6">
        <v>0.65</v>
      </c>
      <c r="H38" s="6">
        <v>0.66</v>
      </c>
    </row>
    <row r="39" spans="2:8" x14ac:dyDescent="0.25">
      <c r="B39" t="s">
        <v>596</v>
      </c>
      <c r="C39" s="20">
        <v>3</v>
      </c>
      <c r="G39" s="6">
        <v>0.63</v>
      </c>
      <c r="H39" s="6">
        <v>0.64</v>
      </c>
    </row>
    <row r="40" spans="2:8" ht="16.5" thickBot="1" x14ac:dyDescent="0.3">
      <c r="B40" s="23" t="s">
        <v>589</v>
      </c>
      <c r="C40" s="24"/>
      <c r="D40" s="24"/>
      <c r="E40" s="24"/>
      <c r="F40" s="24"/>
      <c r="G40" s="33"/>
      <c r="H40" s="33"/>
    </row>
    <row r="41" spans="2:8" ht="15.75" thickTop="1" x14ac:dyDescent="0.25">
      <c r="B41" t="s">
        <v>594</v>
      </c>
      <c r="C41" s="20">
        <v>1</v>
      </c>
      <c r="G41" s="35">
        <v>0.28999999999999998</v>
      </c>
      <c r="H41" s="35">
        <v>0.3</v>
      </c>
    </row>
    <row r="42" spans="2:8" x14ac:dyDescent="0.25">
      <c r="B42" t="s">
        <v>595</v>
      </c>
      <c r="C42" s="20">
        <v>2</v>
      </c>
      <c r="G42" s="35">
        <v>0.28000000000000003</v>
      </c>
      <c r="H42" s="35">
        <v>0.28999999999999998</v>
      </c>
    </row>
    <row r="43" spans="2:8" x14ac:dyDescent="0.25">
      <c r="B43" s="21" t="s">
        <v>596</v>
      </c>
      <c r="C43" s="22">
        <v>3</v>
      </c>
      <c r="D43" s="21"/>
      <c r="E43" s="21"/>
      <c r="F43" s="21"/>
      <c r="G43" s="34">
        <v>0.25</v>
      </c>
      <c r="H43" s="34">
        <v>0.26</v>
      </c>
    </row>
  </sheetData>
  <dataValidations count="2">
    <dataValidation type="list" allowBlank="1" showInputMessage="1" showErrorMessage="1" sqref="C27" xr:uid="{BDC011B3-FD98-4393-A168-6C01FA90B905}">
      <formula1>$B$33:$B$35</formula1>
    </dataValidation>
    <dataValidation type="list" allowBlank="1" showInputMessage="1" showErrorMessage="1" sqref="B2" xr:uid="{577C76B9-A27E-456A-83B0-A2684EBCD0C8}">
      <formula1>Ticker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projectdata-nyse</vt:lpstr>
      <vt:lpstr>Sheet0</vt:lpstr>
      <vt:lpstr>Sheet1</vt:lpstr>
      <vt:lpstr>Sheet2</vt:lpstr>
      <vt:lpstr>Sheet3</vt:lpstr>
      <vt:lpstr>CGS</vt:lpstr>
      <vt:lpstr>OOI</vt:lpstr>
      <vt:lpstr>RnD</vt:lpstr>
      <vt:lpstr>SGA</vt:lpstr>
      <vt:lpstr>Ticker</vt:lpstr>
      <vt:lpstr>Ticker_Symbol</vt:lpstr>
      <vt:lpstr>Total_Revenue</vt:lpstr>
      <vt:lpstr>TR_CSCO</vt:lpstr>
      <vt:lpstr>TR_IBM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aobaj</cp:lastModifiedBy>
  <dcterms:created xsi:type="dcterms:W3CDTF">2019-10-16T15:29:46Z</dcterms:created>
  <dcterms:modified xsi:type="dcterms:W3CDTF">2019-10-22T13:40:28Z</dcterms:modified>
</cp:coreProperties>
</file>