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08\Desktop\DA\Excel files\Udemy\"/>
    </mc:Choice>
  </mc:AlternateContent>
  <xr:revisionPtr revIDLastSave="0" documentId="13_ncr:1_{0B7D9835-EA81-42D1-9DB4-8B466B03E5FA}" xr6:coauthVersionLast="47" xr6:coauthVersionMax="47" xr10:uidLastSave="{00000000-0000-0000-0000-000000000000}"/>
  <bookViews>
    <workbookView xWindow="-108" yWindow="-108" windowWidth="23256" windowHeight="12456" xr2:uid="{7D1AF565-A1F5-441A-A75D-8E1FF0ED4A09}"/>
  </bookViews>
  <sheets>
    <sheet name="Table" sheetId="1" r:id="rId1"/>
    <sheet name="Solution Basic XCEL" sheetId="2" r:id="rId2"/>
    <sheet name="Questions" sheetId="4" r:id="rId3"/>
    <sheet name="Dashboard Bas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B30" i="1" s="1"/>
  <c r="A29" i="2" s="1"/>
  <c r="C30" i="1"/>
  <c r="D30" i="1"/>
  <c r="E30" i="1" s="1"/>
  <c r="F30" i="1"/>
  <c r="G30" i="1" s="1"/>
  <c r="H30" i="1"/>
  <c r="I30" i="1"/>
  <c r="J30" i="1"/>
  <c r="K30" i="1"/>
  <c r="L30" i="1" s="1"/>
  <c r="A31" i="1"/>
  <c r="B31" i="1" s="1"/>
  <c r="A30" i="2" s="1"/>
  <c r="C31" i="1"/>
  <c r="D31" i="1"/>
  <c r="E31" i="1" s="1"/>
  <c r="F31" i="1"/>
  <c r="G31" i="1" s="1"/>
  <c r="H31" i="1"/>
  <c r="I31" i="1"/>
  <c r="J31" i="1"/>
  <c r="K31" i="1"/>
  <c r="L31" i="1" s="1"/>
  <c r="A32" i="1"/>
  <c r="B32" i="1" s="1"/>
  <c r="C32" i="1"/>
  <c r="D32" i="1"/>
  <c r="E32" i="1" s="1"/>
  <c r="J31" i="2" s="1"/>
  <c r="F32" i="1"/>
  <c r="G32" i="1" s="1"/>
  <c r="H32" i="1"/>
  <c r="I32" i="1"/>
  <c r="J32" i="1"/>
  <c r="M32" i="1" s="1"/>
  <c r="K32" i="1"/>
  <c r="L32" i="1" s="1"/>
  <c r="A33" i="1"/>
  <c r="B33" i="1" s="1"/>
  <c r="A32" i="2" s="1"/>
  <c r="C33" i="1"/>
  <c r="D33" i="1"/>
  <c r="E33" i="1" s="1"/>
  <c r="F33" i="1"/>
  <c r="G33" i="1" s="1"/>
  <c r="H33" i="1"/>
  <c r="I33" i="1"/>
  <c r="J33" i="1"/>
  <c r="M33" i="1" s="1"/>
  <c r="N33" i="1" s="1"/>
  <c r="AK32" i="2" s="1"/>
  <c r="AM32" i="2" s="1"/>
  <c r="K33" i="1"/>
  <c r="L33" i="1" s="1"/>
  <c r="A34" i="1"/>
  <c r="B34" i="1" s="1"/>
  <c r="C34" i="1"/>
  <c r="D34" i="1"/>
  <c r="E34" i="1" s="1"/>
  <c r="O33" i="2" s="1"/>
  <c r="F34" i="1"/>
  <c r="G34" i="1" s="1"/>
  <c r="H34" i="1"/>
  <c r="I34" i="1"/>
  <c r="J34" i="1"/>
  <c r="R34" i="1" s="1"/>
  <c r="K34" i="1"/>
  <c r="L34" i="1" s="1"/>
  <c r="A35" i="1"/>
  <c r="B35" i="1" s="1"/>
  <c r="A34" i="2" s="1"/>
  <c r="C35" i="1"/>
  <c r="D35" i="1"/>
  <c r="E35" i="1" s="1"/>
  <c r="K34" i="2" s="1"/>
  <c r="F35" i="1"/>
  <c r="G35" i="1" s="1"/>
  <c r="H35" i="1"/>
  <c r="I35" i="1"/>
  <c r="J35" i="1"/>
  <c r="Q35" i="1" s="1"/>
  <c r="K35" i="1"/>
  <c r="L35" i="1" s="1"/>
  <c r="A36" i="1"/>
  <c r="B36" i="1" s="1"/>
  <c r="A35" i="2" s="1"/>
  <c r="C36" i="1"/>
  <c r="D36" i="1"/>
  <c r="E36" i="1" s="1"/>
  <c r="F36" i="1"/>
  <c r="G36" i="1" s="1"/>
  <c r="H36" i="1"/>
  <c r="I36" i="1"/>
  <c r="J36" i="1"/>
  <c r="M36" i="1" s="1"/>
  <c r="K36" i="1"/>
  <c r="L36" i="1" s="1"/>
  <c r="A37" i="1"/>
  <c r="B37" i="1" s="1"/>
  <c r="A36" i="2" s="1"/>
  <c r="C37" i="1"/>
  <c r="D37" i="1"/>
  <c r="E37" i="1" s="1"/>
  <c r="F37" i="1"/>
  <c r="G37" i="1" s="1"/>
  <c r="H37" i="1"/>
  <c r="I37" i="1"/>
  <c r="J37" i="1"/>
  <c r="M37" i="1" s="1"/>
  <c r="N37" i="1" s="1"/>
  <c r="AK36" i="2" s="1"/>
  <c r="AM36" i="2" s="1"/>
  <c r="K37" i="1"/>
  <c r="L37" i="1" s="1"/>
  <c r="A38" i="1"/>
  <c r="B38" i="1" s="1"/>
  <c r="A37" i="2" s="1"/>
  <c r="C38" i="1"/>
  <c r="D38" i="1"/>
  <c r="E38" i="1" s="1"/>
  <c r="F38" i="1"/>
  <c r="G38" i="1" s="1"/>
  <c r="H38" i="1"/>
  <c r="I38" i="1"/>
  <c r="J38" i="1"/>
  <c r="R38" i="1" s="1"/>
  <c r="K38" i="1"/>
  <c r="L38" i="1" s="1"/>
  <c r="A39" i="1"/>
  <c r="B39" i="1" s="1"/>
  <c r="A38" i="2" s="1"/>
  <c r="C39" i="1"/>
  <c r="D39" i="1"/>
  <c r="E39" i="1" s="1"/>
  <c r="K38" i="2" s="1"/>
  <c r="F39" i="1"/>
  <c r="G39" i="1" s="1"/>
  <c r="H39" i="1"/>
  <c r="I39" i="1"/>
  <c r="J39" i="1"/>
  <c r="K39" i="1"/>
  <c r="L39" i="1" s="1"/>
  <c r="A40" i="1"/>
  <c r="B40" i="1" s="1"/>
  <c r="C40" i="1"/>
  <c r="D40" i="1"/>
  <c r="E40" i="1" s="1"/>
  <c r="F40" i="1"/>
  <c r="G40" i="1" s="1"/>
  <c r="H40" i="1"/>
  <c r="I40" i="1"/>
  <c r="J40" i="1"/>
  <c r="M40" i="1" s="1"/>
  <c r="K40" i="1"/>
  <c r="L40" i="1" s="1"/>
  <c r="A41" i="1"/>
  <c r="B41" i="1" s="1"/>
  <c r="A40" i="2" s="1"/>
  <c r="C41" i="1"/>
  <c r="D41" i="1"/>
  <c r="E41" i="1" s="1"/>
  <c r="J40" i="2" s="1"/>
  <c r="F41" i="1"/>
  <c r="G41" i="1" s="1"/>
  <c r="H41" i="1"/>
  <c r="I41" i="1"/>
  <c r="J41" i="1"/>
  <c r="M41" i="1" s="1"/>
  <c r="N41" i="1" s="1"/>
  <c r="AK40" i="2" s="1"/>
  <c r="AM40" i="2" s="1"/>
  <c r="K41" i="1"/>
  <c r="L41" i="1" s="1"/>
  <c r="A42" i="1"/>
  <c r="B42" i="1" s="1"/>
  <c r="A41" i="2" s="1"/>
  <c r="C42" i="1"/>
  <c r="D42" i="1"/>
  <c r="E42" i="1" s="1"/>
  <c r="F42" i="1"/>
  <c r="G42" i="1" s="1"/>
  <c r="H42" i="1"/>
  <c r="I42" i="1"/>
  <c r="J42" i="1"/>
  <c r="R42" i="1" s="1"/>
  <c r="K42" i="1"/>
  <c r="L42" i="1" s="1"/>
  <c r="A43" i="1"/>
  <c r="B43" i="1" s="1"/>
  <c r="A42" i="2" s="1"/>
  <c r="C43" i="1"/>
  <c r="D43" i="1"/>
  <c r="E43" i="1" s="1"/>
  <c r="K42" i="2" s="1"/>
  <c r="F43" i="1"/>
  <c r="G43" i="1" s="1"/>
  <c r="H43" i="1"/>
  <c r="I43" i="1"/>
  <c r="J43" i="1"/>
  <c r="K43" i="1"/>
  <c r="L43" i="1" s="1"/>
  <c r="A44" i="1"/>
  <c r="B44" i="1" s="1"/>
  <c r="B43" i="2" s="1"/>
  <c r="C44" i="1"/>
  <c r="D44" i="1"/>
  <c r="E44" i="1" s="1"/>
  <c r="F44" i="1"/>
  <c r="G44" i="1" s="1"/>
  <c r="H44" i="1"/>
  <c r="I44" i="1"/>
  <c r="J44" i="1"/>
  <c r="M44" i="1" s="1"/>
  <c r="N44" i="1" s="1"/>
  <c r="AK43" i="2" s="1"/>
  <c r="AM43" i="2" s="1"/>
  <c r="K44" i="1"/>
  <c r="L44" i="1" s="1"/>
  <c r="A45" i="1"/>
  <c r="B45" i="1" s="1"/>
  <c r="B44" i="2" s="1"/>
  <c r="C45" i="1"/>
  <c r="D45" i="1"/>
  <c r="E45" i="1" s="1"/>
  <c r="F45" i="1"/>
  <c r="G45" i="1" s="1"/>
  <c r="H45" i="1"/>
  <c r="I45" i="1"/>
  <c r="J45" i="1"/>
  <c r="K45" i="1"/>
  <c r="L45" i="1" s="1"/>
  <c r="A46" i="1"/>
  <c r="B46" i="1" s="1"/>
  <c r="C46" i="1"/>
  <c r="D46" i="1"/>
  <c r="E46" i="1" s="1"/>
  <c r="N45" i="2" s="1"/>
  <c r="F46" i="1"/>
  <c r="G46" i="1" s="1"/>
  <c r="H46" i="1"/>
  <c r="I46" i="1"/>
  <c r="J46" i="1"/>
  <c r="R46" i="1" s="1"/>
  <c r="K46" i="1"/>
  <c r="L46" i="1" s="1"/>
  <c r="A47" i="1"/>
  <c r="B47" i="1" s="1"/>
  <c r="A46" i="2" s="1"/>
  <c r="C47" i="1"/>
  <c r="D47" i="1"/>
  <c r="E47" i="1" s="1"/>
  <c r="F47" i="1"/>
  <c r="G47" i="1" s="1"/>
  <c r="H47" i="1"/>
  <c r="I47" i="1"/>
  <c r="J47" i="1"/>
  <c r="K47" i="1"/>
  <c r="L47" i="1" s="1"/>
  <c r="A48" i="1"/>
  <c r="B48" i="1" s="1"/>
  <c r="A47" i="2" s="1"/>
  <c r="C48" i="1"/>
  <c r="D48" i="1"/>
  <c r="E48" i="1" s="1"/>
  <c r="F48" i="1"/>
  <c r="G48" i="1" s="1"/>
  <c r="H48" i="1"/>
  <c r="I48" i="1"/>
  <c r="J48" i="1"/>
  <c r="M48" i="1" s="1"/>
  <c r="K48" i="1"/>
  <c r="L48" i="1" s="1"/>
  <c r="A49" i="1"/>
  <c r="B49" i="1" s="1"/>
  <c r="A48" i="2" s="1"/>
  <c r="C49" i="1"/>
  <c r="D49" i="1"/>
  <c r="E49" i="1" s="1"/>
  <c r="L48" i="2" s="1"/>
  <c r="F49" i="1"/>
  <c r="G49" i="1" s="1"/>
  <c r="H49" i="1"/>
  <c r="I49" i="1"/>
  <c r="J49" i="1"/>
  <c r="K49" i="1"/>
  <c r="L49" i="1" s="1"/>
  <c r="A50" i="1"/>
  <c r="B50" i="1" s="1"/>
  <c r="C50" i="1"/>
  <c r="D50" i="1"/>
  <c r="E50" i="1" s="1"/>
  <c r="K49" i="2" s="1"/>
  <c r="F50" i="1"/>
  <c r="G50" i="1" s="1"/>
  <c r="H50" i="1"/>
  <c r="I50" i="1"/>
  <c r="J50" i="1"/>
  <c r="K50" i="1"/>
  <c r="L50" i="1" s="1"/>
  <c r="A51" i="1"/>
  <c r="B51" i="1" s="1"/>
  <c r="B50" i="2" s="1"/>
  <c r="C51" i="1"/>
  <c r="D51" i="1"/>
  <c r="E51" i="1" s="1"/>
  <c r="F51" i="1"/>
  <c r="G51" i="1" s="1"/>
  <c r="H51" i="1"/>
  <c r="I51" i="1"/>
  <c r="J51" i="1"/>
  <c r="M51" i="1" s="1"/>
  <c r="N51" i="1" s="1"/>
  <c r="AK50" i="2" s="1"/>
  <c r="AM50" i="2" s="1"/>
  <c r="K51" i="1"/>
  <c r="L51" i="1" s="1"/>
  <c r="A52" i="1"/>
  <c r="B52" i="1" s="1"/>
  <c r="C52" i="1"/>
  <c r="D52" i="1"/>
  <c r="E52" i="1" s="1"/>
  <c r="F52" i="1"/>
  <c r="G52" i="1" s="1"/>
  <c r="H52" i="1"/>
  <c r="I52" i="1"/>
  <c r="J52" i="1"/>
  <c r="M52" i="1" s="1"/>
  <c r="K52" i="1"/>
  <c r="L52" i="1" s="1"/>
  <c r="A53" i="1"/>
  <c r="B53" i="1" s="1"/>
  <c r="A52" i="2" s="1"/>
  <c r="C53" i="1"/>
  <c r="D53" i="1"/>
  <c r="E53" i="1" s="1"/>
  <c r="F53" i="1"/>
  <c r="G53" i="1" s="1"/>
  <c r="H53" i="1"/>
  <c r="I53" i="1"/>
  <c r="J53" i="1"/>
  <c r="K53" i="1"/>
  <c r="L53" i="1" s="1"/>
  <c r="A54" i="1"/>
  <c r="B54" i="1" s="1"/>
  <c r="A53" i="2" s="1"/>
  <c r="C54" i="1"/>
  <c r="D54" i="1"/>
  <c r="E54" i="1" s="1"/>
  <c r="F54" i="1"/>
  <c r="G54" i="1" s="1"/>
  <c r="H54" i="1"/>
  <c r="I54" i="1"/>
  <c r="J54" i="1"/>
  <c r="R54" i="1" s="1"/>
  <c r="K54" i="1"/>
  <c r="L54" i="1" s="1"/>
  <c r="A55" i="1"/>
  <c r="B55" i="1" s="1"/>
  <c r="A54" i="2" s="1"/>
  <c r="C55" i="1"/>
  <c r="D55" i="1"/>
  <c r="E55" i="1" s="1"/>
  <c r="F55" i="1"/>
  <c r="G55" i="1" s="1"/>
  <c r="H55" i="1"/>
  <c r="I55" i="1"/>
  <c r="J55" i="1"/>
  <c r="K55" i="1"/>
  <c r="L55" i="1" s="1"/>
  <c r="A56" i="1"/>
  <c r="B56" i="1" s="1"/>
  <c r="B55" i="2" s="1"/>
  <c r="C56" i="1"/>
  <c r="D56" i="1"/>
  <c r="E56" i="1" s="1"/>
  <c r="J55" i="2" s="1"/>
  <c r="F56" i="1"/>
  <c r="G56" i="1" s="1"/>
  <c r="H56" i="1"/>
  <c r="I56" i="1"/>
  <c r="J56" i="1"/>
  <c r="K56" i="1"/>
  <c r="L56" i="1" s="1"/>
  <c r="A57" i="1"/>
  <c r="B57" i="1" s="1"/>
  <c r="B56" i="2" s="1"/>
  <c r="C57" i="1"/>
  <c r="D57" i="1"/>
  <c r="E57" i="1" s="1"/>
  <c r="F57" i="1"/>
  <c r="G57" i="1" s="1"/>
  <c r="H57" i="1"/>
  <c r="I57" i="1"/>
  <c r="J57" i="1"/>
  <c r="K57" i="1"/>
  <c r="L57" i="1" s="1"/>
  <c r="A58" i="1"/>
  <c r="B58" i="1" s="1"/>
  <c r="C58" i="1"/>
  <c r="D58" i="1"/>
  <c r="E58" i="1" s="1"/>
  <c r="F58" i="1"/>
  <c r="G58" i="1" s="1"/>
  <c r="H58" i="1"/>
  <c r="I58" i="1"/>
  <c r="J58" i="1"/>
  <c r="K58" i="1"/>
  <c r="L58" i="1" s="1"/>
  <c r="A59" i="1"/>
  <c r="B59" i="1" s="1"/>
  <c r="A58" i="2" s="1"/>
  <c r="C59" i="1"/>
  <c r="D59" i="1"/>
  <c r="E59" i="1" s="1"/>
  <c r="O58" i="2" s="1"/>
  <c r="F59" i="1"/>
  <c r="G59" i="1" s="1"/>
  <c r="H59" i="1"/>
  <c r="I59" i="1"/>
  <c r="J59" i="1"/>
  <c r="M59" i="1" s="1"/>
  <c r="N59" i="1" s="1"/>
  <c r="AK58" i="2" s="1"/>
  <c r="AM58" i="2" s="1"/>
  <c r="K59" i="1"/>
  <c r="L59" i="1" s="1"/>
  <c r="A60" i="1"/>
  <c r="B60" i="1" s="1"/>
  <c r="A59" i="2" s="1"/>
  <c r="C60" i="1"/>
  <c r="D60" i="1"/>
  <c r="E60" i="1" s="1"/>
  <c r="F60" i="1"/>
  <c r="G60" i="1" s="1"/>
  <c r="H60" i="1"/>
  <c r="I60" i="1"/>
  <c r="J60" i="1"/>
  <c r="R60" i="1" s="1"/>
  <c r="K60" i="1"/>
  <c r="L60" i="1" s="1"/>
  <c r="A61" i="1"/>
  <c r="B61" i="1" s="1"/>
  <c r="A60" i="2" s="1"/>
  <c r="C61" i="1"/>
  <c r="D61" i="1"/>
  <c r="E61" i="1" s="1"/>
  <c r="F61" i="1"/>
  <c r="G61" i="1" s="1"/>
  <c r="H61" i="1"/>
  <c r="I61" i="1"/>
  <c r="J61" i="1"/>
  <c r="K61" i="1"/>
  <c r="L61" i="1" s="1"/>
  <c r="A62" i="1"/>
  <c r="B62" i="1" s="1"/>
  <c r="A61" i="2" s="1"/>
  <c r="C62" i="1"/>
  <c r="D62" i="1"/>
  <c r="E62" i="1" s="1"/>
  <c r="L61" i="2" s="1"/>
  <c r="F62" i="1"/>
  <c r="G62" i="1" s="1"/>
  <c r="H62" i="1"/>
  <c r="I62" i="1"/>
  <c r="J62" i="1"/>
  <c r="R62" i="1" s="1"/>
  <c r="K62" i="1"/>
  <c r="L62" i="1" s="1"/>
  <c r="A63" i="1"/>
  <c r="B63" i="1" s="1"/>
  <c r="B62" i="2" s="1"/>
  <c r="C63" i="1"/>
  <c r="D63" i="1"/>
  <c r="E63" i="1" s="1"/>
  <c r="N62" i="2" s="1"/>
  <c r="F63" i="1"/>
  <c r="G63" i="1" s="1"/>
  <c r="H63" i="1"/>
  <c r="I63" i="1"/>
  <c r="J63" i="1"/>
  <c r="M63" i="1" s="1"/>
  <c r="N63" i="1" s="1"/>
  <c r="AK62" i="2" s="1"/>
  <c r="AM62" i="2" s="1"/>
  <c r="K63" i="1"/>
  <c r="L63" i="1" s="1"/>
  <c r="A64" i="1"/>
  <c r="B64" i="1" s="1"/>
  <c r="C64" i="1"/>
  <c r="D64" i="1"/>
  <c r="E64" i="1" s="1"/>
  <c r="F64" i="1"/>
  <c r="G64" i="1" s="1"/>
  <c r="H64" i="1"/>
  <c r="I64" i="1"/>
  <c r="J64" i="1"/>
  <c r="M64" i="1" s="1"/>
  <c r="N64" i="1" s="1"/>
  <c r="AK63" i="2" s="1"/>
  <c r="AM63" i="2" s="1"/>
  <c r="K64" i="1"/>
  <c r="L64" i="1" s="1"/>
  <c r="A65" i="1"/>
  <c r="B65" i="1" s="1"/>
  <c r="A64" i="2" s="1"/>
  <c r="C65" i="1"/>
  <c r="D65" i="1"/>
  <c r="E65" i="1" s="1"/>
  <c r="J64" i="2" s="1"/>
  <c r="F65" i="1"/>
  <c r="G65" i="1" s="1"/>
  <c r="H65" i="1"/>
  <c r="I65" i="1"/>
  <c r="J65" i="1"/>
  <c r="K65" i="1"/>
  <c r="L65" i="1" s="1"/>
  <c r="A66" i="1"/>
  <c r="B66" i="1" s="1"/>
  <c r="A65" i="2" s="1"/>
  <c r="C66" i="1"/>
  <c r="D66" i="1"/>
  <c r="E66" i="1" s="1"/>
  <c r="F66" i="1"/>
  <c r="G66" i="1" s="1"/>
  <c r="H66" i="1"/>
  <c r="I66" i="1"/>
  <c r="J66" i="1"/>
  <c r="R66" i="1" s="1"/>
  <c r="K66" i="1"/>
  <c r="L66" i="1" s="1"/>
  <c r="A67" i="1"/>
  <c r="B67" i="1" s="1"/>
  <c r="B66" i="2" s="1"/>
  <c r="C67" i="1"/>
  <c r="D67" i="1"/>
  <c r="E67" i="1" s="1"/>
  <c r="O66" i="2" s="1"/>
  <c r="F67" i="1"/>
  <c r="G67" i="1" s="1"/>
  <c r="H67" i="1"/>
  <c r="I67" i="1"/>
  <c r="J67" i="1"/>
  <c r="M67" i="1" s="1"/>
  <c r="N67" i="1" s="1"/>
  <c r="AK66" i="2" s="1"/>
  <c r="AM66" i="2" s="1"/>
  <c r="K67" i="1"/>
  <c r="L67" i="1" s="1"/>
  <c r="A68" i="1"/>
  <c r="B68" i="1" s="1"/>
  <c r="C68" i="1"/>
  <c r="D68" i="1"/>
  <c r="E68" i="1" s="1"/>
  <c r="J67" i="2" s="1"/>
  <c r="F68" i="1"/>
  <c r="G68" i="1" s="1"/>
  <c r="H68" i="1"/>
  <c r="I68" i="1"/>
  <c r="J68" i="1"/>
  <c r="M68" i="1" s="1"/>
  <c r="K68" i="1"/>
  <c r="L68" i="1" s="1"/>
  <c r="A69" i="1"/>
  <c r="B69" i="1" s="1"/>
  <c r="A68" i="2" s="1"/>
  <c r="C69" i="1"/>
  <c r="D69" i="1"/>
  <c r="E69" i="1" s="1"/>
  <c r="F69" i="1"/>
  <c r="G69" i="1" s="1"/>
  <c r="H69" i="1"/>
  <c r="I69" i="1"/>
  <c r="J69" i="1"/>
  <c r="K69" i="1"/>
  <c r="L69" i="1" s="1"/>
  <c r="A70" i="1"/>
  <c r="B70" i="1" s="1"/>
  <c r="C70" i="1"/>
  <c r="D70" i="1"/>
  <c r="E70" i="1" s="1"/>
  <c r="F70" i="1"/>
  <c r="G70" i="1" s="1"/>
  <c r="H70" i="1"/>
  <c r="I70" i="1"/>
  <c r="J70" i="1"/>
  <c r="K70" i="1"/>
  <c r="L70" i="1" s="1"/>
  <c r="A71" i="1"/>
  <c r="B71" i="1" s="1"/>
  <c r="A70" i="2" s="1"/>
  <c r="C71" i="1"/>
  <c r="D71" i="1"/>
  <c r="E71" i="1" s="1"/>
  <c r="O70" i="2" s="1"/>
  <c r="F71" i="1"/>
  <c r="G71" i="1" s="1"/>
  <c r="H71" i="1"/>
  <c r="I71" i="1"/>
  <c r="J71" i="1"/>
  <c r="M71" i="1" s="1"/>
  <c r="N71" i="1" s="1"/>
  <c r="AK70" i="2" s="1"/>
  <c r="AM70" i="2" s="1"/>
  <c r="K71" i="1"/>
  <c r="L71" i="1" s="1"/>
  <c r="A72" i="1"/>
  <c r="B72" i="1" s="1"/>
  <c r="A71" i="2" s="1"/>
  <c r="C72" i="1"/>
  <c r="D72" i="1"/>
  <c r="E72" i="1" s="1"/>
  <c r="F72" i="1"/>
  <c r="G72" i="1" s="1"/>
  <c r="H72" i="1"/>
  <c r="I72" i="1"/>
  <c r="J72" i="1"/>
  <c r="M72" i="1" s="1"/>
  <c r="N72" i="1" s="1"/>
  <c r="AK71" i="2" s="1"/>
  <c r="AM71" i="2" s="1"/>
  <c r="K72" i="1"/>
  <c r="L72" i="1" s="1"/>
  <c r="A73" i="1"/>
  <c r="B73" i="1" s="1"/>
  <c r="B72" i="2" s="1"/>
  <c r="C73" i="1"/>
  <c r="D73" i="1"/>
  <c r="E73" i="1" s="1"/>
  <c r="L72" i="2" s="1"/>
  <c r="F73" i="1"/>
  <c r="G73" i="1" s="1"/>
  <c r="H73" i="1"/>
  <c r="I73" i="1"/>
  <c r="J73" i="1"/>
  <c r="K73" i="1"/>
  <c r="L73" i="1" s="1"/>
  <c r="A74" i="1"/>
  <c r="B74" i="1" s="1"/>
  <c r="B73" i="2" s="1"/>
  <c r="C74" i="1"/>
  <c r="D74" i="1"/>
  <c r="E74" i="1" s="1"/>
  <c r="F74" i="1"/>
  <c r="G74" i="1" s="1"/>
  <c r="H74" i="1"/>
  <c r="I74" i="1"/>
  <c r="J74" i="1"/>
  <c r="R74" i="1" s="1"/>
  <c r="K74" i="1"/>
  <c r="L74" i="1" s="1"/>
  <c r="A75" i="1"/>
  <c r="B75" i="1" s="1"/>
  <c r="A74" i="2" s="1"/>
  <c r="C75" i="1"/>
  <c r="D75" i="1"/>
  <c r="E75" i="1" s="1"/>
  <c r="N74" i="2" s="1"/>
  <c r="F75" i="1"/>
  <c r="G75" i="1" s="1"/>
  <c r="H75" i="1"/>
  <c r="I75" i="1"/>
  <c r="J75" i="1"/>
  <c r="M75" i="1" s="1"/>
  <c r="N75" i="1" s="1"/>
  <c r="AK74" i="2" s="1"/>
  <c r="AM74" i="2" s="1"/>
  <c r="K75" i="1"/>
  <c r="L75" i="1" s="1"/>
  <c r="A76" i="1"/>
  <c r="B76" i="1" s="1"/>
  <c r="C76" i="1"/>
  <c r="D76" i="1"/>
  <c r="E76" i="1" s="1"/>
  <c r="F76" i="1"/>
  <c r="G76" i="1" s="1"/>
  <c r="H76" i="1"/>
  <c r="I76" i="1"/>
  <c r="J76" i="1"/>
  <c r="R76" i="1" s="1"/>
  <c r="K76" i="1"/>
  <c r="L76" i="1" s="1"/>
  <c r="A77" i="1"/>
  <c r="B77" i="1" s="1"/>
  <c r="A76" i="2" s="1"/>
  <c r="C77" i="1"/>
  <c r="D77" i="1"/>
  <c r="E77" i="1" s="1"/>
  <c r="J76" i="2" s="1"/>
  <c r="F77" i="1"/>
  <c r="G77" i="1" s="1"/>
  <c r="H77" i="1"/>
  <c r="I77" i="1"/>
  <c r="J77" i="1"/>
  <c r="K77" i="1"/>
  <c r="L77" i="1" s="1"/>
  <c r="A78" i="1"/>
  <c r="B78" i="1" s="1"/>
  <c r="A77" i="2" s="1"/>
  <c r="C78" i="1"/>
  <c r="D78" i="1"/>
  <c r="E78" i="1" s="1"/>
  <c r="F78" i="1"/>
  <c r="G78" i="1" s="1"/>
  <c r="H78" i="1"/>
  <c r="I78" i="1"/>
  <c r="J78" i="1"/>
  <c r="R78" i="1" s="1"/>
  <c r="K78" i="1"/>
  <c r="L78" i="1" s="1"/>
  <c r="A79" i="1"/>
  <c r="B79" i="1" s="1"/>
  <c r="A78" i="2" s="1"/>
  <c r="C79" i="1"/>
  <c r="D79" i="1"/>
  <c r="E79" i="1" s="1"/>
  <c r="F79" i="1"/>
  <c r="G79" i="1" s="1"/>
  <c r="H79" i="1"/>
  <c r="I79" i="1"/>
  <c r="J79" i="1"/>
  <c r="M79" i="1" s="1"/>
  <c r="K79" i="1"/>
  <c r="L79" i="1" s="1"/>
  <c r="A80" i="1"/>
  <c r="B80" i="1" s="1"/>
  <c r="C80" i="1"/>
  <c r="D80" i="1"/>
  <c r="E80" i="1" s="1"/>
  <c r="J79" i="2" s="1"/>
  <c r="F80" i="1"/>
  <c r="G80" i="1" s="1"/>
  <c r="H80" i="1"/>
  <c r="I80" i="1"/>
  <c r="J80" i="1"/>
  <c r="M80" i="1" s="1"/>
  <c r="N80" i="1" s="1"/>
  <c r="AK79" i="2" s="1"/>
  <c r="AM79" i="2" s="1"/>
  <c r="K80" i="1"/>
  <c r="L80" i="1" s="1"/>
  <c r="A81" i="1"/>
  <c r="B81" i="1" s="1"/>
  <c r="A80" i="2" s="1"/>
  <c r="C81" i="1"/>
  <c r="D81" i="1"/>
  <c r="E81" i="1" s="1"/>
  <c r="F81" i="1"/>
  <c r="G81" i="1" s="1"/>
  <c r="H81" i="1"/>
  <c r="I81" i="1"/>
  <c r="J81" i="1"/>
  <c r="K81" i="1"/>
  <c r="L81" i="1" s="1"/>
  <c r="A82" i="1"/>
  <c r="B82" i="1" s="1"/>
  <c r="C82" i="1"/>
  <c r="D82" i="1"/>
  <c r="E82" i="1" s="1"/>
  <c r="F82" i="1"/>
  <c r="G82" i="1" s="1"/>
  <c r="H82" i="1"/>
  <c r="I82" i="1"/>
  <c r="J82" i="1"/>
  <c r="M82" i="1" s="1"/>
  <c r="K82" i="1"/>
  <c r="L82" i="1" s="1"/>
  <c r="A83" i="1"/>
  <c r="B83" i="1" s="1"/>
  <c r="A82" i="2" s="1"/>
  <c r="C83" i="1"/>
  <c r="D83" i="1"/>
  <c r="E83" i="1" s="1"/>
  <c r="F83" i="1"/>
  <c r="G83" i="1" s="1"/>
  <c r="H83" i="1"/>
  <c r="I83" i="1"/>
  <c r="J83" i="1"/>
  <c r="K83" i="1"/>
  <c r="L83" i="1" s="1"/>
  <c r="A84" i="1"/>
  <c r="B84" i="1" s="1"/>
  <c r="C84" i="1"/>
  <c r="D84" i="1"/>
  <c r="E84" i="1" s="1"/>
  <c r="F84" i="1"/>
  <c r="G84" i="1" s="1"/>
  <c r="H84" i="1"/>
  <c r="I84" i="1"/>
  <c r="J84" i="1"/>
  <c r="R84" i="1" s="1"/>
  <c r="K84" i="1"/>
  <c r="L84" i="1" s="1"/>
  <c r="A85" i="1"/>
  <c r="B85" i="1" s="1"/>
  <c r="A84" i="2" s="1"/>
  <c r="C85" i="1"/>
  <c r="D85" i="1"/>
  <c r="E85" i="1" s="1"/>
  <c r="F85" i="1"/>
  <c r="G85" i="1" s="1"/>
  <c r="H85" i="1"/>
  <c r="I85" i="1"/>
  <c r="J85" i="1"/>
  <c r="K85" i="1"/>
  <c r="L85" i="1" s="1"/>
  <c r="A86" i="1"/>
  <c r="B86" i="1" s="1"/>
  <c r="A85" i="2" s="1"/>
  <c r="C86" i="1"/>
  <c r="D86" i="1"/>
  <c r="E86" i="1" s="1"/>
  <c r="F86" i="1"/>
  <c r="G86" i="1" s="1"/>
  <c r="H86" i="1"/>
  <c r="I86" i="1"/>
  <c r="J86" i="1"/>
  <c r="M86" i="1" s="1"/>
  <c r="N86" i="1" s="1"/>
  <c r="AK85" i="2" s="1"/>
  <c r="AM85" i="2" s="1"/>
  <c r="K86" i="1"/>
  <c r="L86" i="1" s="1"/>
  <c r="A87" i="1"/>
  <c r="B87" i="1" s="1"/>
  <c r="A86" i="2" s="1"/>
  <c r="C87" i="1"/>
  <c r="D87" i="1"/>
  <c r="E87" i="1" s="1"/>
  <c r="L86" i="2" s="1"/>
  <c r="F87" i="1"/>
  <c r="G87" i="1" s="1"/>
  <c r="H87" i="1"/>
  <c r="I87" i="1"/>
  <c r="J87" i="1"/>
  <c r="K87" i="1"/>
  <c r="L87" i="1" s="1"/>
  <c r="A88" i="1"/>
  <c r="B88" i="1" s="1"/>
  <c r="C88" i="1"/>
  <c r="D88" i="1"/>
  <c r="E88" i="1" s="1"/>
  <c r="F88" i="1"/>
  <c r="G88" i="1" s="1"/>
  <c r="H88" i="1"/>
  <c r="I88" i="1"/>
  <c r="J88" i="1"/>
  <c r="M88" i="1" s="1"/>
  <c r="N88" i="1" s="1"/>
  <c r="AK87" i="2" s="1"/>
  <c r="AM87" i="2" s="1"/>
  <c r="K88" i="1"/>
  <c r="L88" i="1" s="1"/>
  <c r="A89" i="1"/>
  <c r="B89" i="1" s="1"/>
  <c r="A88" i="2" s="1"/>
  <c r="C89" i="1"/>
  <c r="D89" i="1"/>
  <c r="E89" i="1" s="1"/>
  <c r="O88" i="2" s="1"/>
  <c r="F89" i="1"/>
  <c r="G89" i="1" s="1"/>
  <c r="H89" i="1"/>
  <c r="I89" i="1"/>
  <c r="J89" i="1"/>
  <c r="K89" i="1"/>
  <c r="L89" i="1" s="1"/>
  <c r="A90" i="1"/>
  <c r="B90" i="1" s="1"/>
  <c r="A89" i="2" s="1"/>
  <c r="C90" i="1"/>
  <c r="D90" i="1"/>
  <c r="E90" i="1" s="1"/>
  <c r="F90" i="1"/>
  <c r="G90" i="1" s="1"/>
  <c r="H90" i="1"/>
  <c r="I90" i="1"/>
  <c r="J90" i="1"/>
  <c r="Q90" i="1" s="1"/>
  <c r="K90" i="1"/>
  <c r="L90" i="1" s="1"/>
  <c r="A91" i="1"/>
  <c r="B91" i="1" s="1"/>
  <c r="A90" i="2" s="1"/>
  <c r="C91" i="1"/>
  <c r="D91" i="1"/>
  <c r="E91" i="1" s="1"/>
  <c r="F91" i="1"/>
  <c r="G91" i="1" s="1"/>
  <c r="H91" i="1"/>
  <c r="I91" i="1"/>
  <c r="J91" i="1"/>
  <c r="M91" i="1" s="1"/>
  <c r="N91" i="1" s="1"/>
  <c r="AK90" i="2" s="1"/>
  <c r="AM90" i="2" s="1"/>
  <c r="K91" i="1"/>
  <c r="L91" i="1" s="1"/>
  <c r="A92" i="1"/>
  <c r="B92" i="1" s="1"/>
  <c r="C92" i="1"/>
  <c r="D92" i="1"/>
  <c r="E92" i="1" s="1"/>
  <c r="M91" i="2" s="1"/>
  <c r="F92" i="1"/>
  <c r="G92" i="1" s="1"/>
  <c r="H92" i="1"/>
  <c r="I92" i="1"/>
  <c r="J92" i="1"/>
  <c r="R92" i="1" s="1"/>
  <c r="K92" i="1"/>
  <c r="L92" i="1" s="1"/>
  <c r="A93" i="1"/>
  <c r="B93" i="1" s="1"/>
  <c r="C93" i="1"/>
  <c r="D93" i="1"/>
  <c r="E93" i="1" s="1"/>
  <c r="F93" i="1"/>
  <c r="G93" i="1" s="1"/>
  <c r="H93" i="1"/>
  <c r="I93" i="1"/>
  <c r="J93" i="1"/>
  <c r="K93" i="1"/>
  <c r="L93" i="1" s="1"/>
  <c r="A94" i="1"/>
  <c r="B94" i="1" s="1"/>
  <c r="C94" i="1"/>
  <c r="D94" i="1"/>
  <c r="E94" i="1" s="1"/>
  <c r="N93" i="2" s="1"/>
  <c r="F94" i="1"/>
  <c r="G94" i="1" s="1"/>
  <c r="H94" i="1"/>
  <c r="I94" i="1"/>
  <c r="J94" i="1"/>
  <c r="K94" i="1"/>
  <c r="L94" i="1" s="1"/>
  <c r="A95" i="1"/>
  <c r="B95" i="1" s="1"/>
  <c r="A94" i="2" s="1"/>
  <c r="C95" i="1"/>
  <c r="D95" i="1"/>
  <c r="E95" i="1" s="1"/>
  <c r="O94" i="2" s="1"/>
  <c r="F95" i="1"/>
  <c r="G95" i="1" s="1"/>
  <c r="H95" i="1"/>
  <c r="I95" i="1"/>
  <c r="J95" i="1"/>
  <c r="M95" i="1" s="1"/>
  <c r="K95" i="1"/>
  <c r="L95" i="1" s="1"/>
  <c r="A96" i="1"/>
  <c r="B96" i="1" s="1"/>
  <c r="C96" i="1"/>
  <c r="D96" i="1"/>
  <c r="E96" i="1" s="1"/>
  <c r="F96" i="1"/>
  <c r="G96" i="1" s="1"/>
  <c r="H96" i="1"/>
  <c r="I96" i="1"/>
  <c r="J96" i="1"/>
  <c r="R96" i="1" s="1"/>
  <c r="K96" i="1"/>
  <c r="L96" i="1" s="1"/>
  <c r="A97" i="1"/>
  <c r="B97" i="1" s="1"/>
  <c r="B96" i="2" s="1"/>
  <c r="C97" i="1"/>
  <c r="D97" i="1"/>
  <c r="E97" i="1" s="1"/>
  <c r="F97" i="1"/>
  <c r="G97" i="1" s="1"/>
  <c r="H97" i="1"/>
  <c r="I97" i="1"/>
  <c r="J97" i="1"/>
  <c r="K97" i="1"/>
  <c r="L97" i="1" s="1"/>
  <c r="A98" i="1"/>
  <c r="B98" i="1" s="1"/>
  <c r="B97" i="2" s="1"/>
  <c r="C98" i="1"/>
  <c r="D98" i="1"/>
  <c r="E98" i="1" s="1"/>
  <c r="F98" i="1"/>
  <c r="G98" i="1" s="1"/>
  <c r="H98" i="1"/>
  <c r="I98" i="1"/>
  <c r="J98" i="1"/>
  <c r="R98" i="1" s="1"/>
  <c r="K98" i="1"/>
  <c r="L98" i="1" s="1"/>
  <c r="A99" i="1"/>
  <c r="B99" i="1" s="1"/>
  <c r="A98" i="2" s="1"/>
  <c r="C99" i="1"/>
  <c r="D99" i="1"/>
  <c r="E99" i="1" s="1"/>
  <c r="N98" i="2" s="1"/>
  <c r="F99" i="1"/>
  <c r="G99" i="1" s="1"/>
  <c r="H99" i="1"/>
  <c r="I99" i="1"/>
  <c r="J99" i="1"/>
  <c r="M99" i="1" s="1"/>
  <c r="N99" i="1" s="1"/>
  <c r="AK98" i="2" s="1"/>
  <c r="AM98" i="2" s="1"/>
  <c r="K99" i="1"/>
  <c r="L99" i="1" s="1"/>
  <c r="A100" i="1"/>
  <c r="B100" i="1" s="1"/>
  <c r="C100" i="1"/>
  <c r="D100" i="1"/>
  <c r="E100" i="1" s="1"/>
  <c r="F100" i="1"/>
  <c r="G100" i="1" s="1"/>
  <c r="H100" i="1"/>
  <c r="I100" i="1"/>
  <c r="J100" i="1"/>
  <c r="Q100" i="1" s="1"/>
  <c r="K100" i="1"/>
  <c r="L100" i="1" s="1"/>
  <c r="A101" i="1"/>
  <c r="B101" i="1" s="1"/>
  <c r="A100" i="2" s="1"/>
  <c r="C101" i="1"/>
  <c r="D101" i="1"/>
  <c r="E101" i="1" s="1"/>
  <c r="J100" i="2" s="1"/>
  <c r="F101" i="1"/>
  <c r="G101" i="1" s="1"/>
  <c r="H101" i="1"/>
  <c r="I101" i="1"/>
  <c r="J101" i="1"/>
  <c r="Q101" i="1" s="1"/>
  <c r="K101" i="1"/>
  <c r="L101" i="1" s="1"/>
  <c r="A102" i="1"/>
  <c r="B102" i="1" s="1"/>
  <c r="C102" i="1"/>
  <c r="D102" i="1"/>
  <c r="E102" i="1" s="1"/>
  <c r="F102" i="1"/>
  <c r="G102" i="1" s="1"/>
  <c r="H102" i="1"/>
  <c r="I102" i="1"/>
  <c r="J102" i="1"/>
  <c r="M102" i="1" s="1"/>
  <c r="N102" i="1" s="1"/>
  <c r="AK101" i="2" s="1"/>
  <c r="AM101" i="2" s="1"/>
  <c r="K102" i="1"/>
  <c r="L102" i="1" s="1"/>
  <c r="A103" i="1"/>
  <c r="B103" i="1" s="1"/>
  <c r="B102" i="2" s="1"/>
  <c r="C103" i="1"/>
  <c r="D103" i="1"/>
  <c r="E103" i="1" s="1"/>
  <c r="F103" i="1"/>
  <c r="G103" i="1" s="1"/>
  <c r="H103" i="1"/>
  <c r="I103" i="1"/>
  <c r="J103" i="1"/>
  <c r="M103" i="1" s="1"/>
  <c r="K103" i="1"/>
  <c r="L103" i="1" s="1"/>
  <c r="A104" i="1"/>
  <c r="B104" i="1" s="1"/>
  <c r="C104" i="1"/>
  <c r="D104" i="1"/>
  <c r="E104" i="1" s="1"/>
  <c r="F104" i="1"/>
  <c r="G104" i="1" s="1"/>
  <c r="H104" i="1"/>
  <c r="I104" i="1"/>
  <c r="J104" i="1"/>
  <c r="M104" i="1" s="1"/>
  <c r="N104" i="1" s="1"/>
  <c r="AK103" i="2" s="1"/>
  <c r="AM103" i="2" s="1"/>
  <c r="K104" i="1"/>
  <c r="L104" i="1" s="1"/>
  <c r="A105" i="1"/>
  <c r="B105" i="1" s="1"/>
  <c r="A104" i="2" s="1"/>
  <c r="C105" i="1"/>
  <c r="D105" i="1"/>
  <c r="E105" i="1" s="1"/>
  <c r="F105" i="1"/>
  <c r="G105" i="1" s="1"/>
  <c r="H105" i="1"/>
  <c r="I105" i="1"/>
  <c r="J105" i="1"/>
  <c r="K105" i="1"/>
  <c r="L105" i="1" s="1"/>
  <c r="A106" i="1"/>
  <c r="B106" i="1" s="1"/>
  <c r="C106" i="1"/>
  <c r="D106" i="1"/>
  <c r="E106" i="1" s="1"/>
  <c r="F106" i="1"/>
  <c r="G106" i="1" s="1"/>
  <c r="H106" i="1"/>
  <c r="I106" i="1"/>
  <c r="J106" i="1"/>
  <c r="K106" i="1"/>
  <c r="L106" i="1" s="1"/>
  <c r="A107" i="1"/>
  <c r="B107" i="1" s="1"/>
  <c r="A106" i="2" s="1"/>
  <c r="C107" i="1"/>
  <c r="D107" i="1"/>
  <c r="E107" i="1" s="1"/>
  <c r="F107" i="1"/>
  <c r="G107" i="1" s="1"/>
  <c r="H107" i="1"/>
  <c r="I107" i="1"/>
  <c r="J107" i="1"/>
  <c r="K107" i="1"/>
  <c r="L107" i="1" s="1"/>
  <c r="A108" i="1"/>
  <c r="B108" i="1" s="1"/>
  <c r="A107" i="2" s="1"/>
  <c r="C108" i="1"/>
  <c r="D108" i="1"/>
  <c r="E108" i="1" s="1"/>
  <c r="F108" i="1"/>
  <c r="G108" i="1" s="1"/>
  <c r="H108" i="1"/>
  <c r="I108" i="1"/>
  <c r="J108" i="1"/>
  <c r="K108" i="1"/>
  <c r="L108" i="1" s="1"/>
  <c r="A109" i="1"/>
  <c r="B109" i="1" s="1"/>
  <c r="A108" i="2" s="1"/>
  <c r="C109" i="1"/>
  <c r="D109" i="1"/>
  <c r="E109" i="1" s="1"/>
  <c r="F109" i="1"/>
  <c r="G109" i="1" s="1"/>
  <c r="H109" i="1"/>
  <c r="I109" i="1"/>
  <c r="J109" i="1"/>
  <c r="M109" i="1" s="1"/>
  <c r="N109" i="1" s="1"/>
  <c r="AK108" i="2" s="1"/>
  <c r="AM108" i="2" s="1"/>
  <c r="K109" i="1"/>
  <c r="L109" i="1" s="1"/>
  <c r="A110" i="1"/>
  <c r="B110" i="1" s="1"/>
  <c r="B109" i="2" s="1"/>
  <c r="C110" i="1"/>
  <c r="D110" i="1"/>
  <c r="E110" i="1" s="1"/>
  <c r="F110" i="1"/>
  <c r="G110" i="1" s="1"/>
  <c r="H110" i="1"/>
  <c r="I110" i="1"/>
  <c r="J110" i="1"/>
  <c r="M110" i="1" s="1"/>
  <c r="N110" i="1" s="1"/>
  <c r="AK109" i="2" s="1"/>
  <c r="AM109" i="2" s="1"/>
  <c r="K110" i="1"/>
  <c r="L110" i="1" s="1"/>
  <c r="A111" i="1"/>
  <c r="B111" i="1" s="1"/>
  <c r="A110" i="2" s="1"/>
  <c r="C111" i="1"/>
  <c r="D111" i="1"/>
  <c r="E111" i="1" s="1"/>
  <c r="F111" i="1"/>
  <c r="G111" i="1" s="1"/>
  <c r="H111" i="1"/>
  <c r="I111" i="1"/>
  <c r="J111" i="1"/>
  <c r="Q111" i="1" s="1"/>
  <c r="K111" i="1"/>
  <c r="L111" i="1" s="1"/>
  <c r="A112" i="1"/>
  <c r="B112" i="1" s="1"/>
  <c r="C112" i="1"/>
  <c r="D112" i="1"/>
  <c r="E112" i="1" s="1"/>
  <c r="F112" i="1"/>
  <c r="G112" i="1" s="1"/>
  <c r="H112" i="1"/>
  <c r="I112" i="1"/>
  <c r="J112" i="1"/>
  <c r="K112" i="1"/>
  <c r="L112" i="1" s="1"/>
  <c r="A113" i="1"/>
  <c r="B113" i="1" s="1"/>
  <c r="A112" i="2" s="1"/>
  <c r="C113" i="1"/>
  <c r="D113" i="1"/>
  <c r="E113" i="1" s="1"/>
  <c r="O112" i="2" s="1"/>
  <c r="F113" i="1"/>
  <c r="G113" i="1" s="1"/>
  <c r="H113" i="1"/>
  <c r="I113" i="1"/>
  <c r="J113" i="1"/>
  <c r="M113" i="1" s="1"/>
  <c r="K113" i="1"/>
  <c r="L113" i="1" s="1"/>
  <c r="A114" i="1"/>
  <c r="B114" i="1" s="1"/>
  <c r="C114" i="1"/>
  <c r="D114" i="1"/>
  <c r="E114" i="1" s="1"/>
  <c r="F114" i="1"/>
  <c r="G114" i="1" s="1"/>
  <c r="H114" i="1"/>
  <c r="I114" i="1"/>
  <c r="J114" i="1"/>
  <c r="K114" i="1"/>
  <c r="L114" i="1" s="1"/>
  <c r="A115" i="1"/>
  <c r="B115" i="1" s="1"/>
  <c r="B114" i="2" s="1"/>
  <c r="C115" i="1"/>
  <c r="D115" i="1"/>
  <c r="E115" i="1" s="1"/>
  <c r="F115" i="1"/>
  <c r="G115" i="1" s="1"/>
  <c r="H115" i="1"/>
  <c r="I115" i="1"/>
  <c r="J115" i="1"/>
  <c r="M115" i="1" s="1"/>
  <c r="N115" i="1" s="1"/>
  <c r="AK114" i="2" s="1"/>
  <c r="AM114" i="2" s="1"/>
  <c r="K115" i="1"/>
  <c r="L115" i="1" s="1"/>
  <c r="A116" i="1"/>
  <c r="B116" i="1" s="1"/>
  <c r="C116" i="1"/>
  <c r="D116" i="1"/>
  <c r="E116" i="1" s="1"/>
  <c r="F116" i="1"/>
  <c r="G116" i="1" s="1"/>
  <c r="H116" i="1"/>
  <c r="I116" i="1"/>
  <c r="J116" i="1"/>
  <c r="M116" i="1" s="1"/>
  <c r="K116" i="1"/>
  <c r="L116" i="1" s="1"/>
  <c r="A117" i="1"/>
  <c r="B117" i="1" s="1"/>
  <c r="A116" i="2" s="1"/>
  <c r="C117" i="1"/>
  <c r="D117" i="1"/>
  <c r="E117" i="1" s="1"/>
  <c r="F117" i="1"/>
  <c r="G117" i="1" s="1"/>
  <c r="H117" i="1"/>
  <c r="I117" i="1"/>
  <c r="J117" i="1"/>
  <c r="Q117" i="1" s="1"/>
  <c r="K117" i="1"/>
  <c r="L117" i="1" s="1"/>
  <c r="A118" i="1"/>
  <c r="B118" i="1" s="1"/>
  <c r="C118" i="1"/>
  <c r="D118" i="1"/>
  <c r="E118" i="1" s="1"/>
  <c r="N117" i="2" s="1"/>
  <c r="F118" i="1"/>
  <c r="G118" i="1" s="1"/>
  <c r="H118" i="1"/>
  <c r="I118" i="1"/>
  <c r="J118" i="1"/>
  <c r="Q118" i="1" s="1"/>
  <c r="K118" i="1"/>
  <c r="L118" i="1" s="1"/>
  <c r="A119" i="1"/>
  <c r="B119" i="1" s="1"/>
  <c r="A118" i="2" s="1"/>
  <c r="C119" i="1"/>
  <c r="D119" i="1"/>
  <c r="E119" i="1" s="1"/>
  <c r="O118" i="2" s="1"/>
  <c r="F119" i="1"/>
  <c r="G119" i="1" s="1"/>
  <c r="H119" i="1"/>
  <c r="I119" i="1"/>
  <c r="J119" i="1"/>
  <c r="K119" i="1"/>
  <c r="L119" i="1" s="1"/>
  <c r="A120" i="1"/>
  <c r="B120" i="1" s="1"/>
  <c r="A119" i="2" s="1"/>
  <c r="C120" i="1"/>
  <c r="D120" i="1"/>
  <c r="E120" i="1" s="1"/>
  <c r="N119" i="2" s="1"/>
  <c r="F120" i="1"/>
  <c r="G120" i="1" s="1"/>
  <c r="H120" i="1"/>
  <c r="I120" i="1"/>
  <c r="J120" i="1"/>
  <c r="R120" i="1" s="1"/>
  <c r="K120" i="1"/>
  <c r="L120" i="1" s="1"/>
  <c r="A121" i="1"/>
  <c r="B121" i="1" s="1"/>
  <c r="A120" i="2" s="1"/>
  <c r="C121" i="1"/>
  <c r="D121" i="1"/>
  <c r="E121" i="1" s="1"/>
  <c r="F121" i="1"/>
  <c r="G121" i="1" s="1"/>
  <c r="H121" i="1"/>
  <c r="I121" i="1"/>
  <c r="J121" i="1"/>
  <c r="M121" i="1" s="1"/>
  <c r="N121" i="1" s="1"/>
  <c r="AK120" i="2" s="1"/>
  <c r="AM120" i="2" s="1"/>
  <c r="K121" i="1"/>
  <c r="L121" i="1" s="1"/>
  <c r="A122" i="1"/>
  <c r="B122" i="1" s="1"/>
  <c r="B121" i="2" s="1"/>
  <c r="C122" i="1"/>
  <c r="D122" i="1"/>
  <c r="E122" i="1" s="1"/>
  <c r="F122" i="1"/>
  <c r="G122" i="1" s="1"/>
  <c r="H122" i="1"/>
  <c r="I122" i="1"/>
  <c r="J122" i="1"/>
  <c r="R122" i="1" s="1"/>
  <c r="K122" i="1"/>
  <c r="L122" i="1" s="1"/>
  <c r="A123" i="1"/>
  <c r="B123" i="1" s="1"/>
  <c r="A122" i="2" s="1"/>
  <c r="C123" i="1"/>
  <c r="D123" i="1"/>
  <c r="E123" i="1" s="1"/>
  <c r="F123" i="1"/>
  <c r="G123" i="1" s="1"/>
  <c r="H123" i="1"/>
  <c r="I123" i="1"/>
  <c r="J123" i="1"/>
  <c r="K123" i="1"/>
  <c r="L123" i="1" s="1"/>
  <c r="A124" i="1"/>
  <c r="B124" i="1" s="1"/>
  <c r="C124" i="1"/>
  <c r="D124" i="1"/>
  <c r="E124" i="1" s="1"/>
  <c r="F124" i="1"/>
  <c r="G124" i="1" s="1"/>
  <c r="H124" i="1"/>
  <c r="I124" i="1"/>
  <c r="J124" i="1"/>
  <c r="R124" i="1" s="1"/>
  <c r="K124" i="1"/>
  <c r="L124" i="1" s="1"/>
  <c r="A125" i="1"/>
  <c r="B125" i="1" s="1"/>
  <c r="A124" i="2" s="1"/>
  <c r="C125" i="1"/>
  <c r="D125" i="1"/>
  <c r="E125" i="1" s="1"/>
  <c r="J124" i="2" s="1"/>
  <c r="F125" i="1"/>
  <c r="G125" i="1" s="1"/>
  <c r="H125" i="1"/>
  <c r="I125" i="1"/>
  <c r="J125" i="1"/>
  <c r="K125" i="1"/>
  <c r="L125" i="1" s="1"/>
  <c r="A126" i="1"/>
  <c r="B126" i="1" s="1"/>
  <c r="C126" i="1"/>
  <c r="D126" i="1"/>
  <c r="E126" i="1" s="1"/>
  <c r="F126" i="1"/>
  <c r="G126" i="1" s="1"/>
  <c r="H126" i="1"/>
  <c r="I126" i="1"/>
  <c r="J126" i="1"/>
  <c r="K126" i="1"/>
  <c r="L126" i="1" s="1"/>
  <c r="A127" i="1"/>
  <c r="B127" i="1" s="1"/>
  <c r="B126" i="2" s="1"/>
  <c r="C127" i="1"/>
  <c r="D127" i="1"/>
  <c r="E127" i="1" s="1"/>
  <c r="F127" i="1"/>
  <c r="G127" i="1" s="1"/>
  <c r="H127" i="1"/>
  <c r="I127" i="1"/>
  <c r="J127" i="1"/>
  <c r="M127" i="1" s="1"/>
  <c r="N127" i="1" s="1"/>
  <c r="AK126" i="2" s="1"/>
  <c r="AM126" i="2" s="1"/>
  <c r="K127" i="1"/>
  <c r="L127" i="1" s="1"/>
  <c r="A128" i="1"/>
  <c r="B128" i="1" s="1"/>
  <c r="C128" i="1"/>
  <c r="D128" i="1"/>
  <c r="E128" i="1" s="1"/>
  <c r="J127" i="2" s="1"/>
  <c r="F128" i="1"/>
  <c r="G128" i="1" s="1"/>
  <c r="H128" i="1"/>
  <c r="I128" i="1"/>
  <c r="J128" i="1"/>
  <c r="M128" i="1" s="1"/>
  <c r="N128" i="1" s="1"/>
  <c r="AK127" i="2" s="1"/>
  <c r="AM127" i="2" s="1"/>
  <c r="K128" i="1"/>
  <c r="L128" i="1" s="1"/>
  <c r="A129" i="1"/>
  <c r="B129" i="1" s="1"/>
  <c r="A128" i="2" s="1"/>
  <c r="C129" i="1"/>
  <c r="D129" i="1"/>
  <c r="E129" i="1" s="1"/>
  <c r="F129" i="1"/>
  <c r="G129" i="1" s="1"/>
  <c r="H129" i="1"/>
  <c r="I129" i="1"/>
  <c r="J129" i="1"/>
  <c r="K129" i="1"/>
  <c r="L129" i="1" s="1"/>
  <c r="A130" i="1"/>
  <c r="B130" i="1" s="1"/>
  <c r="C130" i="1"/>
  <c r="D130" i="1"/>
  <c r="E130" i="1" s="1"/>
  <c r="F130" i="1"/>
  <c r="G130" i="1" s="1"/>
  <c r="H130" i="1"/>
  <c r="I130" i="1"/>
  <c r="J130" i="1"/>
  <c r="M130" i="1" s="1"/>
  <c r="K130" i="1"/>
  <c r="L130" i="1" s="1"/>
  <c r="A131" i="1"/>
  <c r="B131" i="1" s="1"/>
  <c r="A130" i="2" s="1"/>
  <c r="C131" i="1"/>
  <c r="D131" i="1"/>
  <c r="E131" i="1" s="1"/>
  <c r="F131" i="1"/>
  <c r="G131" i="1" s="1"/>
  <c r="H131" i="1"/>
  <c r="I131" i="1"/>
  <c r="J131" i="1"/>
  <c r="M131" i="1" s="1"/>
  <c r="N131" i="1" s="1"/>
  <c r="AK130" i="2" s="1"/>
  <c r="AM130" i="2" s="1"/>
  <c r="K131" i="1"/>
  <c r="L131" i="1" s="1"/>
  <c r="A132" i="1"/>
  <c r="B132" i="1" s="1"/>
  <c r="A131" i="2" s="1"/>
  <c r="C132" i="1"/>
  <c r="D132" i="1"/>
  <c r="E132" i="1" s="1"/>
  <c r="F132" i="1"/>
  <c r="G132" i="1" s="1"/>
  <c r="H132" i="1"/>
  <c r="I132" i="1"/>
  <c r="J132" i="1"/>
  <c r="M132" i="1" s="1"/>
  <c r="K132" i="1"/>
  <c r="L132" i="1" s="1"/>
  <c r="A133" i="1"/>
  <c r="B133" i="1" s="1"/>
  <c r="B132" i="2" s="1"/>
  <c r="C133" i="1"/>
  <c r="D133" i="1"/>
  <c r="E133" i="1" s="1"/>
  <c r="F133" i="1"/>
  <c r="G133" i="1" s="1"/>
  <c r="H133" i="1"/>
  <c r="I133" i="1"/>
  <c r="J133" i="1"/>
  <c r="Q133" i="1" s="1"/>
  <c r="K133" i="1"/>
  <c r="L133" i="1" s="1"/>
  <c r="A134" i="1"/>
  <c r="B134" i="1" s="1"/>
  <c r="A133" i="2" s="1"/>
  <c r="C134" i="1"/>
  <c r="D134" i="1"/>
  <c r="E134" i="1" s="1"/>
  <c r="L133" i="2" s="1"/>
  <c r="F134" i="1"/>
  <c r="G134" i="1" s="1"/>
  <c r="H134" i="1"/>
  <c r="I134" i="1"/>
  <c r="J134" i="1"/>
  <c r="M134" i="1" s="1"/>
  <c r="K134" i="1"/>
  <c r="L134" i="1" s="1"/>
  <c r="A135" i="1"/>
  <c r="B135" i="1" s="1"/>
  <c r="C135" i="1"/>
  <c r="D135" i="1"/>
  <c r="E135" i="1" s="1"/>
  <c r="F135" i="1"/>
  <c r="G135" i="1" s="1"/>
  <c r="H135" i="1"/>
  <c r="I135" i="1"/>
  <c r="J135" i="1"/>
  <c r="K135" i="1"/>
  <c r="L135" i="1" s="1"/>
  <c r="A136" i="1"/>
  <c r="B136" i="1" s="1"/>
  <c r="C136" i="1"/>
  <c r="D136" i="1"/>
  <c r="E136" i="1" s="1"/>
  <c r="F136" i="1"/>
  <c r="G136" i="1" s="1"/>
  <c r="H136" i="1"/>
  <c r="I136" i="1"/>
  <c r="J136" i="1"/>
  <c r="K136" i="1"/>
  <c r="L136" i="1" s="1"/>
  <c r="A137" i="1"/>
  <c r="B137" i="1" s="1"/>
  <c r="A136" i="2" s="1"/>
  <c r="C137" i="1"/>
  <c r="D137" i="1"/>
  <c r="E137" i="1" s="1"/>
  <c r="J136" i="2" s="1"/>
  <c r="F137" i="1"/>
  <c r="G137" i="1" s="1"/>
  <c r="H137" i="1"/>
  <c r="I137" i="1"/>
  <c r="J137" i="1"/>
  <c r="M137" i="1" s="1"/>
  <c r="K137" i="1"/>
  <c r="L137" i="1" s="1"/>
  <c r="A138" i="1"/>
  <c r="B138" i="1" s="1"/>
  <c r="C138" i="1"/>
  <c r="D138" i="1"/>
  <c r="E138" i="1" s="1"/>
  <c r="F138" i="1"/>
  <c r="G138" i="1" s="1"/>
  <c r="H138" i="1"/>
  <c r="I138" i="1"/>
  <c r="J138" i="1"/>
  <c r="Q138" i="1" s="1"/>
  <c r="K138" i="1"/>
  <c r="L138" i="1" s="1"/>
  <c r="A139" i="1"/>
  <c r="B139" i="1" s="1"/>
  <c r="A138" i="2" s="1"/>
  <c r="C139" i="1"/>
  <c r="D139" i="1"/>
  <c r="E139" i="1" s="1"/>
  <c r="F139" i="1"/>
  <c r="G139" i="1" s="1"/>
  <c r="H139" i="1"/>
  <c r="I139" i="1"/>
  <c r="J139" i="1"/>
  <c r="K139" i="1"/>
  <c r="L139" i="1" s="1"/>
  <c r="A140" i="1"/>
  <c r="B140" i="1" s="1"/>
  <c r="C140" i="1"/>
  <c r="D140" i="1"/>
  <c r="E140" i="1" s="1"/>
  <c r="J139" i="2" s="1"/>
  <c r="F140" i="1"/>
  <c r="G140" i="1" s="1"/>
  <c r="H140" i="1"/>
  <c r="I140" i="1"/>
  <c r="J140" i="1"/>
  <c r="M140" i="1" s="1"/>
  <c r="N140" i="1" s="1"/>
  <c r="AK139" i="2" s="1"/>
  <c r="AM139" i="2" s="1"/>
  <c r="K140" i="1"/>
  <c r="L140" i="1" s="1"/>
  <c r="A141" i="1"/>
  <c r="B141" i="1" s="1"/>
  <c r="A140" i="2" s="1"/>
  <c r="C141" i="1"/>
  <c r="D141" i="1"/>
  <c r="E141" i="1" s="1"/>
  <c r="F141" i="1"/>
  <c r="G141" i="1" s="1"/>
  <c r="H141" i="1"/>
  <c r="I141" i="1"/>
  <c r="J141" i="1"/>
  <c r="K141" i="1"/>
  <c r="L141" i="1" s="1"/>
  <c r="A142" i="1"/>
  <c r="B142" i="1" s="1"/>
  <c r="C142" i="1"/>
  <c r="D142" i="1"/>
  <c r="E142" i="1" s="1"/>
  <c r="N141" i="2" s="1"/>
  <c r="F142" i="1"/>
  <c r="G142" i="1" s="1"/>
  <c r="H142" i="1"/>
  <c r="I142" i="1"/>
  <c r="J142" i="1"/>
  <c r="K142" i="1"/>
  <c r="L142" i="1" s="1"/>
  <c r="A143" i="1"/>
  <c r="B143" i="1" s="1"/>
  <c r="A142" i="2" s="1"/>
  <c r="C143" i="1"/>
  <c r="D143" i="1"/>
  <c r="E143" i="1" s="1"/>
  <c r="L142" i="2" s="1"/>
  <c r="F143" i="1"/>
  <c r="G143" i="1" s="1"/>
  <c r="H143" i="1"/>
  <c r="I143" i="1"/>
  <c r="J143" i="1"/>
  <c r="M143" i="1" s="1"/>
  <c r="N143" i="1" s="1"/>
  <c r="AK142" i="2" s="1"/>
  <c r="AM142" i="2" s="1"/>
  <c r="K143" i="1"/>
  <c r="L143" i="1" s="1"/>
  <c r="A144" i="1"/>
  <c r="B144" i="1" s="1"/>
  <c r="A143" i="2" s="1"/>
  <c r="C144" i="1"/>
  <c r="D144" i="1"/>
  <c r="E144" i="1" s="1"/>
  <c r="F144" i="1"/>
  <c r="G144" i="1" s="1"/>
  <c r="H144" i="1"/>
  <c r="I144" i="1"/>
  <c r="J144" i="1"/>
  <c r="K144" i="1"/>
  <c r="L144" i="1" s="1"/>
  <c r="A145" i="1"/>
  <c r="B145" i="1" s="1"/>
  <c r="A144" i="2" s="1"/>
  <c r="C145" i="1"/>
  <c r="D145" i="1"/>
  <c r="E145" i="1" s="1"/>
  <c r="F145" i="1"/>
  <c r="G145" i="1" s="1"/>
  <c r="H145" i="1"/>
  <c r="I145" i="1"/>
  <c r="J145" i="1"/>
  <c r="Q145" i="1" s="1"/>
  <c r="K145" i="1"/>
  <c r="L145" i="1" s="1"/>
  <c r="A146" i="1"/>
  <c r="B146" i="1" s="1"/>
  <c r="A145" i="2" s="1"/>
  <c r="C146" i="1"/>
  <c r="D146" i="1"/>
  <c r="E146" i="1" s="1"/>
  <c r="F146" i="1"/>
  <c r="G146" i="1" s="1"/>
  <c r="H146" i="1"/>
  <c r="I146" i="1"/>
  <c r="J146" i="1"/>
  <c r="Q146" i="1" s="1"/>
  <c r="K146" i="1"/>
  <c r="L146" i="1" s="1"/>
  <c r="A147" i="1"/>
  <c r="B147" i="1" s="1"/>
  <c r="C147" i="1"/>
  <c r="D147" i="1"/>
  <c r="E147" i="1" s="1"/>
  <c r="F147" i="1"/>
  <c r="G147" i="1" s="1"/>
  <c r="H147" i="1"/>
  <c r="I147" i="1"/>
  <c r="J147" i="1"/>
  <c r="M147" i="1" s="1"/>
  <c r="K147" i="1"/>
  <c r="L147" i="1" s="1"/>
  <c r="A148" i="1"/>
  <c r="B148" i="1" s="1"/>
  <c r="C148" i="1"/>
  <c r="D148" i="1"/>
  <c r="E148" i="1" s="1"/>
  <c r="F148" i="1"/>
  <c r="G148" i="1" s="1"/>
  <c r="H148" i="1"/>
  <c r="I148" i="1"/>
  <c r="J148" i="1"/>
  <c r="M148" i="1" s="1"/>
  <c r="K148" i="1"/>
  <c r="L148" i="1" s="1"/>
  <c r="A149" i="1"/>
  <c r="B149" i="1" s="1"/>
  <c r="A148" i="2" s="1"/>
  <c r="C149" i="1"/>
  <c r="D149" i="1"/>
  <c r="E149" i="1" s="1"/>
  <c r="O148" i="2" s="1"/>
  <c r="F149" i="1"/>
  <c r="G149" i="1" s="1"/>
  <c r="H149" i="1"/>
  <c r="I149" i="1"/>
  <c r="J149" i="1"/>
  <c r="Q149" i="1" s="1"/>
  <c r="K149" i="1"/>
  <c r="L149" i="1" s="1"/>
  <c r="A150" i="1"/>
  <c r="B150" i="1" s="1"/>
  <c r="C150" i="1"/>
  <c r="D150" i="1"/>
  <c r="E150" i="1" s="1"/>
  <c r="F150" i="1"/>
  <c r="G150" i="1" s="1"/>
  <c r="H150" i="1"/>
  <c r="I150" i="1"/>
  <c r="J150" i="1"/>
  <c r="R150" i="1" s="1"/>
  <c r="K150" i="1"/>
  <c r="L150" i="1" s="1"/>
  <c r="A151" i="1"/>
  <c r="B151" i="1" s="1"/>
  <c r="A150" i="2" s="1"/>
  <c r="C151" i="1"/>
  <c r="D151" i="1"/>
  <c r="E151" i="1" s="1"/>
  <c r="F151" i="1"/>
  <c r="G151" i="1" s="1"/>
  <c r="H151" i="1"/>
  <c r="I151" i="1"/>
  <c r="J151" i="1"/>
  <c r="M151" i="1" s="1"/>
  <c r="N151" i="1" s="1"/>
  <c r="AK150" i="2" s="1"/>
  <c r="AM150" i="2" s="1"/>
  <c r="K151" i="1"/>
  <c r="L151" i="1" s="1"/>
  <c r="A152" i="1"/>
  <c r="B152" i="1" s="1"/>
  <c r="C152" i="1"/>
  <c r="D152" i="1"/>
  <c r="E152" i="1" s="1"/>
  <c r="L151" i="2" s="1"/>
  <c r="F152" i="1"/>
  <c r="G152" i="1" s="1"/>
  <c r="H152" i="1"/>
  <c r="I152" i="1"/>
  <c r="J152" i="1"/>
  <c r="K152" i="1"/>
  <c r="L152" i="1" s="1"/>
  <c r="A153" i="1"/>
  <c r="B153" i="1" s="1"/>
  <c r="A152" i="2" s="1"/>
  <c r="C153" i="1"/>
  <c r="D153" i="1"/>
  <c r="E153" i="1" s="1"/>
  <c r="F153" i="1"/>
  <c r="G153" i="1" s="1"/>
  <c r="H153" i="1"/>
  <c r="I153" i="1"/>
  <c r="J153" i="1"/>
  <c r="K153" i="1"/>
  <c r="L153" i="1" s="1"/>
  <c r="A154" i="1"/>
  <c r="B154" i="1" s="1"/>
  <c r="C154" i="1"/>
  <c r="D154" i="1"/>
  <c r="E154" i="1" s="1"/>
  <c r="F154" i="1"/>
  <c r="G154" i="1" s="1"/>
  <c r="H154" i="1"/>
  <c r="I154" i="1"/>
  <c r="J154" i="1"/>
  <c r="M154" i="1" s="1"/>
  <c r="N154" i="1" s="1"/>
  <c r="AK153" i="2" s="1"/>
  <c r="AM153" i="2" s="1"/>
  <c r="K154" i="1"/>
  <c r="L154" i="1" s="1"/>
  <c r="A155" i="1"/>
  <c r="B155" i="1" s="1"/>
  <c r="A154" i="2" s="1"/>
  <c r="C155" i="1"/>
  <c r="D155" i="1"/>
  <c r="E155" i="1" s="1"/>
  <c r="L154" i="2" s="1"/>
  <c r="F155" i="1"/>
  <c r="G155" i="1" s="1"/>
  <c r="H155" i="1"/>
  <c r="I155" i="1"/>
  <c r="J155" i="1"/>
  <c r="R155" i="1" s="1"/>
  <c r="K155" i="1"/>
  <c r="L155" i="1" s="1"/>
  <c r="A156" i="1"/>
  <c r="B156" i="1" s="1"/>
  <c r="A155" i="2" s="1"/>
  <c r="C156" i="1"/>
  <c r="D156" i="1"/>
  <c r="E156" i="1" s="1"/>
  <c r="F156" i="1"/>
  <c r="G156" i="1" s="1"/>
  <c r="H156" i="1"/>
  <c r="I156" i="1"/>
  <c r="J156" i="1"/>
  <c r="Q156" i="1" s="1"/>
  <c r="K156" i="1"/>
  <c r="L156" i="1" s="1"/>
  <c r="A157" i="1"/>
  <c r="B157" i="1" s="1"/>
  <c r="A156" i="2" s="1"/>
  <c r="C157" i="1"/>
  <c r="D157" i="1"/>
  <c r="E157" i="1" s="1"/>
  <c r="M156" i="2" s="1"/>
  <c r="F157" i="1"/>
  <c r="G157" i="1" s="1"/>
  <c r="H157" i="1"/>
  <c r="I157" i="1"/>
  <c r="J157" i="1"/>
  <c r="K157" i="1"/>
  <c r="L157" i="1" s="1"/>
  <c r="A158" i="1"/>
  <c r="B158" i="1" s="1"/>
  <c r="A157" i="2" s="1"/>
  <c r="C158" i="1"/>
  <c r="D158" i="1"/>
  <c r="E158" i="1" s="1"/>
  <c r="F158" i="1"/>
  <c r="G158" i="1" s="1"/>
  <c r="H158" i="1"/>
  <c r="I158" i="1"/>
  <c r="J158" i="1"/>
  <c r="Q158" i="1" s="1"/>
  <c r="K158" i="1"/>
  <c r="L158" i="1" s="1"/>
  <c r="A159" i="1"/>
  <c r="B159" i="1" s="1"/>
  <c r="C159" i="1"/>
  <c r="D159" i="1"/>
  <c r="E159" i="1" s="1"/>
  <c r="K158" i="2" s="1"/>
  <c r="F159" i="1"/>
  <c r="G159" i="1" s="1"/>
  <c r="H159" i="1"/>
  <c r="I159" i="1"/>
  <c r="J159" i="1"/>
  <c r="K159" i="1"/>
  <c r="L159" i="1" s="1"/>
  <c r="A160" i="1"/>
  <c r="B160" i="1" s="1"/>
  <c r="C160" i="1"/>
  <c r="D160" i="1"/>
  <c r="E160" i="1" s="1"/>
  <c r="F160" i="1"/>
  <c r="G160" i="1" s="1"/>
  <c r="H160" i="1"/>
  <c r="I160" i="1"/>
  <c r="J160" i="1"/>
  <c r="R160" i="1" s="1"/>
  <c r="K160" i="1"/>
  <c r="L160" i="1" s="1"/>
  <c r="A161" i="1"/>
  <c r="B161" i="1" s="1"/>
  <c r="A160" i="2" s="1"/>
  <c r="C161" i="1"/>
  <c r="D161" i="1"/>
  <c r="E161" i="1" s="1"/>
  <c r="J160" i="2" s="1"/>
  <c r="F161" i="1"/>
  <c r="G161" i="1" s="1"/>
  <c r="H161" i="1"/>
  <c r="I161" i="1"/>
  <c r="J161" i="1"/>
  <c r="K161" i="1"/>
  <c r="L161" i="1" s="1"/>
  <c r="A162" i="1"/>
  <c r="B162" i="1" s="1"/>
  <c r="C162" i="1"/>
  <c r="D162" i="1"/>
  <c r="E162" i="1" s="1"/>
  <c r="F162" i="1"/>
  <c r="G162" i="1" s="1"/>
  <c r="H162" i="1"/>
  <c r="I162" i="1"/>
  <c r="J162" i="1"/>
  <c r="R162" i="1" s="1"/>
  <c r="K162" i="1"/>
  <c r="L162" i="1" s="1"/>
  <c r="A163" i="1"/>
  <c r="B163" i="1" s="1"/>
  <c r="A162" i="2" s="1"/>
  <c r="C163" i="1"/>
  <c r="D163" i="1"/>
  <c r="E163" i="1" s="1"/>
  <c r="F163" i="1"/>
  <c r="G163" i="1" s="1"/>
  <c r="H163" i="1"/>
  <c r="I163" i="1"/>
  <c r="J163" i="1"/>
  <c r="M163" i="1" s="1"/>
  <c r="N163" i="1" s="1"/>
  <c r="AK162" i="2" s="1"/>
  <c r="AM162" i="2" s="1"/>
  <c r="K163" i="1"/>
  <c r="L163" i="1" s="1"/>
  <c r="A164" i="1"/>
  <c r="B164" i="1" s="1"/>
  <c r="C164" i="1"/>
  <c r="D164" i="1"/>
  <c r="E164" i="1" s="1"/>
  <c r="J163" i="2" s="1"/>
  <c r="F164" i="1"/>
  <c r="G164" i="1" s="1"/>
  <c r="H164" i="1"/>
  <c r="I164" i="1"/>
  <c r="J164" i="1"/>
  <c r="R164" i="1" s="1"/>
  <c r="K164" i="1"/>
  <c r="L164" i="1" s="1"/>
  <c r="A165" i="1"/>
  <c r="B165" i="1" s="1"/>
  <c r="B164" i="2" s="1"/>
  <c r="C165" i="1"/>
  <c r="D165" i="1"/>
  <c r="E165" i="1" s="1"/>
  <c r="F165" i="1"/>
  <c r="G165" i="1" s="1"/>
  <c r="H165" i="1"/>
  <c r="I165" i="1"/>
  <c r="J165" i="1"/>
  <c r="M165" i="1" s="1"/>
  <c r="N165" i="1" s="1"/>
  <c r="AK164" i="2" s="1"/>
  <c r="AM164" i="2" s="1"/>
  <c r="K165" i="1"/>
  <c r="L165" i="1" s="1"/>
  <c r="A166" i="1"/>
  <c r="B166" i="1" s="1"/>
  <c r="C166" i="1"/>
  <c r="D166" i="1"/>
  <c r="E166" i="1" s="1"/>
  <c r="F166" i="1"/>
  <c r="G166" i="1" s="1"/>
  <c r="H166" i="1"/>
  <c r="I166" i="1"/>
  <c r="J166" i="1"/>
  <c r="M166" i="1" s="1"/>
  <c r="N166" i="1" s="1"/>
  <c r="AK165" i="2" s="1"/>
  <c r="AM165" i="2" s="1"/>
  <c r="K166" i="1"/>
  <c r="L166" i="1" s="1"/>
  <c r="A167" i="1"/>
  <c r="B167" i="1" s="1"/>
  <c r="A166" i="2" s="1"/>
  <c r="C167" i="1"/>
  <c r="D167" i="1"/>
  <c r="E167" i="1" s="1"/>
  <c r="F167" i="1"/>
  <c r="G167" i="1" s="1"/>
  <c r="H167" i="1"/>
  <c r="I167" i="1"/>
  <c r="J167" i="1"/>
  <c r="K167" i="1"/>
  <c r="L167" i="1" s="1"/>
  <c r="A168" i="1"/>
  <c r="B168" i="1" s="1"/>
  <c r="A167" i="2" s="1"/>
  <c r="C168" i="1"/>
  <c r="D168" i="1"/>
  <c r="E168" i="1" s="1"/>
  <c r="F168" i="1"/>
  <c r="G168" i="1" s="1"/>
  <c r="H168" i="1"/>
  <c r="I168" i="1"/>
  <c r="J168" i="1"/>
  <c r="M168" i="1" s="1"/>
  <c r="K168" i="1"/>
  <c r="L168" i="1" s="1"/>
  <c r="A169" i="1"/>
  <c r="B169" i="1" s="1"/>
  <c r="B168" i="2" s="1"/>
  <c r="C169" i="1"/>
  <c r="D169" i="1"/>
  <c r="E169" i="1" s="1"/>
  <c r="F169" i="1"/>
  <c r="G169" i="1" s="1"/>
  <c r="H169" i="1"/>
  <c r="I169" i="1"/>
  <c r="J169" i="1"/>
  <c r="K169" i="1"/>
  <c r="L169" i="1" s="1"/>
  <c r="A170" i="1"/>
  <c r="B170" i="1" s="1"/>
  <c r="A169" i="2" s="1"/>
  <c r="C170" i="1"/>
  <c r="D170" i="1"/>
  <c r="E170" i="1" s="1"/>
  <c r="F170" i="1"/>
  <c r="G170" i="1" s="1"/>
  <c r="H170" i="1"/>
  <c r="I170" i="1"/>
  <c r="J170" i="1"/>
  <c r="Q170" i="1" s="1"/>
  <c r="K170" i="1"/>
  <c r="L170" i="1" s="1"/>
  <c r="A171" i="1"/>
  <c r="B171" i="1" s="1"/>
  <c r="C171" i="1"/>
  <c r="D171" i="1"/>
  <c r="E171" i="1" s="1"/>
  <c r="F171" i="1"/>
  <c r="G171" i="1" s="1"/>
  <c r="H171" i="1"/>
  <c r="I171" i="1"/>
  <c r="J171" i="1"/>
  <c r="K171" i="1"/>
  <c r="L171" i="1" s="1"/>
  <c r="A172" i="1"/>
  <c r="B172" i="1" s="1"/>
  <c r="C172" i="1"/>
  <c r="D172" i="1"/>
  <c r="E172" i="1" s="1"/>
  <c r="F172" i="1"/>
  <c r="G172" i="1" s="1"/>
  <c r="H172" i="1"/>
  <c r="I172" i="1"/>
  <c r="J172" i="1"/>
  <c r="K172" i="1"/>
  <c r="L172" i="1" s="1"/>
  <c r="A173" i="1"/>
  <c r="B173" i="1" s="1"/>
  <c r="A172" i="2" s="1"/>
  <c r="C173" i="1"/>
  <c r="D173" i="1"/>
  <c r="E173" i="1" s="1"/>
  <c r="J172" i="2" s="1"/>
  <c r="F173" i="1"/>
  <c r="G173" i="1" s="1"/>
  <c r="H173" i="1"/>
  <c r="I173" i="1"/>
  <c r="J173" i="1"/>
  <c r="M173" i="1" s="1"/>
  <c r="N173" i="1" s="1"/>
  <c r="AK172" i="2" s="1"/>
  <c r="AM172" i="2" s="1"/>
  <c r="K173" i="1"/>
  <c r="L173" i="1" s="1"/>
  <c r="A174" i="1"/>
  <c r="B174" i="1" s="1"/>
  <c r="C174" i="1"/>
  <c r="D174" i="1"/>
  <c r="E174" i="1" s="1"/>
  <c r="F174" i="1"/>
  <c r="G174" i="1" s="1"/>
  <c r="H174" i="1"/>
  <c r="I174" i="1"/>
  <c r="J174" i="1"/>
  <c r="K174" i="1"/>
  <c r="L174" i="1" s="1"/>
  <c r="A175" i="1"/>
  <c r="B175" i="1" s="1"/>
  <c r="B174" i="2" s="1"/>
  <c r="C175" i="1"/>
  <c r="D175" i="1"/>
  <c r="E175" i="1" s="1"/>
  <c r="F175" i="1"/>
  <c r="G175" i="1" s="1"/>
  <c r="H175" i="1"/>
  <c r="I175" i="1"/>
  <c r="J175" i="1"/>
  <c r="M175" i="1" s="1"/>
  <c r="N175" i="1" s="1"/>
  <c r="AK174" i="2" s="1"/>
  <c r="AM174" i="2" s="1"/>
  <c r="K175" i="1"/>
  <c r="L175" i="1" s="1"/>
  <c r="A176" i="1"/>
  <c r="B176" i="1" s="1"/>
  <c r="A175" i="2" s="1"/>
  <c r="C176" i="1"/>
  <c r="D176" i="1"/>
  <c r="E176" i="1" s="1"/>
  <c r="L175" i="2" s="1"/>
  <c r="F176" i="1"/>
  <c r="G176" i="1" s="1"/>
  <c r="H176" i="1"/>
  <c r="I176" i="1"/>
  <c r="J176" i="1"/>
  <c r="R176" i="1" s="1"/>
  <c r="K176" i="1"/>
  <c r="L176" i="1" s="1"/>
  <c r="A177" i="1"/>
  <c r="B177" i="1" s="1"/>
  <c r="A176" i="2" s="1"/>
  <c r="C177" i="1"/>
  <c r="D177" i="1"/>
  <c r="E177" i="1" s="1"/>
  <c r="F177" i="1"/>
  <c r="G177" i="1" s="1"/>
  <c r="H177" i="1"/>
  <c r="I177" i="1"/>
  <c r="J177" i="1"/>
  <c r="M177" i="1" s="1"/>
  <c r="K177" i="1"/>
  <c r="L177" i="1" s="1"/>
  <c r="A178" i="1"/>
  <c r="B178" i="1" s="1"/>
  <c r="C178" i="1"/>
  <c r="D178" i="1"/>
  <c r="E178" i="1" s="1"/>
  <c r="N177" i="2" s="1"/>
  <c r="F178" i="1"/>
  <c r="G178" i="1" s="1"/>
  <c r="H178" i="1"/>
  <c r="I178" i="1"/>
  <c r="J178" i="1"/>
  <c r="M178" i="1" s="1"/>
  <c r="N178" i="1" s="1"/>
  <c r="AK177" i="2" s="1"/>
  <c r="AM177" i="2" s="1"/>
  <c r="K178" i="1"/>
  <c r="L178" i="1" s="1"/>
  <c r="A179" i="1"/>
  <c r="B179" i="1" s="1"/>
  <c r="A178" i="2" s="1"/>
  <c r="C179" i="1"/>
  <c r="D179" i="1"/>
  <c r="E179" i="1" s="1"/>
  <c r="F179" i="1"/>
  <c r="G179" i="1" s="1"/>
  <c r="H179" i="1"/>
  <c r="I179" i="1"/>
  <c r="J179" i="1"/>
  <c r="Q179" i="1" s="1"/>
  <c r="K179" i="1"/>
  <c r="L179" i="1" s="1"/>
  <c r="A180" i="1"/>
  <c r="B180" i="1" s="1"/>
  <c r="A179" i="2" s="1"/>
  <c r="C180" i="1"/>
  <c r="D180" i="1"/>
  <c r="E180" i="1" s="1"/>
  <c r="F180" i="1"/>
  <c r="G180" i="1" s="1"/>
  <c r="H180" i="1"/>
  <c r="I180" i="1"/>
  <c r="J180" i="1"/>
  <c r="K180" i="1"/>
  <c r="L180" i="1" s="1"/>
  <c r="A181" i="1"/>
  <c r="B181" i="1" s="1"/>
  <c r="A180" i="2" s="1"/>
  <c r="C181" i="1"/>
  <c r="D181" i="1"/>
  <c r="E181" i="1" s="1"/>
  <c r="K180" i="2" s="1"/>
  <c r="F181" i="1"/>
  <c r="G181" i="1" s="1"/>
  <c r="H181" i="1"/>
  <c r="I181" i="1"/>
  <c r="J181" i="1"/>
  <c r="M181" i="1" s="1"/>
  <c r="K181" i="1"/>
  <c r="L181" i="1" s="1"/>
  <c r="A182" i="1"/>
  <c r="B182" i="1" s="1"/>
  <c r="A181" i="2" s="1"/>
  <c r="C182" i="1"/>
  <c r="D182" i="1"/>
  <c r="E182" i="1" s="1"/>
  <c r="F182" i="1"/>
  <c r="G182" i="1" s="1"/>
  <c r="H182" i="1"/>
  <c r="I182" i="1"/>
  <c r="J182" i="1"/>
  <c r="M182" i="1" s="1"/>
  <c r="K182" i="1"/>
  <c r="L182" i="1" s="1"/>
  <c r="A183" i="1"/>
  <c r="B183" i="1" s="1"/>
  <c r="C183" i="1"/>
  <c r="D183" i="1"/>
  <c r="E183" i="1" s="1"/>
  <c r="F183" i="1"/>
  <c r="G183" i="1" s="1"/>
  <c r="H183" i="1"/>
  <c r="I183" i="1"/>
  <c r="J183" i="1"/>
  <c r="K183" i="1"/>
  <c r="L183" i="1" s="1"/>
  <c r="A184" i="1"/>
  <c r="B184" i="1" s="1"/>
  <c r="C184" i="1"/>
  <c r="D184" i="1"/>
  <c r="E184" i="1" s="1"/>
  <c r="K183" i="2" s="1"/>
  <c r="F184" i="1"/>
  <c r="G184" i="1" s="1"/>
  <c r="H184" i="1"/>
  <c r="I184" i="1"/>
  <c r="J184" i="1"/>
  <c r="M184" i="1" s="1"/>
  <c r="K184" i="1"/>
  <c r="L184" i="1" s="1"/>
  <c r="A185" i="1"/>
  <c r="B185" i="1" s="1"/>
  <c r="A184" i="2" s="1"/>
  <c r="C185" i="1"/>
  <c r="D185" i="1"/>
  <c r="E185" i="1" s="1"/>
  <c r="F185" i="1"/>
  <c r="G185" i="1" s="1"/>
  <c r="H185" i="1"/>
  <c r="I185" i="1"/>
  <c r="J185" i="1"/>
  <c r="K185" i="1"/>
  <c r="L185" i="1" s="1"/>
  <c r="A186" i="1"/>
  <c r="B186" i="1" s="1"/>
  <c r="C186" i="1"/>
  <c r="D186" i="1"/>
  <c r="E186" i="1" s="1"/>
  <c r="F186" i="1"/>
  <c r="G186" i="1" s="1"/>
  <c r="H186" i="1"/>
  <c r="I186" i="1"/>
  <c r="J186" i="1"/>
  <c r="Q186" i="1" s="1"/>
  <c r="K186" i="1"/>
  <c r="L186" i="1" s="1"/>
  <c r="A187" i="1"/>
  <c r="B187" i="1" s="1"/>
  <c r="A186" i="2" s="1"/>
  <c r="C187" i="1"/>
  <c r="D187" i="1"/>
  <c r="E187" i="1" s="1"/>
  <c r="F187" i="1"/>
  <c r="G187" i="1" s="1"/>
  <c r="H187" i="1"/>
  <c r="I187" i="1"/>
  <c r="J187" i="1"/>
  <c r="Q187" i="1" s="1"/>
  <c r="K187" i="1"/>
  <c r="L187" i="1" s="1"/>
  <c r="A188" i="1"/>
  <c r="B188" i="1" s="1"/>
  <c r="A187" i="2" s="1"/>
  <c r="C188" i="1"/>
  <c r="D188" i="1"/>
  <c r="E188" i="1" s="1"/>
  <c r="F188" i="1"/>
  <c r="G188" i="1" s="1"/>
  <c r="H188" i="1"/>
  <c r="I188" i="1"/>
  <c r="J188" i="1"/>
  <c r="K188" i="1"/>
  <c r="L188" i="1" s="1"/>
  <c r="A189" i="1"/>
  <c r="B189" i="1" s="1"/>
  <c r="A188" i="2" s="1"/>
  <c r="C189" i="1"/>
  <c r="D189" i="1"/>
  <c r="E189" i="1" s="1"/>
  <c r="F189" i="1"/>
  <c r="G189" i="1" s="1"/>
  <c r="H189" i="1"/>
  <c r="I189" i="1"/>
  <c r="J189" i="1"/>
  <c r="R189" i="1" s="1"/>
  <c r="K189" i="1"/>
  <c r="L189" i="1" s="1"/>
  <c r="A190" i="1"/>
  <c r="B190" i="1" s="1"/>
  <c r="C190" i="1"/>
  <c r="D190" i="1"/>
  <c r="E190" i="1" s="1"/>
  <c r="F190" i="1"/>
  <c r="G190" i="1" s="1"/>
  <c r="H190" i="1"/>
  <c r="I190" i="1"/>
  <c r="J190" i="1"/>
  <c r="R190" i="1" s="1"/>
  <c r="K190" i="1"/>
  <c r="L190" i="1" s="1"/>
  <c r="A191" i="1"/>
  <c r="B191" i="1" s="1"/>
  <c r="A190" i="2" s="1"/>
  <c r="C191" i="1"/>
  <c r="D191" i="1"/>
  <c r="E191" i="1" s="1"/>
  <c r="O190" i="2" s="1"/>
  <c r="F191" i="1"/>
  <c r="G191" i="1" s="1"/>
  <c r="H191" i="1"/>
  <c r="I191" i="1"/>
  <c r="J191" i="1"/>
  <c r="M191" i="1" s="1"/>
  <c r="N191" i="1" s="1"/>
  <c r="AK190" i="2" s="1"/>
  <c r="AM190" i="2" s="1"/>
  <c r="K191" i="1"/>
  <c r="L191" i="1" s="1"/>
  <c r="A192" i="1"/>
  <c r="B192" i="1" s="1"/>
  <c r="A191" i="2" s="1"/>
  <c r="C192" i="1"/>
  <c r="D192" i="1"/>
  <c r="E192" i="1" s="1"/>
  <c r="F192" i="1"/>
  <c r="G192" i="1" s="1"/>
  <c r="H192" i="1"/>
  <c r="I192" i="1"/>
  <c r="J192" i="1"/>
  <c r="M192" i="1" s="1"/>
  <c r="K192" i="1"/>
  <c r="L192" i="1" s="1"/>
  <c r="A193" i="1"/>
  <c r="B193" i="1" s="1"/>
  <c r="A192" i="2" s="1"/>
  <c r="C193" i="1"/>
  <c r="D193" i="1"/>
  <c r="E193" i="1" s="1"/>
  <c r="F193" i="1"/>
  <c r="G193" i="1" s="1"/>
  <c r="H193" i="1"/>
  <c r="I193" i="1"/>
  <c r="J193" i="1"/>
  <c r="K193" i="1"/>
  <c r="L193" i="1" s="1"/>
  <c r="A194" i="1"/>
  <c r="B194" i="1" s="1"/>
  <c r="A193" i="2" s="1"/>
  <c r="C194" i="1"/>
  <c r="D194" i="1"/>
  <c r="E194" i="1" s="1"/>
  <c r="F194" i="1"/>
  <c r="G194" i="1" s="1"/>
  <c r="H194" i="1"/>
  <c r="I194" i="1"/>
  <c r="J194" i="1"/>
  <c r="Q194" i="1" s="1"/>
  <c r="K194" i="1"/>
  <c r="L194" i="1" s="1"/>
  <c r="A195" i="1"/>
  <c r="B195" i="1" s="1"/>
  <c r="C195" i="1"/>
  <c r="D195" i="1"/>
  <c r="E195" i="1" s="1"/>
  <c r="F195" i="1"/>
  <c r="G195" i="1" s="1"/>
  <c r="H195" i="1"/>
  <c r="I195" i="1"/>
  <c r="J195" i="1"/>
  <c r="M195" i="1" s="1"/>
  <c r="N195" i="1" s="1"/>
  <c r="AK194" i="2" s="1"/>
  <c r="AM194" i="2" s="1"/>
  <c r="K195" i="1"/>
  <c r="L195" i="1" s="1"/>
  <c r="A196" i="1"/>
  <c r="B196" i="1" s="1"/>
  <c r="C196" i="1"/>
  <c r="D196" i="1"/>
  <c r="E196" i="1" s="1"/>
  <c r="F196" i="1"/>
  <c r="G196" i="1" s="1"/>
  <c r="H196" i="1"/>
  <c r="I196" i="1"/>
  <c r="J196" i="1"/>
  <c r="K196" i="1"/>
  <c r="L196" i="1" s="1"/>
  <c r="A197" i="1"/>
  <c r="B197" i="1" s="1"/>
  <c r="A196" i="2" s="1"/>
  <c r="C197" i="1"/>
  <c r="D197" i="1"/>
  <c r="E197" i="1" s="1"/>
  <c r="J196" i="2" s="1"/>
  <c r="F197" i="1"/>
  <c r="G197" i="1" s="1"/>
  <c r="H197" i="1"/>
  <c r="I197" i="1"/>
  <c r="J197" i="1"/>
  <c r="Q197" i="1" s="1"/>
  <c r="K197" i="1"/>
  <c r="L197" i="1" s="1"/>
  <c r="A198" i="1"/>
  <c r="B198" i="1" s="1"/>
  <c r="C198" i="1"/>
  <c r="D198" i="1"/>
  <c r="E198" i="1" s="1"/>
  <c r="F198" i="1"/>
  <c r="G198" i="1" s="1"/>
  <c r="H198" i="1"/>
  <c r="I198" i="1"/>
  <c r="J198" i="1"/>
  <c r="M198" i="1" s="1"/>
  <c r="K198" i="1"/>
  <c r="L198" i="1" s="1"/>
  <c r="A199" i="1"/>
  <c r="B199" i="1" s="1"/>
  <c r="B198" i="2" s="1"/>
  <c r="C199" i="1"/>
  <c r="D199" i="1"/>
  <c r="E199" i="1" s="1"/>
  <c r="F199" i="1"/>
  <c r="G199" i="1" s="1"/>
  <c r="H199" i="1"/>
  <c r="I199" i="1"/>
  <c r="J199" i="1"/>
  <c r="K199" i="1"/>
  <c r="L199" i="1" s="1"/>
  <c r="A200" i="1"/>
  <c r="B200" i="1" s="1"/>
  <c r="A199" i="2" s="1"/>
  <c r="C200" i="1"/>
  <c r="D200" i="1"/>
  <c r="E200" i="1" s="1"/>
  <c r="J199" i="2" s="1"/>
  <c r="F200" i="1"/>
  <c r="G200" i="1" s="1"/>
  <c r="H200" i="1"/>
  <c r="I200" i="1"/>
  <c r="J200" i="1"/>
  <c r="Q200" i="1" s="1"/>
  <c r="K200" i="1"/>
  <c r="L200" i="1" s="1"/>
  <c r="A201" i="1"/>
  <c r="B201" i="1" s="1"/>
  <c r="A200" i="2" s="1"/>
  <c r="C201" i="1"/>
  <c r="D201" i="1"/>
  <c r="E201" i="1" s="1"/>
  <c r="F201" i="1"/>
  <c r="G201" i="1" s="1"/>
  <c r="H201" i="1"/>
  <c r="I201" i="1"/>
  <c r="J201" i="1"/>
  <c r="M201" i="1" s="1"/>
  <c r="K201" i="1"/>
  <c r="L201" i="1" s="1"/>
  <c r="A202" i="1"/>
  <c r="B202" i="1" s="1"/>
  <c r="C202" i="1"/>
  <c r="D202" i="1"/>
  <c r="E202" i="1" s="1"/>
  <c r="F202" i="1"/>
  <c r="G202" i="1" s="1"/>
  <c r="H202" i="1"/>
  <c r="I202" i="1"/>
  <c r="J202" i="1"/>
  <c r="K202" i="1"/>
  <c r="L202" i="1" s="1"/>
  <c r="A203" i="1"/>
  <c r="B203" i="1" s="1"/>
  <c r="A202" i="2" s="1"/>
  <c r="C203" i="1"/>
  <c r="D203" i="1"/>
  <c r="E203" i="1" s="1"/>
  <c r="F203" i="1"/>
  <c r="G203" i="1" s="1"/>
  <c r="H203" i="1"/>
  <c r="I203" i="1"/>
  <c r="J203" i="1"/>
  <c r="K203" i="1"/>
  <c r="L203" i="1" s="1"/>
  <c r="A204" i="1"/>
  <c r="B204" i="1" s="1"/>
  <c r="A203" i="2" s="1"/>
  <c r="C204" i="1"/>
  <c r="D204" i="1"/>
  <c r="E204" i="1" s="1"/>
  <c r="F204" i="1"/>
  <c r="G204" i="1" s="1"/>
  <c r="H204" i="1"/>
  <c r="I204" i="1"/>
  <c r="J204" i="1"/>
  <c r="R204" i="1" s="1"/>
  <c r="K204" i="1"/>
  <c r="L204" i="1" s="1"/>
  <c r="A205" i="1"/>
  <c r="B205" i="1" s="1"/>
  <c r="B204" i="2" s="1"/>
  <c r="C205" i="1"/>
  <c r="D205" i="1"/>
  <c r="E205" i="1" s="1"/>
  <c r="M204" i="2" s="1"/>
  <c r="F205" i="1"/>
  <c r="G205" i="1" s="1"/>
  <c r="H205" i="1"/>
  <c r="I205" i="1"/>
  <c r="J205" i="1"/>
  <c r="K205" i="1"/>
  <c r="L205" i="1" s="1"/>
  <c r="A206" i="1"/>
  <c r="B206" i="1" s="1"/>
  <c r="C206" i="1"/>
  <c r="D206" i="1"/>
  <c r="E206" i="1" s="1"/>
  <c r="L205" i="2" s="1"/>
  <c r="F206" i="1"/>
  <c r="G206" i="1" s="1"/>
  <c r="H206" i="1"/>
  <c r="I206" i="1"/>
  <c r="J206" i="1"/>
  <c r="M206" i="1" s="1"/>
  <c r="N206" i="1" s="1"/>
  <c r="AK205" i="2" s="1"/>
  <c r="AM205" i="2" s="1"/>
  <c r="K206" i="1"/>
  <c r="L206" i="1" s="1"/>
  <c r="A207" i="1"/>
  <c r="B207" i="1" s="1"/>
  <c r="C207" i="1"/>
  <c r="D207" i="1"/>
  <c r="E207" i="1" s="1"/>
  <c r="F207" i="1"/>
  <c r="G207" i="1" s="1"/>
  <c r="H207" i="1"/>
  <c r="I207" i="1"/>
  <c r="J207" i="1"/>
  <c r="M207" i="1" s="1"/>
  <c r="N207" i="1" s="1"/>
  <c r="AK206" i="2" s="1"/>
  <c r="AM206" i="2" s="1"/>
  <c r="K207" i="1"/>
  <c r="L207" i="1" s="1"/>
  <c r="A208" i="1"/>
  <c r="B208" i="1" s="1"/>
  <c r="C208" i="1"/>
  <c r="D208" i="1"/>
  <c r="E208" i="1" s="1"/>
  <c r="F208" i="1"/>
  <c r="G208" i="1" s="1"/>
  <c r="H208" i="1"/>
  <c r="I208" i="1"/>
  <c r="J208" i="1"/>
  <c r="M208" i="1" s="1"/>
  <c r="N208" i="1" s="1"/>
  <c r="AK207" i="2" s="1"/>
  <c r="AM207" i="2" s="1"/>
  <c r="K208" i="1"/>
  <c r="L208" i="1" s="1"/>
  <c r="A209" i="1"/>
  <c r="B209" i="1" s="1"/>
  <c r="A208" i="2" s="1"/>
  <c r="C209" i="1"/>
  <c r="D209" i="1"/>
  <c r="E209" i="1" s="1"/>
  <c r="F209" i="1"/>
  <c r="G209" i="1" s="1"/>
  <c r="H209" i="1"/>
  <c r="I209" i="1"/>
  <c r="J209" i="1"/>
  <c r="M209" i="1" s="1"/>
  <c r="K209" i="1"/>
  <c r="L209" i="1" s="1"/>
  <c r="A210" i="1"/>
  <c r="B210" i="1" s="1"/>
  <c r="C210" i="1"/>
  <c r="D210" i="1"/>
  <c r="E210" i="1" s="1"/>
  <c r="F210" i="1"/>
  <c r="G210" i="1" s="1"/>
  <c r="H210" i="1"/>
  <c r="I210" i="1"/>
  <c r="J210" i="1"/>
  <c r="M210" i="1" s="1"/>
  <c r="N210" i="1" s="1"/>
  <c r="AK209" i="2" s="1"/>
  <c r="AM209" i="2" s="1"/>
  <c r="K210" i="1"/>
  <c r="L210" i="1" s="1"/>
  <c r="A211" i="1"/>
  <c r="B211" i="1" s="1"/>
  <c r="A210" i="2" s="1"/>
  <c r="C211" i="1"/>
  <c r="D211" i="1"/>
  <c r="E211" i="1" s="1"/>
  <c r="F211" i="1"/>
  <c r="G211" i="1" s="1"/>
  <c r="H211" i="1"/>
  <c r="I211" i="1"/>
  <c r="J211" i="1"/>
  <c r="K211" i="1"/>
  <c r="L211" i="1" s="1"/>
  <c r="A212" i="1"/>
  <c r="B212" i="1" s="1"/>
  <c r="A211" i="2" s="1"/>
  <c r="C212" i="1"/>
  <c r="D212" i="1"/>
  <c r="E212" i="1" s="1"/>
  <c r="F212" i="1"/>
  <c r="G212" i="1" s="1"/>
  <c r="H212" i="1"/>
  <c r="I212" i="1"/>
  <c r="J212" i="1"/>
  <c r="K212" i="1"/>
  <c r="L212" i="1" s="1"/>
  <c r="A213" i="1"/>
  <c r="B213" i="1" s="1"/>
  <c r="B212" i="2" s="1"/>
  <c r="C213" i="1"/>
  <c r="D213" i="1"/>
  <c r="E213" i="1" s="1"/>
  <c r="F213" i="1"/>
  <c r="G213" i="1" s="1"/>
  <c r="H213" i="1"/>
  <c r="I213" i="1"/>
  <c r="J213" i="1"/>
  <c r="K213" i="1"/>
  <c r="L213" i="1" s="1"/>
  <c r="A214" i="1"/>
  <c r="B214" i="1" s="1"/>
  <c r="C214" i="1"/>
  <c r="D214" i="1"/>
  <c r="E214" i="1" s="1"/>
  <c r="F214" i="1"/>
  <c r="G214" i="1" s="1"/>
  <c r="H214" i="1"/>
  <c r="I214" i="1"/>
  <c r="J214" i="1"/>
  <c r="K214" i="1"/>
  <c r="L214" i="1" s="1"/>
  <c r="A215" i="1"/>
  <c r="B215" i="1" s="1"/>
  <c r="A214" i="2" s="1"/>
  <c r="C215" i="1"/>
  <c r="D215" i="1"/>
  <c r="E215" i="1" s="1"/>
  <c r="F215" i="1"/>
  <c r="G215" i="1" s="1"/>
  <c r="H215" i="1"/>
  <c r="I215" i="1"/>
  <c r="J215" i="1"/>
  <c r="R215" i="1" s="1"/>
  <c r="K215" i="1"/>
  <c r="L215" i="1" s="1"/>
  <c r="A216" i="1"/>
  <c r="B216" i="1" s="1"/>
  <c r="A215" i="2" s="1"/>
  <c r="C216" i="1"/>
  <c r="D216" i="1"/>
  <c r="E216" i="1" s="1"/>
  <c r="F216" i="1"/>
  <c r="G216" i="1" s="1"/>
  <c r="H216" i="1"/>
  <c r="I216" i="1"/>
  <c r="J216" i="1"/>
  <c r="R216" i="1" s="1"/>
  <c r="K216" i="1"/>
  <c r="L216" i="1" s="1"/>
  <c r="A217" i="1"/>
  <c r="B217" i="1" s="1"/>
  <c r="A216" i="2" s="1"/>
  <c r="C217" i="1"/>
  <c r="D217" i="1"/>
  <c r="E217" i="1" s="1"/>
  <c r="N216" i="2" s="1"/>
  <c r="F217" i="1"/>
  <c r="G217" i="1" s="1"/>
  <c r="H217" i="1"/>
  <c r="I217" i="1"/>
  <c r="J217" i="1"/>
  <c r="K217" i="1"/>
  <c r="L217" i="1" s="1"/>
  <c r="A218" i="1"/>
  <c r="B218" i="1" s="1"/>
  <c r="C218" i="1"/>
  <c r="D218" i="1"/>
  <c r="E218" i="1" s="1"/>
  <c r="F218" i="1"/>
  <c r="G218" i="1" s="1"/>
  <c r="H218" i="1"/>
  <c r="I218" i="1"/>
  <c r="J218" i="1"/>
  <c r="K218" i="1"/>
  <c r="L218" i="1" s="1"/>
  <c r="A219" i="1"/>
  <c r="B219" i="1" s="1"/>
  <c r="C219" i="1"/>
  <c r="D219" i="1"/>
  <c r="E219" i="1" s="1"/>
  <c r="F219" i="1"/>
  <c r="G219" i="1" s="1"/>
  <c r="H219" i="1"/>
  <c r="I219" i="1"/>
  <c r="J219" i="1"/>
  <c r="R219" i="1" s="1"/>
  <c r="K219" i="1"/>
  <c r="L219" i="1" s="1"/>
  <c r="A220" i="1"/>
  <c r="B220" i="1" s="1"/>
  <c r="C220" i="1"/>
  <c r="D220" i="1"/>
  <c r="E220" i="1" s="1"/>
  <c r="L219" i="2" s="1"/>
  <c r="F220" i="1"/>
  <c r="G220" i="1" s="1"/>
  <c r="H220" i="1"/>
  <c r="I220" i="1"/>
  <c r="J220" i="1"/>
  <c r="K220" i="1"/>
  <c r="L220" i="1" s="1"/>
  <c r="A221" i="1"/>
  <c r="B221" i="1" s="1"/>
  <c r="A220" i="2" s="1"/>
  <c r="C221" i="1"/>
  <c r="D221" i="1"/>
  <c r="E221" i="1" s="1"/>
  <c r="F221" i="1"/>
  <c r="G221" i="1" s="1"/>
  <c r="H221" i="1"/>
  <c r="I221" i="1"/>
  <c r="J221" i="1"/>
  <c r="M221" i="1" s="1"/>
  <c r="K221" i="1"/>
  <c r="L221" i="1" s="1"/>
  <c r="A222" i="1"/>
  <c r="B222" i="1" s="1"/>
  <c r="C222" i="1"/>
  <c r="D222" i="1"/>
  <c r="E222" i="1" s="1"/>
  <c r="F222" i="1"/>
  <c r="G222" i="1" s="1"/>
  <c r="H222" i="1"/>
  <c r="I222" i="1"/>
  <c r="J222" i="1"/>
  <c r="M222" i="1" s="1"/>
  <c r="N222" i="1" s="1"/>
  <c r="AK221" i="2" s="1"/>
  <c r="AM221" i="2" s="1"/>
  <c r="K222" i="1"/>
  <c r="L222" i="1" s="1"/>
  <c r="A223" i="1"/>
  <c r="B223" i="1" s="1"/>
  <c r="A222" i="2" s="1"/>
  <c r="C223" i="1"/>
  <c r="D223" i="1"/>
  <c r="E223" i="1" s="1"/>
  <c r="F223" i="1"/>
  <c r="G223" i="1" s="1"/>
  <c r="H223" i="1"/>
  <c r="I223" i="1"/>
  <c r="J223" i="1"/>
  <c r="K223" i="1"/>
  <c r="L223" i="1" s="1"/>
  <c r="A224" i="1"/>
  <c r="B224" i="1" s="1"/>
  <c r="A223" i="2" s="1"/>
  <c r="C224" i="1"/>
  <c r="D224" i="1"/>
  <c r="E224" i="1" s="1"/>
  <c r="F224" i="1"/>
  <c r="G224" i="1" s="1"/>
  <c r="H224" i="1"/>
  <c r="I224" i="1"/>
  <c r="J224" i="1"/>
  <c r="Q224" i="1" s="1"/>
  <c r="K224" i="1"/>
  <c r="L224" i="1" s="1"/>
  <c r="A225" i="1"/>
  <c r="B225" i="1" s="1"/>
  <c r="B224" i="2" s="1"/>
  <c r="C225" i="1"/>
  <c r="D225" i="1"/>
  <c r="E225" i="1" s="1"/>
  <c r="F225" i="1"/>
  <c r="G225" i="1" s="1"/>
  <c r="H225" i="1"/>
  <c r="I225" i="1"/>
  <c r="J225" i="1"/>
  <c r="Q225" i="1" s="1"/>
  <c r="K225" i="1"/>
  <c r="L225" i="1" s="1"/>
  <c r="A226" i="1"/>
  <c r="B226" i="1" s="1"/>
  <c r="C226" i="1"/>
  <c r="D226" i="1"/>
  <c r="E226" i="1" s="1"/>
  <c r="F226" i="1"/>
  <c r="G226" i="1" s="1"/>
  <c r="H226" i="1"/>
  <c r="I226" i="1"/>
  <c r="J226" i="1"/>
  <c r="R226" i="1" s="1"/>
  <c r="K226" i="1"/>
  <c r="L226" i="1" s="1"/>
  <c r="A227" i="1"/>
  <c r="B227" i="1" s="1"/>
  <c r="A226" i="2" s="1"/>
  <c r="C227" i="1"/>
  <c r="D227" i="1"/>
  <c r="E227" i="1" s="1"/>
  <c r="F227" i="1"/>
  <c r="G227" i="1" s="1"/>
  <c r="H227" i="1"/>
  <c r="I227" i="1"/>
  <c r="J227" i="1"/>
  <c r="K227" i="1"/>
  <c r="L227" i="1" s="1"/>
  <c r="A228" i="1"/>
  <c r="B228" i="1" s="1"/>
  <c r="A227" i="2" s="1"/>
  <c r="C228" i="1"/>
  <c r="D228" i="1"/>
  <c r="E228" i="1" s="1"/>
  <c r="F228" i="1"/>
  <c r="G228" i="1" s="1"/>
  <c r="H228" i="1"/>
  <c r="I228" i="1"/>
  <c r="J228" i="1"/>
  <c r="K228" i="1"/>
  <c r="L228" i="1" s="1"/>
  <c r="A229" i="1"/>
  <c r="B229" i="1" s="1"/>
  <c r="B228" i="2" s="1"/>
  <c r="C229" i="1"/>
  <c r="D229" i="1"/>
  <c r="E229" i="1" s="1"/>
  <c r="F229" i="1"/>
  <c r="G229" i="1" s="1"/>
  <c r="H229" i="1"/>
  <c r="I229" i="1"/>
  <c r="J229" i="1"/>
  <c r="K229" i="1"/>
  <c r="L229" i="1" s="1"/>
  <c r="A230" i="1"/>
  <c r="B230" i="1" s="1"/>
  <c r="C230" i="1"/>
  <c r="D230" i="1"/>
  <c r="E230" i="1" s="1"/>
  <c r="F230" i="1"/>
  <c r="G230" i="1" s="1"/>
  <c r="H230" i="1"/>
  <c r="I230" i="1"/>
  <c r="J230" i="1"/>
  <c r="Q230" i="1" s="1"/>
  <c r="K230" i="1"/>
  <c r="L230" i="1" s="1"/>
  <c r="A231" i="1"/>
  <c r="B231" i="1" s="1"/>
  <c r="C231" i="1"/>
  <c r="D231" i="1"/>
  <c r="E231" i="1" s="1"/>
  <c r="F231" i="1"/>
  <c r="G231" i="1" s="1"/>
  <c r="H231" i="1"/>
  <c r="I231" i="1"/>
  <c r="J231" i="1"/>
  <c r="M231" i="1" s="1"/>
  <c r="N231" i="1" s="1"/>
  <c r="AK230" i="2" s="1"/>
  <c r="AM230" i="2" s="1"/>
  <c r="K231" i="1"/>
  <c r="L231" i="1" s="1"/>
  <c r="A232" i="1"/>
  <c r="B232" i="1" s="1"/>
  <c r="C232" i="1"/>
  <c r="D232" i="1"/>
  <c r="E232" i="1" s="1"/>
  <c r="F232" i="1"/>
  <c r="G232" i="1" s="1"/>
  <c r="H232" i="1"/>
  <c r="I232" i="1"/>
  <c r="J232" i="1"/>
  <c r="K232" i="1"/>
  <c r="L232" i="1" s="1"/>
  <c r="A233" i="1"/>
  <c r="B233" i="1" s="1"/>
  <c r="A232" i="2" s="1"/>
  <c r="C233" i="1"/>
  <c r="D233" i="1"/>
  <c r="E233" i="1" s="1"/>
  <c r="F233" i="1"/>
  <c r="G233" i="1" s="1"/>
  <c r="H233" i="1"/>
  <c r="I233" i="1"/>
  <c r="J233" i="1"/>
  <c r="K233" i="1"/>
  <c r="L233" i="1" s="1"/>
  <c r="A234" i="1"/>
  <c r="B234" i="1" s="1"/>
  <c r="C234" i="1"/>
  <c r="D234" i="1"/>
  <c r="E234" i="1" s="1"/>
  <c r="F234" i="1"/>
  <c r="G234" i="1" s="1"/>
  <c r="H234" i="1"/>
  <c r="I234" i="1"/>
  <c r="J234" i="1"/>
  <c r="M234" i="1" s="1"/>
  <c r="K234" i="1"/>
  <c r="L234" i="1" s="1"/>
  <c r="A235" i="1"/>
  <c r="B235" i="1" s="1"/>
  <c r="A234" i="2" s="1"/>
  <c r="C235" i="1"/>
  <c r="D235" i="1"/>
  <c r="E235" i="1" s="1"/>
  <c r="F235" i="1"/>
  <c r="G235" i="1" s="1"/>
  <c r="H235" i="1"/>
  <c r="I235" i="1"/>
  <c r="J235" i="1"/>
  <c r="K235" i="1"/>
  <c r="L235" i="1" s="1"/>
  <c r="A236" i="1"/>
  <c r="B236" i="1" s="1"/>
  <c r="A235" i="2" s="1"/>
  <c r="C236" i="1"/>
  <c r="D236" i="1"/>
  <c r="E236" i="1" s="1"/>
  <c r="F236" i="1"/>
  <c r="G236" i="1" s="1"/>
  <c r="H236" i="1"/>
  <c r="I236" i="1"/>
  <c r="J236" i="1"/>
  <c r="K236" i="1"/>
  <c r="L236" i="1" s="1"/>
  <c r="A237" i="1"/>
  <c r="B237" i="1" s="1"/>
  <c r="A236" i="2" s="1"/>
  <c r="C237" i="1"/>
  <c r="D237" i="1"/>
  <c r="E237" i="1" s="1"/>
  <c r="F237" i="1"/>
  <c r="G237" i="1" s="1"/>
  <c r="H237" i="1"/>
  <c r="I237" i="1"/>
  <c r="J237" i="1"/>
  <c r="K237" i="1"/>
  <c r="L237" i="1" s="1"/>
  <c r="A238" i="1"/>
  <c r="B238" i="1" s="1"/>
  <c r="C238" i="1"/>
  <c r="D238" i="1"/>
  <c r="E238" i="1" s="1"/>
  <c r="F238" i="1"/>
  <c r="G238" i="1" s="1"/>
  <c r="H238" i="1"/>
  <c r="I238" i="1"/>
  <c r="J238" i="1"/>
  <c r="M238" i="1" s="1"/>
  <c r="N238" i="1" s="1"/>
  <c r="AK237" i="2" s="1"/>
  <c r="AM237" i="2" s="1"/>
  <c r="K238" i="1"/>
  <c r="L238" i="1" s="1"/>
  <c r="A239" i="1"/>
  <c r="B239" i="1" s="1"/>
  <c r="A238" i="2" s="1"/>
  <c r="C239" i="1"/>
  <c r="D239" i="1"/>
  <c r="E239" i="1" s="1"/>
  <c r="F239" i="1"/>
  <c r="G239" i="1" s="1"/>
  <c r="H239" i="1"/>
  <c r="I239" i="1"/>
  <c r="J239" i="1"/>
  <c r="K239" i="1"/>
  <c r="L239" i="1" s="1"/>
  <c r="A240" i="1"/>
  <c r="B240" i="1" s="1"/>
  <c r="A239" i="2" s="1"/>
  <c r="C240" i="1"/>
  <c r="D240" i="1"/>
  <c r="E240" i="1" s="1"/>
  <c r="F240" i="1"/>
  <c r="G240" i="1" s="1"/>
  <c r="H240" i="1"/>
  <c r="I240" i="1"/>
  <c r="J240" i="1"/>
  <c r="Q240" i="1" s="1"/>
  <c r="K240" i="1"/>
  <c r="L240" i="1" s="1"/>
  <c r="A241" i="1"/>
  <c r="B241" i="1" s="1"/>
  <c r="B240" i="2" s="1"/>
  <c r="C241" i="1"/>
  <c r="D241" i="1"/>
  <c r="E241" i="1" s="1"/>
  <c r="F241" i="1"/>
  <c r="G241" i="1" s="1"/>
  <c r="H241" i="1"/>
  <c r="I241" i="1"/>
  <c r="J241" i="1"/>
  <c r="R241" i="1" s="1"/>
  <c r="K241" i="1"/>
  <c r="L241" i="1" s="1"/>
  <c r="A242" i="1"/>
  <c r="B242" i="1" s="1"/>
  <c r="C242" i="1"/>
  <c r="D242" i="1"/>
  <c r="E242" i="1" s="1"/>
  <c r="F242" i="1"/>
  <c r="G242" i="1" s="1"/>
  <c r="H242" i="1"/>
  <c r="I242" i="1"/>
  <c r="J242" i="1"/>
  <c r="M242" i="1" s="1"/>
  <c r="K242" i="1"/>
  <c r="L242" i="1" s="1"/>
  <c r="A243" i="1"/>
  <c r="B243" i="1" s="1"/>
  <c r="C243" i="1"/>
  <c r="D243" i="1"/>
  <c r="E243" i="1" s="1"/>
  <c r="F243" i="1"/>
  <c r="G243" i="1" s="1"/>
  <c r="H243" i="1"/>
  <c r="I243" i="1"/>
  <c r="J243" i="1"/>
  <c r="R243" i="1" s="1"/>
  <c r="K243" i="1"/>
  <c r="L243" i="1" s="1"/>
  <c r="A244" i="1"/>
  <c r="B244" i="1" s="1"/>
  <c r="C244" i="1"/>
  <c r="D244" i="1"/>
  <c r="E244" i="1" s="1"/>
  <c r="F244" i="1"/>
  <c r="G244" i="1" s="1"/>
  <c r="H244" i="1"/>
  <c r="I244" i="1"/>
  <c r="J244" i="1"/>
  <c r="Q244" i="1" s="1"/>
  <c r="K244" i="1"/>
  <c r="L244" i="1" s="1"/>
  <c r="A245" i="1"/>
  <c r="B245" i="1" s="1"/>
  <c r="A244" i="2" s="1"/>
  <c r="C245" i="1"/>
  <c r="D245" i="1"/>
  <c r="E245" i="1" s="1"/>
  <c r="F245" i="1"/>
  <c r="G245" i="1" s="1"/>
  <c r="H245" i="1"/>
  <c r="I245" i="1"/>
  <c r="J245" i="1"/>
  <c r="R245" i="1" s="1"/>
  <c r="K245" i="1"/>
  <c r="L245" i="1" s="1"/>
  <c r="A246" i="1"/>
  <c r="B246" i="1" s="1"/>
  <c r="C246" i="1"/>
  <c r="D246" i="1"/>
  <c r="E246" i="1" s="1"/>
  <c r="F246" i="1"/>
  <c r="G246" i="1" s="1"/>
  <c r="H246" i="1"/>
  <c r="I246" i="1"/>
  <c r="J246" i="1"/>
  <c r="K246" i="1"/>
  <c r="L246" i="1" s="1"/>
  <c r="A247" i="1"/>
  <c r="B247" i="1" s="1"/>
  <c r="A246" i="2" s="1"/>
  <c r="C247" i="1"/>
  <c r="D247" i="1"/>
  <c r="E247" i="1" s="1"/>
  <c r="F247" i="1"/>
  <c r="G247" i="1" s="1"/>
  <c r="H247" i="1"/>
  <c r="I247" i="1"/>
  <c r="J247" i="1"/>
  <c r="K247" i="1"/>
  <c r="L247" i="1" s="1"/>
  <c r="A248" i="1"/>
  <c r="B248" i="1" s="1"/>
  <c r="A247" i="2" s="1"/>
  <c r="C248" i="1"/>
  <c r="D248" i="1"/>
  <c r="E248" i="1" s="1"/>
  <c r="F248" i="1"/>
  <c r="G248" i="1" s="1"/>
  <c r="H248" i="1"/>
  <c r="I248" i="1"/>
  <c r="J248" i="1"/>
  <c r="R248" i="1" s="1"/>
  <c r="K248" i="1"/>
  <c r="L248" i="1" s="1"/>
  <c r="A249" i="1"/>
  <c r="B249" i="1" s="1"/>
  <c r="A248" i="2" s="1"/>
  <c r="C249" i="1"/>
  <c r="D249" i="1"/>
  <c r="E249" i="1" s="1"/>
  <c r="F249" i="1"/>
  <c r="G249" i="1" s="1"/>
  <c r="H249" i="1"/>
  <c r="I249" i="1"/>
  <c r="J249" i="1"/>
  <c r="M249" i="1" s="1"/>
  <c r="K249" i="1"/>
  <c r="L249" i="1" s="1"/>
  <c r="A250" i="1"/>
  <c r="B250" i="1" s="1"/>
  <c r="C250" i="1"/>
  <c r="D250" i="1"/>
  <c r="E250" i="1" s="1"/>
  <c r="F250" i="1"/>
  <c r="G250" i="1" s="1"/>
  <c r="H250" i="1"/>
  <c r="I250" i="1"/>
  <c r="J250" i="1"/>
  <c r="M250" i="1" s="1"/>
  <c r="K250" i="1"/>
  <c r="L250" i="1" s="1"/>
  <c r="A251" i="1"/>
  <c r="B251" i="1" s="1"/>
  <c r="A250" i="2" s="1"/>
  <c r="C251" i="1"/>
  <c r="D251" i="1"/>
  <c r="E251" i="1" s="1"/>
  <c r="F251" i="1"/>
  <c r="G251" i="1" s="1"/>
  <c r="H251" i="1"/>
  <c r="I251" i="1"/>
  <c r="J251" i="1"/>
  <c r="K251" i="1"/>
  <c r="L251" i="1" s="1"/>
  <c r="A252" i="1"/>
  <c r="B252" i="1" s="1"/>
  <c r="A251" i="2" s="1"/>
  <c r="C252" i="1"/>
  <c r="D252" i="1"/>
  <c r="E252" i="1" s="1"/>
  <c r="F252" i="1"/>
  <c r="G252" i="1" s="1"/>
  <c r="H252" i="1"/>
  <c r="I252" i="1"/>
  <c r="J252" i="1"/>
  <c r="K252" i="1"/>
  <c r="L252" i="1" s="1"/>
  <c r="A253" i="1"/>
  <c r="B253" i="1" s="1"/>
  <c r="A252" i="2" s="1"/>
  <c r="C253" i="1"/>
  <c r="D253" i="1"/>
  <c r="E253" i="1" s="1"/>
  <c r="F253" i="1"/>
  <c r="G253" i="1" s="1"/>
  <c r="H253" i="1"/>
  <c r="I253" i="1"/>
  <c r="J253" i="1"/>
  <c r="K253" i="1"/>
  <c r="L253" i="1" s="1"/>
  <c r="A254" i="1"/>
  <c r="B254" i="1" s="1"/>
  <c r="C254" i="1"/>
  <c r="D254" i="1"/>
  <c r="E254" i="1" s="1"/>
  <c r="F254" i="1"/>
  <c r="G254" i="1" s="1"/>
  <c r="H254" i="1"/>
  <c r="I254" i="1"/>
  <c r="J254" i="1"/>
  <c r="K254" i="1"/>
  <c r="L254" i="1" s="1"/>
  <c r="A255" i="1"/>
  <c r="B255" i="1" s="1"/>
  <c r="C255" i="1"/>
  <c r="D255" i="1"/>
  <c r="E255" i="1" s="1"/>
  <c r="F255" i="1"/>
  <c r="G255" i="1" s="1"/>
  <c r="H255" i="1"/>
  <c r="I255" i="1"/>
  <c r="J255" i="1"/>
  <c r="R255" i="1" s="1"/>
  <c r="K255" i="1"/>
  <c r="L255" i="1" s="1"/>
  <c r="A256" i="1"/>
  <c r="B256" i="1" s="1"/>
  <c r="C256" i="1"/>
  <c r="D256" i="1"/>
  <c r="E256" i="1" s="1"/>
  <c r="F256" i="1"/>
  <c r="G256" i="1" s="1"/>
  <c r="H256" i="1"/>
  <c r="I256" i="1"/>
  <c r="J256" i="1"/>
  <c r="M256" i="1" s="1"/>
  <c r="N256" i="1" s="1"/>
  <c r="AK255" i="2" s="1"/>
  <c r="AM255" i="2" s="1"/>
  <c r="K256" i="1"/>
  <c r="L256" i="1" s="1"/>
  <c r="A257" i="1"/>
  <c r="B257" i="1" s="1"/>
  <c r="A256" i="2" s="1"/>
  <c r="C257" i="1"/>
  <c r="D257" i="1"/>
  <c r="E257" i="1" s="1"/>
  <c r="F257" i="1"/>
  <c r="G257" i="1" s="1"/>
  <c r="H257" i="1"/>
  <c r="I257" i="1"/>
  <c r="J257" i="1"/>
  <c r="K257" i="1"/>
  <c r="L257" i="1" s="1"/>
  <c r="A258" i="1"/>
  <c r="B258" i="1" s="1"/>
  <c r="C258" i="1"/>
  <c r="D258" i="1"/>
  <c r="E258" i="1" s="1"/>
  <c r="F258" i="1"/>
  <c r="G258" i="1" s="1"/>
  <c r="H258" i="1"/>
  <c r="I258" i="1"/>
  <c r="J258" i="1"/>
  <c r="M258" i="1" s="1"/>
  <c r="N258" i="1" s="1"/>
  <c r="AK257" i="2" s="1"/>
  <c r="AM257" i="2" s="1"/>
  <c r="K258" i="1"/>
  <c r="L258" i="1" s="1"/>
  <c r="A259" i="1"/>
  <c r="B259" i="1" s="1"/>
  <c r="B258" i="2" s="1"/>
  <c r="C259" i="1"/>
  <c r="D259" i="1"/>
  <c r="E259" i="1" s="1"/>
  <c r="F259" i="1"/>
  <c r="G259" i="1" s="1"/>
  <c r="H259" i="1"/>
  <c r="I259" i="1"/>
  <c r="J259" i="1"/>
  <c r="R259" i="1" s="1"/>
  <c r="K259" i="1"/>
  <c r="L259" i="1" s="1"/>
  <c r="A260" i="1"/>
  <c r="B260" i="1" s="1"/>
  <c r="A259" i="2" s="1"/>
  <c r="C260" i="1"/>
  <c r="D260" i="1"/>
  <c r="E260" i="1" s="1"/>
  <c r="F260" i="1"/>
  <c r="G260" i="1" s="1"/>
  <c r="H260" i="1"/>
  <c r="I260" i="1"/>
  <c r="J260" i="1"/>
  <c r="M260" i="1" s="1"/>
  <c r="N260" i="1" s="1"/>
  <c r="AK259" i="2" s="1"/>
  <c r="AM259" i="2" s="1"/>
  <c r="K260" i="1"/>
  <c r="L260" i="1" s="1"/>
  <c r="A261" i="1"/>
  <c r="B261" i="1" s="1"/>
  <c r="A260" i="2" s="1"/>
  <c r="C261" i="1"/>
  <c r="D261" i="1"/>
  <c r="E261" i="1" s="1"/>
  <c r="F261" i="1"/>
  <c r="G261" i="1" s="1"/>
  <c r="H261" i="1"/>
  <c r="I261" i="1"/>
  <c r="J261" i="1"/>
  <c r="R261" i="1" s="1"/>
  <c r="K261" i="1"/>
  <c r="L261" i="1" s="1"/>
  <c r="A262" i="1"/>
  <c r="B262" i="1" s="1"/>
  <c r="C262" i="1"/>
  <c r="D262" i="1"/>
  <c r="E262" i="1" s="1"/>
  <c r="F262" i="1"/>
  <c r="G262" i="1" s="1"/>
  <c r="H262" i="1"/>
  <c r="I262" i="1"/>
  <c r="J262" i="1"/>
  <c r="Q262" i="1" s="1"/>
  <c r="K262" i="1"/>
  <c r="L262" i="1" s="1"/>
  <c r="A263" i="1"/>
  <c r="B263" i="1" s="1"/>
  <c r="A262" i="2" s="1"/>
  <c r="C263" i="1"/>
  <c r="D263" i="1"/>
  <c r="E263" i="1" s="1"/>
  <c r="F263" i="1"/>
  <c r="G263" i="1" s="1"/>
  <c r="H263" i="1"/>
  <c r="I263" i="1"/>
  <c r="J263" i="1"/>
  <c r="K263" i="1"/>
  <c r="L263" i="1" s="1"/>
  <c r="A264" i="1"/>
  <c r="B264" i="1" s="1"/>
  <c r="A263" i="2" s="1"/>
  <c r="C264" i="1"/>
  <c r="D264" i="1"/>
  <c r="E264" i="1" s="1"/>
  <c r="F264" i="1"/>
  <c r="G264" i="1" s="1"/>
  <c r="H264" i="1"/>
  <c r="I264" i="1"/>
  <c r="J264" i="1"/>
  <c r="M264" i="1" s="1"/>
  <c r="K264" i="1"/>
  <c r="L264" i="1" s="1"/>
  <c r="A265" i="1"/>
  <c r="B265" i="1" s="1"/>
  <c r="A264" i="2" s="1"/>
  <c r="C265" i="1"/>
  <c r="D265" i="1"/>
  <c r="E265" i="1" s="1"/>
  <c r="F265" i="1"/>
  <c r="G265" i="1" s="1"/>
  <c r="H265" i="1"/>
  <c r="I265" i="1"/>
  <c r="J265" i="1"/>
  <c r="K265" i="1"/>
  <c r="L265" i="1" s="1"/>
  <c r="A266" i="1"/>
  <c r="B266" i="1" s="1"/>
  <c r="C266" i="1"/>
  <c r="D266" i="1"/>
  <c r="E266" i="1" s="1"/>
  <c r="F266" i="1"/>
  <c r="G266" i="1" s="1"/>
  <c r="H266" i="1"/>
  <c r="I266" i="1"/>
  <c r="J266" i="1"/>
  <c r="R266" i="1" s="1"/>
  <c r="K266" i="1"/>
  <c r="L266" i="1" s="1"/>
  <c r="A267" i="1"/>
  <c r="B267" i="1" s="1"/>
  <c r="C267" i="1"/>
  <c r="D267" i="1"/>
  <c r="E267" i="1" s="1"/>
  <c r="F267" i="1"/>
  <c r="G267" i="1" s="1"/>
  <c r="H267" i="1"/>
  <c r="I267" i="1"/>
  <c r="J267" i="1"/>
  <c r="K267" i="1"/>
  <c r="L267" i="1" s="1"/>
  <c r="A268" i="1"/>
  <c r="B268" i="1" s="1"/>
  <c r="C268" i="1"/>
  <c r="D268" i="1"/>
  <c r="E268" i="1" s="1"/>
  <c r="L267" i="2" s="1"/>
  <c r="F268" i="1"/>
  <c r="G268" i="1" s="1"/>
  <c r="H268" i="1"/>
  <c r="I268" i="1"/>
  <c r="J268" i="1"/>
  <c r="R268" i="1" s="1"/>
  <c r="K268" i="1"/>
  <c r="L268" i="1" s="1"/>
  <c r="A269" i="1"/>
  <c r="B269" i="1" s="1"/>
  <c r="A268" i="2" s="1"/>
  <c r="C269" i="1"/>
  <c r="D269" i="1"/>
  <c r="E269" i="1" s="1"/>
  <c r="F269" i="1"/>
  <c r="G269" i="1" s="1"/>
  <c r="H269" i="1"/>
  <c r="I269" i="1"/>
  <c r="J269" i="1"/>
  <c r="Q269" i="1" s="1"/>
  <c r="K269" i="1"/>
  <c r="L269" i="1" s="1"/>
  <c r="A270" i="1"/>
  <c r="B270" i="1" s="1"/>
  <c r="C270" i="1"/>
  <c r="D270" i="1"/>
  <c r="E270" i="1" s="1"/>
  <c r="F270" i="1"/>
  <c r="G270" i="1" s="1"/>
  <c r="H270" i="1"/>
  <c r="I270" i="1"/>
  <c r="J270" i="1"/>
  <c r="R270" i="1" s="1"/>
  <c r="K270" i="1"/>
  <c r="L270" i="1" s="1"/>
  <c r="A271" i="1"/>
  <c r="B271" i="1" s="1"/>
  <c r="B270" i="2" s="1"/>
  <c r="C271" i="1"/>
  <c r="D271" i="1"/>
  <c r="E271" i="1" s="1"/>
  <c r="F271" i="1"/>
  <c r="G271" i="1" s="1"/>
  <c r="H271" i="1"/>
  <c r="I271" i="1"/>
  <c r="J271" i="1"/>
  <c r="R271" i="1" s="1"/>
  <c r="K271" i="1"/>
  <c r="L271" i="1" s="1"/>
  <c r="A272" i="1"/>
  <c r="B272" i="1" s="1"/>
  <c r="B271" i="2" s="1"/>
  <c r="C272" i="1"/>
  <c r="D272" i="1"/>
  <c r="E272" i="1" s="1"/>
  <c r="F272" i="1"/>
  <c r="G272" i="1" s="1"/>
  <c r="H272" i="1"/>
  <c r="I272" i="1"/>
  <c r="J272" i="1"/>
  <c r="M272" i="1" s="1"/>
  <c r="K272" i="1"/>
  <c r="L272" i="1" s="1"/>
  <c r="A273" i="1"/>
  <c r="B273" i="1" s="1"/>
  <c r="B272" i="2" s="1"/>
  <c r="C273" i="1"/>
  <c r="D273" i="1"/>
  <c r="E273" i="1" s="1"/>
  <c r="F273" i="1"/>
  <c r="G273" i="1" s="1"/>
  <c r="H273" i="1"/>
  <c r="I273" i="1"/>
  <c r="J273" i="1"/>
  <c r="M273" i="1" s="1"/>
  <c r="N273" i="1" s="1"/>
  <c r="AK272" i="2" s="1"/>
  <c r="AM272" i="2" s="1"/>
  <c r="K273" i="1"/>
  <c r="L273" i="1" s="1"/>
  <c r="A274" i="1"/>
  <c r="B274" i="1" s="1"/>
  <c r="C274" i="1"/>
  <c r="D274" i="1"/>
  <c r="E274" i="1" s="1"/>
  <c r="F274" i="1"/>
  <c r="G274" i="1" s="1"/>
  <c r="H274" i="1"/>
  <c r="I274" i="1"/>
  <c r="J274" i="1"/>
  <c r="K274" i="1"/>
  <c r="L274" i="1" s="1"/>
  <c r="A275" i="1"/>
  <c r="B275" i="1" s="1"/>
  <c r="A274" i="2" s="1"/>
  <c r="C275" i="1"/>
  <c r="D275" i="1"/>
  <c r="E275" i="1" s="1"/>
  <c r="F275" i="1"/>
  <c r="G275" i="1" s="1"/>
  <c r="H275" i="1"/>
  <c r="I275" i="1"/>
  <c r="J275" i="1"/>
  <c r="R275" i="1" s="1"/>
  <c r="K275" i="1"/>
  <c r="L275" i="1" s="1"/>
  <c r="A276" i="1"/>
  <c r="B276" i="1" s="1"/>
  <c r="A275" i="2" s="1"/>
  <c r="C276" i="1"/>
  <c r="D276" i="1"/>
  <c r="E276" i="1" s="1"/>
  <c r="F276" i="1"/>
  <c r="G276" i="1" s="1"/>
  <c r="H276" i="1"/>
  <c r="I276" i="1"/>
  <c r="J276" i="1"/>
  <c r="M276" i="1" s="1"/>
  <c r="N276" i="1" s="1"/>
  <c r="AK275" i="2" s="1"/>
  <c r="AM275" i="2" s="1"/>
  <c r="K276" i="1"/>
  <c r="L276" i="1" s="1"/>
  <c r="A277" i="1"/>
  <c r="B277" i="1" s="1"/>
  <c r="A276" i="2" s="1"/>
  <c r="C277" i="1"/>
  <c r="D277" i="1"/>
  <c r="E277" i="1" s="1"/>
  <c r="F277" i="1"/>
  <c r="G277" i="1" s="1"/>
  <c r="H277" i="1"/>
  <c r="I277" i="1"/>
  <c r="J277" i="1"/>
  <c r="Q277" i="1" s="1"/>
  <c r="K277" i="1"/>
  <c r="L277" i="1" s="1"/>
  <c r="A278" i="1"/>
  <c r="B278" i="1" s="1"/>
  <c r="C278" i="1"/>
  <c r="D278" i="1"/>
  <c r="E278" i="1" s="1"/>
  <c r="F278" i="1"/>
  <c r="G278" i="1" s="1"/>
  <c r="H278" i="1"/>
  <c r="I278" i="1"/>
  <c r="J278" i="1"/>
  <c r="R278" i="1" s="1"/>
  <c r="K278" i="1"/>
  <c r="L278" i="1" s="1"/>
  <c r="A279" i="1"/>
  <c r="B279" i="1" s="1"/>
  <c r="C279" i="1"/>
  <c r="D279" i="1"/>
  <c r="E279" i="1" s="1"/>
  <c r="F279" i="1"/>
  <c r="G279" i="1" s="1"/>
  <c r="H279" i="1"/>
  <c r="I279" i="1"/>
  <c r="J279" i="1"/>
  <c r="M279" i="1" s="1"/>
  <c r="N279" i="1" s="1"/>
  <c r="AK278" i="2" s="1"/>
  <c r="AM278" i="2" s="1"/>
  <c r="K279" i="1"/>
  <c r="L279" i="1" s="1"/>
  <c r="A280" i="1"/>
  <c r="B280" i="1" s="1"/>
  <c r="C280" i="1"/>
  <c r="D280" i="1"/>
  <c r="E280" i="1" s="1"/>
  <c r="F280" i="1"/>
  <c r="G280" i="1" s="1"/>
  <c r="H280" i="1"/>
  <c r="I280" i="1"/>
  <c r="J280" i="1"/>
  <c r="Q280" i="1" s="1"/>
  <c r="K280" i="1"/>
  <c r="L280" i="1" s="1"/>
  <c r="A281" i="1"/>
  <c r="B281" i="1" s="1"/>
  <c r="A280" i="2" s="1"/>
  <c r="C281" i="1"/>
  <c r="D281" i="1"/>
  <c r="E281" i="1" s="1"/>
  <c r="L280" i="2" s="1"/>
  <c r="F281" i="1"/>
  <c r="G281" i="1" s="1"/>
  <c r="H281" i="1"/>
  <c r="I281" i="1"/>
  <c r="J281" i="1"/>
  <c r="Q281" i="1" s="1"/>
  <c r="K281" i="1"/>
  <c r="L281" i="1" s="1"/>
  <c r="A282" i="1"/>
  <c r="B282" i="1" s="1"/>
  <c r="A281" i="2" s="1"/>
  <c r="C282" i="1"/>
  <c r="D282" i="1"/>
  <c r="E282" i="1" s="1"/>
  <c r="F282" i="1"/>
  <c r="G282" i="1" s="1"/>
  <c r="H282" i="1"/>
  <c r="I282" i="1"/>
  <c r="J282" i="1"/>
  <c r="Q282" i="1" s="1"/>
  <c r="K282" i="1"/>
  <c r="L282" i="1" s="1"/>
  <c r="A283" i="1"/>
  <c r="B283" i="1" s="1"/>
  <c r="A282" i="2" s="1"/>
  <c r="C283" i="1"/>
  <c r="D283" i="1"/>
  <c r="E283" i="1" s="1"/>
  <c r="F283" i="1"/>
  <c r="G283" i="1" s="1"/>
  <c r="H283" i="1"/>
  <c r="I283" i="1"/>
  <c r="J283" i="1"/>
  <c r="K283" i="1"/>
  <c r="L283" i="1" s="1"/>
  <c r="A284" i="1"/>
  <c r="B284" i="1" s="1"/>
  <c r="B283" i="2" s="1"/>
  <c r="C284" i="1"/>
  <c r="D284" i="1"/>
  <c r="E284" i="1" s="1"/>
  <c r="F284" i="1"/>
  <c r="G284" i="1" s="1"/>
  <c r="H284" i="1"/>
  <c r="I284" i="1"/>
  <c r="J284" i="1"/>
  <c r="K284" i="1"/>
  <c r="L284" i="1" s="1"/>
  <c r="A285" i="1"/>
  <c r="B285" i="1" s="1"/>
  <c r="A284" i="2" s="1"/>
  <c r="C285" i="1"/>
  <c r="D285" i="1"/>
  <c r="E285" i="1" s="1"/>
  <c r="F285" i="1"/>
  <c r="G285" i="1" s="1"/>
  <c r="H285" i="1"/>
  <c r="I285" i="1"/>
  <c r="J285" i="1"/>
  <c r="Q285" i="1" s="1"/>
  <c r="K285" i="1"/>
  <c r="L285" i="1" s="1"/>
  <c r="A286" i="1"/>
  <c r="B286" i="1" s="1"/>
  <c r="C286" i="1"/>
  <c r="D286" i="1"/>
  <c r="E286" i="1" s="1"/>
  <c r="F286" i="1"/>
  <c r="G286" i="1" s="1"/>
  <c r="H286" i="1"/>
  <c r="I286" i="1"/>
  <c r="J286" i="1"/>
  <c r="K286" i="1"/>
  <c r="L286" i="1" s="1"/>
  <c r="A287" i="1"/>
  <c r="B287" i="1" s="1"/>
  <c r="A286" i="2" s="1"/>
  <c r="C287" i="1"/>
  <c r="D287" i="1"/>
  <c r="E287" i="1" s="1"/>
  <c r="F287" i="1"/>
  <c r="G287" i="1" s="1"/>
  <c r="H287" i="1"/>
  <c r="I287" i="1"/>
  <c r="J287" i="1"/>
  <c r="K287" i="1"/>
  <c r="L287" i="1" s="1"/>
  <c r="A288" i="1"/>
  <c r="B288" i="1" s="1"/>
  <c r="A287" i="2" s="1"/>
  <c r="C288" i="1"/>
  <c r="D288" i="1"/>
  <c r="E288" i="1" s="1"/>
  <c r="F288" i="1"/>
  <c r="G288" i="1" s="1"/>
  <c r="H288" i="1"/>
  <c r="I288" i="1"/>
  <c r="J288" i="1"/>
  <c r="M288" i="1" s="1"/>
  <c r="N288" i="1" s="1"/>
  <c r="AK287" i="2" s="1"/>
  <c r="AM287" i="2" s="1"/>
  <c r="K288" i="1"/>
  <c r="L288" i="1" s="1"/>
  <c r="A289" i="1"/>
  <c r="B289" i="1" s="1"/>
  <c r="A288" i="2" s="1"/>
  <c r="C289" i="1"/>
  <c r="D289" i="1"/>
  <c r="E289" i="1" s="1"/>
  <c r="M288" i="2" s="1"/>
  <c r="F289" i="1"/>
  <c r="G289" i="1" s="1"/>
  <c r="H289" i="1"/>
  <c r="I289" i="1"/>
  <c r="J289" i="1"/>
  <c r="K289" i="1"/>
  <c r="L289" i="1" s="1"/>
  <c r="A290" i="1"/>
  <c r="B290" i="1" s="1"/>
  <c r="C290" i="1"/>
  <c r="D290" i="1"/>
  <c r="E290" i="1" s="1"/>
  <c r="F290" i="1"/>
  <c r="G290" i="1" s="1"/>
  <c r="H290" i="1"/>
  <c r="I290" i="1"/>
  <c r="J290" i="1"/>
  <c r="K290" i="1"/>
  <c r="L290" i="1" s="1"/>
  <c r="A291" i="1"/>
  <c r="B291" i="1" s="1"/>
  <c r="C291" i="1"/>
  <c r="D291" i="1"/>
  <c r="E291" i="1" s="1"/>
  <c r="F291" i="1"/>
  <c r="G291" i="1" s="1"/>
  <c r="H291" i="1"/>
  <c r="I291" i="1"/>
  <c r="J291" i="1"/>
  <c r="R291" i="1" s="1"/>
  <c r="K291" i="1"/>
  <c r="L291" i="1" s="1"/>
  <c r="A292" i="1"/>
  <c r="B292" i="1" s="1"/>
  <c r="C292" i="1"/>
  <c r="D292" i="1"/>
  <c r="E292" i="1" s="1"/>
  <c r="F292" i="1"/>
  <c r="G292" i="1" s="1"/>
  <c r="H292" i="1"/>
  <c r="I292" i="1"/>
  <c r="J292" i="1"/>
  <c r="M292" i="1" s="1"/>
  <c r="N292" i="1" s="1"/>
  <c r="AK291" i="2" s="1"/>
  <c r="AM291" i="2" s="1"/>
  <c r="K292" i="1"/>
  <c r="L292" i="1" s="1"/>
  <c r="A293" i="1"/>
  <c r="B293" i="1" s="1"/>
  <c r="A292" i="2" s="1"/>
  <c r="C293" i="1"/>
  <c r="D293" i="1"/>
  <c r="E293" i="1" s="1"/>
  <c r="F293" i="1"/>
  <c r="G293" i="1" s="1"/>
  <c r="H293" i="1"/>
  <c r="I293" i="1"/>
  <c r="J293" i="1"/>
  <c r="K293" i="1"/>
  <c r="L293" i="1" s="1"/>
  <c r="A294" i="1"/>
  <c r="B294" i="1" s="1"/>
  <c r="A293" i="2" s="1"/>
  <c r="C294" i="1"/>
  <c r="D294" i="1"/>
  <c r="E294" i="1" s="1"/>
  <c r="F294" i="1"/>
  <c r="G294" i="1" s="1"/>
  <c r="H294" i="1"/>
  <c r="I294" i="1"/>
  <c r="J294" i="1"/>
  <c r="R294" i="1" s="1"/>
  <c r="K294" i="1"/>
  <c r="L294" i="1" s="1"/>
  <c r="A295" i="1"/>
  <c r="B295" i="1" s="1"/>
  <c r="A294" i="2" s="1"/>
  <c r="C295" i="1"/>
  <c r="D295" i="1"/>
  <c r="E295" i="1" s="1"/>
  <c r="F295" i="1"/>
  <c r="G295" i="1" s="1"/>
  <c r="H295" i="1"/>
  <c r="I295" i="1"/>
  <c r="J295" i="1"/>
  <c r="R295" i="1" s="1"/>
  <c r="K295" i="1"/>
  <c r="L295" i="1" s="1"/>
  <c r="A296" i="1"/>
  <c r="B296" i="1" s="1"/>
  <c r="A295" i="2" s="1"/>
  <c r="C296" i="1"/>
  <c r="D296" i="1"/>
  <c r="E296" i="1" s="1"/>
  <c r="F296" i="1"/>
  <c r="G296" i="1" s="1"/>
  <c r="H296" i="1"/>
  <c r="I296" i="1"/>
  <c r="J296" i="1"/>
  <c r="K296" i="1"/>
  <c r="L296" i="1" s="1"/>
  <c r="A297" i="1"/>
  <c r="B297" i="1" s="1"/>
  <c r="B296" i="2" s="1"/>
  <c r="C297" i="1"/>
  <c r="D297" i="1"/>
  <c r="E297" i="1" s="1"/>
  <c r="F297" i="1"/>
  <c r="G297" i="1" s="1"/>
  <c r="H297" i="1"/>
  <c r="I297" i="1"/>
  <c r="J297" i="1"/>
  <c r="K297" i="1"/>
  <c r="L297" i="1" s="1"/>
  <c r="A298" i="1"/>
  <c r="B298" i="1" s="1"/>
  <c r="C298" i="1"/>
  <c r="D298" i="1"/>
  <c r="E298" i="1" s="1"/>
  <c r="F298" i="1"/>
  <c r="G298" i="1" s="1"/>
  <c r="H298" i="1"/>
  <c r="I298" i="1"/>
  <c r="J298" i="1"/>
  <c r="M298" i="1" s="1"/>
  <c r="N298" i="1" s="1"/>
  <c r="AK297" i="2" s="1"/>
  <c r="AM297" i="2" s="1"/>
  <c r="K298" i="1"/>
  <c r="L298" i="1" s="1"/>
  <c r="A299" i="1"/>
  <c r="B299" i="1" s="1"/>
  <c r="A298" i="2" s="1"/>
  <c r="C299" i="1"/>
  <c r="D299" i="1"/>
  <c r="E299" i="1" s="1"/>
  <c r="F299" i="1"/>
  <c r="G299" i="1" s="1"/>
  <c r="H299" i="1"/>
  <c r="I299" i="1"/>
  <c r="J299" i="1"/>
  <c r="R299" i="1" s="1"/>
  <c r="K299" i="1"/>
  <c r="L299" i="1" s="1"/>
  <c r="A300" i="1"/>
  <c r="B300" i="1" s="1"/>
  <c r="A299" i="2" s="1"/>
  <c r="C300" i="1"/>
  <c r="D300" i="1"/>
  <c r="E300" i="1" s="1"/>
  <c r="M299" i="2" s="1"/>
  <c r="F300" i="1"/>
  <c r="G300" i="1" s="1"/>
  <c r="H300" i="1"/>
  <c r="I300" i="1"/>
  <c r="J300" i="1"/>
  <c r="K300" i="1"/>
  <c r="L300" i="1" s="1"/>
  <c r="A301" i="1"/>
  <c r="B301" i="1" s="1"/>
  <c r="A300" i="2" s="1"/>
  <c r="C301" i="1"/>
  <c r="D301" i="1"/>
  <c r="E301" i="1" s="1"/>
  <c r="F301" i="1"/>
  <c r="G301" i="1" s="1"/>
  <c r="H301" i="1"/>
  <c r="I301" i="1"/>
  <c r="J301" i="1"/>
  <c r="K301" i="1"/>
  <c r="L301" i="1" s="1"/>
  <c r="A302" i="1"/>
  <c r="B302" i="1" s="1"/>
  <c r="C302" i="1"/>
  <c r="D302" i="1"/>
  <c r="E302" i="1" s="1"/>
  <c r="F302" i="1"/>
  <c r="G302" i="1" s="1"/>
  <c r="H302" i="1"/>
  <c r="I302" i="1"/>
  <c r="J302" i="1"/>
  <c r="M302" i="1" s="1"/>
  <c r="N302" i="1" s="1"/>
  <c r="AK301" i="2" s="1"/>
  <c r="AM301" i="2" s="1"/>
  <c r="K302" i="1"/>
  <c r="L302" i="1" s="1"/>
  <c r="A303" i="1"/>
  <c r="B303" i="1" s="1"/>
  <c r="C303" i="1"/>
  <c r="D303" i="1"/>
  <c r="E303" i="1" s="1"/>
  <c r="F303" i="1"/>
  <c r="G303" i="1" s="1"/>
  <c r="H303" i="1"/>
  <c r="I303" i="1"/>
  <c r="J303" i="1"/>
  <c r="K303" i="1"/>
  <c r="L303" i="1" s="1"/>
  <c r="A304" i="1"/>
  <c r="B304" i="1" s="1"/>
  <c r="C304" i="1"/>
  <c r="D304" i="1"/>
  <c r="E304" i="1" s="1"/>
  <c r="F304" i="1"/>
  <c r="G304" i="1" s="1"/>
  <c r="H304" i="1"/>
  <c r="I304" i="1"/>
  <c r="J304" i="1"/>
  <c r="Q304" i="1" s="1"/>
  <c r="K304" i="1"/>
  <c r="L304" i="1" s="1"/>
  <c r="A305" i="1"/>
  <c r="B305" i="1" s="1"/>
  <c r="A304" i="2" s="1"/>
  <c r="C305" i="1"/>
  <c r="D305" i="1"/>
  <c r="E305" i="1" s="1"/>
  <c r="F305" i="1"/>
  <c r="G305" i="1" s="1"/>
  <c r="H305" i="1"/>
  <c r="I305" i="1"/>
  <c r="J305" i="1"/>
  <c r="M305" i="1" s="1"/>
  <c r="K305" i="1"/>
  <c r="L305" i="1" s="1"/>
  <c r="A306" i="1"/>
  <c r="B306" i="1" s="1"/>
  <c r="A305" i="2" s="1"/>
  <c r="C306" i="1"/>
  <c r="D306" i="1"/>
  <c r="E306" i="1" s="1"/>
  <c r="F306" i="1"/>
  <c r="G306" i="1" s="1"/>
  <c r="H306" i="1"/>
  <c r="I306" i="1"/>
  <c r="J306" i="1"/>
  <c r="M306" i="1" s="1"/>
  <c r="N306" i="1" s="1"/>
  <c r="AK305" i="2" s="1"/>
  <c r="AM305" i="2" s="1"/>
  <c r="K306" i="1"/>
  <c r="L306" i="1" s="1"/>
  <c r="A307" i="1"/>
  <c r="B307" i="1" s="1"/>
  <c r="A306" i="2" s="1"/>
  <c r="C307" i="1"/>
  <c r="D307" i="1"/>
  <c r="E307" i="1" s="1"/>
  <c r="F307" i="1"/>
  <c r="G307" i="1" s="1"/>
  <c r="H307" i="1"/>
  <c r="I307" i="1"/>
  <c r="J307" i="1"/>
  <c r="R307" i="1" s="1"/>
  <c r="K307" i="1"/>
  <c r="L307" i="1" s="1"/>
  <c r="A308" i="1"/>
  <c r="B308" i="1" s="1"/>
  <c r="A307" i="2" s="1"/>
  <c r="C308" i="1"/>
  <c r="D308" i="1"/>
  <c r="E308" i="1" s="1"/>
  <c r="F308" i="1"/>
  <c r="G308" i="1" s="1"/>
  <c r="H308" i="1"/>
  <c r="I308" i="1"/>
  <c r="J308" i="1"/>
  <c r="K308" i="1"/>
  <c r="L308" i="1" s="1"/>
  <c r="A309" i="1"/>
  <c r="B309" i="1" s="1"/>
  <c r="A308" i="2" s="1"/>
  <c r="C309" i="1"/>
  <c r="D309" i="1"/>
  <c r="E309" i="1" s="1"/>
  <c r="F309" i="1"/>
  <c r="G309" i="1" s="1"/>
  <c r="H309" i="1"/>
  <c r="I309" i="1"/>
  <c r="J309" i="1"/>
  <c r="Q309" i="1" s="1"/>
  <c r="K309" i="1"/>
  <c r="L309" i="1" s="1"/>
  <c r="A310" i="1"/>
  <c r="B310" i="1" s="1"/>
  <c r="C310" i="1"/>
  <c r="D310" i="1"/>
  <c r="E310" i="1" s="1"/>
  <c r="F310" i="1"/>
  <c r="G310" i="1" s="1"/>
  <c r="H310" i="1"/>
  <c r="I310" i="1"/>
  <c r="J310" i="1"/>
  <c r="K310" i="1"/>
  <c r="L310" i="1" s="1"/>
  <c r="A311" i="1"/>
  <c r="B311" i="1" s="1"/>
  <c r="A310" i="2" s="1"/>
  <c r="C311" i="1"/>
  <c r="D311" i="1"/>
  <c r="E311" i="1" s="1"/>
  <c r="F311" i="1"/>
  <c r="G311" i="1" s="1"/>
  <c r="H311" i="1"/>
  <c r="I311" i="1"/>
  <c r="J311" i="1"/>
  <c r="K311" i="1"/>
  <c r="L311" i="1" s="1"/>
  <c r="A312" i="1"/>
  <c r="B312" i="1" s="1"/>
  <c r="C312" i="1"/>
  <c r="D312" i="1"/>
  <c r="E312" i="1" s="1"/>
  <c r="F312" i="1"/>
  <c r="G312" i="1" s="1"/>
  <c r="H312" i="1"/>
  <c r="I312" i="1"/>
  <c r="J312" i="1"/>
  <c r="Q312" i="1" s="1"/>
  <c r="K312" i="1"/>
  <c r="L312" i="1" s="1"/>
  <c r="A313" i="1"/>
  <c r="B313" i="1" s="1"/>
  <c r="B312" i="2" s="1"/>
  <c r="C313" i="1"/>
  <c r="D313" i="1"/>
  <c r="E313" i="1" s="1"/>
  <c r="F313" i="1"/>
  <c r="G313" i="1" s="1"/>
  <c r="H313" i="1"/>
  <c r="I313" i="1"/>
  <c r="J313" i="1"/>
  <c r="M313" i="1" s="1"/>
  <c r="K313" i="1"/>
  <c r="L313" i="1" s="1"/>
  <c r="A314" i="1"/>
  <c r="B314" i="1" s="1"/>
  <c r="C314" i="1"/>
  <c r="D314" i="1"/>
  <c r="E314" i="1" s="1"/>
  <c r="F314" i="1"/>
  <c r="G314" i="1" s="1"/>
  <c r="H314" i="1"/>
  <c r="I314" i="1"/>
  <c r="J314" i="1"/>
  <c r="M314" i="1" s="1"/>
  <c r="K314" i="1"/>
  <c r="L314" i="1" s="1"/>
  <c r="A315" i="1"/>
  <c r="B315" i="1" s="1"/>
  <c r="C315" i="1"/>
  <c r="D315" i="1"/>
  <c r="E315" i="1" s="1"/>
  <c r="F315" i="1"/>
  <c r="G315" i="1" s="1"/>
  <c r="H315" i="1"/>
  <c r="I315" i="1"/>
  <c r="J315" i="1"/>
  <c r="K315" i="1"/>
  <c r="L315" i="1" s="1"/>
  <c r="A316" i="1"/>
  <c r="B316" i="1" s="1"/>
  <c r="C316" i="1"/>
  <c r="D316" i="1"/>
  <c r="E316" i="1" s="1"/>
  <c r="F316" i="1"/>
  <c r="G316" i="1" s="1"/>
  <c r="H316" i="1"/>
  <c r="I316" i="1"/>
  <c r="J316" i="1"/>
  <c r="R316" i="1" s="1"/>
  <c r="K316" i="1"/>
  <c r="L316" i="1" s="1"/>
  <c r="A317" i="1"/>
  <c r="B317" i="1" s="1"/>
  <c r="A316" i="2" s="1"/>
  <c r="C317" i="1"/>
  <c r="D317" i="1"/>
  <c r="E317" i="1" s="1"/>
  <c r="F317" i="1"/>
  <c r="G317" i="1" s="1"/>
  <c r="H317" i="1"/>
  <c r="I317" i="1"/>
  <c r="J317" i="1"/>
  <c r="K317" i="1"/>
  <c r="L317" i="1" s="1"/>
  <c r="A318" i="1"/>
  <c r="B318" i="1" s="1"/>
  <c r="A317" i="2" s="1"/>
  <c r="C318" i="1"/>
  <c r="D318" i="1"/>
  <c r="E318" i="1" s="1"/>
  <c r="F318" i="1"/>
  <c r="G318" i="1" s="1"/>
  <c r="H318" i="1"/>
  <c r="I318" i="1"/>
  <c r="J318" i="1"/>
  <c r="Q318" i="1" s="1"/>
  <c r="K318" i="1"/>
  <c r="L318" i="1" s="1"/>
  <c r="A319" i="1"/>
  <c r="B319" i="1" s="1"/>
  <c r="B318" i="2" s="1"/>
  <c r="C319" i="1"/>
  <c r="D319" i="1"/>
  <c r="E319" i="1" s="1"/>
  <c r="F319" i="1"/>
  <c r="G319" i="1" s="1"/>
  <c r="H319" i="1"/>
  <c r="I319" i="1"/>
  <c r="J319" i="1"/>
  <c r="R319" i="1" s="1"/>
  <c r="K319" i="1"/>
  <c r="L319" i="1" s="1"/>
  <c r="A320" i="1"/>
  <c r="B320" i="1" s="1"/>
  <c r="A319" i="2" s="1"/>
  <c r="C320" i="1"/>
  <c r="D320" i="1"/>
  <c r="E320" i="1" s="1"/>
  <c r="F320" i="1"/>
  <c r="G320" i="1" s="1"/>
  <c r="H320" i="1"/>
  <c r="I320" i="1"/>
  <c r="J320" i="1"/>
  <c r="K320" i="1"/>
  <c r="L320" i="1" s="1"/>
  <c r="A321" i="1"/>
  <c r="B321" i="1" s="1"/>
  <c r="B320" i="2" s="1"/>
  <c r="C321" i="1"/>
  <c r="D321" i="1"/>
  <c r="E321" i="1" s="1"/>
  <c r="L320" i="2" s="1"/>
  <c r="F321" i="1"/>
  <c r="G321" i="1" s="1"/>
  <c r="H321" i="1"/>
  <c r="I321" i="1"/>
  <c r="J321" i="1"/>
  <c r="R321" i="1" s="1"/>
  <c r="K321" i="1"/>
  <c r="L321" i="1" s="1"/>
  <c r="A322" i="1"/>
  <c r="B322" i="1" s="1"/>
  <c r="C322" i="1"/>
  <c r="D322" i="1"/>
  <c r="E322" i="1" s="1"/>
  <c r="F322" i="1"/>
  <c r="G322" i="1" s="1"/>
  <c r="H322" i="1"/>
  <c r="I322" i="1"/>
  <c r="J322" i="1"/>
  <c r="Q322" i="1" s="1"/>
  <c r="K322" i="1"/>
  <c r="L322" i="1" s="1"/>
  <c r="A323" i="1"/>
  <c r="B323" i="1" s="1"/>
  <c r="A322" i="2" s="1"/>
  <c r="C323" i="1"/>
  <c r="D323" i="1"/>
  <c r="E323" i="1" s="1"/>
  <c r="F323" i="1"/>
  <c r="G323" i="1" s="1"/>
  <c r="H323" i="1"/>
  <c r="I323" i="1"/>
  <c r="J323" i="1"/>
  <c r="R323" i="1" s="1"/>
  <c r="K323" i="1"/>
  <c r="L323" i="1" s="1"/>
  <c r="A324" i="1"/>
  <c r="B324" i="1" s="1"/>
  <c r="C324" i="1"/>
  <c r="D324" i="1"/>
  <c r="E324" i="1" s="1"/>
  <c r="F324" i="1"/>
  <c r="G324" i="1" s="1"/>
  <c r="H324" i="1"/>
  <c r="I324" i="1"/>
  <c r="J324" i="1"/>
  <c r="R324" i="1" s="1"/>
  <c r="K324" i="1"/>
  <c r="L324" i="1" s="1"/>
  <c r="A325" i="1"/>
  <c r="B325" i="1" s="1"/>
  <c r="A324" i="2" s="1"/>
  <c r="C325" i="1"/>
  <c r="D325" i="1"/>
  <c r="E325" i="1" s="1"/>
  <c r="F325" i="1"/>
  <c r="G325" i="1" s="1"/>
  <c r="H325" i="1"/>
  <c r="I325" i="1"/>
  <c r="J325" i="1"/>
  <c r="K325" i="1"/>
  <c r="L325" i="1" s="1"/>
  <c r="A326" i="1"/>
  <c r="B326" i="1" s="1"/>
  <c r="C326" i="1"/>
  <c r="D326" i="1"/>
  <c r="E326" i="1" s="1"/>
  <c r="F326" i="1"/>
  <c r="G326" i="1" s="1"/>
  <c r="H326" i="1"/>
  <c r="I326" i="1"/>
  <c r="J326" i="1"/>
  <c r="K326" i="1"/>
  <c r="L326" i="1" s="1"/>
  <c r="A327" i="1"/>
  <c r="B327" i="1" s="1"/>
  <c r="C327" i="1"/>
  <c r="D327" i="1"/>
  <c r="E327" i="1" s="1"/>
  <c r="F327" i="1"/>
  <c r="G327" i="1" s="1"/>
  <c r="H327" i="1"/>
  <c r="I327" i="1"/>
  <c r="J327" i="1"/>
  <c r="K327" i="1"/>
  <c r="L327" i="1" s="1"/>
  <c r="A328" i="1"/>
  <c r="B328" i="1" s="1"/>
  <c r="C328" i="1"/>
  <c r="D328" i="1"/>
  <c r="E328" i="1" s="1"/>
  <c r="F328" i="1"/>
  <c r="G328" i="1" s="1"/>
  <c r="H328" i="1"/>
  <c r="I328" i="1"/>
  <c r="J328" i="1"/>
  <c r="K328" i="1"/>
  <c r="L328" i="1" s="1"/>
  <c r="A329" i="1"/>
  <c r="B329" i="1" s="1"/>
  <c r="A328" i="2" s="1"/>
  <c r="C329" i="1"/>
  <c r="D329" i="1"/>
  <c r="E329" i="1" s="1"/>
  <c r="F329" i="1"/>
  <c r="G329" i="1" s="1"/>
  <c r="H329" i="1"/>
  <c r="I329" i="1"/>
  <c r="J329" i="1"/>
  <c r="K329" i="1"/>
  <c r="L329" i="1" s="1"/>
  <c r="A330" i="1"/>
  <c r="B330" i="1" s="1"/>
  <c r="A329" i="2" s="1"/>
  <c r="C330" i="1"/>
  <c r="D330" i="1"/>
  <c r="E330" i="1" s="1"/>
  <c r="F330" i="1"/>
  <c r="G330" i="1" s="1"/>
  <c r="H330" i="1"/>
  <c r="I330" i="1"/>
  <c r="J330" i="1"/>
  <c r="M330" i="1" s="1"/>
  <c r="N330" i="1" s="1"/>
  <c r="AK329" i="2" s="1"/>
  <c r="AM329" i="2" s="1"/>
  <c r="K330" i="1"/>
  <c r="L330" i="1" s="1"/>
  <c r="A331" i="1"/>
  <c r="B331" i="1" s="1"/>
  <c r="A330" i="2" s="1"/>
  <c r="C331" i="1"/>
  <c r="D331" i="1"/>
  <c r="E331" i="1" s="1"/>
  <c r="O330" i="2" s="1"/>
  <c r="F331" i="1"/>
  <c r="G331" i="1" s="1"/>
  <c r="H331" i="1"/>
  <c r="I331" i="1"/>
  <c r="J331" i="1"/>
  <c r="R331" i="1" s="1"/>
  <c r="K331" i="1"/>
  <c r="L331" i="1" s="1"/>
  <c r="A332" i="1"/>
  <c r="B332" i="1" s="1"/>
  <c r="B331" i="2" s="1"/>
  <c r="C332" i="1"/>
  <c r="D332" i="1"/>
  <c r="E332" i="1" s="1"/>
  <c r="F332" i="1"/>
  <c r="G332" i="1" s="1"/>
  <c r="H332" i="1"/>
  <c r="I332" i="1"/>
  <c r="J332" i="1"/>
  <c r="K332" i="1"/>
  <c r="L332" i="1" s="1"/>
  <c r="A333" i="1"/>
  <c r="B333" i="1" s="1"/>
  <c r="B332" i="2" s="1"/>
  <c r="C333" i="1"/>
  <c r="D333" i="1"/>
  <c r="E333" i="1" s="1"/>
  <c r="F333" i="1"/>
  <c r="G333" i="1" s="1"/>
  <c r="H333" i="1"/>
  <c r="I333" i="1"/>
  <c r="J333" i="1"/>
  <c r="Q333" i="1" s="1"/>
  <c r="K333" i="1"/>
  <c r="L333" i="1" s="1"/>
  <c r="A334" i="1"/>
  <c r="B334" i="1" s="1"/>
  <c r="C334" i="1"/>
  <c r="D334" i="1"/>
  <c r="E334" i="1" s="1"/>
  <c r="F334" i="1"/>
  <c r="G334" i="1" s="1"/>
  <c r="H334" i="1"/>
  <c r="I334" i="1"/>
  <c r="J334" i="1"/>
  <c r="M334" i="1" s="1"/>
  <c r="N334" i="1" s="1"/>
  <c r="AK333" i="2" s="1"/>
  <c r="AM333" i="2" s="1"/>
  <c r="K334" i="1"/>
  <c r="L334" i="1" s="1"/>
  <c r="A335" i="1"/>
  <c r="B335" i="1" s="1"/>
  <c r="A334" i="2" s="1"/>
  <c r="C335" i="1"/>
  <c r="D335" i="1"/>
  <c r="E335" i="1" s="1"/>
  <c r="F335" i="1"/>
  <c r="G335" i="1" s="1"/>
  <c r="H335" i="1"/>
  <c r="I335" i="1"/>
  <c r="J335" i="1"/>
  <c r="R335" i="1" s="1"/>
  <c r="K335" i="1"/>
  <c r="L335" i="1" s="1"/>
  <c r="A336" i="1"/>
  <c r="B336" i="1" s="1"/>
  <c r="C336" i="1"/>
  <c r="D336" i="1"/>
  <c r="E336" i="1" s="1"/>
  <c r="F336" i="1"/>
  <c r="G336" i="1" s="1"/>
  <c r="H336" i="1"/>
  <c r="I336" i="1"/>
  <c r="J336" i="1"/>
  <c r="M336" i="1" s="1"/>
  <c r="N336" i="1" s="1"/>
  <c r="AK335" i="2" s="1"/>
  <c r="AM335" i="2" s="1"/>
  <c r="K336" i="1"/>
  <c r="L336" i="1" s="1"/>
  <c r="A337" i="1"/>
  <c r="B337" i="1" s="1"/>
  <c r="A336" i="2" s="1"/>
  <c r="C337" i="1"/>
  <c r="D337" i="1"/>
  <c r="E337" i="1" s="1"/>
  <c r="F337" i="1"/>
  <c r="G337" i="1" s="1"/>
  <c r="H337" i="1"/>
  <c r="I337" i="1"/>
  <c r="J337" i="1"/>
  <c r="K337" i="1"/>
  <c r="L337" i="1" s="1"/>
  <c r="A338" i="1"/>
  <c r="B338" i="1" s="1"/>
  <c r="C338" i="1"/>
  <c r="D338" i="1"/>
  <c r="E338" i="1" s="1"/>
  <c r="F338" i="1"/>
  <c r="G338" i="1" s="1"/>
  <c r="H338" i="1"/>
  <c r="I338" i="1"/>
  <c r="J338" i="1"/>
  <c r="K338" i="1"/>
  <c r="L338" i="1" s="1"/>
  <c r="A339" i="1"/>
  <c r="B339" i="1" s="1"/>
  <c r="C339" i="1"/>
  <c r="D339" i="1"/>
  <c r="E339" i="1" s="1"/>
  <c r="F339" i="1"/>
  <c r="G339" i="1" s="1"/>
  <c r="H339" i="1"/>
  <c r="I339" i="1"/>
  <c r="J339" i="1"/>
  <c r="K339" i="1"/>
  <c r="L339" i="1" s="1"/>
  <c r="A340" i="1"/>
  <c r="B340" i="1" s="1"/>
  <c r="C340" i="1"/>
  <c r="D340" i="1"/>
  <c r="E340" i="1" s="1"/>
  <c r="F340" i="1"/>
  <c r="G340" i="1" s="1"/>
  <c r="H340" i="1"/>
  <c r="I340" i="1"/>
  <c r="J340" i="1"/>
  <c r="Q340" i="1" s="1"/>
  <c r="K340" i="1"/>
  <c r="L340" i="1" s="1"/>
  <c r="A341" i="1"/>
  <c r="B341" i="1" s="1"/>
  <c r="A340" i="2" s="1"/>
  <c r="C341" i="1"/>
  <c r="D341" i="1"/>
  <c r="E341" i="1" s="1"/>
  <c r="F341" i="1"/>
  <c r="G341" i="1" s="1"/>
  <c r="H341" i="1"/>
  <c r="I341" i="1"/>
  <c r="J341" i="1"/>
  <c r="K341" i="1"/>
  <c r="L341" i="1" s="1"/>
  <c r="A342" i="1"/>
  <c r="B342" i="1" s="1"/>
  <c r="A341" i="2" s="1"/>
  <c r="C342" i="1"/>
  <c r="D342" i="1"/>
  <c r="E342" i="1" s="1"/>
  <c r="M341" i="2" s="1"/>
  <c r="F342" i="1"/>
  <c r="G342" i="1" s="1"/>
  <c r="H342" i="1"/>
  <c r="I342" i="1"/>
  <c r="J342" i="1"/>
  <c r="Q342" i="1" s="1"/>
  <c r="K342" i="1"/>
  <c r="L342" i="1" s="1"/>
  <c r="A343" i="1"/>
  <c r="B343" i="1" s="1"/>
  <c r="A342" i="2" s="1"/>
  <c r="C343" i="1"/>
  <c r="D343" i="1"/>
  <c r="E343" i="1" s="1"/>
  <c r="F343" i="1"/>
  <c r="G343" i="1" s="1"/>
  <c r="H343" i="1"/>
  <c r="I343" i="1"/>
  <c r="J343" i="1"/>
  <c r="R343" i="1" s="1"/>
  <c r="K343" i="1"/>
  <c r="L343" i="1" s="1"/>
  <c r="A344" i="1"/>
  <c r="B344" i="1" s="1"/>
  <c r="A343" i="2" s="1"/>
  <c r="C344" i="1"/>
  <c r="D344" i="1"/>
  <c r="E344" i="1" s="1"/>
  <c r="F344" i="1"/>
  <c r="G344" i="1" s="1"/>
  <c r="H344" i="1"/>
  <c r="I344" i="1"/>
  <c r="J344" i="1"/>
  <c r="Q344" i="1" s="1"/>
  <c r="K344" i="1"/>
  <c r="L344" i="1" s="1"/>
  <c r="A345" i="1"/>
  <c r="B345" i="1" s="1"/>
  <c r="B344" i="2" s="1"/>
  <c r="C345" i="1"/>
  <c r="D345" i="1"/>
  <c r="E345" i="1" s="1"/>
  <c r="F345" i="1"/>
  <c r="G345" i="1" s="1"/>
  <c r="H345" i="1"/>
  <c r="I345" i="1"/>
  <c r="J345" i="1"/>
  <c r="R345" i="1" s="1"/>
  <c r="K345" i="1"/>
  <c r="L345" i="1" s="1"/>
  <c r="A346" i="1"/>
  <c r="B346" i="1" s="1"/>
  <c r="C346" i="1"/>
  <c r="D346" i="1"/>
  <c r="E346" i="1" s="1"/>
  <c r="F346" i="1"/>
  <c r="G346" i="1" s="1"/>
  <c r="H346" i="1"/>
  <c r="I346" i="1"/>
  <c r="J346" i="1"/>
  <c r="K346" i="1"/>
  <c r="L346" i="1" s="1"/>
  <c r="A347" i="1"/>
  <c r="B347" i="1" s="1"/>
  <c r="A346" i="2" s="1"/>
  <c r="C347" i="1"/>
  <c r="D347" i="1"/>
  <c r="E347" i="1" s="1"/>
  <c r="F347" i="1"/>
  <c r="G347" i="1" s="1"/>
  <c r="H347" i="1"/>
  <c r="I347" i="1"/>
  <c r="J347" i="1"/>
  <c r="R347" i="1" s="1"/>
  <c r="K347" i="1"/>
  <c r="L347" i="1" s="1"/>
  <c r="A348" i="1"/>
  <c r="B348" i="1" s="1"/>
  <c r="C348" i="1"/>
  <c r="D348" i="1"/>
  <c r="E348" i="1" s="1"/>
  <c r="M347" i="2" s="1"/>
  <c r="F348" i="1"/>
  <c r="G348" i="1" s="1"/>
  <c r="H348" i="1"/>
  <c r="I348" i="1"/>
  <c r="J348" i="1"/>
  <c r="K348" i="1"/>
  <c r="L348" i="1" s="1"/>
  <c r="A349" i="1"/>
  <c r="B349" i="1" s="1"/>
  <c r="A348" i="2" s="1"/>
  <c r="C349" i="1"/>
  <c r="D349" i="1"/>
  <c r="E349" i="1" s="1"/>
  <c r="N348" i="2" s="1"/>
  <c r="F349" i="1"/>
  <c r="G349" i="1" s="1"/>
  <c r="H349" i="1"/>
  <c r="I349" i="1"/>
  <c r="J349" i="1"/>
  <c r="Q349" i="1" s="1"/>
  <c r="K349" i="1"/>
  <c r="L349" i="1" s="1"/>
  <c r="A350" i="1"/>
  <c r="B350" i="1" s="1"/>
  <c r="C350" i="1"/>
  <c r="D350" i="1"/>
  <c r="E350" i="1" s="1"/>
  <c r="F350" i="1"/>
  <c r="G350" i="1" s="1"/>
  <c r="H350" i="1"/>
  <c r="I350" i="1"/>
  <c r="J350" i="1"/>
  <c r="K350" i="1"/>
  <c r="L350" i="1" s="1"/>
  <c r="A351" i="1"/>
  <c r="B351" i="1" s="1"/>
  <c r="A350" i="2" s="1"/>
  <c r="C351" i="1"/>
  <c r="D351" i="1"/>
  <c r="E351" i="1" s="1"/>
  <c r="F351" i="1"/>
  <c r="G351" i="1" s="1"/>
  <c r="H351" i="1"/>
  <c r="I351" i="1"/>
  <c r="J351" i="1"/>
  <c r="K351" i="1"/>
  <c r="L351" i="1" s="1"/>
  <c r="A352" i="1"/>
  <c r="B352" i="1" s="1"/>
  <c r="C352" i="1"/>
  <c r="D352" i="1"/>
  <c r="E352" i="1" s="1"/>
  <c r="F352" i="1"/>
  <c r="G352" i="1" s="1"/>
  <c r="H352" i="1"/>
  <c r="I352" i="1"/>
  <c r="J352" i="1"/>
  <c r="R352" i="1" s="1"/>
  <c r="K352" i="1"/>
  <c r="L352" i="1" s="1"/>
  <c r="A353" i="1"/>
  <c r="B353" i="1" s="1"/>
  <c r="A352" i="2" s="1"/>
  <c r="C353" i="1"/>
  <c r="D353" i="1"/>
  <c r="E353" i="1" s="1"/>
  <c r="F353" i="1"/>
  <c r="G353" i="1" s="1"/>
  <c r="H353" i="1"/>
  <c r="I353" i="1"/>
  <c r="J353" i="1"/>
  <c r="Q353" i="1" s="1"/>
  <c r="K353" i="1"/>
  <c r="L353" i="1" s="1"/>
  <c r="A354" i="1"/>
  <c r="B354" i="1" s="1"/>
  <c r="A353" i="2" s="1"/>
  <c r="C354" i="1"/>
  <c r="D354" i="1"/>
  <c r="E354" i="1" s="1"/>
  <c r="M353" i="2" s="1"/>
  <c r="F354" i="1"/>
  <c r="G354" i="1" s="1"/>
  <c r="H354" i="1"/>
  <c r="I354" i="1"/>
  <c r="J354" i="1"/>
  <c r="Q354" i="1" s="1"/>
  <c r="K354" i="1"/>
  <c r="L354" i="1" s="1"/>
  <c r="A355" i="1"/>
  <c r="B355" i="1" s="1"/>
  <c r="A354" i="2" s="1"/>
  <c r="C355" i="1"/>
  <c r="D355" i="1"/>
  <c r="E355" i="1" s="1"/>
  <c r="F355" i="1"/>
  <c r="G355" i="1" s="1"/>
  <c r="H355" i="1"/>
  <c r="I355" i="1"/>
  <c r="J355" i="1"/>
  <c r="K355" i="1"/>
  <c r="L355" i="1" s="1"/>
  <c r="A356" i="1"/>
  <c r="B356" i="1" s="1"/>
  <c r="A355" i="2" s="1"/>
  <c r="C356" i="1"/>
  <c r="D356" i="1"/>
  <c r="E356" i="1" s="1"/>
  <c r="F356" i="1"/>
  <c r="G356" i="1" s="1"/>
  <c r="H356" i="1"/>
  <c r="I356" i="1"/>
  <c r="J356" i="1"/>
  <c r="K356" i="1"/>
  <c r="L356" i="1" s="1"/>
  <c r="A357" i="1"/>
  <c r="B357" i="1" s="1"/>
  <c r="B356" i="2" s="1"/>
  <c r="C357" i="1"/>
  <c r="D357" i="1"/>
  <c r="E357" i="1" s="1"/>
  <c r="F357" i="1"/>
  <c r="G357" i="1" s="1"/>
  <c r="H357" i="1"/>
  <c r="I357" i="1"/>
  <c r="J357" i="1"/>
  <c r="K357" i="1"/>
  <c r="L357" i="1" s="1"/>
  <c r="A358" i="1"/>
  <c r="B358" i="1" s="1"/>
  <c r="C358" i="1"/>
  <c r="D358" i="1"/>
  <c r="E358" i="1" s="1"/>
  <c r="F358" i="1"/>
  <c r="G358" i="1" s="1"/>
  <c r="H358" i="1"/>
  <c r="I358" i="1"/>
  <c r="J358" i="1"/>
  <c r="K358" i="1"/>
  <c r="L358" i="1" s="1"/>
  <c r="A359" i="1"/>
  <c r="B359" i="1" s="1"/>
  <c r="A358" i="2" s="1"/>
  <c r="C359" i="1"/>
  <c r="D359" i="1"/>
  <c r="E359" i="1" s="1"/>
  <c r="F359" i="1"/>
  <c r="G359" i="1" s="1"/>
  <c r="H359" i="1"/>
  <c r="I359" i="1"/>
  <c r="J359" i="1"/>
  <c r="Q359" i="1" s="1"/>
  <c r="K359" i="1"/>
  <c r="L359" i="1" s="1"/>
  <c r="A360" i="1"/>
  <c r="B360" i="1" s="1"/>
  <c r="C360" i="1"/>
  <c r="D360" i="1"/>
  <c r="E360" i="1" s="1"/>
  <c r="F360" i="1"/>
  <c r="G360" i="1" s="1"/>
  <c r="H360" i="1"/>
  <c r="I360" i="1"/>
  <c r="J360" i="1"/>
  <c r="Q360" i="1" s="1"/>
  <c r="K360" i="1"/>
  <c r="L360" i="1" s="1"/>
  <c r="A361" i="1"/>
  <c r="B361" i="1" s="1"/>
  <c r="A360" i="2" s="1"/>
  <c r="C361" i="1"/>
  <c r="D361" i="1"/>
  <c r="E361" i="1" s="1"/>
  <c r="F361" i="1"/>
  <c r="G361" i="1" s="1"/>
  <c r="H361" i="1"/>
  <c r="I361" i="1"/>
  <c r="J361" i="1"/>
  <c r="R361" i="1" s="1"/>
  <c r="K361" i="1"/>
  <c r="L361" i="1" s="1"/>
  <c r="A362" i="1"/>
  <c r="B362" i="1" s="1"/>
  <c r="C362" i="1"/>
  <c r="D362" i="1"/>
  <c r="E362" i="1" s="1"/>
  <c r="F362" i="1"/>
  <c r="G362" i="1" s="1"/>
  <c r="H362" i="1"/>
  <c r="I362" i="1"/>
  <c r="J362" i="1"/>
  <c r="R362" i="1" s="1"/>
  <c r="K362" i="1"/>
  <c r="L362" i="1" s="1"/>
  <c r="A363" i="1"/>
  <c r="B363" i="1" s="1"/>
  <c r="B362" i="2" s="1"/>
  <c r="C363" i="1"/>
  <c r="D363" i="1"/>
  <c r="E363" i="1" s="1"/>
  <c r="F363" i="1"/>
  <c r="G363" i="1" s="1"/>
  <c r="H363" i="1"/>
  <c r="I363" i="1"/>
  <c r="J363" i="1"/>
  <c r="Q363" i="1" s="1"/>
  <c r="K363" i="1"/>
  <c r="L363" i="1" s="1"/>
  <c r="A364" i="1"/>
  <c r="B364" i="1" s="1"/>
  <c r="C364" i="1"/>
  <c r="D364" i="1"/>
  <c r="E364" i="1" s="1"/>
  <c r="F364" i="1"/>
  <c r="G364" i="1" s="1"/>
  <c r="H364" i="1"/>
  <c r="I364" i="1"/>
  <c r="J364" i="1"/>
  <c r="R364" i="1" s="1"/>
  <c r="K364" i="1"/>
  <c r="L364" i="1" s="1"/>
  <c r="A365" i="1"/>
  <c r="B365" i="1" s="1"/>
  <c r="A364" i="2" s="1"/>
  <c r="C365" i="1"/>
  <c r="D365" i="1"/>
  <c r="E365" i="1" s="1"/>
  <c r="F365" i="1"/>
  <c r="G365" i="1" s="1"/>
  <c r="H365" i="1"/>
  <c r="I365" i="1"/>
  <c r="J365" i="1"/>
  <c r="M365" i="1" s="1"/>
  <c r="K365" i="1"/>
  <c r="L365" i="1" s="1"/>
  <c r="A366" i="1"/>
  <c r="B366" i="1" s="1"/>
  <c r="A365" i="2" s="1"/>
  <c r="C366" i="1"/>
  <c r="D366" i="1"/>
  <c r="E366" i="1" s="1"/>
  <c r="F366" i="1"/>
  <c r="G366" i="1" s="1"/>
  <c r="H366" i="1"/>
  <c r="I366" i="1"/>
  <c r="J366" i="1"/>
  <c r="K366" i="1"/>
  <c r="L366" i="1" s="1"/>
  <c r="A367" i="1"/>
  <c r="B367" i="1" s="1"/>
  <c r="A366" i="2" s="1"/>
  <c r="C367" i="1"/>
  <c r="D367" i="1"/>
  <c r="E367" i="1" s="1"/>
  <c r="F367" i="1"/>
  <c r="G367" i="1" s="1"/>
  <c r="H367" i="1"/>
  <c r="I367" i="1"/>
  <c r="J367" i="1"/>
  <c r="R367" i="1" s="1"/>
  <c r="K367" i="1"/>
  <c r="L367" i="1" s="1"/>
  <c r="A368" i="1"/>
  <c r="B368" i="1" s="1"/>
  <c r="A367" i="2" s="1"/>
  <c r="C368" i="1"/>
  <c r="D368" i="1"/>
  <c r="E368" i="1" s="1"/>
  <c r="F368" i="1"/>
  <c r="G368" i="1" s="1"/>
  <c r="H368" i="1"/>
  <c r="I368" i="1"/>
  <c r="J368" i="1"/>
  <c r="Q368" i="1" s="1"/>
  <c r="K368" i="1"/>
  <c r="L368" i="1" s="1"/>
  <c r="A369" i="1"/>
  <c r="B369" i="1" s="1"/>
  <c r="B368" i="2" s="1"/>
  <c r="C369" i="1"/>
  <c r="D369" i="1"/>
  <c r="E369" i="1" s="1"/>
  <c r="F369" i="1"/>
  <c r="G369" i="1" s="1"/>
  <c r="H369" i="1"/>
  <c r="I369" i="1"/>
  <c r="J369" i="1"/>
  <c r="Q369" i="1" s="1"/>
  <c r="K369" i="1"/>
  <c r="L369" i="1" s="1"/>
  <c r="A370" i="1"/>
  <c r="B370" i="1" s="1"/>
  <c r="C370" i="1"/>
  <c r="D370" i="1"/>
  <c r="E370" i="1" s="1"/>
  <c r="F370" i="1"/>
  <c r="G370" i="1" s="1"/>
  <c r="H370" i="1"/>
  <c r="I370" i="1"/>
  <c r="J370" i="1"/>
  <c r="K370" i="1"/>
  <c r="L370" i="1" s="1"/>
  <c r="A371" i="1"/>
  <c r="B371" i="1" s="1"/>
  <c r="A370" i="2" s="1"/>
  <c r="C371" i="1"/>
  <c r="D371" i="1"/>
  <c r="E371" i="1" s="1"/>
  <c r="F371" i="1"/>
  <c r="G371" i="1" s="1"/>
  <c r="H371" i="1"/>
  <c r="I371" i="1"/>
  <c r="J371" i="1"/>
  <c r="K371" i="1"/>
  <c r="L371" i="1" s="1"/>
  <c r="A372" i="1"/>
  <c r="B372" i="1" s="1"/>
  <c r="C372" i="1"/>
  <c r="D372" i="1"/>
  <c r="E372" i="1" s="1"/>
  <c r="O371" i="2" s="1"/>
  <c r="F372" i="1"/>
  <c r="G372" i="1" s="1"/>
  <c r="H372" i="1"/>
  <c r="I372" i="1"/>
  <c r="J372" i="1"/>
  <c r="K372" i="1"/>
  <c r="L372" i="1" s="1"/>
  <c r="A373" i="1"/>
  <c r="B373" i="1" s="1"/>
  <c r="A372" i="2" s="1"/>
  <c r="C373" i="1"/>
  <c r="D373" i="1"/>
  <c r="E373" i="1" s="1"/>
  <c r="F373" i="1"/>
  <c r="G373" i="1" s="1"/>
  <c r="H373" i="1"/>
  <c r="I373" i="1"/>
  <c r="J373" i="1"/>
  <c r="K373" i="1"/>
  <c r="L373" i="1" s="1"/>
  <c r="A374" i="1"/>
  <c r="B374" i="1" s="1"/>
  <c r="C374" i="1"/>
  <c r="D374" i="1"/>
  <c r="E374" i="1" s="1"/>
  <c r="F374" i="1"/>
  <c r="G374" i="1" s="1"/>
  <c r="H374" i="1"/>
  <c r="I374" i="1"/>
  <c r="J374" i="1"/>
  <c r="R374" i="1" s="1"/>
  <c r="K374" i="1"/>
  <c r="L374" i="1" s="1"/>
  <c r="A375" i="1"/>
  <c r="B375" i="1" s="1"/>
  <c r="A374" i="2" s="1"/>
  <c r="C375" i="1"/>
  <c r="D375" i="1"/>
  <c r="E375" i="1" s="1"/>
  <c r="F375" i="1"/>
  <c r="G375" i="1" s="1"/>
  <c r="H375" i="1"/>
  <c r="I375" i="1"/>
  <c r="J375" i="1"/>
  <c r="K375" i="1"/>
  <c r="L375" i="1" s="1"/>
  <c r="A376" i="1"/>
  <c r="B376" i="1" s="1"/>
  <c r="C376" i="1"/>
  <c r="D376" i="1"/>
  <c r="E376" i="1" s="1"/>
  <c r="F376" i="1"/>
  <c r="G376" i="1" s="1"/>
  <c r="H376" i="1"/>
  <c r="I376" i="1"/>
  <c r="J376" i="1"/>
  <c r="M376" i="1" s="1"/>
  <c r="N376" i="1" s="1"/>
  <c r="AK375" i="2" s="1"/>
  <c r="AM375" i="2" s="1"/>
  <c r="K376" i="1"/>
  <c r="L376" i="1" s="1"/>
  <c r="A377" i="1"/>
  <c r="B377" i="1" s="1"/>
  <c r="A376" i="2" s="1"/>
  <c r="C377" i="1"/>
  <c r="D377" i="1"/>
  <c r="E377" i="1" s="1"/>
  <c r="F377" i="1"/>
  <c r="G377" i="1" s="1"/>
  <c r="H377" i="1"/>
  <c r="I377" i="1"/>
  <c r="J377" i="1"/>
  <c r="K377" i="1"/>
  <c r="L377" i="1" s="1"/>
  <c r="A378" i="1"/>
  <c r="B378" i="1" s="1"/>
  <c r="A377" i="2" s="1"/>
  <c r="C378" i="1"/>
  <c r="D378" i="1"/>
  <c r="E378" i="1" s="1"/>
  <c r="F378" i="1"/>
  <c r="G378" i="1" s="1"/>
  <c r="H378" i="1"/>
  <c r="I378" i="1"/>
  <c r="J378" i="1"/>
  <c r="K378" i="1"/>
  <c r="L378" i="1" s="1"/>
  <c r="A379" i="1"/>
  <c r="B379" i="1" s="1"/>
  <c r="A378" i="2" s="1"/>
  <c r="C379" i="1"/>
  <c r="D379" i="1"/>
  <c r="E379" i="1" s="1"/>
  <c r="K378" i="2" s="1"/>
  <c r="F379" i="1"/>
  <c r="G379" i="1" s="1"/>
  <c r="H379" i="1"/>
  <c r="I379" i="1"/>
  <c r="J379" i="1"/>
  <c r="K379" i="1"/>
  <c r="L379" i="1" s="1"/>
  <c r="A380" i="1"/>
  <c r="B380" i="1" s="1"/>
  <c r="B379" i="2" s="1"/>
  <c r="C380" i="1"/>
  <c r="D380" i="1"/>
  <c r="E380" i="1" s="1"/>
  <c r="F380" i="1"/>
  <c r="G380" i="1" s="1"/>
  <c r="H380" i="1"/>
  <c r="I380" i="1"/>
  <c r="J380" i="1"/>
  <c r="Q380" i="1" s="1"/>
  <c r="K380" i="1"/>
  <c r="L380" i="1" s="1"/>
  <c r="A381" i="1"/>
  <c r="B381" i="1" s="1"/>
  <c r="C381" i="1"/>
  <c r="D381" i="1"/>
  <c r="E381" i="1" s="1"/>
  <c r="F381" i="1"/>
  <c r="G381" i="1" s="1"/>
  <c r="H381" i="1"/>
  <c r="I381" i="1"/>
  <c r="J381" i="1"/>
  <c r="K381" i="1"/>
  <c r="L381" i="1" s="1"/>
  <c r="A382" i="1"/>
  <c r="B382" i="1" s="1"/>
  <c r="C382" i="1"/>
  <c r="D382" i="1"/>
  <c r="E382" i="1" s="1"/>
  <c r="F382" i="1"/>
  <c r="G382" i="1" s="1"/>
  <c r="H382" i="1"/>
  <c r="I382" i="1"/>
  <c r="J382" i="1"/>
  <c r="Q382" i="1" s="1"/>
  <c r="K382" i="1"/>
  <c r="L382" i="1" s="1"/>
  <c r="A383" i="1"/>
  <c r="B383" i="1" s="1"/>
  <c r="A382" i="2" s="1"/>
  <c r="C383" i="1"/>
  <c r="D383" i="1"/>
  <c r="E383" i="1" s="1"/>
  <c r="F383" i="1"/>
  <c r="G383" i="1" s="1"/>
  <c r="H383" i="1"/>
  <c r="I383" i="1"/>
  <c r="J383" i="1"/>
  <c r="M383" i="1" s="1"/>
  <c r="K383" i="1"/>
  <c r="L383" i="1" s="1"/>
  <c r="A384" i="1"/>
  <c r="B384" i="1" s="1"/>
  <c r="C384" i="1"/>
  <c r="D384" i="1"/>
  <c r="E384" i="1" s="1"/>
  <c r="M383" i="2" s="1"/>
  <c r="F384" i="1"/>
  <c r="G384" i="1" s="1"/>
  <c r="H384" i="1"/>
  <c r="I384" i="1"/>
  <c r="J384" i="1"/>
  <c r="M384" i="1" s="1"/>
  <c r="K384" i="1"/>
  <c r="L384" i="1" s="1"/>
  <c r="A385" i="1"/>
  <c r="B385" i="1" s="1"/>
  <c r="B384" i="2" s="1"/>
  <c r="C385" i="1"/>
  <c r="D385" i="1"/>
  <c r="E385" i="1" s="1"/>
  <c r="M384" i="2" s="1"/>
  <c r="F385" i="1"/>
  <c r="G385" i="1" s="1"/>
  <c r="H385" i="1"/>
  <c r="I385" i="1"/>
  <c r="J385" i="1"/>
  <c r="M385" i="1" s="1"/>
  <c r="N385" i="1" s="1"/>
  <c r="AK384" i="2" s="1"/>
  <c r="AM384" i="2" s="1"/>
  <c r="K385" i="1"/>
  <c r="L385" i="1" s="1"/>
  <c r="A386" i="1"/>
  <c r="B386" i="1" s="1"/>
  <c r="C386" i="1"/>
  <c r="D386" i="1"/>
  <c r="E386" i="1" s="1"/>
  <c r="F386" i="1"/>
  <c r="G386" i="1" s="1"/>
  <c r="H386" i="1"/>
  <c r="I386" i="1"/>
  <c r="J386" i="1"/>
  <c r="K386" i="1"/>
  <c r="L386" i="1" s="1"/>
  <c r="A387" i="1"/>
  <c r="B387" i="1" s="1"/>
  <c r="A386" i="2" s="1"/>
  <c r="C387" i="1"/>
  <c r="D387" i="1"/>
  <c r="E387" i="1" s="1"/>
  <c r="F387" i="1"/>
  <c r="G387" i="1" s="1"/>
  <c r="H387" i="1"/>
  <c r="I387" i="1"/>
  <c r="J387" i="1"/>
  <c r="R387" i="1" s="1"/>
  <c r="K387" i="1"/>
  <c r="L387" i="1" s="1"/>
  <c r="A388" i="1"/>
  <c r="B388" i="1" s="1"/>
  <c r="C388" i="1"/>
  <c r="D388" i="1"/>
  <c r="E388" i="1" s="1"/>
  <c r="F388" i="1"/>
  <c r="G388" i="1" s="1"/>
  <c r="H388" i="1"/>
  <c r="I388" i="1"/>
  <c r="J388" i="1"/>
  <c r="M388" i="1" s="1"/>
  <c r="K388" i="1"/>
  <c r="L388" i="1" s="1"/>
  <c r="A389" i="1"/>
  <c r="B389" i="1" s="1"/>
  <c r="A388" i="2" s="1"/>
  <c r="C389" i="1"/>
  <c r="D389" i="1"/>
  <c r="E389" i="1" s="1"/>
  <c r="F389" i="1"/>
  <c r="G389" i="1" s="1"/>
  <c r="H389" i="1"/>
  <c r="I389" i="1"/>
  <c r="J389" i="1"/>
  <c r="R389" i="1" s="1"/>
  <c r="K389" i="1"/>
  <c r="L389" i="1" s="1"/>
  <c r="A390" i="1"/>
  <c r="B390" i="1" s="1"/>
  <c r="A389" i="2" s="1"/>
  <c r="C390" i="1"/>
  <c r="D390" i="1"/>
  <c r="E390" i="1" s="1"/>
  <c r="F390" i="1"/>
  <c r="G390" i="1" s="1"/>
  <c r="H390" i="1"/>
  <c r="I390" i="1"/>
  <c r="J390" i="1"/>
  <c r="M390" i="1" s="1"/>
  <c r="N390" i="1" s="1"/>
  <c r="AK389" i="2" s="1"/>
  <c r="AM389" i="2" s="1"/>
  <c r="K390" i="1"/>
  <c r="L390" i="1" s="1"/>
  <c r="A391" i="1"/>
  <c r="B391" i="1" s="1"/>
  <c r="A390" i="2" s="1"/>
  <c r="C391" i="1"/>
  <c r="D391" i="1"/>
  <c r="E391" i="1" s="1"/>
  <c r="F391" i="1"/>
  <c r="G391" i="1" s="1"/>
  <c r="H391" i="1"/>
  <c r="I391" i="1"/>
  <c r="J391" i="1"/>
  <c r="K391" i="1"/>
  <c r="L391" i="1" s="1"/>
  <c r="A392" i="1"/>
  <c r="B392" i="1" s="1"/>
  <c r="B391" i="2" s="1"/>
  <c r="C392" i="1"/>
  <c r="D392" i="1"/>
  <c r="E392" i="1" s="1"/>
  <c r="F392" i="1"/>
  <c r="G392" i="1" s="1"/>
  <c r="H392" i="1"/>
  <c r="I392" i="1"/>
  <c r="J392" i="1"/>
  <c r="K392" i="1"/>
  <c r="L392" i="1" s="1"/>
  <c r="A393" i="1"/>
  <c r="B393" i="1" s="1"/>
  <c r="C393" i="1"/>
  <c r="D393" i="1"/>
  <c r="E393" i="1" s="1"/>
  <c r="F393" i="1"/>
  <c r="G393" i="1" s="1"/>
  <c r="H393" i="1"/>
  <c r="I393" i="1"/>
  <c r="J393" i="1"/>
  <c r="Q393" i="1" s="1"/>
  <c r="K393" i="1"/>
  <c r="L393" i="1" s="1"/>
  <c r="A394" i="1"/>
  <c r="B394" i="1" s="1"/>
  <c r="C394" i="1"/>
  <c r="D394" i="1"/>
  <c r="E394" i="1" s="1"/>
  <c r="F394" i="1"/>
  <c r="G394" i="1" s="1"/>
  <c r="H394" i="1"/>
  <c r="I394" i="1"/>
  <c r="J394" i="1"/>
  <c r="M394" i="1" s="1"/>
  <c r="N394" i="1" s="1"/>
  <c r="AK393" i="2" s="1"/>
  <c r="AM393" i="2" s="1"/>
  <c r="K394" i="1"/>
  <c r="L394" i="1" s="1"/>
  <c r="A395" i="1"/>
  <c r="B395" i="1" s="1"/>
  <c r="A394" i="2" s="1"/>
  <c r="C395" i="1"/>
  <c r="D395" i="1"/>
  <c r="E395" i="1" s="1"/>
  <c r="F395" i="1"/>
  <c r="G395" i="1" s="1"/>
  <c r="H395" i="1"/>
  <c r="I395" i="1"/>
  <c r="J395" i="1"/>
  <c r="K395" i="1"/>
  <c r="L395" i="1" s="1"/>
  <c r="A396" i="1"/>
  <c r="B396" i="1" s="1"/>
  <c r="C396" i="1"/>
  <c r="D396" i="1"/>
  <c r="E396" i="1" s="1"/>
  <c r="F396" i="1"/>
  <c r="G396" i="1" s="1"/>
  <c r="H396" i="1"/>
  <c r="I396" i="1"/>
  <c r="J396" i="1"/>
  <c r="R396" i="1" s="1"/>
  <c r="K396" i="1"/>
  <c r="L396" i="1" s="1"/>
  <c r="A397" i="1"/>
  <c r="B397" i="1" s="1"/>
  <c r="A396" i="2" s="1"/>
  <c r="C397" i="1"/>
  <c r="D397" i="1"/>
  <c r="E397" i="1" s="1"/>
  <c r="F397" i="1"/>
  <c r="G397" i="1" s="1"/>
  <c r="H397" i="1"/>
  <c r="I397" i="1"/>
  <c r="J397" i="1"/>
  <c r="Q397" i="1" s="1"/>
  <c r="K397" i="1"/>
  <c r="L397" i="1" s="1"/>
  <c r="A398" i="1"/>
  <c r="B398" i="1" s="1"/>
  <c r="C398" i="1"/>
  <c r="D398" i="1"/>
  <c r="E398" i="1" s="1"/>
  <c r="F398" i="1"/>
  <c r="G398" i="1" s="1"/>
  <c r="H398" i="1"/>
  <c r="I398" i="1"/>
  <c r="J398" i="1"/>
  <c r="M398" i="1" s="1"/>
  <c r="N398" i="1" s="1"/>
  <c r="AK397" i="2" s="1"/>
  <c r="AM397" i="2" s="1"/>
  <c r="K398" i="1"/>
  <c r="L398" i="1" s="1"/>
  <c r="A399" i="1"/>
  <c r="B399" i="1" s="1"/>
  <c r="A398" i="2" s="1"/>
  <c r="C399" i="1"/>
  <c r="D399" i="1"/>
  <c r="E399" i="1" s="1"/>
  <c r="F399" i="1"/>
  <c r="G399" i="1" s="1"/>
  <c r="H399" i="1"/>
  <c r="I399" i="1"/>
  <c r="J399" i="1"/>
  <c r="K399" i="1"/>
  <c r="L399" i="1" s="1"/>
  <c r="A400" i="1"/>
  <c r="B400" i="1" s="1"/>
  <c r="C400" i="1"/>
  <c r="D400" i="1"/>
  <c r="E400" i="1" s="1"/>
  <c r="F400" i="1"/>
  <c r="G400" i="1" s="1"/>
  <c r="H400" i="1"/>
  <c r="I400" i="1"/>
  <c r="J400" i="1"/>
  <c r="M400" i="1" s="1"/>
  <c r="K400" i="1"/>
  <c r="L400" i="1" s="1"/>
  <c r="A401" i="1"/>
  <c r="B401" i="1" s="1"/>
  <c r="A400" i="2" s="1"/>
  <c r="C401" i="1"/>
  <c r="D401" i="1"/>
  <c r="E401" i="1" s="1"/>
  <c r="F401" i="1"/>
  <c r="G401" i="1" s="1"/>
  <c r="H401" i="1"/>
  <c r="I401" i="1"/>
  <c r="J401" i="1"/>
  <c r="M401" i="1" s="1"/>
  <c r="K401" i="1"/>
  <c r="L401" i="1" s="1"/>
  <c r="A402" i="1"/>
  <c r="B402" i="1" s="1"/>
  <c r="A401" i="2" s="1"/>
  <c r="C402" i="1"/>
  <c r="D402" i="1"/>
  <c r="E402" i="1" s="1"/>
  <c r="F402" i="1"/>
  <c r="G402" i="1" s="1"/>
  <c r="H402" i="1"/>
  <c r="I402" i="1"/>
  <c r="J402" i="1"/>
  <c r="K402" i="1"/>
  <c r="L402" i="1" s="1"/>
  <c r="A403" i="1"/>
  <c r="B403" i="1" s="1"/>
  <c r="A402" i="2" s="1"/>
  <c r="C403" i="1"/>
  <c r="D403" i="1"/>
  <c r="E403" i="1" s="1"/>
  <c r="F403" i="1"/>
  <c r="G403" i="1" s="1"/>
  <c r="H403" i="1"/>
  <c r="I403" i="1"/>
  <c r="J403" i="1"/>
  <c r="K403" i="1"/>
  <c r="L403" i="1" s="1"/>
  <c r="A404" i="1"/>
  <c r="B404" i="1" s="1"/>
  <c r="B403" i="2" s="1"/>
  <c r="C404" i="1"/>
  <c r="D404" i="1"/>
  <c r="E404" i="1" s="1"/>
  <c r="F404" i="1"/>
  <c r="G404" i="1" s="1"/>
  <c r="H404" i="1"/>
  <c r="I404" i="1"/>
  <c r="J404" i="1"/>
  <c r="M404" i="1" s="1"/>
  <c r="K404" i="1"/>
  <c r="L404" i="1" s="1"/>
  <c r="A405" i="1"/>
  <c r="B405" i="1" s="1"/>
  <c r="C405" i="1"/>
  <c r="D405" i="1"/>
  <c r="E405" i="1" s="1"/>
  <c r="F405" i="1"/>
  <c r="G405" i="1" s="1"/>
  <c r="H405" i="1"/>
  <c r="I405" i="1"/>
  <c r="J405" i="1"/>
  <c r="M405" i="1" s="1"/>
  <c r="N405" i="1" s="1"/>
  <c r="AK404" i="2" s="1"/>
  <c r="AM404" i="2" s="1"/>
  <c r="K405" i="1"/>
  <c r="L405" i="1" s="1"/>
  <c r="A406" i="1"/>
  <c r="B406" i="1" s="1"/>
  <c r="C406" i="1"/>
  <c r="D406" i="1"/>
  <c r="E406" i="1" s="1"/>
  <c r="K405" i="2" s="1"/>
  <c r="F406" i="1"/>
  <c r="G406" i="1" s="1"/>
  <c r="H406" i="1"/>
  <c r="I406" i="1"/>
  <c r="J406" i="1"/>
  <c r="K406" i="1"/>
  <c r="L406" i="1" s="1"/>
  <c r="A407" i="1"/>
  <c r="B407" i="1" s="1"/>
  <c r="A406" i="2" s="1"/>
  <c r="C407" i="1"/>
  <c r="D407" i="1"/>
  <c r="E407" i="1" s="1"/>
  <c r="F407" i="1"/>
  <c r="G407" i="1" s="1"/>
  <c r="H407" i="1"/>
  <c r="I407" i="1"/>
  <c r="J407" i="1"/>
  <c r="K407" i="1"/>
  <c r="L407" i="1" s="1"/>
  <c r="A408" i="1"/>
  <c r="B408" i="1" s="1"/>
  <c r="C408" i="1"/>
  <c r="D408" i="1"/>
  <c r="E408" i="1" s="1"/>
  <c r="F408" i="1"/>
  <c r="G408" i="1" s="1"/>
  <c r="H408" i="1"/>
  <c r="I408" i="1"/>
  <c r="J408" i="1"/>
  <c r="R408" i="1" s="1"/>
  <c r="K408" i="1"/>
  <c r="L408" i="1" s="1"/>
  <c r="A409" i="1"/>
  <c r="B409" i="1" s="1"/>
  <c r="A408" i="2" s="1"/>
  <c r="C409" i="1"/>
  <c r="D409" i="1"/>
  <c r="E409" i="1" s="1"/>
  <c r="F409" i="1"/>
  <c r="G409" i="1" s="1"/>
  <c r="H409" i="1"/>
  <c r="I409" i="1"/>
  <c r="J409" i="1"/>
  <c r="Q409" i="1" s="1"/>
  <c r="K409" i="1"/>
  <c r="L409" i="1" s="1"/>
  <c r="A410" i="1"/>
  <c r="B410" i="1" s="1"/>
  <c r="C410" i="1"/>
  <c r="D410" i="1"/>
  <c r="E410" i="1" s="1"/>
  <c r="F410" i="1"/>
  <c r="G410" i="1" s="1"/>
  <c r="H410" i="1"/>
  <c r="I410" i="1"/>
  <c r="J410" i="1"/>
  <c r="M410" i="1" s="1"/>
  <c r="N410" i="1" s="1"/>
  <c r="AK409" i="2" s="1"/>
  <c r="AM409" i="2" s="1"/>
  <c r="K410" i="1"/>
  <c r="L410" i="1" s="1"/>
  <c r="A411" i="1"/>
  <c r="B411" i="1" s="1"/>
  <c r="A410" i="2" s="1"/>
  <c r="C411" i="1"/>
  <c r="D411" i="1"/>
  <c r="E411" i="1" s="1"/>
  <c r="M410" i="2" s="1"/>
  <c r="F411" i="1"/>
  <c r="G411" i="1" s="1"/>
  <c r="H411" i="1"/>
  <c r="I411" i="1"/>
  <c r="J411" i="1"/>
  <c r="K411" i="1"/>
  <c r="L411" i="1" s="1"/>
  <c r="A412" i="1"/>
  <c r="B412" i="1" s="1"/>
  <c r="C412" i="1"/>
  <c r="D412" i="1"/>
  <c r="E412" i="1" s="1"/>
  <c r="F412" i="1"/>
  <c r="G412" i="1" s="1"/>
  <c r="H412" i="1"/>
  <c r="I412" i="1"/>
  <c r="J412" i="1"/>
  <c r="R412" i="1" s="1"/>
  <c r="K412" i="1"/>
  <c r="L412" i="1" s="1"/>
  <c r="A413" i="1"/>
  <c r="B413" i="1" s="1"/>
  <c r="A412" i="2" s="1"/>
  <c r="C413" i="1"/>
  <c r="D413" i="1"/>
  <c r="E413" i="1" s="1"/>
  <c r="F413" i="1"/>
  <c r="G413" i="1" s="1"/>
  <c r="H413" i="1"/>
  <c r="I413" i="1"/>
  <c r="J413" i="1"/>
  <c r="Q413" i="1" s="1"/>
  <c r="K413" i="1"/>
  <c r="L413" i="1" s="1"/>
  <c r="A414" i="1"/>
  <c r="B414" i="1" s="1"/>
  <c r="A413" i="2" s="1"/>
  <c r="C414" i="1"/>
  <c r="D414" i="1"/>
  <c r="E414" i="1" s="1"/>
  <c r="F414" i="1"/>
  <c r="G414" i="1" s="1"/>
  <c r="H414" i="1"/>
  <c r="I414" i="1"/>
  <c r="J414" i="1"/>
  <c r="M414" i="1" s="1"/>
  <c r="K414" i="1"/>
  <c r="L414" i="1" s="1"/>
  <c r="A415" i="1"/>
  <c r="B415" i="1" s="1"/>
  <c r="A414" i="2" s="1"/>
  <c r="C415" i="1"/>
  <c r="D415" i="1"/>
  <c r="E415" i="1" s="1"/>
  <c r="M414" i="2" s="1"/>
  <c r="F415" i="1"/>
  <c r="G415" i="1" s="1"/>
  <c r="H415" i="1"/>
  <c r="I415" i="1"/>
  <c r="J415" i="1"/>
  <c r="K415" i="1"/>
  <c r="L415" i="1" s="1"/>
  <c r="A416" i="1"/>
  <c r="B416" i="1" s="1"/>
  <c r="B415" i="2" s="1"/>
  <c r="C416" i="1"/>
  <c r="D416" i="1"/>
  <c r="E416" i="1" s="1"/>
  <c r="F416" i="1"/>
  <c r="G416" i="1" s="1"/>
  <c r="H416" i="1"/>
  <c r="I416" i="1"/>
  <c r="J416" i="1"/>
  <c r="M416" i="1" s="1"/>
  <c r="K416" i="1"/>
  <c r="L416" i="1" s="1"/>
  <c r="A417" i="1"/>
  <c r="B417" i="1" s="1"/>
  <c r="C417" i="1"/>
  <c r="D417" i="1"/>
  <c r="E417" i="1" s="1"/>
  <c r="F417" i="1"/>
  <c r="G417" i="1" s="1"/>
  <c r="H417" i="1"/>
  <c r="I417" i="1"/>
  <c r="J417" i="1"/>
  <c r="M417" i="1" s="1"/>
  <c r="K417" i="1"/>
  <c r="L417" i="1" s="1"/>
  <c r="A418" i="1"/>
  <c r="B418" i="1" s="1"/>
  <c r="C418" i="1"/>
  <c r="D418" i="1"/>
  <c r="E418" i="1" s="1"/>
  <c r="F418" i="1"/>
  <c r="G418" i="1" s="1"/>
  <c r="H418" i="1"/>
  <c r="I418" i="1"/>
  <c r="J418" i="1"/>
  <c r="K418" i="1"/>
  <c r="L418" i="1" s="1"/>
  <c r="A419" i="1"/>
  <c r="B419" i="1" s="1"/>
  <c r="A418" i="2" s="1"/>
  <c r="C419" i="1"/>
  <c r="D419" i="1"/>
  <c r="E419" i="1" s="1"/>
  <c r="F419" i="1"/>
  <c r="G419" i="1" s="1"/>
  <c r="H419" i="1"/>
  <c r="I419" i="1"/>
  <c r="J419" i="1"/>
  <c r="R419" i="1" s="1"/>
  <c r="K419" i="1"/>
  <c r="L419" i="1" s="1"/>
  <c r="A420" i="1"/>
  <c r="B420" i="1" s="1"/>
  <c r="C420" i="1"/>
  <c r="D420" i="1"/>
  <c r="E420" i="1" s="1"/>
  <c r="F420" i="1"/>
  <c r="G420" i="1" s="1"/>
  <c r="H420" i="1"/>
  <c r="I420" i="1"/>
  <c r="J420" i="1"/>
  <c r="R420" i="1" s="1"/>
  <c r="K420" i="1"/>
  <c r="L420" i="1" s="1"/>
  <c r="A421" i="1"/>
  <c r="B421" i="1" s="1"/>
  <c r="A420" i="2" s="1"/>
  <c r="C421" i="1"/>
  <c r="D421" i="1"/>
  <c r="E421" i="1" s="1"/>
  <c r="F421" i="1"/>
  <c r="G421" i="1" s="1"/>
  <c r="H421" i="1"/>
  <c r="I421" i="1"/>
  <c r="J421" i="1"/>
  <c r="K421" i="1"/>
  <c r="L421" i="1" s="1"/>
  <c r="A422" i="1"/>
  <c r="B422" i="1" s="1"/>
  <c r="A421" i="2" s="1"/>
  <c r="C422" i="1"/>
  <c r="D422" i="1"/>
  <c r="E422" i="1" s="1"/>
  <c r="F422" i="1"/>
  <c r="G422" i="1" s="1"/>
  <c r="H422" i="1"/>
  <c r="I422" i="1"/>
  <c r="J422" i="1"/>
  <c r="R422" i="1" s="1"/>
  <c r="K422" i="1"/>
  <c r="L422" i="1" s="1"/>
  <c r="A423" i="1"/>
  <c r="B423" i="1" s="1"/>
  <c r="A422" i="2" s="1"/>
  <c r="C423" i="1"/>
  <c r="D423" i="1"/>
  <c r="E423" i="1" s="1"/>
  <c r="F423" i="1"/>
  <c r="G423" i="1" s="1"/>
  <c r="H423" i="1"/>
  <c r="I423" i="1"/>
  <c r="J423" i="1"/>
  <c r="M423" i="1" s="1"/>
  <c r="N423" i="1" s="1"/>
  <c r="AK422" i="2" s="1"/>
  <c r="AM422" i="2" s="1"/>
  <c r="K423" i="1"/>
  <c r="L423" i="1" s="1"/>
  <c r="A424" i="1"/>
  <c r="B424" i="1" s="1"/>
  <c r="C424" i="1"/>
  <c r="D424" i="1"/>
  <c r="E424" i="1" s="1"/>
  <c r="F424" i="1"/>
  <c r="G424" i="1" s="1"/>
  <c r="H424" i="1"/>
  <c r="I424" i="1"/>
  <c r="J424" i="1"/>
  <c r="M424" i="1" s="1"/>
  <c r="K424" i="1"/>
  <c r="L424" i="1" s="1"/>
  <c r="A425" i="1"/>
  <c r="B425" i="1" s="1"/>
  <c r="A424" i="2" s="1"/>
  <c r="C425" i="1"/>
  <c r="D425" i="1"/>
  <c r="E425" i="1" s="1"/>
  <c r="F425" i="1"/>
  <c r="G425" i="1" s="1"/>
  <c r="H425" i="1"/>
  <c r="I425" i="1"/>
  <c r="J425" i="1"/>
  <c r="R425" i="1" s="1"/>
  <c r="K425" i="1"/>
  <c r="L425" i="1" s="1"/>
  <c r="A426" i="1"/>
  <c r="B426" i="1" s="1"/>
  <c r="A425" i="2" s="1"/>
  <c r="C426" i="1"/>
  <c r="D426" i="1"/>
  <c r="E426" i="1" s="1"/>
  <c r="F426" i="1"/>
  <c r="G426" i="1" s="1"/>
  <c r="H426" i="1"/>
  <c r="I426" i="1"/>
  <c r="J426" i="1"/>
  <c r="R426" i="1" s="1"/>
  <c r="K426" i="1"/>
  <c r="L426" i="1" s="1"/>
  <c r="A427" i="1"/>
  <c r="B427" i="1" s="1"/>
  <c r="A426" i="2" s="1"/>
  <c r="C427" i="1"/>
  <c r="D427" i="1"/>
  <c r="E427" i="1" s="1"/>
  <c r="F427" i="1"/>
  <c r="G427" i="1" s="1"/>
  <c r="H427" i="1"/>
  <c r="I427" i="1"/>
  <c r="J427" i="1"/>
  <c r="M427" i="1" s="1"/>
  <c r="N427" i="1" s="1"/>
  <c r="AK426" i="2" s="1"/>
  <c r="AM426" i="2" s="1"/>
  <c r="K427" i="1"/>
  <c r="L427" i="1" s="1"/>
  <c r="A428" i="1"/>
  <c r="B428" i="1" s="1"/>
  <c r="B427" i="2" s="1"/>
  <c r="C428" i="1"/>
  <c r="D428" i="1"/>
  <c r="E428" i="1" s="1"/>
  <c r="F428" i="1"/>
  <c r="G428" i="1" s="1"/>
  <c r="H428" i="1"/>
  <c r="I428" i="1"/>
  <c r="J428" i="1"/>
  <c r="K428" i="1"/>
  <c r="L428" i="1" s="1"/>
  <c r="A429" i="1"/>
  <c r="B429" i="1" s="1"/>
  <c r="C429" i="1"/>
  <c r="D429" i="1"/>
  <c r="E429" i="1" s="1"/>
  <c r="F429" i="1"/>
  <c r="G429" i="1" s="1"/>
  <c r="H429" i="1"/>
  <c r="I429" i="1"/>
  <c r="J429" i="1"/>
  <c r="K429" i="1"/>
  <c r="L429" i="1" s="1"/>
  <c r="A430" i="1"/>
  <c r="B430" i="1" s="1"/>
  <c r="C430" i="1"/>
  <c r="D430" i="1"/>
  <c r="E430" i="1" s="1"/>
  <c r="F430" i="1"/>
  <c r="G430" i="1" s="1"/>
  <c r="H430" i="1"/>
  <c r="I430" i="1"/>
  <c r="J430" i="1"/>
  <c r="R430" i="1" s="1"/>
  <c r="K430" i="1"/>
  <c r="L430" i="1" s="1"/>
  <c r="A431" i="1"/>
  <c r="B431" i="1" s="1"/>
  <c r="A430" i="2" s="1"/>
  <c r="C431" i="1"/>
  <c r="D431" i="1"/>
  <c r="E431" i="1" s="1"/>
  <c r="F431" i="1"/>
  <c r="G431" i="1" s="1"/>
  <c r="H431" i="1"/>
  <c r="I431" i="1"/>
  <c r="J431" i="1"/>
  <c r="M431" i="1" s="1"/>
  <c r="K431" i="1"/>
  <c r="L431" i="1" s="1"/>
  <c r="A432" i="1"/>
  <c r="B432" i="1" s="1"/>
  <c r="C432" i="1"/>
  <c r="D432" i="1"/>
  <c r="E432" i="1" s="1"/>
  <c r="N431" i="2" s="1"/>
  <c r="F432" i="1"/>
  <c r="G432" i="1" s="1"/>
  <c r="H432" i="1"/>
  <c r="I432" i="1"/>
  <c r="J432" i="1"/>
  <c r="K432" i="1"/>
  <c r="L432" i="1" s="1"/>
  <c r="A433" i="1"/>
  <c r="B433" i="1" s="1"/>
  <c r="A432" i="2" s="1"/>
  <c r="C433" i="1"/>
  <c r="D433" i="1"/>
  <c r="E433" i="1" s="1"/>
  <c r="F433" i="1"/>
  <c r="G433" i="1" s="1"/>
  <c r="H433" i="1"/>
  <c r="I433" i="1"/>
  <c r="J433" i="1"/>
  <c r="K433" i="1"/>
  <c r="L433" i="1" s="1"/>
  <c r="A434" i="1"/>
  <c r="B434" i="1" s="1"/>
  <c r="B433" i="2" s="1"/>
  <c r="C434" i="1"/>
  <c r="D434" i="1"/>
  <c r="E434" i="1" s="1"/>
  <c r="F434" i="1"/>
  <c r="G434" i="1" s="1"/>
  <c r="H434" i="1"/>
  <c r="I434" i="1"/>
  <c r="J434" i="1"/>
  <c r="M434" i="1" s="1"/>
  <c r="N434" i="1" s="1"/>
  <c r="AK433" i="2" s="1"/>
  <c r="AM433" i="2" s="1"/>
  <c r="K434" i="1"/>
  <c r="L434" i="1" s="1"/>
  <c r="A435" i="1"/>
  <c r="B435" i="1" s="1"/>
  <c r="B434" i="2" s="1"/>
  <c r="C435" i="1"/>
  <c r="D435" i="1"/>
  <c r="E435" i="1" s="1"/>
  <c r="O434" i="2" s="1"/>
  <c r="F435" i="1"/>
  <c r="G435" i="1" s="1"/>
  <c r="H435" i="1"/>
  <c r="I435" i="1"/>
  <c r="J435" i="1"/>
  <c r="R435" i="1" s="1"/>
  <c r="K435" i="1"/>
  <c r="L435" i="1" s="1"/>
  <c r="A436" i="1"/>
  <c r="B436" i="1" s="1"/>
  <c r="C436" i="1"/>
  <c r="D436" i="1"/>
  <c r="E436" i="1" s="1"/>
  <c r="F436" i="1"/>
  <c r="G436" i="1" s="1"/>
  <c r="H436" i="1"/>
  <c r="I436" i="1"/>
  <c r="J436" i="1"/>
  <c r="M436" i="1" s="1"/>
  <c r="K436" i="1"/>
  <c r="L436" i="1" s="1"/>
  <c r="A437" i="1"/>
  <c r="B437" i="1" s="1"/>
  <c r="A436" i="2" s="1"/>
  <c r="C437" i="1"/>
  <c r="D437" i="1"/>
  <c r="E437" i="1" s="1"/>
  <c r="F437" i="1"/>
  <c r="G437" i="1" s="1"/>
  <c r="H437" i="1"/>
  <c r="I437" i="1"/>
  <c r="J437" i="1"/>
  <c r="R437" i="1" s="1"/>
  <c r="K437" i="1"/>
  <c r="L437" i="1" s="1"/>
  <c r="A438" i="1"/>
  <c r="B438" i="1" s="1"/>
  <c r="A437" i="2" s="1"/>
  <c r="C438" i="1"/>
  <c r="D438" i="1"/>
  <c r="E438" i="1" s="1"/>
  <c r="N437" i="2" s="1"/>
  <c r="F438" i="1"/>
  <c r="G438" i="1" s="1"/>
  <c r="H438" i="1"/>
  <c r="I438" i="1"/>
  <c r="J438" i="1"/>
  <c r="M438" i="1" s="1"/>
  <c r="N438" i="1" s="1"/>
  <c r="AK437" i="2" s="1"/>
  <c r="AM437" i="2" s="1"/>
  <c r="K438" i="1"/>
  <c r="L438" i="1" s="1"/>
  <c r="A439" i="1"/>
  <c r="B439" i="1" s="1"/>
  <c r="A438" i="2" s="1"/>
  <c r="C439" i="1"/>
  <c r="D439" i="1"/>
  <c r="E439" i="1" s="1"/>
  <c r="F439" i="1"/>
  <c r="G439" i="1" s="1"/>
  <c r="H439" i="1"/>
  <c r="I439" i="1"/>
  <c r="J439" i="1"/>
  <c r="R439" i="1" s="1"/>
  <c r="K439" i="1"/>
  <c r="L439" i="1" s="1"/>
  <c r="A440" i="1"/>
  <c r="B440" i="1" s="1"/>
  <c r="B439" i="2" s="1"/>
  <c r="C440" i="1"/>
  <c r="D440" i="1"/>
  <c r="E440" i="1" s="1"/>
  <c r="F440" i="1"/>
  <c r="G440" i="1" s="1"/>
  <c r="H440" i="1"/>
  <c r="I440" i="1"/>
  <c r="J440" i="1"/>
  <c r="M440" i="1" s="1"/>
  <c r="K440" i="1"/>
  <c r="L440" i="1" s="1"/>
  <c r="A441" i="1"/>
  <c r="B441" i="1" s="1"/>
  <c r="C441" i="1"/>
  <c r="D441" i="1"/>
  <c r="E441" i="1" s="1"/>
  <c r="F441" i="1"/>
  <c r="G441" i="1" s="1"/>
  <c r="H441" i="1"/>
  <c r="I441" i="1"/>
  <c r="J441" i="1"/>
  <c r="R441" i="1" s="1"/>
  <c r="K441" i="1"/>
  <c r="L441" i="1" s="1"/>
  <c r="A442" i="1"/>
  <c r="B442" i="1" s="1"/>
  <c r="C442" i="1"/>
  <c r="D442" i="1"/>
  <c r="E442" i="1" s="1"/>
  <c r="F442" i="1"/>
  <c r="G442" i="1" s="1"/>
  <c r="H442" i="1"/>
  <c r="I442" i="1"/>
  <c r="J442" i="1"/>
  <c r="R442" i="1" s="1"/>
  <c r="K442" i="1"/>
  <c r="L442" i="1" s="1"/>
  <c r="A443" i="1"/>
  <c r="B443" i="1" s="1"/>
  <c r="A442" i="2" s="1"/>
  <c r="C443" i="1"/>
  <c r="D443" i="1"/>
  <c r="E443" i="1" s="1"/>
  <c r="F443" i="1"/>
  <c r="G443" i="1" s="1"/>
  <c r="H443" i="1"/>
  <c r="I443" i="1"/>
  <c r="J443" i="1"/>
  <c r="R443" i="1" s="1"/>
  <c r="K443" i="1"/>
  <c r="L443" i="1" s="1"/>
  <c r="A444" i="1"/>
  <c r="B444" i="1" s="1"/>
  <c r="C444" i="1"/>
  <c r="D444" i="1"/>
  <c r="E444" i="1" s="1"/>
  <c r="F444" i="1"/>
  <c r="G444" i="1" s="1"/>
  <c r="H444" i="1"/>
  <c r="I444" i="1"/>
  <c r="J444" i="1"/>
  <c r="M444" i="1" s="1"/>
  <c r="K444" i="1"/>
  <c r="L444" i="1" s="1"/>
  <c r="A445" i="1"/>
  <c r="B445" i="1" s="1"/>
  <c r="A444" i="2" s="1"/>
  <c r="C445" i="1"/>
  <c r="D445" i="1"/>
  <c r="E445" i="1" s="1"/>
  <c r="M444" i="2" s="1"/>
  <c r="F445" i="1"/>
  <c r="G445" i="1" s="1"/>
  <c r="H445" i="1"/>
  <c r="I445" i="1"/>
  <c r="J445" i="1"/>
  <c r="R445" i="1" s="1"/>
  <c r="K445" i="1"/>
  <c r="L445" i="1" s="1"/>
  <c r="A446" i="1"/>
  <c r="B446" i="1" s="1"/>
  <c r="A445" i="2" s="1"/>
  <c r="C446" i="1"/>
  <c r="D446" i="1"/>
  <c r="E446" i="1" s="1"/>
  <c r="F446" i="1"/>
  <c r="G446" i="1" s="1"/>
  <c r="H446" i="1"/>
  <c r="I446" i="1"/>
  <c r="J446" i="1"/>
  <c r="M446" i="1" s="1"/>
  <c r="N446" i="1" s="1"/>
  <c r="AK445" i="2" s="1"/>
  <c r="AM445" i="2" s="1"/>
  <c r="K446" i="1"/>
  <c r="L446" i="1" s="1"/>
  <c r="A447" i="1"/>
  <c r="B447" i="1" s="1"/>
  <c r="A446" i="2" s="1"/>
  <c r="C447" i="1"/>
  <c r="D447" i="1"/>
  <c r="E447" i="1" s="1"/>
  <c r="F447" i="1"/>
  <c r="G447" i="1" s="1"/>
  <c r="H447" i="1"/>
  <c r="I447" i="1"/>
  <c r="J447" i="1"/>
  <c r="R447" i="1" s="1"/>
  <c r="K447" i="1"/>
  <c r="L447" i="1" s="1"/>
  <c r="A448" i="1"/>
  <c r="B448" i="1" s="1"/>
  <c r="C448" i="1"/>
  <c r="D448" i="1"/>
  <c r="E448" i="1" s="1"/>
  <c r="L447" i="2" s="1"/>
  <c r="F448" i="1"/>
  <c r="G448" i="1" s="1"/>
  <c r="H448" i="1"/>
  <c r="I448" i="1"/>
  <c r="J448" i="1"/>
  <c r="M448" i="1" s="1"/>
  <c r="K448" i="1"/>
  <c r="L448" i="1" s="1"/>
  <c r="A449" i="1"/>
  <c r="B449" i="1" s="1"/>
  <c r="A448" i="2" s="1"/>
  <c r="C449" i="1"/>
  <c r="D449" i="1"/>
  <c r="E449" i="1" s="1"/>
  <c r="F449" i="1"/>
  <c r="G449" i="1" s="1"/>
  <c r="H449" i="1"/>
  <c r="I449" i="1"/>
  <c r="J449" i="1"/>
  <c r="R449" i="1" s="1"/>
  <c r="K449" i="1"/>
  <c r="L449" i="1" s="1"/>
  <c r="A450" i="1"/>
  <c r="B450" i="1" s="1"/>
  <c r="A449" i="2" s="1"/>
  <c r="C450" i="1"/>
  <c r="D450" i="1"/>
  <c r="E450" i="1" s="1"/>
  <c r="F450" i="1"/>
  <c r="G450" i="1" s="1"/>
  <c r="H450" i="1"/>
  <c r="I450" i="1"/>
  <c r="J450" i="1"/>
  <c r="R450" i="1" s="1"/>
  <c r="K450" i="1"/>
  <c r="L450" i="1" s="1"/>
  <c r="A451" i="1"/>
  <c r="B451" i="1" s="1"/>
  <c r="A450" i="2" s="1"/>
  <c r="C451" i="1"/>
  <c r="D451" i="1"/>
  <c r="E451" i="1" s="1"/>
  <c r="L450" i="2" s="1"/>
  <c r="F451" i="1"/>
  <c r="G451" i="1" s="1"/>
  <c r="H451" i="1"/>
  <c r="I451" i="1"/>
  <c r="J451" i="1"/>
  <c r="R451" i="1" s="1"/>
  <c r="K451" i="1"/>
  <c r="L451" i="1" s="1"/>
  <c r="A452" i="1"/>
  <c r="B452" i="1" s="1"/>
  <c r="C452" i="1"/>
  <c r="D452" i="1"/>
  <c r="E452" i="1" s="1"/>
  <c r="F452" i="1"/>
  <c r="G452" i="1" s="1"/>
  <c r="H452" i="1"/>
  <c r="I452" i="1"/>
  <c r="J452" i="1"/>
  <c r="M452" i="1" s="1"/>
  <c r="K452" i="1"/>
  <c r="L452" i="1" s="1"/>
  <c r="A453" i="1"/>
  <c r="B453" i="1" s="1"/>
  <c r="C453" i="1"/>
  <c r="D453" i="1"/>
  <c r="E453" i="1" s="1"/>
  <c r="F453" i="1"/>
  <c r="G453" i="1" s="1"/>
  <c r="H453" i="1"/>
  <c r="I453" i="1"/>
  <c r="J453" i="1"/>
  <c r="M453" i="1" s="1"/>
  <c r="K453" i="1"/>
  <c r="L453" i="1" s="1"/>
  <c r="A454" i="1"/>
  <c r="B454" i="1" s="1"/>
  <c r="C454" i="1"/>
  <c r="D454" i="1"/>
  <c r="E454" i="1" s="1"/>
  <c r="N453" i="2" s="1"/>
  <c r="F454" i="1"/>
  <c r="G454" i="1" s="1"/>
  <c r="H454" i="1"/>
  <c r="I454" i="1"/>
  <c r="J454" i="1"/>
  <c r="Q454" i="1" s="1"/>
  <c r="K454" i="1"/>
  <c r="L454" i="1" s="1"/>
  <c r="A455" i="1"/>
  <c r="B455" i="1" s="1"/>
  <c r="A454" i="2" s="1"/>
  <c r="C455" i="1"/>
  <c r="D455" i="1"/>
  <c r="E455" i="1" s="1"/>
  <c r="F455" i="1"/>
  <c r="G455" i="1" s="1"/>
  <c r="H455" i="1"/>
  <c r="I455" i="1"/>
  <c r="J455" i="1"/>
  <c r="R455" i="1" s="1"/>
  <c r="K455" i="1"/>
  <c r="L455" i="1" s="1"/>
  <c r="A456" i="1"/>
  <c r="B456" i="1" s="1"/>
  <c r="C456" i="1"/>
  <c r="D456" i="1"/>
  <c r="E456" i="1" s="1"/>
  <c r="F456" i="1"/>
  <c r="G456" i="1" s="1"/>
  <c r="H456" i="1"/>
  <c r="I456" i="1"/>
  <c r="J456" i="1"/>
  <c r="M456" i="1" s="1"/>
  <c r="N456" i="1" s="1"/>
  <c r="AK455" i="2" s="1"/>
  <c r="AM455" i="2" s="1"/>
  <c r="K456" i="1"/>
  <c r="L456" i="1" s="1"/>
  <c r="A457" i="1"/>
  <c r="B457" i="1" s="1"/>
  <c r="B456" i="2" s="1"/>
  <c r="C457" i="1"/>
  <c r="D457" i="1"/>
  <c r="E457" i="1" s="1"/>
  <c r="O456" i="2" s="1"/>
  <c r="F457" i="1"/>
  <c r="G457" i="1" s="1"/>
  <c r="H457" i="1"/>
  <c r="I457" i="1"/>
  <c r="J457" i="1"/>
  <c r="R457" i="1" s="1"/>
  <c r="K457" i="1"/>
  <c r="L457" i="1" s="1"/>
  <c r="A458" i="1"/>
  <c r="B458" i="1" s="1"/>
  <c r="B457" i="2" s="1"/>
  <c r="C458" i="1"/>
  <c r="D458" i="1"/>
  <c r="E458" i="1" s="1"/>
  <c r="F458" i="1"/>
  <c r="G458" i="1" s="1"/>
  <c r="H458" i="1"/>
  <c r="I458" i="1"/>
  <c r="J458" i="1"/>
  <c r="M458" i="1" s="1"/>
  <c r="N458" i="1" s="1"/>
  <c r="AK457" i="2" s="1"/>
  <c r="AM457" i="2" s="1"/>
  <c r="K458" i="1"/>
  <c r="L458" i="1" s="1"/>
  <c r="A459" i="1"/>
  <c r="B459" i="1" s="1"/>
  <c r="A458" i="2" s="1"/>
  <c r="C459" i="1"/>
  <c r="D459" i="1"/>
  <c r="E459" i="1" s="1"/>
  <c r="F459" i="1"/>
  <c r="G459" i="1" s="1"/>
  <c r="H459" i="1"/>
  <c r="I459" i="1"/>
  <c r="J459" i="1"/>
  <c r="R459" i="1" s="1"/>
  <c r="K459" i="1"/>
  <c r="L459" i="1" s="1"/>
  <c r="A460" i="1"/>
  <c r="B460" i="1" s="1"/>
  <c r="C460" i="1"/>
  <c r="D460" i="1"/>
  <c r="E460" i="1" s="1"/>
  <c r="F460" i="1"/>
  <c r="G460" i="1" s="1"/>
  <c r="H460" i="1"/>
  <c r="I460" i="1"/>
  <c r="J460" i="1"/>
  <c r="K460" i="1"/>
  <c r="L460" i="1" s="1"/>
  <c r="A461" i="1"/>
  <c r="B461" i="1" s="1"/>
  <c r="A460" i="2" s="1"/>
  <c r="C461" i="1"/>
  <c r="D461" i="1"/>
  <c r="E461" i="1" s="1"/>
  <c r="F461" i="1"/>
  <c r="G461" i="1" s="1"/>
  <c r="H461" i="1"/>
  <c r="I461" i="1"/>
  <c r="J461" i="1"/>
  <c r="R461" i="1" s="1"/>
  <c r="K461" i="1"/>
  <c r="L461" i="1" s="1"/>
  <c r="A462" i="1"/>
  <c r="B462" i="1" s="1"/>
  <c r="A461" i="2" s="1"/>
  <c r="C462" i="1"/>
  <c r="D462" i="1"/>
  <c r="E462" i="1" s="1"/>
  <c r="F462" i="1"/>
  <c r="G462" i="1" s="1"/>
  <c r="H462" i="1"/>
  <c r="I462" i="1"/>
  <c r="J462" i="1"/>
  <c r="R462" i="1" s="1"/>
  <c r="K462" i="1"/>
  <c r="L462" i="1" s="1"/>
  <c r="A463" i="1"/>
  <c r="B463" i="1" s="1"/>
  <c r="B462" i="2" s="1"/>
  <c r="C463" i="1"/>
  <c r="D463" i="1"/>
  <c r="E463" i="1" s="1"/>
  <c r="F463" i="1"/>
  <c r="G463" i="1" s="1"/>
  <c r="H463" i="1"/>
  <c r="I463" i="1"/>
  <c r="J463" i="1"/>
  <c r="R463" i="1" s="1"/>
  <c r="K463" i="1"/>
  <c r="L463" i="1" s="1"/>
  <c r="A464" i="1"/>
  <c r="B464" i="1" s="1"/>
  <c r="C464" i="1"/>
  <c r="D464" i="1"/>
  <c r="E464" i="1" s="1"/>
  <c r="F464" i="1"/>
  <c r="G464" i="1" s="1"/>
  <c r="H464" i="1"/>
  <c r="I464" i="1"/>
  <c r="J464" i="1"/>
  <c r="M464" i="1" s="1"/>
  <c r="N464" i="1" s="1"/>
  <c r="AK463" i="2" s="1"/>
  <c r="AM463" i="2" s="1"/>
  <c r="K464" i="1"/>
  <c r="L464" i="1" s="1"/>
  <c r="A465" i="1"/>
  <c r="B465" i="1" s="1"/>
  <c r="C465" i="1"/>
  <c r="D465" i="1"/>
  <c r="E465" i="1" s="1"/>
  <c r="F465" i="1"/>
  <c r="G465" i="1" s="1"/>
  <c r="H465" i="1"/>
  <c r="I465" i="1"/>
  <c r="J465" i="1"/>
  <c r="R465" i="1" s="1"/>
  <c r="K465" i="1"/>
  <c r="L465" i="1" s="1"/>
  <c r="A466" i="1"/>
  <c r="B466" i="1" s="1"/>
  <c r="C466" i="1"/>
  <c r="D466" i="1"/>
  <c r="E466" i="1" s="1"/>
  <c r="F466" i="1"/>
  <c r="G466" i="1" s="1"/>
  <c r="H466" i="1"/>
  <c r="I466" i="1"/>
  <c r="J466" i="1"/>
  <c r="M466" i="1" s="1"/>
  <c r="N466" i="1" s="1"/>
  <c r="AK465" i="2" s="1"/>
  <c r="AM465" i="2" s="1"/>
  <c r="K466" i="1"/>
  <c r="L466" i="1" s="1"/>
  <c r="A467" i="1"/>
  <c r="B467" i="1" s="1"/>
  <c r="A466" i="2" s="1"/>
  <c r="C467" i="1"/>
  <c r="D467" i="1"/>
  <c r="E467" i="1" s="1"/>
  <c r="F467" i="1"/>
  <c r="G467" i="1" s="1"/>
  <c r="H467" i="1"/>
  <c r="I467" i="1"/>
  <c r="J467" i="1"/>
  <c r="R467" i="1" s="1"/>
  <c r="K467" i="1"/>
  <c r="L467" i="1" s="1"/>
  <c r="A468" i="1"/>
  <c r="B468" i="1" s="1"/>
  <c r="C468" i="1"/>
  <c r="D468" i="1"/>
  <c r="E468" i="1" s="1"/>
  <c r="F468" i="1"/>
  <c r="G468" i="1" s="1"/>
  <c r="H468" i="1"/>
  <c r="I468" i="1"/>
  <c r="J468" i="1"/>
  <c r="K468" i="1"/>
  <c r="L468" i="1" s="1"/>
  <c r="A469" i="1"/>
  <c r="B469" i="1" s="1"/>
  <c r="A468" i="2" s="1"/>
  <c r="C469" i="1"/>
  <c r="D469" i="1"/>
  <c r="E469" i="1" s="1"/>
  <c r="F469" i="1"/>
  <c r="G469" i="1" s="1"/>
  <c r="H469" i="1"/>
  <c r="I469" i="1"/>
  <c r="J469" i="1"/>
  <c r="R469" i="1" s="1"/>
  <c r="K469" i="1"/>
  <c r="L469" i="1" s="1"/>
  <c r="A470" i="1"/>
  <c r="B470" i="1" s="1"/>
  <c r="A469" i="2" s="1"/>
  <c r="C470" i="1"/>
  <c r="D470" i="1"/>
  <c r="E470" i="1" s="1"/>
  <c r="F470" i="1"/>
  <c r="G470" i="1" s="1"/>
  <c r="H470" i="1"/>
  <c r="I470" i="1"/>
  <c r="J470" i="1"/>
  <c r="R470" i="1" s="1"/>
  <c r="K470" i="1"/>
  <c r="L470" i="1" s="1"/>
  <c r="A471" i="1"/>
  <c r="B471" i="1" s="1"/>
  <c r="B470" i="2" s="1"/>
  <c r="C471" i="1"/>
  <c r="D471" i="1"/>
  <c r="E471" i="1" s="1"/>
  <c r="K470" i="2" s="1"/>
  <c r="F471" i="1"/>
  <c r="G471" i="1" s="1"/>
  <c r="H471" i="1"/>
  <c r="I471" i="1"/>
  <c r="J471" i="1"/>
  <c r="R471" i="1" s="1"/>
  <c r="K471" i="1"/>
  <c r="L471" i="1" s="1"/>
  <c r="A472" i="1"/>
  <c r="B472" i="1" s="1"/>
  <c r="C472" i="1"/>
  <c r="D472" i="1"/>
  <c r="E472" i="1" s="1"/>
  <c r="F472" i="1"/>
  <c r="G472" i="1" s="1"/>
  <c r="H472" i="1"/>
  <c r="I472" i="1"/>
  <c r="J472" i="1"/>
  <c r="M472" i="1" s="1"/>
  <c r="N472" i="1" s="1"/>
  <c r="AK471" i="2" s="1"/>
  <c r="AM471" i="2" s="1"/>
  <c r="K472" i="1"/>
  <c r="L472" i="1" s="1"/>
  <c r="A473" i="1"/>
  <c r="B473" i="1" s="1"/>
  <c r="A472" i="2" s="1"/>
  <c r="C473" i="1"/>
  <c r="D473" i="1"/>
  <c r="E473" i="1" s="1"/>
  <c r="O472" i="2" s="1"/>
  <c r="F473" i="1"/>
  <c r="G473" i="1" s="1"/>
  <c r="H473" i="1"/>
  <c r="I473" i="1"/>
  <c r="J473" i="1"/>
  <c r="R473" i="1" s="1"/>
  <c r="K473" i="1"/>
  <c r="L473" i="1" s="1"/>
  <c r="A474" i="1"/>
  <c r="B474" i="1" s="1"/>
  <c r="A473" i="2" s="1"/>
  <c r="C474" i="1"/>
  <c r="D474" i="1"/>
  <c r="E474" i="1" s="1"/>
  <c r="L473" i="2" s="1"/>
  <c r="F474" i="1"/>
  <c r="G474" i="1" s="1"/>
  <c r="H474" i="1"/>
  <c r="I474" i="1"/>
  <c r="J474" i="1"/>
  <c r="R474" i="1" s="1"/>
  <c r="K474" i="1"/>
  <c r="L474" i="1" s="1"/>
  <c r="A475" i="1"/>
  <c r="B475" i="1" s="1"/>
  <c r="B474" i="2" s="1"/>
  <c r="C475" i="1"/>
  <c r="D475" i="1"/>
  <c r="E475" i="1" s="1"/>
  <c r="F475" i="1"/>
  <c r="G475" i="1" s="1"/>
  <c r="H475" i="1"/>
  <c r="I475" i="1"/>
  <c r="J475" i="1"/>
  <c r="R475" i="1" s="1"/>
  <c r="K475" i="1"/>
  <c r="L475" i="1" s="1"/>
  <c r="A476" i="1"/>
  <c r="B476" i="1" s="1"/>
  <c r="C476" i="1"/>
  <c r="D476" i="1"/>
  <c r="E476" i="1" s="1"/>
  <c r="F476" i="1"/>
  <c r="G476" i="1" s="1"/>
  <c r="H476" i="1"/>
  <c r="I476" i="1"/>
  <c r="J476" i="1"/>
  <c r="M476" i="1" s="1"/>
  <c r="N476" i="1" s="1"/>
  <c r="AK475" i="2" s="1"/>
  <c r="AM475" i="2" s="1"/>
  <c r="K476" i="1"/>
  <c r="L476" i="1" s="1"/>
  <c r="A477" i="1"/>
  <c r="B477" i="1" s="1"/>
  <c r="C477" i="1"/>
  <c r="D477" i="1"/>
  <c r="E477" i="1" s="1"/>
  <c r="K476" i="2" s="1"/>
  <c r="F477" i="1"/>
  <c r="G477" i="1" s="1"/>
  <c r="H477" i="1"/>
  <c r="I477" i="1"/>
  <c r="J477" i="1"/>
  <c r="R477" i="1" s="1"/>
  <c r="K477" i="1"/>
  <c r="L477" i="1" s="1"/>
  <c r="A478" i="1"/>
  <c r="B478" i="1" s="1"/>
  <c r="C478" i="1"/>
  <c r="D478" i="1"/>
  <c r="E478" i="1" s="1"/>
  <c r="F478" i="1"/>
  <c r="G478" i="1" s="1"/>
  <c r="H478" i="1"/>
  <c r="I478" i="1"/>
  <c r="J478" i="1"/>
  <c r="R478" i="1" s="1"/>
  <c r="K478" i="1"/>
  <c r="L478" i="1" s="1"/>
  <c r="A479" i="1"/>
  <c r="B479" i="1" s="1"/>
  <c r="A478" i="2" s="1"/>
  <c r="C479" i="1"/>
  <c r="D479" i="1"/>
  <c r="E479" i="1" s="1"/>
  <c r="F479" i="1"/>
  <c r="G479" i="1" s="1"/>
  <c r="H479" i="1"/>
  <c r="I479" i="1"/>
  <c r="J479" i="1"/>
  <c r="R479" i="1" s="1"/>
  <c r="K479" i="1"/>
  <c r="L479" i="1" s="1"/>
  <c r="A480" i="1"/>
  <c r="B480" i="1" s="1"/>
  <c r="C480" i="1"/>
  <c r="D480" i="1"/>
  <c r="E480" i="1" s="1"/>
  <c r="F480" i="1"/>
  <c r="G480" i="1" s="1"/>
  <c r="H480" i="1"/>
  <c r="I480" i="1"/>
  <c r="J480" i="1"/>
  <c r="K480" i="1"/>
  <c r="L480" i="1" s="1"/>
  <c r="A481" i="1"/>
  <c r="B481" i="1" s="1"/>
  <c r="A480" i="2" s="1"/>
  <c r="C481" i="1"/>
  <c r="D481" i="1"/>
  <c r="E481" i="1" s="1"/>
  <c r="F481" i="1"/>
  <c r="G481" i="1" s="1"/>
  <c r="H481" i="1"/>
  <c r="I481" i="1"/>
  <c r="J481" i="1"/>
  <c r="R481" i="1" s="1"/>
  <c r="K481" i="1"/>
  <c r="L481" i="1" s="1"/>
  <c r="A482" i="1"/>
  <c r="B482" i="1" s="1"/>
  <c r="B481" i="2" s="1"/>
  <c r="C482" i="1"/>
  <c r="D482" i="1"/>
  <c r="E482" i="1" s="1"/>
  <c r="F482" i="1"/>
  <c r="G482" i="1" s="1"/>
  <c r="H482" i="1"/>
  <c r="I482" i="1"/>
  <c r="J482" i="1"/>
  <c r="R482" i="1" s="1"/>
  <c r="K482" i="1"/>
  <c r="L482" i="1" s="1"/>
  <c r="A483" i="1"/>
  <c r="B483" i="1" s="1"/>
  <c r="A482" i="2" s="1"/>
  <c r="C483" i="1"/>
  <c r="D483" i="1"/>
  <c r="E483" i="1" s="1"/>
  <c r="F483" i="1"/>
  <c r="G483" i="1" s="1"/>
  <c r="H483" i="1"/>
  <c r="I483" i="1"/>
  <c r="J483" i="1"/>
  <c r="R483" i="1" s="1"/>
  <c r="K483" i="1"/>
  <c r="L483" i="1" s="1"/>
  <c r="A484" i="1"/>
  <c r="B484" i="1" s="1"/>
  <c r="C484" i="1"/>
  <c r="D484" i="1"/>
  <c r="E484" i="1" s="1"/>
  <c r="F484" i="1"/>
  <c r="G484" i="1" s="1"/>
  <c r="H484" i="1"/>
  <c r="I484" i="1"/>
  <c r="J484" i="1"/>
  <c r="M484" i="1" s="1"/>
  <c r="N484" i="1" s="1"/>
  <c r="AK483" i="2" s="1"/>
  <c r="AM483" i="2" s="1"/>
  <c r="K484" i="1"/>
  <c r="L484" i="1" s="1"/>
  <c r="A485" i="1"/>
  <c r="B485" i="1" s="1"/>
  <c r="A484" i="2" s="1"/>
  <c r="C485" i="1"/>
  <c r="D485" i="1"/>
  <c r="E485" i="1" s="1"/>
  <c r="F485" i="1"/>
  <c r="G485" i="1" s="1"/>
  <c r="H485" i="1"/>
  <c r="I485" i="1"/>
  <c r="J485" i="1"/>
  <c r="Q485" i="1" s="1"/>
  <c r="K485" i="1"/>
  <c r="L485" i="1" s="1"/>
  <c r="A486" i="1"/>
  <c r="B486" i="1" s="1"/>
  <c r="A485" i="2" s="1"/>
  <c r="C486" i="1"/>
  <c r="D486" i="1"/>
  <c r="E486" i="1" s="1"/>
  <c r="F486" i="1"/>
  <c r="G486" i="1" s="1"/>
  <c r="H486" i="1"/>
  <c r="I486" i="1"/>
  <c r="J486" i="1"/>
  <c r="M486" i="1" s="1"/>
  <c r="N486" i="1" s="1"/>
  <c r="AK485" i="2" s="1"/>
  <c r="AM485" i="2" s="1"/>
  <c r="K486" i="1"/>
  <c r="L486" i="1" s="1"/>
  <c r="A487" i="1"/>
  <c r="B487" i="1" s="1"/>
  <c r="B486" i="2" s="1"/>
  <c r="C487" i="1"/>
  <c r="D487" i="1"/>
  <c r="E487" i="1" s="1"/>
  <c r="F487" i="1"/>
  <c r="G487" i="1" s="1"/>
  <c r="H487" i="1"/>
  <c r="I487" i="1"/>
  <c r="J487" i="1"/>
  <c r="R487" i="1" s="1"/>
  <c r="K487" i="1"/>
  <c r="L487" i="1" s="1"/>
  <c r="A488" i="1"/>
  <c r="B488" i="1" s="1"/>
  <c r="C488" i="1"/>
  <c r="D488" i="1"/>
  <c r="E488" i="1" s="1"/>
  <c r="F488" i="1"/>
  <c r="G488" i="1" s="1"/>
  <c r="H488" i="1"/>
  <c r="I488" i="1"/>
  <c r="J488" i="1"/>
  <c r="M488" i="1" s="1"/>
  <c r="N488" i="1" s="1"/>
  <c r="AK487" i="2" s="1"/>
  <c r="AM487" i="2" s="1"/>
  <c r="K488" i="1"/>
  <c r="L488" i="1" s="1"/>
  <c r="A489" i="1"/>
  <c r="B489" i="1" s="1"/>
  <c r="C489" i="1"/>
  <c r="D489" i="1"/>
  <c r="E489" i="1" s="1"/>
  <c r="M488" i="2" s="1"/>
  <c r="F489" i="1"/>
  <c r="G489" i="1" s="1"/>
  <c r="H489" i="1"/>
  <c r="I489" i="1"/>
  <c r="J489" i="1"/>
  <c r="R489" i="1" s="1"/>
  <c r="K489" i="1"/>
  <c r="L489" i="1" s="1"/>
  <c r="A490" i="1"/>
  <c r="B490" i="1" s="1"/>
  <c r="C490" i="1"/>
  <c r="D490" i="1"/>
  <c r="E490" i="1" s="1"/>
  <c r="F490" i="1"/>
  <c r="G490" i="1" s="1"/>
  <c r="H490" i="1"/>
  <c r="I490" i="1"/>
  <c r="J490" i="1"/>
  <c r="M490" i="1" s="1"/>
  <c r="K490" i="1"/>
  <c r="L490" i="1" s="1"/>
  <c r="A491" i="1"/>
  <c r="B491" i="1" s="1"/>
  <c r="A490" i="2" s="1"/>
  <c r="C491" i="1"/>
  <c r="D491" i="1"/>
  <c r="E491" i="1" s="1"/>
  <c r="N490" i="2" s="1"/>
  <c r="F491" i="1"/>
  <c r="G491" i="1" s="1"/>
  <c r="H491" i="1"/>
  <c r="I491" i="1"/>
  <c r="J491" i="1"/>
  <c r="R491" i="1" s="1"/>
  <c r="K491" i="1"/>
  <c r="L491" i="1" s="1"/>
  <c r="A492" i="1"/>
  <c r="B492" i="1" s="1"/>
  <c r="C492" i="1"/>
  <c r="D492" i="1"/>
  <c r="E492" i="1" s="1"/>
  <c r="K491" i="2" s="1"/>
  <c r="F492" i="1"/>
  <c r="G492" i="1" s="1"/>
  <c r="H492" i="1"/>
  <c r="I492" i="1"/>
  <c r="J492" i="1"/>
  <c r="M492" i="1" s="1"/>
  <c r="N492" i="1" s="1"/>
  <c r="AK491" i="2" s="1"/>
  <c r="AM491" i="2" s="1"/>
  <c r="K492" i="1"/>
  <c r="L492" i="1" s="1"/>
  <c r="A493" i="1"/>
  <c r="B493" i="1" s="1"/>
  <c r="A492" i="2" s="1"/>
  <c r="C493" i="1"/>
  <c r="D493" i="1"/>
  <c r="E493" i="1" s="1"/>
  <c r="F493" i="1"/>
  <c r="G493" i="1" s="1"/>
  <c r="H493" i="1"/>
  <c r="I493" i="1"/>
  <c r="J493" i="1"/>
  <c r="R493" i="1" s="1"/>
  <c r="K493" i="1"/>
  <c r="L493" i="1" s="1"/>
  <c r="A494" i="1"/>
  <c r="B494" i="1" s="1"/>
  <c r="A493" i="2" s="1"/>
  <c r="C494" i="1"/>
  <c r="D494" i="1"/>
  <c r="E494" i="1" s="1"/>
  <c r="F494" i="1"/>
  <c r="G494" i="1" s="1"/>
  <c r="H494" i="1"/>
  <c r="I494" i="1"/>
  <c r="J494" i="1"/>
  <c r="M494" i="1" s="1"/>
  <c r="N494" i="1" s="1"/>
  <c r="AK493" i="2" s="1"/>
  <c r="AM493" i="2" s="1"/>
  <c r="K494" i="1"/>
  <c r="L494" i="1" s="1"/>
  <c r="A495" i="1"/>
  <c r="B495" i="1" s="1"/>
  <c r="B494" i="2" s="1"/>
  <c r="C495" i="1"/>
  <c r="D495" i="1"/>
  <c r="E495" i="1" s="1"/>
  <c r="F495" i="1"/>
  <c r="G495" i="1" s="1"/>
  <c r="H495" i="1"/>
  <c r="I495" i="1"/>
  <c r="J495" i="1"/>
  <c r="R495" i="1" s="1"/>
  <c r="K495" i="1"/>
  <c r="L495" i="1" s="1"/>
  <c r="A496" i="1"/>
  <c r="B496" i="1" s="1"/>
  <c r="C496" i="1"/>
  <c r="D496" i="1"/>
  <c r="E496" i="1" s="1"/>
  <c r="F496" i="1"/>
  <c r="G496" i="1" s="1"/>
  <c r="H496" i="1"/>
  <c r="I496" i="1"/>
  <c r="J496" i="1"/>
  <c r="M496" i="1" s="1"/>
  <c r="N496" i="1" s="1"/>
  <c r="AK495" i="2" s="1"/>
  <c r="AM495" i="2" s="1"/>
  <c r="K496" i="1"/>
  <c r="L496" i="1" s="1"/>
  <c r="A497" i="1"/>
  <c r="B497" i="1" s="1"/>
  <c r="A496" i="2" s="1"/>
  <c r="C497" i="1"/>
  <c r="D497" i="1"/>
  <c r="E497" i="1" s="1"/>
  <c r="F497" i="1"/>
  <c r="G497" i="1" s="1"/>
  <c r="H497" i="1"/>
  <c r="I497" i="1"/>
  <c r="J497" i="1"/>
  <c r="R497" i="1" s="1"/>
  <c r="K497" i="1"/>
  <c r="L497" i="1" s="1"/>
  <c r="A498" i="1"/>
  <c r="B498" i="1" s="1"/>
  <c r="C498" i="1"/>
  <c r="D498" i="1"/>
  <c r="E498" i="1" s="1"/>
  <c r="F498" i="1"/>
  <c r="G498" i="1" s="1"/>
  <c r="H498" i="1"/>
  <c r="I498" i="1"/>
  <c r="J498" i="1"/>
  <c r="Q498" i="1" s="1"/>
  <c r="K498" i="1"/>
  <c r="L498" i="1" s="1"/>
  <c r="A499" i="1"/>
  <c r="B499" i="1" s="1"/>
  <c r="A498" i="2" s="1"/>
  <c r="C499" i="1"/>
  <c r="D499" i="1"/>
  <c r="E499" i="1" s="1"/>
  <c r="O498" i="2" s="1"/>
  <c r="F499" i="1"/>
  <c r="G499" i="1" s="1"/>
  <c r="H499" i="1"/>
  <c r="I499" i="1"/>
  <c r="J499" i="1"/>
  <c r="R499" i="1" s="1"/>
  <c r="K499" i="1"/>
  <c r="L499" i="1" s="1"/>
  <c r="A500" i="1"/>
  <c r="B500" i="1" s="1"/>
  <c r="C500" i="1"/>
  <c r="D500" i="1"/>
  <c r="E500" i="1" s="1"/>
  <c r="F500" i="1"/>
  <c r="G500" i="1" s="1"/>
  <c r="H500" i="1"/>
  <c r="I500" i="1"/>
  <c r="J500" i="1"/>
  <c r="K500" i="1"/>
  <c r="L500" i="1" s="1"/>
  <c r="A501" i="1"/>
  <c r="B501" i="1" s="1"/>
  <c r="C501" i="1"/>
  <c r="D501" i="1"/>
  <c r="E501" i="1" s="1"/>
  <c r="F501" i="1"/>
  <c r="G501" i="1" s="1"/>
  <c r="H501" i="1"/>
  <c r="I501" i="1"/>
  <c r="J501" i="1"/>
  <c r="R501" i="1" s="1"/>
  <c r="K501" i="1"/>
  <c r="L501" i="1" s="1"/>
  <c r="A502" i="1"/>
  <c r="B502" i="1" s="1"/>
  <c r="C502" i="1"/>
  <c r="D502" i="1"/>
  <c r="E502" i="1" s="1"/>
  <c r="F502" i="1"/>
  <c r="G502" i="1" s="1"/>
  <c r="H502" i="1"/>
  <c r="I502" i="1"/>
  <c r="J502" i="1"/>
  <c r="Q502" i="1" s="1"/>
  <c r="K502" i="1"/>
  <c r="L502" i="1" s="1"/>
  <c r="A503" i="1"/>
  <c r="B503" i="1" s="1"/>
  <c r="C503" i="1"/>
  <c r="D503" i="1"/>
  <c r="E503" i="1" s="1"/>
  <c r="F503" i="1"/>
  <c r="G503" i="1" s="1"/>
  <c r="H503" i="1"/>
  <c r="I503" i="1"/>
  <c r="J503" i="1"/>
  <c r="R503" i="1" s="1"/>
  <c r="K503" i="1"/>
  <c r="L503" i="1" s="1"/>
  <c r="A504" i="1"/>
  <c r="B504" i="1" s="1"/>
  <c r="C504" i="1"/>
  <c r="D504" i="1"/>
  <c r="E504" i="1" s="1"/>
  <c r="F504" i="1"/>
  <c r="G504" i="1" s="1"/>
  <c r="H504" i="1"/>
  <c r="I504" i="1"/>
  <c r="J504" i="1"/>
  <c r="M504" i="1" s="1"/>
  <c r="N504" i="1" s="1"/>
  <c r="K504" i="1"/>
  <c r="L504" i="1" s="1"/>
  <c r="H6" i="1"/>
  <c r="I6" i="1"/>
  <c r="J6" i="1"/>
  <c r="K6" i="1"/>
  <c r="L6" i="1" s="1"/>
  <c r="H7" i="1"/>
  <c r="I7" i="1"/>
  <c r="J7" i="1"/>
  <c r="M7" i="1" s="1"/>
  <c r="K7" i="1"/>
  <c r="L7" i="1" s="1"/>
  <c r="H8" i="1"/>
  <c r="I8" i="1"/>
  <c r="J8" i="1"/>
  <c r="Q8" i="1" s="1"/>
  <c r="K8" i="1"/>
  <c r="L8" i="1" s="1"/>
  <c r="H9" i="1"/>
  <c r="I9" i="1"/>
  <c r="J9" i="1"/>
  <c r="Q9" i="1" s="1"/>
  <c r="K9" i="1"/>
  <c r="L9" i="1" s="1"/>
  <c r="H10" i="1"/>
  <c r="I10" i="1"/>
  <c r="J10" i="1"/>
  <c r="M10" i="1" s="1"/>
  <c r="K10" i="1"/>
  <c r="L10" i="1" s="1"/>
  <c r="H11" i="1"/>
  <c r="I11" i="1"/>
  <c r="J11" i="1"/>
  <c r="M11" i="1" s="1"/>
  <c r="K11" i="1"/>
  <c r="L11" i="1" s="1"/>
  <c r="H12" i="1"/>
  <c r="I12" i="1"/>
  <c r="J12" i="1"/>
  <c r="R12" i="1" s="1"/>
  <c r="K12" i="1"/>
  <c r="L12" i="1" s="1"/>
  <c r="H13" i="1"/>
  <c r="I13" i="1"/>
  <c r="J13" i="1"/>
  <c r="K13" i="1"/>
  <c r="L13" i="1" s="1"/>
  <c r="H14" i="1"/>
  <c r="I14" i="1"/>
  <c r="J14" i="1"/>
  <c r="Q14" i="1" s="1"/>
  <c r="K14" i="1"/>
  <c r="L14" i="1" s="1"/>
  <c r="H15" i="1"/>
  <c r="I15" i="1"/>
  <c r="J15" i="1"/>
  <c r="Q15" i="1" s="1"/>
  <c r="K15" i="1"/>
  <c r="L15" i="1" s="1"/>
  <c r="H16" i="1"/>
  <c r="I16" i="1"/>
  <c r="J16" i="1"/>
  <c r="M16" i="1" s="1"/>
  <c r="K16" i="1"/>
  <c r="L16" i="1" s="1"/>
  <c r="H17" i="1"/>
  <c r="I17" i="1"/>
  <c r="J17" i="1"/>
  <c r="M17" i="1" s="1"/>
  <c r="K17" i="1"/>
  <c r="L17" i="1" s="1"/>
  <c r="H18" i="1"/>
  <c r="I18" i="1"/>
  <c r="J18" i="1"/>
  <c r="R18" i="1" s="1"/>
  <c r="K18" i="1"/>
  <c r="L18" i="1" s="1"/>
  <c r="H19" i="1"/>
  <c r="I19" i="1"/>
  <c r="J19" i="1"/>
  <c r="M19" i="1" s="1"/>
  <c r="K19" i="1"/>
  <c r="L19" i="1" s="1"/>
  <c r="H20" i="1"/>
  <c r="I20" i="1"/>
  <c r="J20" i="1"/>
  <c r="Q20" i="1" s="1"/>
  <c r="K20" i="1"/>
  <c r="L20" i="1" s="1"/>
  <c r="H21" i="1"/>
  <c r="I21" i="1"/>
  <c r="J21" i="1"/>
  <c r="Q21" i="1" s="1"/>
  <c r="K21" i="1"/>
  <c r="L21" i="1" s="1"/>
  <c r="H22" i="1"/>
  <c r="I22" i="1"/>
  <c r="J22" i="1"/>
  <c r="M22" i="1" s="1"/>
  <c r="K22" i="1"/>
  <c r="L22" i="1" s="1"/>
  <c r="H23" i="1"/>
  <c r="I23" i="1"/>
  <c r="J23" i="1"/>
  <c r="M23" i="1" s="1"/>
  <c r="K23" i="1"/>
  <c r="L23" i="1" s="1"/>
  <c r="H24" i="1"/>
  <c r="I24" i="1"/>
  <c r="J24" i="1"/>
  <c r="M24" i="1" s="1"/>
  <c r="K24" i="1"/>
  <c r="L24" i="1" s="1"/>
  <c r="H25" i="1"/>
  <c r="I25" i="1"/>
  <c r="J25" i="1"/>
  <c r="M25" i="1" s="1"/>
  <c r="K25" i="1"/>
  <c r="L25" i="1" s="1"/>
  <c r="H26" i="1"/>
  <c r="I26" i="1"/>
  <c r="J26" i="1"/>
  <c r="Q26" i="1" s="1"/>
  <c r="K26" i="1"/>
  <c r="L26" i="1" s="1"/>
  <c r="H27" i="1"/>
  <c r="I27" i="1"/>
  <c r="J27" i="1"/>
  <c r="Q27" i="1" s="1"/>
  <c r="K27" i="1"/>
  <c r="L27" i="1" s="1"/>
  <c r="H28" i="1"/>
  <c r="I28" i="1"/>
  <c r="J28" i="1"/>
  <c r="M28" i="1" s="1"/>
  <c r="K28" i="1"/>
  <c r="L28" i="1" s="1"/>
  <c r="H29" i="1"/>
  <c r="I29" i="1"/>
  <c r="J29" i="1"/>
  <c r="M29" i="1" s="1"/>
  <c r="K29" i="1"/>
  <c r="L29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A6" i="1"/>
  <c r="B6" i="1" s="1"/>
  <c r="A5" i="2" s="1"/>
  <c r="A7" i="1"/>
  <c r="B7" i="1" s="1"/>
  <c r="A6" i="2" s="1"/>
  <c r="A8" i="1"/>
  <c r="B8" i="1" s="1"/>
  <c r="A7" i="2" s="1"/>
  <c r="A9" i="1"/>
  <c r="B9" i="1" s="1"/>
  <c r="A8" i="2" s="1"/>
  <c r="A10" i="1"/>
  <c r="B10" i="1" s="1"/>
  <c r="A9" i="2" s="1"/>
  <c r="A11" i="1"/>
  <c r="B11" i="1" s="1"/>
  <c r="A10" i="2" s="1"/>
  <c r="A12" i="1"/>
  <c r="B12" i="1" s="1"/>
  <c r="A13" i="1"/>
  <c r="B13" i="1" s="1"/>
  <c r="A14" i="1"/>
  <c r="B14" i="1" s="1"/>
  <c r="A13" i="2" s="1"/>
  <c r="A15" i="1"/>
  <c r="B15" i="1" s="1"/>
  <c r="A14" i="2" s="1"/>
  <c r="A16" i="1"/>
  <c r="B16" i="1" s="1"/>
  <c r="A17" i="1"/>
  <c r="B17" i="1" s="1"/>
  <c r="A18" i="1"/>
  <c r="B18" i="1" s="1"/>
  <c r="A19" i="1"/>
  <c r="B19" i="1" s="1"/>
  <c r="A18" i="2" s="1"/>
  <c r="A20" i="1"/>
  <c r="B20" i="1" s="1"/>
  <c r="A19" i="2" s="1"/>
  <c r="A21" i="1"/>
  <c r="B21" i="1" s="1"/>
  <c r="A20" i="2" s="1"/>
  <c r="A22" i="1"/>
  <c r="B22" i="1" s="1"/>
  <c r="A21" i="2" s="1"/>
  <c r="A23" i="1"/>
  <c r="B23" i="1" s="1"/>
  <c r="A22" i="2" s="1"/>
  <c r="A24" i="1"/>
  <c r="B24" i="1" s="1"/>
  <c r="A25" i="1"/>
  <c r="B25" i="1" s="1"/>
  <c r="A26" i="1"/>
  <c r="B26" i="1" s="1"/>
  <c r="A25" i="2" s="1"/>
  <c r="A27" i="1"/>
  <c r="B27" i="1" s="1"/>
  <c r="A26" i="2" s="1"/>
  <c r="A28" i="1"/>
  <c r="B28" i="1" s="1"/>
  <c r="A29" i="1"/>
  <c r="B29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K5" i="1"/>
  <c r="L5" i="1" s="1"/>
  <c r="A5" i="1"/>
  <c r="B5" i="1" s="1"/>
  <c r="J5" i="1"/>
  <c r="I5" i="1"/>
  <c r="H5" i="1"/>
  <c r="F5" i="1"/>
  <c r="G5" i="1" s="1"/>
  <c r="D5" i="1"/>
  <c r="E5" i="1" s="1"/>
  <c r="J4" i="2" s="1"/>
  <c r="C5" i="1"/>
  <c r="H3" i="2" l="1"/>
  <c r="H10" i="3" s="1"/>
  <c r="M5" i="1"/>
  <c r="N5" i="1" s="1"/>
  <c r="AN4" i="2" s="1"/>
  <c r="AP4" i="2" s="1"/>
  <c r="U4" i="2"/>
  <c r="H16" i="3" s="1"/>
  <c r="J88" i="2"/>
  <c r="K118" i="2"/>
  <c r="L49" i="2"/>
  <c r="M434" i="2"/>
  <c r="J58" i="2"/>
  <c r="K204" i="2"/>
  <c r="K163" i="2"/>
  <c r="M38" i="2"/>
  <c r="L139" i="2"/>
  <c r="J16" i="2"/>
  <c r="K16" i="2"/>
  <c r="L16" i="2"/>
  <c r="N16" i="2"/>
  <c r="M16" i="2"/>
  <c r="O16" i="2"/>
  <c r="J15" i="2"/>
  <c r="K15" i="2"/>
  <c r="O15" i="2"/>
  <c r="L15" i="2"/>
  <c r="M15" i="2"/>
  <c r="N15" i="2"/>
  <c r="M496" i="2"/>
  <c r="N496" i="2"/>
  <c r="O496" i="2"/>
  <c r="J496" i="2"/>
  <c r="K496" i="2"/>
  <c r="J490" i="2"/>
  <c r="L490" i="2"/>
  <c r="K490" i="2"/>
  <c r="M490" i="2"/>
  <c r="O490" i="2"/>
  <c r="J478" i="2"/>
  <c r="L478" i="2"/>
  <c r="K478" i="2"/>
  <c r="M478" i="2"/>
  <c r="N478" i="2"/>
  <c r="O478" i="2"/>
  <c r="K472" i="2"/>
  <c r="N472" i="2"/>
  <c r="J472" i="2"/>
  <c r="L472" i="2"/>
  <c r="M472" i="2"/>
  <c r="J469" i="2"/>
  <c r="N469" i="2"/>
  <c r="K469" i="2"/>
  <c r="L469" i="2"/>
  <c r="O469" i="2"/>
  <c r="J457" i="2"/>
  <c r="N457" i="2"/>
  <c r="M457" i="2"/>
  <c r="O457" i="2"/>
  <c r="K457" i="2"/>
  <c r="J454" i="2"/>
  <c r="L454" i="2"/>
  <c r="M454" i="2"/>
  <c r="N454" i="2"/>
  <c r="O454" i="2"/>
  <c r="J451" i="2"/>
  <c r="O451" i="2"/>
  <c r="K451" i="2"/>
  <c r="L451" i="2"/>
  <c r="M451" i="2"/>
  <c r="N451" i="2"/>
  <c r="J442" i="2"/>
  <c r="L442" i="2"/>
  <c r="K442" i="2"/>
  <c r="M442" i="2"/>
  <c r="N442" i="2"/>
  <c r="O442" i="2"/>
  <c r="J439" i="2"/>
  <c r="O439" i="2"/>
  <c r="K439" i="2"/>
  <c r="L439" i="2"/>
  <c r="M439" i="2"/>
  <c r="N439" i="2"/>
  <c r="K436" i="2"/>
  <c r="N436" i="2"/>
  <c r="J436" i="2"/>
  <c r="L436" i="2"/>
  <c r="M436" i="2"/>
  <c r="O436" i="2"/>
  <c r="J433" i="2"/>
  <c r="N433" i="2"/>
  <c r="K433" i="2"/>
  <c r="L433" i="2"/>
  <c r="M433" i="2"/>
  <c r="O433" i="2"/>
  <c r="J427" i="2"/>
  <c r="O427" i="2"/>
  <c r="K427" i="2"/>
  <c r="L427" i="2"/>
  <c r="M427" i="2"/>
  <c r="N427" i="2"/>
  <c r="J415" i="2"/>
  <c r="N415" i="2"/>
  <c r="M415" i="2"/>
  <c r="O415" i="2"/>
  <c r="K415" i="2"/>
  <c r="O412" i="2"/>
  <c r="K412" i="2"/>
  <c r="J412" i="2"/>
  <c r="L412" i="2"/>
  <c r="M412" i="2"/>
  <c r="N412" i="2"/>
  <c r="J406" i="2"/>
  <c r="N406" i="2"/>
  <c r="M406" i="2"/>
  <c r="L406" i="2"/>
  <c r="O406" i="2"/>
  <c r="J403" i="2"/>
  <c r="M403" i="2"/>
  <c r="K403" i="2"/>
  <c r="L403" i="2"/>
  <c r="N403" i="2"/>
  <c r="O403" i="2"/>
  <c r="J397" i="2"/>
  <c r="K397" i="2"/>
  <c r="M397" i="2"/>
  <c r="N397" i="2"/>
  <c r="L397" i="2"/>
  <c r="O397" i="2"/>
  <c r="J391" i="2"/>
  <c r="M391" i="2"/>
  <c r="K391" i="2"/>
  <c r="L391" i="2"/>
  <c r="N391" i="2"/>
  <c r="O391" i="2"/>
  <c r="K388" i="2"/>
  <c r="N388" i="2"/>
  <c r="L388" i="2"/>
  <c r="M388" i="2"/>
  <c r="J388" i="2"/>
  <c r="J379" i="2"/>
  <c r="M379" i="2"/>
  <c r="L379" i="2"/>
  <c r="O379" i="2"/>
  <c r="K379" i="2"/>
  <c r="N379" i="2"/>
  <c r="J373" i="2"/>
  <c r="K373" i="2"/>
  <c r="M373" i="2"/>
  <c r="N373" i="2"/>
  <c r="O373" i="2"/>
  <c r="K364" i="2"/>
  <c r="O364" i="2"/>
  <c r="L364" i="2"/>
  <c r="M364" i="2"/>
  <c r="N364" i="2"/>
  <c r="J364" i="2"/>
  <c r="J358" i="2"/>
  <c r="N358" i="2"/>
  <c r="L358" i="2"/>
  <c r="M358" i="2"/>
  <c r="K358" i="2"/>
  <c r="O358" i="2"/>
  <c r="J349" i="2"/>
  <c r="K349" i="2"/>
  <c r="M349" i="2"/>
  <c r="N349" i="2"/>
  <c r="L349" i="2"/>
  <c r="O349" i="2"/>
  <c r="J343" i="2"/>
  <c r="M343" i="2"/>
  <c r="L343" i="2"/>
  <c r="N343" i="2"/>
  <c r="K343" i="2"/>
  <c r="O343" i="2"/>
  <c r="K340" i="2"/>
  <c r="O340" i="2"/>
  <c r="M340" i="2"/>
  <c r="J340" i="2"/>
  <c r="L340" i="2"/>
  <c r="J331" i="2"/>
  <c r="K331" i="2"/>
  <c r="L331" i="2"/>
  <c r="M331" i="2"/>
  <c r="O331" i="2"/>
  <c r="N331" i="2"/>
  <c r="N328" i="2"/>
  <c r="O328" i="2"/>
  <c r="K328" i="2"/>
  <c r="M328" i="2"/>
  <c r="J328" i="2"/>
  <c r="L328" i="2"/>
  <c r="J319" i="2"/>
  <c r="K319" i="2"/>
  <c r="L319" i="2"/>
  <c r="M319" i="2"/>
  <c r="N319" i="2"/>
  <c r="O319" i="2"/>
  <c r="N316" i="2"/>
  <c r="O316" i="2"/>
  <c r="K316" i="2"/>
  <c r="M316" i="2"/>
  <c r="L316" i="2"/>
  <c r="J316" i="2"/>
  <c r="J307" i="2"/>
  <c r="K307" i="2"/>
  <c r="L307" i="2"/>
  <c r="M307" i="2"/>
  <c r="O307" i="2"/>
  <c r="N307" i="2"/>
  <c r="N304" i="2"/>
  <c r="O304" i="2"/>
  <c r="K304" i="2"/>
  <c r="L304" i="2"/>
  <c r="M304" i="2"/>
  <c r="J304" i="2"/>
  <c r="J298" i="2"/>
  <c r="M298" i="2"/>
  <c r="K298" i="2"/>
  <c r="N298" i="2"/>
  <c r="L298" i="2"/>
  <c r="O298" i="2"/>
  <c r="N292" i="2"/>
  <c r="O292" i="2"/>
  <c r="K292" i="2"/>
  <c r="M292" i="2"/>
  <c r="L292" i="2"/>
  <c r="J292" i="2"/>
  <c r="J283" i="2"/>
  <c r="K283" i="2"/>
  <c r="L283" i="2"/>
  <c r="M283" i="2"/>
  <c r="N283" i="2"/>
  <c r="O283" i="2"/>
  <c r="M268" i="2"/>
  <c r="N268" i="2"/>
  <c r="O268" i="2"/>
  <c r="K268" i="2"/>
  <c r="L268" i="2"/>
  <c r="J268" i="2"/>
  <c r="J262" i="2"/>
  <c r="N262" i="2"/>
  <c r="K262" i="2"/>
  <c r="L262" i="2"/>
  <c r="O262" i="2"/>
  <c r="M262" i="2"/>
  <c r="J247" i="2"/>
  <c r="K247" i="2"/>
  <c r="M247" i="2"/>
  <c r="N247" i="2"/>
  <c r="O247" i="2"/>
  <c r="L247" i="2"/>
  <c r="J238" i="2"/>
  <c r="N238" i="2"/>
  <c r="K238" i="2"/>
  <c r="L238" i="2"/>
  <c r="O238" i="2"/>
  <c r="J226" i="2"/>
  <c r="N226" i="2"/>
  <c r="K226" i="2"/>
  <c r="L226" i="2"/>
  <c r="M226" i="2"/>
  <c r="O226" i="2"/>
  <c r="K208" i="2"/>
  <c r="L208" i="2"/>
  <c r="M208" i="2"/>
  <c r="N208" i="2"/>
  <c r="O208" i="2"/>
  <c r="J208" i="2"/>
  <c r="J27" i="2"/>
  <c r="K27" i="2"/>
  <c r="O27" i="2"/>
  <c r="L27" i="2"/>
  <c r="M27" i="2"/>
  <c r="N27" i="2"/>
  <c r="J499" i="2"/>
  <c r="O499" i="2"/>
  <c r="K499" i="2"/>
  <c r="L499" i="2"/>
  <c r="M499" i="2"/>
  <c r="N499" i="2"/>
  <c r="J493" i="2"/>
  <c r="O493" i="2"/>
  <c r="K493" i="2"/>
  <c r="M493" i="2"/>
  <c r="J487" i="2"/>
  <c r="O487" i="2"/>
  <c r="K487" i="2"/>
  <c r="L487" i="2"/>
  <c r="M487" i="2"/>
  <c r="N487" i="2"/>
  <c r="K484" i="2"/>
  <c r="L484" i="2"/>
  <c r="M484" i="2"/>
  <c r="J484" i="2"/>
  <c r="N484" i="2"/>
  <c r="O484" i="2"/>
  <c r="J481" i="2"/>
  <c r="N481" i="2"/>
  <c r="K481" i="2"/>
  <c r="L481" i="2"/>
  <c r="M481" i="2"/>
  <c r="O481" i="2"/>
  <c r="J475" i="2"/>
  <c r="O475" i="2"/>
  <c r="K475" i="2"/>
  <c r="L475" i="2"/>
  <c r="M475" i="2"/>
  <c r="N475" i="2"/>
  <c r="J466" i="2"/>
  <c r="L466" i="2"/>
  <c r="K466" i="2"/>
  <c r="N466" i="2"/>
  <c r="J463" i="2"/>
  <c r="O463" i="2"/>
  <c r="K463" i="2"/>
  <c r="M463" i="2"/>
  <c r="K460" i="2"/>
  <c r="N460" i="2"/>
  <c r="O460" i="2"/>
  <c r="J460" i="2"/>
  <c r="L460" i="2"/>
  <c r="K448" i="2"/>
  <c r="N448" i="2"/>
  <c r="L448" i="2"/>
  <c r="M448" i="2"/>
  <c r="O448" i="2"/>
  <c r="J448" i="2"/>
  <c r="J445" i="2"/>
  <c r="N445" i="2"/>
  <c r="K445" i="2"/>
  <c r="L445" i="2"/>
  <c r="M445" i="2"/>
  <c r="O445" i="2"/>
  <c r="J430" i="2"/>
  <c r="L430" i="2"/>
  <c r="K430" i="2"/>
  <c r="M430" i="2"/>
  <c r="N430" i="2"/>
  <c r="O430" i="2"/>
  <c r="K424" i="2"/>
  <c r="N424" i="2"/>
  <c r="J424" i="2"/>
  <c r="L424" i="2"/>
  <c r="M424" i="2"/>
  <c r="J421" i="2"/>
  <c r="N421" i="2"/>
  <c r="K421" i="2"/>
  <c r="L421" i="2"/>
  <c r="O421" i="2"/>
  <c r="J418" i="2"/>
  <c r="L418" i="2"/>
  <c r="K418" i="2"/>
  <c r="N418" i="2"/>
  <c r="J409" i="2"/>
  <c r="K409" i="2"/>
  <c r="M409" i="2"/>
  <c r="O409" i="2"/>
  <c r="L409" i="2"/>
  <c r="N409" i="2"/>
  <c r="K400" i="2"/>
  <c r="O400" i="2"/>
  <c r="N400" i="2"/>
  <c r="L400" i="2"/>
  <c r="J394" i="2"/>
  <c r="N394" i="2"/>
  <c r="L394" i="2"/>
  <c r="M394" i="2"/>
  <c r="O394" i="2"/>
  <c r="J385" i="2"/>
  <c r="K385" i="2"/>
  <c r="M385" i="2"/>
  <c r="N385" i="2"/>
  <c r="L385" i="2"/>
  <c r="O385" i="2"/>
  <c r="J382" i="2"/>
  <c r="N382" i="2"/>
  <c r="O382" i="2"/>
  <c r="K382" i="2"/>
  <c r="L382" i="2"/>
  <c r="M382" i="2"/>
  <c r="K376" i="2"/>
  <c r="M376" i="2"/>
  <c r="N376" i="2"/>
  <c r="L376" i="2"/>
  <c r="O376" i="2"/>
  <c r="J370" i="2"/>
  <c r="N370" i="2"/>
  <c r="M370" i="2"/>
  <c r="K370" i="2"/>
  <c r="L370" i="2"/>
  <c r="O370" i="2"/>
  <c r="J367" i="2"/>
  <c r="M367" i="2"/>
  <c r="K367" i="2"/>
  <c r="N367" i="2"/>
  <c r="O367" i="2"/>
  <c r="J361" i="2"/>
  <c r="K361" i="2"/>
  <c r="M361" i="2"/>
  <c r="N361" i="2"/>
  <c r="L361" i="2"/>
  <c r="O361" i="2"/>
  <c r="J355" i="2"/>
  <c r="M355" i="2"/>
  <c r="K355" i="2"/>
  <c r="N355" i="2"/>
  <c r="L355" i="2"/>
  <c r="O355" i="2"/>
  <c r="K352" i="2"/>
  <c r="N352" i="2"/>
  <c r="L352" i="2"/>
  <c r="M352" i="2"/>
  <c r="O352" i="2"/>
  <c r="J352" i="2"/>
  <c r="J346" i="2"/>
  <c r="N346" i="2"/>
  <c r="O346" i="2"/>
  <c r="M346" i="2"/>
  <c r="K346" i="2"/>
  <c r="L346" i="2"/>
  <c r="J337" i="2"/>
  <c r="K337" i="2"/>
  <c r="L337" i="2"/>
  <c r="M337" i="2"/>
  <c r="N337" i="2"/>
  <c r="O337" i="2"/>
  <c r="J334" i="2"/>
  <c r="M334" i="2"/>
  <c r="K334" i="2"/>
  <c r="L334" i="2"/>
  <c r="N334" i="2"/>
  <c r="O334" i="2"/>
  <c r="J325" i="2"/>
  <c r="N325" i="2"/>
  <c r="O325" i="2"/>
  <c r="K325" i="2"/>
  <c r="L325" i="2"/>
  <c r="M325" i="2"/>
  <c r="J322" i="2"/>
  <c r="M322" i="2"/>
  <c r="L322" i="2"/>
  <c r="N322" i="2"/>
  <c r="O322" i="2"/>
  <c r="J313" i="2"/>
  <c r="N313" i="2"/>
  <c r="O313" i="2"/>
  <c r="K313" i="2"/>
  <c r="L313" i="2"/>
  <c r="M313" i="2"/>
  <c r="J310" i="2"/>
  <c r="M310" i="2"/>
  <c r="L310" i="2"/>
  <c r="N310" i="2"/>
  <c r="O310" i="2"/>
  <c r="J301" i="2"/>
  <c r="K301" i="2"/>
  <c r="L301" i="2"/>
  <c r="M301" i="2"/>
  <c r="O301" i="2"/>
  <c r="N301" i="2"/>
  <c r="J295" i="2"/>
  <c r="K295" i="2"/>
  <c r="L295" i="2"/>
  <c r="M295" i="2"/>
  <c r="O295" i="2"/>
  <c r="N295" i="2"/>
  <c r="J289" i="2"/>
  <c r="N289" i="2"/>
  <c r="O289" i="2"/>
  <c r="L289" i="2"/>
  <c r="K289" i="2"/>
  <c r="J286" i="2"/>
  <c r="M286" i="2"/>
  <c r="L286" i="2"/>
  <c r="N286" i="2"/>
  <c r="O286" i="2"/>
  <c r="K286" i="2"/>
  <c r="N280" i="2"/>
  <c r="O280" i="2"/>
  <c r="M280" i="2"/>
  <c r="K280" i="2"/>
  <c r="J280" i="2"/>
  <c r="J277" i="2"/>
  <c r="N277" i="2"/>
  <c r="L277" i="2"/>
  <c r="O277" i="2"/>
  <c r="K277" i="2"/>
  <c r="J274" i="2"/>
  <c r="M274" i="2"/>
  <c r="L274" i="2"/>
  <c r="N274" i="2"/>
  <c r="K274" i="2"/>
  <c r="O274" i="2"/>
  <c r="J271" i="2"/>
  <c r="K271" i="2"/>
  <c r="L271" i="2"/>
  <c r="M271" i="2"/>
  <c r="O271" i="2"/>
  <c r="N271" i="2"/>
  <c r="J265" i="2"/>
  <c r="K265" i="2"/>
  <c r="O265" i="2"/>
  <c r="L265" i="2"/>
  <c r="M265" i="2"/>
  <c r="N265" i="2"/>
  <c r="J259" i="2"/>
  <c r="K259" i="2"/>
  <c r="N259" i="2"/>
  <c r="L259" i="2"/>
  <c r="O259" i="2"/>
  <c r="M259" i="2"/>
  <c r="L256" i="2"/>
  <c r="M256" i="2"/>
  <c r="N256" i="2"/>
  <c r="K256" i="2"/>
  <c r="O256" i="2"/>
  <c r="J253" i="2"/>
  <c r="K253" i="2"/>
  <c r="O253" i="2"/>
  <c r="L253" i="2"/>
  <c r="N253" i="2"/>
  <c r="J250" i="2"/>
  <c r="N250" i="2"/>
  <c r="O250" i="2"/>
  <c r="K250" i="2"/>
  <c r="L250" i="2"/>
  <c r="L244" i="2"/>
  <c r="M244" i="2"/>
  <c r="N244" i="2"/>
  <c r="K244" i="2"/>
  <c r="O244" i="2"/>
  <c r="J244" i="2"/>
  <c r="J241" i="2"/>
  <c r="K241" i="2"/>
  <c r="O241" i="2"/>
  <c r="M241" i="2"/>
  <c r="L241" i="2"/>
  <c r="N241" i="2"/>
  <c r="J235" i="2"/>
  <c r="K235" i="2"/>
  <c r="N235" i="2"/>
  <c r="O235" i="2"/>
  <c r="L235" i="2"/>
  <c r="M235" i="2"/>
  <c r="L232" i="2"/>
  <c r="M232" i="2"/>
  <c r="N232" i="2"/>
  <c r="K232" i="2"/>
  <c r="O232" i="2"/>
  <c r="J229" i="2"/>
  <c r="K229" i="2"/>
  <c r="O229" i="2"/>
  <c r="L229" i="2"/>
  <c r="M229" i="2"/>
  <c r="N229" i="2"/>
  <c r="K223" i="2"/>
  <c r="N223" i="2"/>
  <c r="M223" i="2"/>
  <c r="O223" i="2"/>
  <c r="J223" i="2"/>
  <c r="L220" i="2"/>
  <c r="M220" i="2"/>
  <c r="N220" i="2"/>
  <c r="K220" i="2"/>
  <c r="O220" i="2"/>
  <c r="J220" i="2"/>
  <c r="J217" i="2"/>
  <c r="K217" i="2"/>
  <c r="O217" i="2"/>
  <c r="M217" i="2"/>
  <c r="N217" i="2"/>
  <c r="L217" i="2"/>
  <c r="J214" i="2"/>
  <c r="N214" i="2"/>
  <c r="O214" i="2"/>
  <c r="K214" i="2"/>
  <c r="L214" i="2"/>
  <c r="M214" i="2"/>
  <c r="K211" i="2"/>
  <c r="M211" i="2"/>
  <c r="N211" i="2"/>
  <c r="O211" i="2"/>
  <c r="L211" i="2"/>
  <c r="J211" i="2"/>
  <c r="L493" i="2"/>
  <c r="M418" i="2"/>
  <c r="O388" i="2"/>
  <c r="J14" i="2"/>
  <c r="K14" i="2"/>
  <c r="O14" i="2"/>
  <c r="L14" i="2"/>
  <c r="M14" i="2"/>
  <c r="N14" i="2"/>
  <c r="J26" i="2"/>
  <c r="K26" i="2"/>
  <c r="L26" i="2"/>
  <c r="M26" i="2"/>
  <c r="O26" i="2"/>
  <c r="N26" i="2"/>
  <c r="K454" i="2"/>
  <c r="L415" i="2"/>
  <c r="M289" i="2"/>
  <c r="J12" i="2"/>
  <c r="N12" i="2"/>
  <c r="K12" i="2"/>
  <c r="L12" i="2"/>
  <c r="M12" i="2"/>
  <c r="O12" i="2"/>
  <c r="O378" i="2"/>
  <c r="O450" i="2"/>
  <c r="J11" i="2"/>
  <c r="K11" i="2"/>
  <c r="L11" i="2"/>
  <c r="M11" i="2"/>
  <c r="N11" i="2"/>
  <c r="O11" i="2"/>
  <c r="J500" i="2"/>
  <c r="K500" i="2"/>
  <c r="L500" i="2"/>
  <c r="M500" i="2"/>
  <c r="N500" i="2"/>
  <c r="O500" i="2"/>
  <c r="J497" i="2"/>
  <c r="M497" i="2"/>
  <c r="K497" i="2"/>
  <c r="L497" i="2"/>
  <c r="N497" i="2"/>
  <c r="O497" i="2"/>
  <c r="J494" i="2"/>
  <c r="K494" i="2"/>
  <c r="L494" i="2"/>
  <c r="M494" i="2"/>
  <c r="N494" i="2"/>
  <c r="O494" i="2"/>
  <c r="J491" i="2"/>
  <c r="L491" i="2"/>
  <c r="M491" i="2"/>
  <c r="N491" i="2"/>
  <c r="O491" i="2"/>
  <c r="J488" i="2"/>
  <c r="N488" i="2"/>
  <c r="O488" i="2"/>
  <c r="L488" i="2"/>
  <c r="J485" i="2"/>
  <c r="M485" i="2"/>
  <c r="O485" i="2"/>
  <c r="L485" i="2"/>
  <c r="J482" i="2"/>
  <c r="O482" i="2"/>
  <c r="K482" i="2"/>
  <c r="M482" i="2"/>
  <c r="J479" i="2"/>
  <c r="L479" i="2"/>
  <c r="O479" i="2"/>
  <c r="M479" i="2"/>
  <c r="J476" i="2"/>
  <c r="O476" i="2"/>
  <c r="N476" i="2"/>
  <c r="L476" i="2"/>
  <c r="J473" i="2"/>
  <c r="M473" i="2"/>
  <c r="N473" i="2"/>
  <c r="O473" i="2"/>
  <c r="K473" i="2"/>
  <c r="J470" i="2"/>
  <c r="L470" i="2"/>
  <c r="M470" i="2"/>
  <c r="N470" i="2"/>
  <c r="O470" i="2"/>
  <c r="J467" i="2"/>
  <c r="L467" i="2"/>
  <c r="O467" i="2"/>
  <c r="K467" i="2"/>
  <c r="M467" i="2"/>
  <c r="N467" i="2"/>
  <c r="J464" i="2"/>
  <c r="O464" i="2"/>
  <c r="K464" i="2"/>
  <c r="L464" i="2"/>
  <c r="M464" i="2"/>
  <c r="N464" i="2"/>
  <c r="J461" i="2"/>
  <c r="M461" i="2"/>
  <c r="K461" i="2"/>
  <c r="L461" i="2"/>
  <c r="N461" i="2"/>
  <c r="O461" i="2"/>
  <c r="J458" i="2"/>
  <c r="L458" i="2"/>
  <c r="K458" i="2"/>
  <c r="M458" i="2"/>
  <c r="N458" i="2"/>
  <c r="O458" i="2"/>
  <c r="J455" i="2"/>
  <c r="L455" i="2"/>
  <c r="O455" i="2"/>
  <c r="K455" i="2"/>
  <c r="M455" i="2"/>
  <c r="N455" i="2"/>
  <c r="J452" i="2"/>
  <c r="O452" i="2"/>
  <c r="K452" i="2"/>
  <c r="L452" i="2"/>
  <c r="M452" i="2"/>
  <c r="N452" i="2"/>
  <c r="J449" i="2"/>
  <c r="M449" i="2"/>
  <c r="K449" i="2"/>
  <c r="L449" i="2"/>
  <c r="N449" i="2"/>
  <c r="O449" i="2"/>
  <c r="J446" i="2"/>
  <c r="L446" i="2"/>
  <c r="K446" i="2"/>
  <c r="M446" i="2"/>
  <c r="N446" i="2"/>
  <c r="O446" i="2"/>
  <c r="J443" i="2"/>
  <c r="L443" i="2"/>
  <c r="O443" i="2"/>
  <c r="K443" i="2"/>
  <c r="M443" i="2"/>
  <c r="N443" i="2"/>
  <c r="J440" i="2"/>
  <c r="O440" i="2"/>
  <c r="K440" i="2"/>
  <c r="L440" i="2"/>
  <c r="M440" i="2"/>
  <c r="J437" i="2"/>
  <c r="M437" i="2"/>
  <c r="K437" i="2"/>
  <c r="L437" i="2"/>
  <c r="O437" i="2"/>
  <c r="J434" i="2"/>
  <c r="L434" i="2"/>
  <c r="K434" i="2"/>
  <c r="N434" i="2"/>
  <c r="J431" i="2"/>
  <c r="L431" i="2"/>
  <c r="O431" i="2"/>
  <c r="M431" i="2"/>
  <c r="J428" i="2"/>
  <c r="O428" i="2"/>
  <c r="N428" i="2"/>
  <c r="L428" i="2"/>
  <c r="J425" i="2"/>
  <c r="M425" i="2"/>
  <c r="N425" i="2"/>
  <c r="O425" i="2"/>
  <c r="K425" i="2"/>
  <c r="J422" i="2"/>
  <c r="L422" i="2"/>
  <c r="M422" i="2"/>
  <c r="N422" i="2"/>
  <c r="O422" i="2"/>
  <c r="J419" i="2"/>
  <c r="L419" i="2"/>
  <c r="O419" i="2"/>
  <c r="K419" i="2"/>
  <c r="M419" i="2"/>
  <c r="N419" i="2"/>
  <c r="J416" i="2"/>
  <c r="L416" i="2"/>
  <c r="O416" i="2"/>
  <c r="K416" i="2"/>
  <c r="M416" i="2"/>
  <c r="N416" i="2"/>
  <c r="J413" i="2"/>
  <c r="O413" i="2"/>
  <c r="K413" i="2"/>
  <c r="L413" i="2"/>
  <c r="M413" i="2"/>
  <c r="N413" i="2"/>
  <c r="J410" i="2"/>
  <c r="N410" i="2"/>
  <c r="O410" i="2"/>
  <c r="L410" i="2"/>
  <c r="J407" i="2"/>
  <c r="K407" i="2"/>
  <c r="O407" i="2"/>
  <c r="L407" i="2"/>
  <c r="M407" i="2"/>
  <c r="N407" i="2"/>
  <c r="J404" i="2"/>
  <c r="L404" i="2"/>
  <c r="N404" i="2"/>
  <c r="O404" i="2"/>
  <c r="M404" i="2"/>
  <c r="K404" i="2"/>
  <c r="J401" i="2"/>
  <c r="K401" i="2"/>
  <c r="O401" i="2"/>
  <c r="M401" i="2"/>
  <c r="N401" i="2"/>
  <c r="L401" i="2"/>
  <c r="J398" i="2"/>
  <c r="N398" i="2"/>
  <c r="K398" i="2"/>
  <c r="L398" i="2"/>
  <c r="M398" i="2"/>
  <c r="O398" i="2"/>
  <c r="J395" i="2"/>
  <c r="K395" i="2"/>
  <c r="L395" i="2"/>
  <c r="O395" i="2"/>
  <c r="N395" i="2"/>
  <c r="J392" i="2"/>
  <c r="L392" i="2"/>
  <c r="N392" i="2"/>
  <c r="O392" i="2"/>
  <c r="K392" i="2"/>
  <c r="M392" i="2"/>
  <c r="J389" i="2"/>
  <c r="K389" i="2"/>
  <c r="O389" i="2"/>
  <c r="N389" i="2"/>
  <c r="L389" i="2"/>
  <c r="J386" i="2"/>
  <c r="N386" i="2"/>
  <c r="M386" i="2"/>
  <c r="K386" i="2"/>
  <c r="L386" i="2"/>
  <c r="O386" i="2"/>
  <c r="J383" i="2"/>
  <c r="K383" i="2"/>
  <c r="L383" i="2"/>
  <c r="N383" i="2"/>
  <c r="O383" i="2"/>
  <c r="J380" i="2"/>
  <c r="L380" i="2"/>
  <c r="N380" i="2"/>
  <c r="O380" i="2"/>
  <c r="K380" i="2"/>
  <c r="M380" i="2"/>
  <c r="J377" i="2"/>
  <c r="K377" i="2"/>
  <c r="O377" i="2"/>
  <c r="N377" i="2"/>
  <c r="L377" i="2"/>
  <c r="M377" i="2"/>
  <c r="J374" i="2"/>
  <c r="N374" i="2"/>
  <c r="L374" i="2"/>
  <c r="K374" i="2"/>
  <c r="M374" i="2"/>
  <c r="O374" i="2"/>
  <c r="J371" i="2"/>
  <c r="K371" i="2"/>
  <c r="L371" i="2"/>
  <c r="M371" i="2"/>
  <c r="N371" i="2"/>
  <c r="J368" i="2"/>
  <c r="L368" i="2"/>
  <c r="N368" i="2"/>
  <c r="O368" i="2"/>
  <c r="M368" i="2"/>
  <c r="K368" i="2"/>
  <c r="J365" i="2"/>
  <c r="K365" i="2"/>
  <c r="O365" i="2"/>
  <c r="M365" i="2"/>
  <c r="N365" i="2"/>
  <c r="L365" i="2"/>
  <c r="J362" i="2"/>
  <c r="N362" i="2"/>
  <c r="K362" i="2"/>
  <c r="L362" i="2"/>
  <c r="O362" i="2"/>
  <c r="M362" i="2"/>
  <c r="J359" i="2"/>
  <c r="K359" i="2"/>
  <c r="L359" i="2"/>
  <c r="O359" i="2"/>
  <c r="M359" i="2"/>
  <c r="N359" i="2"/>
  <c r="J356" i="2"/>
  <c r="L356" i="2"/>
  <c r="N356" i="2"/>
  <c r="O356" i="2"/>
  <c r="K356" i="2"/>
  <c r="M356" i="2"/>
  <c r="J353" i="2"/>
  <c r="K353" i="2"/>
  <c r="O353" i="2"/>
  <c r="L353" i="2"/>
  <c r="N353" i="2"/>
  <c r="J350" i="2"/>
  <c r="N350" i="2"/>
  <c r="M350" i="2"/>
  <c r="K350" i="2"/>
  <c r="L350" i="2"/>
  <c r="O350" i="2"/>
  <c r="J347" i="2"/>
  <c r="K347" i="2"/>
  <c r="L347" i="2"/>
  <c r="N347" i="2"/>
  <c r="O347" i="2"/>
  <c r="J344" i="2"/>
  <c r="L344" i="2"/>
  <c r="M344" i="2"/>
  <c r="N344" i="2"/>
  <c r="O344" i="2"/>
  <c r="K344" i="2"/>
  <c r="J341" i="2"/>
  <c r="K341" i="2"/>
  <c r="O341" i="2"/>
  <c r="N341" i="2"/>
  <c r="L341" i="2"/>
  <c r="J338" i="2"/>
  <c r="L338" i="2"/>
  <c r="M338" i="2"/>
  <c r="N338" i="2"/>
  <c r="K338" i="2"/>
  <c r="O338" i="2"/>
  <c r="J335" i="2"/>
  <c r="O335" i="2"/>
  <c r="L335" i="2"/>
  <c r="N335" i="2"/>
  <c r="K335" i="2"/>
  <c r="M335" i="2"/>
  <c r="J332" i="2"/>
  <c r="K332" i="2"/>
  <c r="O332" i="2"/>
  <c r="M332" i="2"/>
  <c r="N332" i="2"/>
  <c r="J329" i="2"/>
  <c r="N329" i="2"/>
  <c r="K329" i="2"/>
  <c r="M329" i="2"/>
  <c r="O329" i="2"/>
  <c r="L329" i="2"/>
  <c r="J326" i="2"/>
  <c r="L326" i="2"/>
  <c r="M326" i="2"/>
  <c r="N326" i="2"/>
  <c r="K326" i="2"/>
  <c r="O326" i="2"/>
  <c r="J323" i="2"/>
  <c r="O323" i="2"/>
  <c r="K323" i="2"/>
  <c r="N323" i="2"/>
  <c r="L323" i="2"/>
  <c r="M323" i="2"/>
  <c r="J320" i="2"/>
  <c r="K320" i="2"/>
  <c r="O320" i="2"/>
  <c r="M320" i="2"/>
  <c r="N320" i="2"/>
  <c r="J317" i="2"/>
  <c r="N317" i="2"/>
  <c r="K317" i="2"/>
  <c r="M317" i="2"/>
  <c r="O317" i="2"/>
  <c r="L317" i="2"/>
  <c r="J314" i="2"/>
  <c r="L314" i="2"/>
  <c r="M314" i="2"/>
  <c r="N314" i="2"/>
  <c r="O314" i="2"/>
  <c r="K314" i="2"/>
  <c r="J311" i="2"/>
  <c r="O311" i="2"/>
  <c r="L311" i="2"/>
  <c r="M311" i="2"/>
  <c r="N311" i="2"/>
  <c r="K311" i="2"/>
  <c r="J308" i="2"/>
  <c r="K308" i="2"/>
  <c r="L308" i="2"/>
  <c r="M308" i="2"/>
  <c r="N308" i="2"/>
  <c r="O308" i="2"/>
  <c r="J305" i="2"/>
  <c r="N305" i="2"/>
  <c r="K305" i="2"/>
  <c r="L305" i="2"/>
  <c r="O305" i="2"/>
  <c r="M305" i="2"/>
  <c r="J302" i="2"/>
  <c r="L302" i="2"/>
  <c r="M302" i="2"/>
  <c r="N302" i="2"/>
  <c r="O302" i="2"/>
  <c r="K302" i="2"/>
  <c r="J299" i="2"/>
  <c r="O299" i="2"/>
  <c r="L299" i="2"/>
  <c r="K299" i="2"/>
  <c r="N299" i="2"/>
  <c r="J296" i="2"/>
  <c r="K296" i="2"/>
  <c r="O296" i="2"/>
  <c r="M296" i="2"/>
  <c r="N296" i="2"/>
  <c r="L296" i="2"/>
  <c r="J293" i="2"/>
  <c r="N293" i="2"/>
  <c r="K293" i="2"/>
  <c r="M293" i="2"/>
  <c r="O293" i="2"/>
  <c r="L293" i="2"/>
  <c r="J290" i="2"/>
  <c r="L290" i="2"/>
  <c r="M290" i="2"/>
  <c r="N290" i="2"/>
  <c r="K290" i="2"/>
  <c r="O290" i="2"/>
  <c r="J287" i="2"/>
  <c r="O287" i="2"/>
  <c r="K287" i="2"/>
  <c r="L287" i="2"/>
  <c r="M287" i="2"/>
  <c r="N287" i="2"/>
  <c r="J284" i="2"/>
  <c r="K284" i="2"/>
  <c r="O284" i="2"/>
  <c r="M284" i="2"/>
  <c r="N284" i="2"/>
  <c r="L284" i="2"/>
  <c r="J281" i="2"/>
  <c r="N281" i="2"/>
  <c r="K281" i="2"/>
  <c r="M281" i="2"/>
  <c r="L281" i="2"/>
  <c r="O281" i="2"/>
  <c r="J278" i="2"/>
  <c r="L278" i="2"/>
  <c r="M278" i="2"/>
  <c r="N278" i="2"/>
  <c r="K278" i="2"/>
  <c r="O278" i="2"/>
  <c r="J275" i="2"/>
  <c r="O275" i="2"/>
  <c r="L275" i="2"/>
  <c r="M275" i="2"/>
  <c r="N275" i="2"/>
  <c r="K275" i="2"/>
  <c r="J272" i="2"/>
  <c r="K272" i="2"/>
  <c r="L272" i="2"/>
  <c r="M272" i="2"/>
  <c r="N272" i="2"/>
  <c r="O272" i="2"/>
  <c r="J269" i="2"/>
  <c r="N269" i="2"/>
  <c r="K269" i="2"/>
  <c r="L269" i="2"/>
  <c r="M269" i="2"/>
  <c r="J266" i="2"/>
  <c r="K266" i="2"/>
  <c r="L266" i="2"/>
  <c r="O266" i="2"/>
  <c r="N266" i="2"/>
  <c r="M266" i="2"/>
  <c r="J263" i="2"/>
  <c r="M263" i="2"/>
  <c r="N263" i="2"/>
  <c r="O263" i="2"/>
  <c r="K263" i="2"/>
  <c r="L263" i="2"/>
  <c r="J260" i="2"/>
  <c r="L260" i="2"/>
  <c r="N260" i="2"/>
  <c r="K260" i="2"/>
  <c r="M260" i="2"/>
  <c r="O260" i="2"/>
  <c r="J257" i="2"/>
  <c r="O257" i="2"/>
  <c r="L257" i="2"/>
  <c r="M257" i="2"/>
  <c r="N257" i="2"/>
  <c r="K257" i="2"/>
  <c r="J254" i="2"/>
  <c r="K254" i="2"/>
  <c r="L254" i="2"/>
  <c r="N254" i="2"/>
  <c r="O254" i="2"/>
  <c r="M254" i="2"/>
  <c r="J251" i="2"/>
  <c r="M251" i="2"/>
  <c r="N251" i="2"/>
  <c r="O251" i="2"/>
  <c r="K251" i="2"/>
  <c r="L251" i="2"/>
  <c r="K488" i="2"/>
  <c r="M469" i="2"/>
  <c r="K431" i="2"/>
  <c r="K410" i="2"/>
  <c r="N340" i="2"/>
  <c r="M277" i="2"/>
  <c r="J23" i="2"/>
  <c r="K23" i="2"/>
  <c r="L23" i="2"/>
  <c r="M23" i="2"/>
  <c r="O23" i="2"/>
  <c r="N23" i="2"/>
  <c r="J10" i="2"/>
  <c r="L10" i="2"/>
  <c r="K10" i="2"/>
  <c r="N10" i="2"/>
  <c r="M10" i="2"/>
  <c r="O10" i="2"/>
  <c r="J22" i="2"/>
  <c r="L22" i="2"/>
  <c r="K22" i="2"/>
  <c r="M22" i="2"/>
  <c r="N22" i="2"/>
  <c r="N485" i="2"/>
  <c r="O466" i="2"/>
  <c r="N447" i="2"/>
  <c r="M428" i="2"/>
  <c r="K406" i="2"/>
  <c r="L373" i="2"/>
  <c r="L332" i="2"/>
  <c r="O269" i="2"/>
  <c r="J9" i="2"/>
  <c r="K9" i="2"/>
  <c r="L9" i="2"/>
  <c r="M9" i="2"/>
  <c r="N9" i="2"/>
  <c r="O9" i="2"/>
  <c r="J21" i="2"/>
  <c r="K21" i="2"/>
  <c r="L21" i="2"/>
  <c r="N21" i="2"/>
  <c r="M21" i="2"/>
  <c r="O21" i="2"/>
  <c r="K485" i="2"/>
  <c r="M466" i="2"/>
  <c r="K428" i="2"/>
  <c r="J25" i="2"/>
  <c r="M25" i="2"/>
  <c r="N25" i="2"/>
  <c r="O25" i="2"/>
  <c r="K25" i="2"/>
  <c r="L25" i="2"/>
  <c r="J400" i="2"/>
  <c r="N482" i="2"/>
  <c r="N463" i="2"/>
  <c r="L425" i="2"/>
  <c r="M400" i="2"/>
  <c r="L367" i="2"/>
  <c r="K322" i="2"/>
  <c r="M253" i="2"/>
  <c r="J24" i="2"/>
  <c r="N24" i="2"/>
  <c r="M24" i="2"/>
  <c r="O24" i="2"/>
  <c r="K24" i="2"/>
  <c r="J7" i="2"/>
  <c r="O7" i="2"/>
  <c r="N7" i="2"/>
  <c r="L7" i="2"/>
  <c r="K7" i="2"/>
  <c r="M7" i="2"/>
  <c r="J498" i="2"/>
  <c r="K498" i="2"/>
  <c r="L498" i="2"/>
  <c r="N498" i="2"/>
  <c r="J483" i="2"/>
  <c r="K483" i="2"/>
  <c r="L483" i="2"/>
  <c r="M483" i="2"/>
  <c r="N483" i="2"/>
  <c r="O483" i="2"/>
  <c r="J480" i="2"/>
  <c r="N480" i="2"/>
  <c r="K480" i="2"/>
  <c r="L480" i="2"/>
  <c r="M480" i="2"/>
  <c r="O480" i="2"/>
  <c r="J474" i="2"/>
  <c r="M474" i="2"/>
  <c r="K474" i="2"/>
  <c r="L474" i="2"/>
  <c r="N474" i="2"/>
  <c r="O474" i="2"/>
  <c r="J471" i="2"/>
  <c r="K471" i="2"/>
  <c r="L471" i="2"/>
  <c r="M471" i="2"/>
  <c r="N471" i="2"/>
  <c r="O471" i="2"/>
  <c r="J465" i="2"/>
  <c r="M465" i="2"/>
  <c r="K465" i="2"/>
  <c r="L465" i="2"/>
  <c r="N465" i="2"/>
  <c r="O465" i="2"/>
  <c r="J462" i="2"/>
  <c r="M462" i="2"/>
  <c r="K462" i="2"/>
  <c r="L462" i="2"/>
  <c r="N462" i="2"/>
  <c r="O462" i="2"/>
  <c r="J459" i="2"/>
  <c r="K459" i="2"/>
  <c r="L459" i="2"/>
  <c r="M459" i="2"/>
  <c r="N459" i="2"/>
  <c r="J456" i="2"/>
  <c r="N456" i="2"/>
  <c r="K456" i="2"/>
  <c r="L456" i="2"/>
  <c r="M456" i="2"/>
  <c r="J453" i="2"/>
  <c r="M453" i="2"/>
  <c r="K453" i="2"/>
  <c r="L453" i="2"/>
  <c r="O453" i="2"/>
  <c r="J444" i="2"/>
  <c r="N444" i="2"/>
  <c r="O444" i="2"/>
  <c r="L444" i="2"/>
  <c r="J441" i="2"/>
  <c r="M441" i="2"/>
  <c r="N441" i="2"/>
  <c r="O441" i="2"/>
  <c r="K441" i="2"/>
  <c r="J435" i="2"/>
  <c r="K435" i="2"/>
  <c r="L435" i="2"/>
  <c r="M435" i="2"/>
  <c r="N435" i="2"/>
  <c r="O435" i="2"/>
  <c r="J432" i="2"/>
  <c r="N432" i="2"/>
  <c r="K432" i="2"/>
  <c r="L432" i="2"/>
  <c r="M432" i="2"/>
  <c r="O432" i="2"/>
  <c r="J429" i="2"/>
  <c r="M429" i="2"/>
  <c r="K429" i="2"/>
  <c r="L429" i="2"/>
  <c r="N429" i="2"/>
  <c r="O429" i="2"/>
  <c r="J423" i="2"/>
  <c r="K423" i="2"/>
  <c r="L423" i="2"/>
  <c r="M423" i="2"/>
  <c r="N423" i="2"/>
  <c r="O423" i="2"/>
  <c r="J420" i="2"/>
  <c r="N420" i="2"/>
  <c r="K420" i="2"/>
  <c r="L420" i="2"/>
  <c r="M420" i="2"/>
  <c r="O420" i="2"/>
  <c r="J414" i="2"/>
  <c r="L414" i="2"/>
  <c r="K414" i="2"/>
  <c r="N414" i="2"/>
  <c r="O414" i="2"/>
  <c r="J408" i="2"/>
  <c r="L408" i="2"/>
  <c r="M408" i="2"/>
  <c r="N408" i="2"/>
  <c r="K408" i="2"/>
  <c r="O408" i="2"/>
  <c r="J402" i="2"/>
  <c r="L402" i="2"/>
  <c r="M402" i="2"/>
  <c r="K402" i="2"/>
  <c r="N402" i="2"/>
  <c r="O402" i="2"/>
  <c r="J399" i="2"/>
  <c r="M399" i="2"/>
  <c r="O399" i="2"/>
  <c r="L399" i="2"/>
  <c r="K399" i="2"/>
  <c r="J396" i="2"/>
  <c r="L396" i="2"/>
  <c r="K396" i="2"/>
  <c r="M396" i="2"/>
  <c r="N396" i="2"/>
  <c r="O396" i="2"/>
  <c r="J393" i="2"/>
  <c r="O393" i="2"/>
  <c r="N393" i="2"/>
  <c r="K393" i="2"/>
  <c r="L393" i="2"/>
  <c r="M393" i="2"/>
  <c r="J387" i="2"/>
  <c r="M387" i="2"/>
  <c r="O387" i="2"/>
  <c r="K387" i="2"/>
  <c r="L387" i="2"/>
  <c r="N387" i="2"/>
  <c r="J381" i="2"/>
  <c r="O381" i="2"/>
  <c r="M381" i="2"/>
  <c r="K381" i="2"/>
  <c r="L381" i="2"/>
  <c r="N381" i="2"/>
  <c r="J378" i="2"/>
  <c r="L378" i="2"/>
  <c r="M378" i="2"/>
  <c r="N378" i="2"/>
  <c r="J375" i="2"/>
  <c r="M375" i="2"/>
  <c r="O375" i="2"/>
  <c r="N375" i="2"/>
  <c r="K375" i="2"/>
  <c r="L375" i="2"/>
  <c r="J372" i="2"/>
  <c r="L372" i="2"/>
  <c r="K372" i="2"/>
  <c r="N372" i="2"/>
  <c r="O372" i="2"/>
  <c r="M372" i="2"/>
  <c r="J369" i="2"/>
  <c r="O369" i="2"/>
  <c r="L369" i="2"/>
  <c r="M369" i="2"/>
  <c r="K369" i="2"/>
  <c r="N369" i="2"/>
  <c r="J366" i="2"/>
  <c r="L366" i="2"/>
  <c r="M366" i="2"/>
  <c r="N366" i="2"/>
  <c r="O366" i="2"/>
  <c r="J363" i="2"/>
  <c r="M363" i="2"/>
  <c r="O363" i="2"/>
  <c r="L363" i="2"/>
  <c r="K363" i="2"/>
  <c r="N363" i="2"/>
  <c r="J360" i="2"/>
  <c r="L360" i="2"/>
  <c r="O360" i="2"/>
  <c r="M360" i="2"/>
  <c r="J357" i="2"/>
  <c r="O357" i="2"/>
  <c r="N357" i="2"/>
  <c r="K357" i="2"/>
  <c r="L357" i="2"/>
  <c r="M357" i="2"/>
  <c r="J354" i="2"/>
  <c r="L354" i="2"/>
  <c r="M354" i="2"/>
  <c r="K354" i="2"/>
  <c r="O354" i="2"/>
  <c r="J351" i="2"/>
  <c r="M351" i="2"/>
  <c r="O351" i="2"/>
  <c r="K351" i="2"/>
  <c r="L351" i="2"/>
  <c r="N351" i="2"/>
  <c r="J348" i="2"/>
  <c r="L348" i="2"/>
  <c r="O348" i="2"/>
  <c r="M348" i="2"/>
  <c r="K348" i="2"/>
  <c r="J345" i="2"/>
  <c r="O345" i="2"/>
  <c r="L345" i="2"/>
  <c r="K345" i="2"/>
  <c r="M345" i="2"/>
  <c r="N345" i="2"/>
  <c r="J342" i="2"/>
  <c r="K342" i="2"/>
  <c r="L342" i="2"/>
  <c r="M342" i="2"/>
  <c r="O342" i="2"/>
  <c r="N342" i="2"/>
  <c r="J339" i="2"/>
  <c r="M339" i="2"/>
  <c r="N339" i="2"/>
  <c r="O339" i="2"/>
  <c r="K339" i="2"/>
  <c r="L339" i="2"/>
  <c r="J336" i="2"/>
  <c r="K336" i="2"/>
  <c r="L336" i="2"/>
  <c r="N336" i="2"/>
  <c r="O336" i="2"/>
  <c r="M336" i="2"/>
  <c r="J333" i="2"/>
  <c r="M333" i="2"/>
  <c r="N333" i="2"/>
  <c r="O333" i="2"/>
  <c r="K333" i="2"/>
  <c r="L333" i="2"/>
  <c r="J330" i="2"/>
  <c r="K330" i="2"/>
  <c r="L330" i="2"/>
  <c r="M330" i="2"/>
  <c r="N330" i="2"/>
  <c r="J327" i="2"/>
  <c r="L327" i="2"/>
  <c r="K327" i="2"/>
  <c r="N327" i="2"/>
  <c r="O327" i="2"/>
  <c r="M327" i="2"/>
  <c r="J324" i="2"/>
  <c r="O324" i="2"/>
  <c r="K324" i="2"/>
  <c r="L324" i="2"/>
  <c r="N324" i="2"/>
  <c r="M324" i="2"/>
  <c r="J321" i="2"/>
  <c r="M321" i="2"/>
  <c r="N321" i="2"/>
  <c r="O321" i="2"/>
  <c r="K321" i="2"/>
  <c r="L321" i="2"/>
  <c r="J318" i="2"/>
  <c r="M318" i="2"/>
  <c r="N318" i="2"/>
  <c r="O318" i="2"/>
  <c r="K318" i="2"/>
  <c r="L318" i="2"/>
  <c r="J315" i="2"/>
  <c r="L315" i="2"/>
  <c r="K315" i="2"/>
  <c r="M315" i="2"/>
  <c r="N315" i="2"/>
  <c r="O315" i="2"/>
  <c r="J312" i="2"/>
  <c r="O312" i="2"/>
  <c r="K312" i="2"/>
  <c r="L312" i="2"/>
  <c r="M312" i="2"/>
  <c r="J309" i="2"/>
  <c r="M309" i="2"/>
  <c r="N309" i="2"/>
  <c r="O309" i="2"/>
  <c r="K309" i="2"/>
  <c r="L309" i="2"/>
  <c r="J306" i="2"/>
  <c r="M306" i="2"/>
  <c r="K306" i="2"/>
  <c r="L306" i="2"/>
  <c r="N306" i="2"/>
  <c r="O306" i="2"/>
  <c r="J303" i="2"/>
  <c r="L303" i="2"/>
  <c r="K303" i="2"/>
  <c r="M303" i="2"/>
  <c r="O303" i="2"/>
  <c r="N303" i="2"/>
  <c r="J300" i="2"/>
  <c r="O300" i="2"/>
  <c r="K300" i="2"/>
  <c r="L300" i="2"/>
  <c r="N300" i="2"/>
  <c r="J297" i="2"/>
  <c r="M297" i="2"/>
  <c r="N297" i="2"/>
  <c r="O297" i="2"/>
  <c r="K297" i="2"/>
  <c r="L297" i="2"/>
  <c r="J294" i="2"/>
  <c r="K294" i="2"/>
  <c r="L294" i="2"/>
  <c r="M294" i="2"/>
  <c r="N294" i="2"/>
  <c r="O294" i="2"/>
  <c r="J291" i="2"/>
  <c r="L291" i="2"/>
  <c r="K291" i="2"/>
  <c r="M291" i="2"/>
  <c r="O291" i="2"/>
  <c r="N291" i="2"/>
  <c r="J288" i="2"/>
  <c r="O288" i="2"/>
  <c r="K288" i="2"/>
  <c r="L288" i="2"/>
  <c r="N288" i="2"/>
  <c r="J285" i="2"/>
  <c r="M285" i="2"/>
  <c r="N285" i="2"/>
  <c r="O285" i="2"/>
  <c r="L285" i="2"/>
  <c r="K285" i="2"/>
  <c r="J282" i="2"/>
  <c r="M282" i="2"/>
  <c r="N282" i="2"/>
  <c r="O282" i="2"/>
  <c r="K282" i="2"/>
  <c r="L282" i="2"/>
  <c r="J279" i="2"/>
  <c r="L279" i="2"/>
  <c r="K279" i="2"/>
  <c r="M279" i="2"/>
  <c r="N279" i="2"/>
  <c r="O279" i="2"/>
  <c r="J276" i="2"/>
  <c r="O276" i="2"/>
  <c r="K276" i="2"/>
  <c r="L276" i="2"/>
  <c r="M276" i="2"/>
  <c r="N276" i="2"/>
  <c r="J273" i="2"/>
  <c r="M273" i="2"/>
  <c r="N273" i="2"/>
  <c r="O273" i="2"/>
  <c r="L273" i="2"/>
  <c r="K273" i="2"/>
  <c r="J270" i="2"/>
  <c r="M270" i="2"/>
  <c r="N270" i="2"/>
  <c r="K270" i="2"/>
  <c r="L270" i="2"/>
  <c r="O270" i="2"/>
  <c r="J267" i="2"/>
  <c r="M267" i="2"/>
  <c r="O267" i="2"/>
  <c r="N267" i="2"/>
  <c r="K267" i="2"/>
  <c r="J264" i="2"/>
  <c r="K264" i="2"/>
  <c r="L264" i="2"/>
  <c r="N264" i="2"/>
  <c r="O264" i="2"/>
  <c r="M264" i="2"/>
  <c r="J261" i="2"/>
  <c r="K261" i="2"/>
  <c r="L261" i="2"/>
  <c r="M261" i="2"/>
  <c r="O261" i="2"/>
  <c r="N261" i="2"/>
  <c r="J258" i="2"/>
  <c r="N258" i="2"/>
  <c r="O258" i="2"/>
  <c r="K258" i="2"/>
  <c r="L258" i="2"/>
  <c r="M258" i="2"/>
  <c r="J255" i="2"/>
  <c r="M255" i="2"/>
  <c r="O255" i="2"/>
  <c r="K255" i="2"/>
  <c r="N255" i="2"/>
  <c r="L255" i="2"/>
  <c r="J252" i="2"/>
  <c r="M252" i="2"/>
  <c r="L252" i="2"/>
  <c r="N252" i="2"/>
  <c r="O252" i="2"/>
  <c r="K252" i="2"/>
  <c r="J249" i="2"/>
  <c r="K249" i="2"/>
  <c r="L249" i="2"/>
  <c r="M249" i="2"/>
  <c r="O249" i="2"/>
  <c r="N249" i="2"/>
  <c r="J246" i="2"/>
  <c r="N246" i="2"/>
  <c r="O246" i="2"/>
  <c r="L246" i="2"/>
  <c r="M246" i="2"/>
  <c r="K246" i="2"/>
  <c r="J243" i="2"/>
  <c r="M243" i="2"/>
  <c r="N243" i="2"/>
  <c r="O243" i="2"/>
  <c r="K243" i="2"/>
  <c r="L243" i="2"/>
  <c r="J240" i="2"/>
  <c r="L240" i="2"/>
  <c r="M240" i="2"/>
  <c r="N240" i="2"/>
  <c r="K240" i="2"/>
  <c r="O240" i="2"/>
  <c r="J237" i="2"/>
  <c r="K237" i="2"/>
  <c r="L237" i="2"/>
  <c r="M237" i="2"/>
  <c r="N237" i="2"/>
  <c r="O237" i="2"/>
  <c r="J234" i="2"/>
  <c r="N234" i="2"/>
  <c r="O234" i="2"/>
  <c r="L234" i="2"/>
  <c r="K234" i="2"/>
  <c r="J376" i="2"/>
  <c r="M498" i="2"/>
  <c r="L482" i="2"/>
  <c r="L463" i="2"/>
  <c r="K444" i="2"/>
  <c r="O424" i="2"/>
  <c r="N399" i="2"/>
  <c r="K366" i="2"/>
  <c r="M250" i="2"/>
  <c r="J8" i="2"/>
  <c r="N8" i="2"/>
  <c r="O8" i="2"/>
  <c r="K8" i="2"/>
  <c r="L8" i="2"/>
  <c r="M8" i="2"/>
  <c r="J19" i="2"/>
  <c r="O19" i="2"/>
  <c r="K19" i="2"/>
  <c r="L19" i="2"/>
  <c r="N19" i="2"/>
  <c r="M19" i="2"/>
  <c r="J495" i="2"/>
  <c r="K495" i="2"/>
  <c r="L495" i="2"/>
  <c r="M495" i="2"/>
  <c r="N495" i="2"/>
  <c r="J492" i="2"/>
  <c r="N492" i="2"/>
  <c r="K492" i="2"/>
  <c r="L492" i="2"/>
  <c r="M492" i="2"/>
  <c r="O492" i="2"/>
  <c r="J489" i="2"/>
  <c r="K489" i="2"/>
  <c r="L489" i="2"/>
  <c r="M489" i="2"/>
  <c r="N489" i="2"/>
  <c r="O489" i="2"/>
  <c r="J486" i="2"/>
  <c r="M486" i="2"/>
  <c r="K486" i="2"/>
  <c r="L486" i="2"/>
  <c r="N486" i="2"/>
  <c r="O486" i="2"/>
  <c r="J477" i="2"/>
  <c r="M477" i="2"/>
  <c r="K477" i="2"/>
  <c r="L477" i="2"/>
  <c r="N477" i="2"/>
  <c r="O477" i="2"/>
  <c r="J468" i="2"/>
  <c r="N468" i="2"/>
  <c r="K468" i="2"/>
  <c r="L468" i="2"/>
  <c r="M468" i="2"/>
  <c r="O468" i="2"/>
  <c r="J450" i="2"/>
  <c r="M450" i="2"/>
  <c r="K450" i="2"/>
  <c r="N450" i="2"/>
  <c r="J447" i="2"/>
  <c r="K447" i="2"/>
  <c r="O447" i="2"/>
  <c r="M447" i="2"/>
  <c r="J438" i="2"/>
  <c r="M438" i="2"/>
  <c r="L438" i="2"/>
  <c r="N438" i="2"/>
  <c r="O438" i="2"/>
  <c r="J426" i="2"/>
  <c r="M426" i="2"/>
  <c r="K426" i="2"/>
  <c r="L426" i="2"/>
  <c r="N426" i="2"/>
  <c r="O426" i="2"/>
  <c r="J417" i="2"/>
  <c r="L417" i="2"/>
  <c r="M417" i="2"/>
  <c r="K417" i="2"/>
  <c r="N417" i="2"/>
  <c r="O417" i="2"/>
  <c r="J411" i="2"/>
  <c r="M411" i="2"/>
  <c r="O411" i="2"/>
  <c r="K411" i="2"/>
  <c r="N411" i="2"/>
  <c r="L411" i="2"/>
  <c r="J405" i="2"/>
  <c r="O405" i="2"/>
  <c r="L405" i="2"/>
  <c r="M405" i="2"/>
  <c r="N405" i="2"/>
  <c r="J390" i="2"/>
  <c r="L390" i="2"/>
  <c r="M390" i="2"/>
  <c r="K390" i="2"/>
  <c r="O390" i="2"/>
  <c r="N390" i="2"/>
  <c r="J384" i="2"/>
  <c r="L384" i="2"/>
  <c r="O384" i="2"/>
  <c r="N384" i="2"/>
  <c r="K384" i="2"/>
  <c r="J6" i="2"/>
  <c r="L6" i="2"/>
  <c r="M6" i="2"/>
  <c r="N6" i="2"/>
  <c r="O6" i="2"/>
  <c r="K6" i="2"/>
  <c r="J18" i="2"/>
  <c r="L18" i="2"/>
  <c r="M18" i="2"/>
  <c r="N18" i="2"/>
  <c r="O18" i="2"/>
  <c r="K18" i="2"/>
  <c r="J256" i="2"/>
  <c r="L496" i="2"/>
  <c r="N479" i="2"/>
  <c r="M460" i="2"/>
  <c r="L441" i="2"/>
  <c r="K422" i="2"/>
  <c r="M395" i="2"/>
  <c r="N360" i="2"/>
  <c r="N312" i="2"/>
  <c r="M238" i="2"/>
  <c r="J20" i="2"/>
  <c r="N20" i="2"/>
  <c r="O20" i="2"/>
  <c r="K20" i="2"/>
  <c r="L20" i="2"/>
  <c r="M20" i="2"/>
  <c r="J5" i="2"/>
  <c r="K5" i="2"/>
  <c r="L5" i="2"/>
  <c r="M5" i="2"/>
  <c r="N5" i="2"/>
  <c r="O5" i="2"/>
  <c r="J17" i="2"/>
  <c r="M17" i="2"/>
  <c r="L17" i="2"/>
  <c r="O17" i="2"/>
  <c r="N17" i="2"/>
  <c r="K17" i="2"/>
  <c r="J232" i="2"/>
  <c r="O495" i="2"/>
  <c r="K479" i="2"/>
  <c r="O459" i="2"/>
  <c r="N440" i="2"/>
  <c r="M421" i="2"/>
  <c r="K394" i="2"/>
  <c r="K360" i="2"/>
  <c r="K310" i="2"/>
  <c r="M234" i="2"/>
  <c r="L24" i="2"/>
  <c r="J13" i="2"/>
  <c r="M13" i="2"/>
  <c r="N13" i="2"/>
  <c r="O13" i="2"/>
  <c r="K13" i="2"/>
  <c r="L13" i="2"/>
  <c r="J28" i="2"/>
  <c r="K28" i="2"/>
  <c r="L28" i="2"/>
  <c r="M28" i="2"/>
  <c r="N28" i="2"/>
  <c r="O28" i="2"/>
  <c r="N493" i="2"/>
  <c r="M476" i="2"/>
  <c r="L457" i="2"/>
  <c r="K438" i="2"/>
  <c r="O418" i="2"/>
  <c r="M389" i="2"/>
  <c r="N354" i="2"/>
  <c r="M300" i="2"/>
  <c r="L223" i="2"/>
  <c r="O22" i="2"/>
  <c r="J248" i="2"/>
  <c r="L248" i="2"/>
  <c r="N248" i="2"/>
  <c r="K248" i="2"/>
  <c r="O248" i="2"/>
  <c r="J245" i="2"/>
  <c r="O245" i="2"/>
  <c r="L245" i="2"/>
  <c r="K245" i="2"/>
  <c r="N245" i="2"/>
  <c r="J242" i="2"/>
  <c r="K242" i="2"/>
  <c r="L242" i="2"/>
  <c r="M242" i="2"/>
  <c r="N242" i="2"/>
  <c r="J239" i="2"/>
  <c r="M239" i="2"/>
  <c r="N239" i="2"/>
  <c r="O239" i="2"/>
  <c r="K239" i="2"/>
  <c r="J236" i="2"/>
  <c r="L236" i="2"/>
  <c r="M236" i="2"/>
  <c r="N236" i="2"/>
  <c r="O236" i="2"/>
  <c r="K236" i="2"/>
  <c r="J233" i="2"/>
  <c r="O233" i="2"/>
  <c r="K233" i="2"/>
  <c r="L233" i="2"/>
  <c r="M233" i="2"/>
  <c r="J230" i="2"/>
  <c r="K230" i="2"/>
  <c r="L230" i="2"/>
  <c r="O230" i="2"/>
  <c r="N230" i="2"/>
  <c r="J227" i="2"/>
  <c r="M227" i="2"/>
  <c r="N227" i="2"/>
  <c r="O227" i="2"/>
  <c r="K227" i="2"/>
  <c r="J224" i="2"/>
  <c r="L224" i="2"/>
  <c r="N224" i="2"/>
  <c r="O224" i="2"/>
  <c r="J221" i="2"/>
  <c r="O221" i="2"/>
  <c r="K221" i="2"/>
  <c r="N221" i="2"/>
  <c r="L221" i="2"/>
  <c r="J218" i="2"/>
  <c r="K218" i="2"/>
  <c r="L218" i="2"/>
  <c r="N218" i="2"/>
  <c r="O218" i="2"/>
  <c r="M218" i="2"/>
  <c r="J215" i="2"/>
  <c r="M215" i="2"/>
  <c r="N215" i="2"/>
  <c r="O215" i="2"/>
  <c r="K215" i="2"/>
  <c r="L215" i="2"/>
  <c r="J212" i="2"/>
  <c r="L212" i="2"/>
  <c r="N212" i="2"/>
  <c r="M212" i="2"/>
  <c r="O212" i="2"/>
  <c r="J209" i="2"/>
  <c r="O209" i="2"/>
  <c r="L209" i="2"/>
  <c r="K209" i="2"/>
  <c r="M209" i="2"/>
  <c r="N209" i="2"/>
  <c r="J206" i="2"/>
  <c r="O206" i="2"/>
  <c r="L206" i="2"/>
  <c r="M206" i="2"/>
  <c r="J203" i="2"/>
  <c r="K203" i="2"/>
  <c r="L203" i="2"/>
  <c r="M203" i="2"/>
  <c r="O203" i="2"/>
  <c r="N203" i="2"/>
  <c r="J200" i="2"/>
  <c r="N200" i="2"/>
  <c r="O200" i="2"/>
  <c r="L200" i="2"/>
  <c r="M200" i="2"/>
  <c r="J197" i="2"/>
  <c r="L197" i="2"/>
  <c r="M197" i="2"/>
  <c r="N197" i="2"/>
  <c r="O197" i="2"/>
  <c r="K197" i="2"/>
  <c r="J194" i="2"/>
  <c r="L194" i="2"/>
  <c r="N194" i="2"/>
  <c r="M194" i="2"/>
  <c r="O194" i="2"/>
  <c r="K194" i="2"/>
  <c r="J191" i="2"/>
  <c r="K191" i="2"/>
  <c r="L191" i="2"/>
  <c r="M191" i="2"/>
  <c r="N191" i="2"/>
  <c r="J188" i="2"/>
  <c r="N188" i="2"/>
  <c r="O188" i="2"/>
  <c r="M188" i="2"/>
  <c r="K188" i="2"/>
  <c r="L188" i="2"/>
  <c r="J185" i="2"/>
  <c r="M185" i="2"/>
  <c r="N185" i="2"/>
  <c r="O185" i="2"/>
  <c r="K185" i="2"/>
  <c r="L185" i="2"/>
  <c r="J182" i="2"/>
  <c r="M182" i="2"/>
  <c r="N182" i="2"/>
  <c r="O182" i="2"/>
  <c r="L182" i="2"/>
  <c r="J179" i="2"/>
  <c r="K179" i="2"/>
  <c r="L179" i="2"/>
  <c r="M179" i="2"/>
  <c r="N179" i="2"/>
  <c r="O179" i="2"/>
  <c r="J176" i="2"/>
  <c r="N176" i="2"/>
  <c r="O176" i="2"/>
  <c r="K176" i="2"/>
  <c r="L176" i="2"/>
  <c r="J173" i="2"/>
  <c r="K173" i="2"/>
  <c r="L173" i="2"/>
  <c r="N173" i="2"/>
  <c r="O173" i="2"/>
  <c r="M173" i="2"/>
  <c r="J170" i="2"/>
  <c r="K170" i="2"/>
  <c r="L170" i="2"/>
  <c r="O170" i="2"/>
  <c r="N170" i="2"/>
  <c r="M170" i="2"/>
  <c r="J167" i="2"/>
  <c r="K167" i="2"/>
  <c r="L167" i="2"/>
  <c r="M167" i="2"/>
  <c r="N167" i="2"/>
  <c r="J164" i="2"/>
  <c r="N164" i="2"/>
  <c r="O164" i="2"/>
  <c r="K164" i="2"/>
  <c r="L164" i="2"/>
  <c r="M164" i="2"/>
  <c r="J161" i="2"/>
  <c r="O161" i="2"/>
  <c r="L161" i="2"/>
  <c r="K161" i="2"/>
  <c r="M161" i="2"/>
  <c r="J158" i="2"/>
  <c r="O158" i="2"/>
  <c r="L158" i="2"/>
  <c r="M158" i="2"/>
  <c r="N158" i="2"/>
  <c r="J155" i="2"/>
  <c r="K155" i="2"/>
  <c r="L155" i="2"/>
  <c r="M155" i="2"/>
  <c r="O155" i="2"/>
  <c r="J152" i="2"/>
  <c r="N152" i="2"/>
  <c r="O152" i="2"/>
  <c r="L152" i="2"/>
  <c r="K152" i="2"/>
  <c r="M152" i="2"/>
  <c r="J149" i="2"/>
  <c r="L149" i="2"/>
  <c r="M149" i="2"/>
  <c r="N149" i="2"/>
  <c r="O149" i="2"/>
  <c r="K149" i="2"/>
  <c r="J146" i="2"/>
  <c r="L146" i="2"/>
  <c r="N146" i="2"/>
  <c r="K146" i="2"/>
  <c r="M146" i="2"/>
  <c r="J143" i="2"/>
  <c r="K143" i="2"/>
  <c r="L143" i="2"/>
  <c r="M143" i="2"/>
  <c r="N143" i="2"/>
  <c r="O143" i="2"/>
  <c r="J140" i="2"/>
  <c r="N140" i="2"/>
  <c r="O140" i="2"/>
  <c r="M140" i="2"/>
  <c r="K140" i="2"/>
  <c r="L140" i="2"/>
  <c r="J137" i="2"/>
  <c r="M137" i="2"/>
  <c r="N137" i="2"/>
  <c r="O137" i="2"/>
  <c r="K137" i="2"/>
  <c r="L137" i="2"/>
  <c r="J134" i="2"/>
  <c r="M134" i="2"/>
  <c r="N134" i="2"/>
  <c r="O134" i="2"/>
  <c r="K134" i="2"/>
  <c r="L134" i="2"/>
  <c r="J131" i="2"/>
  <c r="K131" i="2"/>
  <c r="L131" i="2"/>
  <c r="M131" i="2"/>
  <c r="N131" i="2"/>
  <c r="O131" i="2"/>
  <c r="J128" i="2"/>
  <c r="N128" i="2"/>
  <c r="O128" i="2"/>
  <c r="K128" i="2"/>
  <c r="L128" i="2"/>
  <c r="J125" i="2"/>
  <c r="K125" i="2"/>
  <c r="L125" i="2"/>
  <c r="N125" i="2"/>
  <c r="O125" i="2"/>
  <c r="M125" i="2"/>
  <c r="J122" i="2"/>
  <c r="K122" i="2"/>
  <c r="L122" i="2"/>
  <c r="O122" i="2"/>
  <c r="N122" i="2"/>
  <c r="M122" i="2"/>
  <c r="J119" i="2"/>
  <c r="K119" i="2"/>
  <c r="L119" i="2"/>
  <c r="M119" i="2"/>
  <c r="O119" i="2"/>
  <c r="J116" i="2"/>
  <c r="N116" i="2"/>
  <c r="O116" i="2"/>
  <c r="K116" i="2"/>
  <c r="L116" i="2"/>
  <c r="M116" i="2"/>
  <c r="J113" i="2"/>
  <c r="O113" i="2"/>
  <c r="L113" i="2"/>
  <c r="K113" i="2"/>
  <c r="M113" i="2"/>
  <c r="J110" i="2"/>
  <c r="O110" i="2"/>
  <c r="K110" i="2"/>
  <c r="M110" i="2"/>
  <c r="N110" i="2"/>
  <c r="J107" i="2"/>
  <c r="K107" i="2"/>
  <c r="L107" i="2"/>
  <c r="M107" i="2"/>
  <c r="N107" i="2"/>
  <c r="O107" i="2"/>
  <c r="J104" i="2"/>
  <c r="N104" i="2"/>
  <c r="O104" i="2"/>
  <c r="L104" i="2"/>
  <c r="J101" i="2"/>
  <c r="M101" i="2"/>
  <c r="L101" i="2"/>
  <c r="N101" i="2"/>
  <c r="O101" i="2"/>
  <c r="K101" i="2"/>
  <c r="J98" i="2"/>
  <c r="K98" i="2"/>
  <c r="L98" i="2"/>
  <c r="M98" i="2"/>
  <c r="O98" i="2"/>
  <c r="J95" i="2"/>
  <c r="K95" i="2"/>
  <c r="L95" i="2"/>
  <c r="M95" i="2"/>
  <c r="N95" i="2"/>
  <c r="O95" i="2"/>
  <c r="J92" i="2"/>
  <c r="N92" i="2"/>
  <c r="O92" i="2"/>
  <c r="K92" i="2"/>
  <c r="L92" i="2"/>
  <c r="M92" i="2"/>
  <c r="J89" i="2"/>
  <c r="M89" i="2"/>
  <c r="L89" i="2"/>
  <c r="N89" i="2"/>
  <c r="O89" i="2"/>
  <c r="J86" i="2"/>
  <c r="K86" i="2"/>
  <c r="O86" i="2"/>
  <c r="M86" i="2"/>
  <c r="N86" i="2"/>
  <c r="J83" i="2"/>
  <c r="K83" i="2"/>
  <c r="L83" i="2"/>
  <c r="M83" i="2"/>
  <c r="N83" i="2"/>
  <c r="O83" i="2"/>
  <c r="J80" i="2"/>
  <c r="N80" i="2"/>
  <c r="O80" i="2"/>
  <c r="K80" i="2"/>
  <c r="L80" i="2"/>
  <c r="M80" i="2"/>
  <c r="J77" i="2"/>
  <c r="M77" i="2"/>
  <c r="K77" i="2"/>
  <c r="L77" i="2"/>
  <c r="J74" i="2"/>
  <c r="O74" i="2"/>
  <c r="K74" i="2"/>
  <c r="L74" i="2"/>
  <c r="M74" i="2"/>
  <c r="J71" i="2"/>
  <c r="K71" i="2"/>
  <c r="L71" i="2"/>
  <c r="M71" i="2"/>
  <c r="N71" i="2"/>
  <c r="O71" i="2"/>
  <c r="J68" i="2"/>
  <c r="N68" i="2"/>
  <c r="O68" i="2"/>
  <c r="K68" i="2"/>
  <c r="L68" i="2"/>
  <c r="M68" i="2"/>
  <c r="J65" i="2"/>
  <c r="M65" i="2"/>
  <c r="L65" i="2"/>
  <c r="N65" i="2"/>
  <c r="O65" i="2"/>
  <c r="J62" i="2"/>
  <c r="K62" i="2"/>
  <c r="L62" i="2"/>
  <c r="M62" i="2"/>
  <c r="O62" i="2"/>
  <c r="J59" i="2"/>
  <c r="K59" i="2"/>
  <c r="L59" i="2"/>
  <c r="M59" i="2"/>
  <c r="O59" i="2"/>
  <c r="N59" i="2"/>
  <c r="J56" i="2"/>
  <c r="N56" i="2"/>
  <c r="O56" i="2"/>
  <c r="K56" i="2"/>
  <c r="M56" i="2"/>
  <c r="J53" i="2"/>
  <c r="M53" i="2"/>
  <c r="L53" i="2"/>
  <c r="O53" i="2"/>
  <c r="K53" i="2"/>
  <c r="N53" i="2"/>
  <c r="J50" i="2"/>
  <c r="K50" i="2"/>
  <c r="O50" i="2"/>
  <c r="M50" i="2"/>
  <c r="N50" i="2"/>
  <c r="J47" i="2"/>
  <c r="K47" i="2"/>
  <c r="L47" i="2"/>
  <c r="M47" i="2"/>
  <c r="N47" i="2"/>
  <c r="O47" i="2"/>
  <c r="J44" i="2"/>
  <c r="N44" i="2"/>
  <c r="O44" i="2"/>
  <c r="K44" i="2"/>
  <c r="L44" i="2"/>
  <c r="M44" i="2"/>
  <c r="J41" i="2"/>
  <c r="M41" i="2"/>
  <c r="L41" i="2"/>
  <c r="N41" i="2"/>
  <c r="O41" i="2"/>
  <c r="K41" i="2"/>
  <c r="J38" i="2"/>
  <c r="O38" i="2"/>
  <c r="L38" i="2"/>
  <c r="N38" i="2"/>
  <c r="J35" i="2"/>
  <c r="K35" i="2"/>
  <c r="L35" i="2"/>
  <c r="M35" i="2"/>
  <c r="N35" i="2"/>
  <c r="O35" i="2"/>
  <c r="J32" i="2"/>
  <c r="N32" i="2"/>
  <c r="O32" i="2"/>
  <c r="L32" i="2"/>
  <c r="K32" i="2"/>
  <c r="M32" i="2"/>
  <c r="J29" i="2"/>
  <c r="M29" i="2"/>
  <c r="L29" i="2"/>
  <c r="N29" i="2"/>
  <c r="O29" i="2"/>
  <c r="J91" i="2"/>
  <c r="J34" i="2"/>
  <c r="M221" i="2"/>
  <c r="K182" i="2"/>
  <c r="N161" i="2"/>
  <c r="J151" i="2"/>
  <c r="N233" i="2"/>
  <c r="K200" i="2"/>
  <c r="O177" i="2"/>
  <c r="M136" i="2"/>
  <c r="J148" i="2"/>
  <c r="L199" i="2"/>
  <c r="N155" i="2"/>
  <c r="N113" i="2"/>
  <c r="K89" i="2"/>
  <c r="K65" i="2"/>
  <c r="J231" i="2"/>
  <c r="M231" i="2"/>
  <c r="K231" i="2"/>
  <c r="L231" i="2"/>
  <c r="N231" i="2"/>
  <c r="O231" i="2"/>
  <c r="J228" i="2"/>
  <c r="M228" i="2"/>
  <c r="K228" i="2"/>
  <c r="L228" i="2"/>
  <c r="O228" i="2"/>
  <c r="J225" i="2"/>
  <c r="K225" i="2"/>
  <c r="L225" i="2"/>
  <c r="M225" i="2"/>
  <c r="O225" i="2"/>
  <c r="N225" i="2"/>
  <c r="J222" i="2"/>
  <c r="N222" i="2"/>
  <c r="O222" i="2"/>
  <c r="K222" i="2"/>
  <c r="L222" i="2"/>
  <c r="M222" i="2"/>
  <c r="J219" i="2"/>
  <c r="M219" i="2"/>
  <c r="O219" i="2"/>
  <c r="K219" i="2"/>
  <c r="N219" i="2"/>
  <c r="J216" i="2"/>
  <c r="M216" i="2"/>
  <c r="K216" i="2"/>
  <c r="O216" i="2"/>
  <c r="J213" i="2"/>
  <c r="K213" i="2"/>
  <c r="L213" i="2"/>
  <c r="M213" i="2"/>
  <c r="J210" i="2"/>
  <c r="N210" i="2"/>
  <c r="O210" i="2"/>
  <c r="K210" i="2"/>
  <c r="L210" i="2"/>
  <c r="J207" i="2"/>
  <c r="O207" i="2"/>
  <c r="N207" i="2"/>
  <c r="K207" i="2"/>
  <c r="L207" i="2"/>
  <c r="M207" i="2"/>
  <c r="J204" i="2"/>
  <c r="N204" i="2"/>
  <c r="O204" i="2"/>
  <c r="L204" i="2"/>
  <c r="J201" i="2"/>
  <c r="K201" i="2"/>
  <c r="N201" i="2"/>
  <c r="O201" i="2"/>
  <c r="L201" i="2"/>
  <c r="M201" i="2"/>
  <c r="J198" i="2"/>
  <c r="L198" i="2"/>
  <c r="M198" i="2"/>
  <c r="N198" i="2"/>
  <c r="K198" i="2"/>
  <c r="O198" i="2"/>
  <c r="J195" i="2"/>
  <c r="O195" i="2"/>
  <c r="K195" i="2"/>
  <c r="L195" i="2"/>
  <c r="M195" i="2"/>
  <c r="N195" i="2"/>
  <c r="J192" i="2"/>
  <c r="K192" i="2"/>
  <c r="L192" i="2"/>
  <c r="M192" i="2"/>
  <c r="O192" i="2"/>
  <c r="J189" i="2"/>
  <c r="K189" i="2"/>
  <c r="L189" i="2"/>
  <c r="M189" i="2"/>
  <c r="N189" i="2"/>
  <c r="J186" i="2"/>
  <c r="L186" i="2"/>
  <c r="M186" i="2"/>
  <c r="N186" i="2"/>
  <c r="O186" i="2"/>
  <c r="J183" i="2"/>
  <c r="O183" i="2"/>
  <c r="L183" i="2"/>
  <c r="M183" i="2"/>
  <c r="N183" i="2"/>
  <c r="J180" i="2"/>
  <c r="M180" i="2"/>
  <c r="L180" i="2"/>
  <c r="N180" i="2"/>
  <c r="O180" i="2"/>
  <c r="J177" i="2"/>
  <c r="K177" i="2"/>
  <c r="M177" i="2"/>
  <c r="L177" i="2"/>
  <c r="J174" i="2"/>
  <c r="L174" i="2"/>
  <c r="M174" i="2"/>
  <c r="N174" i="2"/>
  <c r="K174" i="2"/>
  <c r="O174" i="2"/>
  <c r="J171" i="2"/>
  <c r="O171" i="2"/>
  <c r="M171" i="2"/>
  <c r="L171" i="2"/>
  <c r="N171" i="2"/>
  <c r="J168" i="2"/>
  <c r="M168" i="2"/>
  <c r="N168" i="2"/>
  <c r="O168" i="2"/>
  <c r="J165" i="2"/>
  <c r="K165" i="2"/>
  <c r="M165" i="2"/>
  <c r="O165" i="2"/>
  <c r="N165" i="2"/>
  <c r="J162" i="2"/>
  <c r="L162" i="2"/>
  <c r="M162" i="2"/>
  <c r="N162" i="2"/>
  <c r="O162" i="2"/>
  <c r="K162" i="2"/>
  <c r="J159" i="2"/>
  <c r="O159" i="2"/>
  <c r="N159" i="2"/>
  <c r="K159" i="2"/>
  <c r="L159" i="2"/>
  <c r="M159" i="2"/>
  <c r="J156" i="2"/>
  <c r="N156" i="2"/>
  <c r="O156" i="2"/>
  <c r="L156" i="2"/>
  <c r="K156" i="2"/>
  <c r="J153" i="2"/>
  <c r="K153" i="2"/>
  <c r="N153" i="2"/>
  <c r="O153" i="2"/>
  <c r="L153" i="2"/>
  <c r="J150" i="2"/>
  <c r="L150" i="2"/>
  <c r="M150" i="2"/>
  <c r="N150" i="2"/>
  <c r="K150" i="2"/>
  <c r="O150" i="2"/>
  <c r="J147" i="2"/>
  <c r="O147" i="2"/>
  <c r="K147" i="2"/>
  <c r="L147" i="2"/>
  <c r="M147" i="2"/>
  <c r="N147" i="2"/>
  <c r="J144" i="2"/>
  <c r="K144" i="2"/>
  <c r="L144" i="2"/>
  <c r="M144" i="2"/>
  <c r="O144" i="2"/>
  <c r="N144" i="2"/>
  <c r="J141" i="2"/>
  <c r="K141" i="2"/>
  <c r="L141" i="2"/>
  <c r="M141" i="2"/>
  <c r="O141" i="2"/>
  <c r="J138" i="2"/>
  <c r="L138" i="2"/>
  <c r="M138" i="2"/>
  <c r="N138" i="2"/>
  <c r="K138" i="2"/>
  <c r="O138" i="2"/>
  <c r="J135" i="2"/>
  <c r="O135" i="2"/>
  <c r="L135" i="2"/>
  <c r="M135" i="2"/>
  <c r="N135" i="2"/>
  <c r="K135" i="2"/>
  <c r="J132" i="2"/>
  <c r="M132" i="2"/>
  <c r="K132" i="2"/>
  <c r="O132" i="2"/>
  <c r="J129" i="2"/>
  <c r="K129" i="2"/>
  <c r="M129" i="2"/>
  <c r="N129" i="2"/>
  <c r="O129" i="2"/>
  <c r="J126" i="2"/>
  <c r="L126" i="2"/>
  <c r="M126" i="2"/>
  <c r="N126" i="2"/>
  <c r="K126" i="2"/>
  <c r="J123" i="2"/>
  <c r="O123" i="2"/>
  <c r="M123" i="2"/>
  <c r="K123" i="2"/>
  <c r="L123" i="2"/>
  <c r="N123" i="2"/>
  <c r="J120" i="2"/>
  <c r="M120" i="2"/>
  <c r="N120" i="2"/>
  <c r="O120" i="2"/>
  <c r="K120" i="2"/>
  <c r="J117" i="2"/>
  <c r="K117" i="2"/>
  <c r="M117" i="2"/>
  <c r="O117" i="2"/>
  <c r="L117" i="2"/>
  <c r="J114" i="2"/>
  <c r="L114" i="2"/>
  <c r="M114" i="2"/>
  <c r="N114" i="2"/>
  <c r="O114" i="2"/>
  <c r="K114" i="2"/>
  <c r="J111" i="2"/>
  <c r="O111" i="2"/>
  <c r="N111" i="2"/>
  <c r="K111" i="2"/>
  <c r="L111" i="2"/>
  <c r="M111" i="2"/>
  <c r="J108" i="2"/>
  <c r="N108" i="2"/>
  <c r="M108" i="2"/>
  <c r="O108" i="2"/>
  <c r="K108" i="2"/>
  <c r="L108" i="2"/>
  <c r="J105" i="2"/>
  <c r="K105" i="2"/>
  <c r="L105" i="2"/>
  <c r="M105" i="2"/>
  <c r="N105" i="2"/>
  <c r="J102" i="2"/>
  <c r="L102" i="2"/>
  <c r="M102" i="2"/>
  <c r="N102" i="2"/>
  <c r="K102" i="2"/>
  <c r="J99" i="2"/>
  <c r="K99" i="2"/>
  <c r="O99" i="2"/>
  <c r="L99" i="2"/>
  <c r="M99" i="2"/>
  <c r="N99" i="2"/>
  <c r="J96" i="2"/>
  <c r="N96" i="2"/>
  <c r="M96" i="2"/>
  <c r="K96" i="2"/>
  <c r="O96" i="2"/>
  <c r="L96" i="2"/>
  <c r="J93" i="2"/>
  <c r="K93" i="2"/>
  <c r="L93" i="2"/>
  <c r="M93" i="2"/>
  <c r="O93" i="2"/>
  <c r="J90" i="2"/>
  <c r="L90" i="2"/>
  <c r="M90" i="2"/>
  <c r="N90" i="2"/>
  <c r="O90" i="2"/>
  <c r="K90" i="2"/>
  <c r="J87" i="2"/>
  <c r="K87" i="2"/>
  <c r="O87" i="2"/>
  <c r="L87" i="2"/>
  <c r="M87" i="2"/>
  <c r="J84" i="2"/>
  <c r="N84" i="2"/>
  <c r="K84" i="2"/>
  <c r="M84" i="2"/>
  <c r="O84" i="2"/>
  <c r="L84" i="2"/>
  <c r="J81" i="2"/>
  <c r="K81" i="2"/>
  <c r="M81" i="2"/>
  <c r="L81" i="2"/>
  <c r="O81" i="2"/>
  <c r="J78" i="2"/>
  <c r="L78" i="2"/>
  <c r="M78" i="2"/>
  <c r="N78" i="2"/>
  <c r="O78" i="2"/>
  <c r="J75" i="2"/>
  <c r="K75" i="2"/>
  <c r="O75" i="2"/>
  <c r="M75" i="2"/>
  <c r="L75" i="2"/>
  <c r="N75" i="2"/>
  <c r="J72" i="2"/>
  <c r="N72" i="2"/>
  <c r="M72" i="2"/>
  <c r="O72" i="2"/>
  <c r="K72" i="2"/>
  <c r="J69" i="2"/>
  <c r="K69" i="2"/>
  <c r="L69" i="2"/>
  <c r="M69" i="2"/>
  <c r="N69" i="2"/>
  <c r="O69" i="2"/>
  <c r="J66" i="2"/>
  <c r="L66" i="2"/>
  <c r="M66" i="2"/>
  <c r="N66" i="2"/>
  <c r="K66" i="2"/>
  <c r="J63" i="2"/>
  <c r="K63" i="2"/>
  <c r="O63" i="2"/>
  <c r="L63" i="2"/>
  <c r="M63" i="2"/>
  <c r="J60" i="2"/>
  <c r="N60" i="2"/>
  <c r="M60" i="2"/>
  <c r="K60" i="2"/>
  <c r="L60" i="2"/>
  <c r="O60" i="2"/>
  <c r="J57" i="2"/>
  <c r="K57" i="2"/>
  <c r="L57" i="2"/>
  <c r="M57" i="2"/>
  <c r="N57" i="2"/>
  <c r="O57" i="2"/>
  <c r="J54" i="2"/>
  <c r="L54" i="2"/>
  <c r="M54" i="2"/>
  <c r="N54" i="2"/>
  <c r="O54" i="2"/>
  <c r="J51" i="2"/>
  <c r="K51" i="2"/>
  <c r="O51" i="2"/>
  <c r="L51" i="2"/>
  <c r="M51" i="2"/>
  <c r="N51" i="2"/>
  <c r="J48" i="2"/>
  <c r="N48" i="2"/>
  <c r="K48" i="2"/>
  <c r="O48" i="2"/>
  <c r="M48" i="2"/>
  <c r="J45" i="2"/>
  <c r="K45" i="2"/>
  <c r="L45" i="2"/>
  <c r="O45" i="2"/>
  <c r="M45" i="2"/>
  <c r="J42" i="2"/>
  <c r="L42" i="2"/>
  <c r="M42" i="2"/>
  <c r="N42" i="2"/>
  <c r="O42" i="2"/>
  <c r="J39" i="2"/>
  <c r="K39" i="2"/>
  <c r="O39" i="2"/>
  <c r="M39" i="2"/>
  <c r="N39" i="2"/>
  <c r="J36" i="2"/>
  <c r="N36" i="2"/>
  <c r="M36" i="2"/>
  <c r="O36" i="2"/>
  <c r="K36" i="2"/>
  <c r="L36" i="2"/>
  <c r="J33" i="2"/>
  <c r="K33" i="2"/>
  <c r="L33" i="2"/>
  <c r="M33" i="2"/>
  <c r="N33" i="2"/>
  <c r="J30" i="2"/>
  <c r="L30" i="2"/>
  <c r="M30" i="2"/>
  <c r="N30" i="2"/>
  <c r="O30" i="2"/>
  <c r="K30" i="2"/>
  <c r="M248" i="2"/>
  <c r="L216" i="2"/>
  <c r="N196" i="2"/>
  <c r="M176" i="2"/>
  <c r="N132" i="2"/>
  <c r="N63" i="2"/>
  <c r="L39" i="2"/>
  <c r="M245" i="2"/>
  <c r="M230" i="2"/>
  <c r="O213" i="2"/>
  <c r="N192" i="2"/>
  <c r="M153" i="2"/>
  <c r="L132" i="2"/>
  <c r="L110" i="2"/>
  <c r="N87" i="2"/>
  <c r="N228" i="2"/>
  <c r="N213" i="2"/>
  <c r="O191" i="2"/>
  <c r="K171" i="2"/>
  <c r="L129" i="2"/>
  <c r="O105" i="2"/>
  <c r="L227" i="2"/>
  <c r="K212" i="2"/>
  <c r="L168" i="2"/>
  <c r="M128" i="2"/>
  <c r="M104" i="2"/>
  <c r="N81" i="2"/>
  <c r="J205" i="2"/>
  <c r="M205" i="2"/>
  <c r="N205" i="2"/>
  <c r="O205" i="2"/>
  <c r="K205" i="2"/>
  <c r="J202" i="2"/>
  <c r="K202" i="2"/>
  <c r="M202" i="2"/>
  <c r="N202" i="2"/>
  <c r="O202" i="2"/>
  <c r="L202" i="2"/>
  <c r="K199" i="2"/>
  <c r="N199" i="2"/>
  <c r="M199" i="2"/>
  <c r="O199" i="2"/>
  <c r="K196" i="2"/>
  <c r="L196" i="2"/>
  <c r="M196" i="2"/>
  <c r="O196" i="2"/>
  <c r="J193" i="2"/>
  <c r="M193" i="2"/>
  <c r="N193" i="2"/>
  <c r="O193" i="2"/>
  <c r="K193" i="2"/>
  <c r="L193" i="2"/>
  <c r="J190" i="2"/>
  <c r="N190" i="2"/>
  <c r="K190" i="2"/>
  <c r="L190" i="2"/>
  <c r="N187" i="2"/>
  <c r="O187" i="2"/>
  <c r="K187" i="2"/>
  <c r="L187" i="2"/>
  <c r="M187" i="2"/>
  <c r="K184" i="2"/>
  <c r="L184" i="2"/>
  <c r="N184" i="2"/>
  <c r="O184" i="2"/>
  <c r="M184" i="2"/>
  <c r="J181" i="2"/>
  <c r="M181" i="2"/>
  <c r="N181" i="2"/>
  <c r="O181" i="2"/>
  <c r="K181" i="2"/>
  <c r="L181" i="2"/>
  <c r="J178" i="2"/>
  <c r="K178" i="2"/>
  <c r="O178" i="2"/>
  <c r="L178" i="2"/>
  <c r="M178" i="2"/>
  <c r="N178" i="2"/>
  <c r="K175" i="2"/>
  <c r="O175" i="2"/>
  <c r="M175" i="2"/>
  <c r="N175" i="2"/>
  <c r="K172" i="2"/>
  <c r="L172" i="2"/>
  <c r="O172" i="2"/>
  <c r="M172" i="2"/>
  <c r="N172" i="2"/>
  <c r="J169" i="2"/>
  <c r="M169" i="2"/>
  <c r="N169" i="2"/>
  <c r="O169" i="2"/>
  <c r="L169" i="2"/>
  <c r="K169" i="2"/>
  <c r="J166" i="2"/>
  <c r="L166" i="2"/>
  <c r="M166" i="2"/>
  <c r="N166" i="2"/>
  <c r="K166" i="2"/>
  <c r="O166" i="2"/>
  <c r="L163" i="2"/>
  <c r="M163" i="2"/>
  <c r="N163" i="2"/>
  <c r="O163" i="2"/>
  <c r="K160" i="2"/>
  <c r="L160" i="2"/>
  <c r="M160" i="2"/>
  <c r="N160" i="2"/>
  <c r="O160" i="2"/>
  <c r="J157" i="2"/>
  <c r="M157" i="2"/>
  <c r="N157" i="2"/>
  <c r="O157" i="2"/>
  <c r="K157" i="2"/>
  <c r="L157" i="2"/>
  <c r="J154" i="2"/>
  <c r="K154" i="2"/>
  <c r="M154" i="2"/>
  <c r="N154" i="2"/>
  <c r="O154" i="2"/>
  <c r="K151" i="2"/>
  <c r="N151" i="2"/>
  <c r="M151" i="2"/>
  <c r="O151" i="2"/>
  <c r="K148" i="2"/>
  <c r="L148" i="2"/>
  <c r="N148" i="2"/>
  <c r="M148" i="2"/>
  <c r="J145" i="2"/>
  <c r="M145" i="2"/>
  <c r="N145" i="2"/>
  <c r="O145" i="2"/>
  <c r="K145" i="2"/>
  <c r="L145" i="2"/>
  <c r="J142" i="2"/>
  <c r="N142" i="2"/>
  <c r="K142" i="2"/>
  <c r="N139" i="2"/>
  <c r="O139" i="2"/>
  <c r="M139" i="2"/>
  <c r="K139" i="2"/>
  <c r="K136" i="2"/>
  <c r="L136" i="2"/>
  <c r="N136" i="2"/>
  <c r="O136" i="2"/>
  <c r="J133" i="2"/>
  <c r="M133" i="2"/>
  <c r="N133" i="2"/>
  <c r="O133" i="2"/>
  <c r="K133" i="2"/>
  <c r="J130" i="2"/>
  <c r="K130" i="2"/>
  <c r="O130" i="2"/>
  <c r="L130" i="2"/>
  <c r="M130" i="2"/>
  <c r="N130" i="2"/>
  <c r="K127" i="2"/>
  <c r="O127" i="2"/>
  <c r="M127" i="2"/>
  <c r="L127" i="2"/>
  <c r="N127" i="2"/>
  <c r="K124" i="2"/>
  <c r="L124" i="2"/>
  <c r="O124" i="2"/>
  <c r="M124" i="2"/>
  <c r="J121" i="2"/>
  <c r="M121" i="2"/>
  <c r="N121" i="2"/>
  <c r="O121" i="2"/>
  <c r="L121" i="2"/>
  <c r="K121" i="2"/>
  <c r="J118" i="2"/>
  <c r="L118" i="2"/>
  <c r="M118" i="2"/>
  <c r="N118" i="2"/>
  <c r="L115" i="2"/>
  <c r="M115" i="2"/>
  <c r="N115" i="2"/>
  <c r="K115" i="2"/>
  <c r="O115" i="2"/>
  <c r="K112" i="2"/>
  <c r="L112" i="2"/>
  <c r="M112" i="2"/>
  <c r="N112" i="2"/>
  <c r="J109" i="2"/>
  <c r="M109" i="2"/>
  <c r="N109" i="2"/>
  <c r="O109" i="2"/>
  <c r="K109" i="2"/>
  <c r="L109" i="2"/>
  <c r="J106" i="2"/>
  <c r="L106" i="2"/>
  <c r="K106" i="2"/>
  <c r="M106" i="2"/>
  <c r="N106" i="2"/>
  <c r="O106" i="2"/>
  <c r="O103" i="2"/>
  <c r="N103" i="2"/>
  <c r="K103" i="2"/>
  <c r="L103" i="2"/>
  <c r="K100" i="2"/>
  <c r="L100" i="2"/>
  <c r="M100" i="2"/>
  <c r="N100" i="2"/>
  <c r="O100" i="2"/>
  <c r="J97" i="2"/>
  <c r="M97" i="2"/>
  <c r="N97" i="2"/>
  <c r="O97" i="2"/>
  <c r="K97" i="2"/>
  <c r="L97" i="2"/>
  <c r="J94" i="2"/>
  <c r="L94" i="2"/>
  <c r="K94" i="2"/>
  <c r="M94" i="2"/>
  <c r="N94" i="2"/>
  <c r="O91" i="2"/>
  <c r="K91" i="2"/>
  <c r="L91" i="2"/>
  <c r="N91" i="2"/>
  <c r="K88" i="2"/>
  <c r="L88" i="2"/>
  <c r="N88" i="2"/>
  <c r="M88" i="2"/>
  <c r="J85" i="2"/>
  <c r="M85" i="2"/>
  <c r="N85" i="2"/>
  <c r="O85" i="2"/>
  <c r="K85" i="2"/>
  <c r="L85" i="2"/>
  <c r="J82" i="2"/>
  <c r="L82" i="2"/>
  <c r="K82" i="2"/>
  <c r="N82" i="2"/>
  <c r="O82" i="2"/>
  <c r="M82" i="2"/>
  <c r="O79" i="2"/>
  <c r="N79" i="2"/>
  <c r="K79" i="2"/>
  <c r="L79" i="2"/>
  <c r="M79" i="2"/>
  <c r="K76" i="2"/>
  <c r="L76" i="2"/>
  <c r="M76" i="2"/>
  <c r="N76" i="2"/>
  <c r="O76" i="2"/>
  <c r="J73" i="2"/>
  <c r="M73" i="2"/>
  <c r="N73" i="2"/>
  <c r="O73" i="2"/>
  <c r="K73" i="2"/>
  <c r="L73" i="2"/>
  <c r="J70" i="2"/>
  <c r="L70" i="2"/>
  <c r="M70" i="2"/>
  <c r="K70" i="2"/>
  <c r="N70" i="2"/>
  <c r="O67" i="2"/>
  <c r="N67" i="2"/>
  <c r="K67" i="2"/>
  <c r="L67" i="2"/>
  <c r="M67" i="2"/>
  <c r="K64" i="2"/>
  <c r="L64" i="2"/>
  <c r="M64" i="2"/>
  <c r="O64" i="2"/>
  <c r="N64" i="2"/>
  <c r="J61" i="2"/>
  <c r="M61" i="2"/>
  <c r="N61" i="2"/>
  <c r="O61" i="2"/>
  <c r="K61" i="2"/>
  <c r="L58" i="2"/>
  <c r="K58" i="2"/>
  <c r="M58" i="2"/>
  <c r="N58" i="2"/>
  <c r="O55" i="2"/>
  <c r="K55" i="2"/>
  <c r="L55" i="2"/>
  <c r="M55" i="2"/>
  <c r="N55" i="2"/>
  <c r="K52" i="2"/>
  <c r="L52" i="2"/>
  <c r="M52" i="2"/>
  <c r="N52" i="2"/>
  <c r="O52" i="2"/>
  <c r="J49" i="2"/>
  <c r="M49" i="2"/>
  <c r="N49" i="2"/>
  <c r="O49" i="2"/>
  <c r="L46" i="2"/>
  <c r="K46" i="2"/>
  <c r="M46" i="2"/>
  <c r="N46" i="2"/>
  <c r="O46" i="2"/>
  <c r="O43" i="2"/>
  <c r="N43" i="2"/>
  <c r="L43" i="2"/>
  <c r="K43" i="2"/>
  <c r="M43" i="2"/>
  <c r="K40" i="2"/>
  <c r="L40" i="2"/>
  <c r="M40" i="2"/>
  <c r="N40" i="2"/>
  <c r="O40" i="2"/>
  <c r="J37" i="2"/>
  <c r="M37" i="2"/>
  <c r="N37" i="2"/>
  <c r="O37" i="2"/>
  <c r="K37" i="2"/>
  <c r="L37" i="2"/>
  <c r="L34" i="2"/>
  <c r="M34" i="2"/>
  <c r="N34" i="2"/>
  <c r="O34" i="2"/>
  <c r="O31" i="2"/>
  <c r="N31" i="2"/>
  <c r="K31" i="2"/>
  <c r="L31" i="2"/>
  <c r="J187" i="2"/>
  <c r="J115" i="2"/>
  <c r="J52" i="2"/>
  <c r="O242" i="2"/>
  <c r="M224" i="2"/>
  <c r="M210" i="2"/>
  <c r="M190" i="2"/>
  <c r="K168" i="2"/>
  <c r="O146" i="2"/>
  <c r="O126" i="2"/>
  <c r="K104" i="2"/>
  <c r="K78" i="2"/>
  <c r="L56" i="2"/>
  <c r="J184" i="2"/>
  <c r="J112" i="2"/>
  <c r="J46" i="2"/>
  <c r="K224" i="2"/>
  <c r="N206" i="2"/>
  <c r="O189" i="2"/>
  <c r="O167" i="2"/>
  <c r="O142" i="2"/>
  <c r="N124" i="2"/>
  <c r="M103" i="2"/>
  <c r="O77" i="2"/>
  <c r="K54" i="2"/>
  <c r="M31" i="2"/>
  <c r="J175" i="2"/>
  <c r="J103" i="2"/>
  <c r="J43" i="2"/>
  <c r="L239" i="2"/>
  <c r="K206" i="2"/>
  <c r="K186" i="2"/>
  <c r="L165" i="2"/>
  <c r="M142" i="2"/>
  <c r="L120" i="2"/>
  <c r="O102" i="2"/>
  <c r="N77" i="2"/>
  <c r="L50" i="2"/>
  <c r="K29" i="2"/>
  <c r="O4" i="2"/>
  <c r="N4" i="2"/>
  <c r="M4" i="2"/>
  <c r="L4" i="2"/>
  <c r="K4" i="2"/>
  <c r="B450" i="2"/>
  <c r="B432" i="2"/>
  <c r="B84" i="2"/>
  <c r="A379" i="2"/>
  <c r="A258" i="2"/>
  <c r="B246" i="2"/>
  <c r="A62" i="2"/>
  <c r="A50" i="2"/>
  <c r="B342" i="2"/>
  <c r="B157" i="2"/>
  <c r="A43" i="2"/>
  <c r="A72" i="2"/>
  <c r="A204" i="2"/>
  <c r="B156" i="2"/>
  <c r="B42" i="2"/>
  <c r="B420" i="2"/>
  <c r="A240" i="2"/>
  <c r="A228" i="2"/>
  <c r="B378" i="2"/>
  <c r="B330" i="2"/>
  <c r="B41" i="2"/>
  <c r="B402" i="2"/>
  <c r="A318" i="2"/>
  <c r="B144" i="2"/>
  <c r="B38" i="2"/>
  <c r="A270" i="2"/>
  <c r="A132" i="2"/>
  <c r="A456" i="2"/>
  <c r="A96" i="2"/>
  <c r="B30" i="2"/>
  <c r="B414" i="2"/>
  <c r="B234" i="2"/>
  <c r="A66" i="2"/>
  <c r="B492" i="2"/>
  <c r="A433" i="2"/>
  <c r="A73" i="2"/>
  <c r="A486" i="2"/>
  <c r="B19" i="2"/>
  <c r="A481" i="2"/>
  <c r="B306" i="2"/>
  <c r="B216" i="2"/>
  <c r="A109" i="2"/>
  <c r="B60" i="2"/>
  <c r="A331" i="2"/>
  <c r="A474" i="2"/>
  <c r="B390" i="2"/>
  <c r="A271" i="2"/>
  <c r="A97" i="2"/>
  <c r="B54" i="2"/>
  <c r="B18" i="2"/>
  <c r="A462" i="2"/>
  <c r="A4" i="2"/>
  <c r="B469" i="2"/>
  <c r="A427" i="2"/>
  <c r="B367" i="2"/>
  <c r="B319" i="2"/>
  <c r="B85" i="2"/>
  <c r="B355" i="2"/>
  <c r="B247" i="2"/>
  <c r="B211" i="2"/>
  <c r="A457" i="2"/>
  <c r="B133" i="2"/>
  <c r="A403" i="2"/>
  <c r="B343" i="2"/>
  <c r="B307" i="2"/>
  <c r="A55" i="2"/>
  <c r="B493" i="2"/>
  <c r="B187" i="2"/>
  <c r="B77" i="2"/>
  <c r="B29" i="2"/>
  <c r="B445" i="2"/>
  <c r="B295" i="2"/>
  <c r="B181" i="2"/>
  <c r="B74" i="2"/>
  <c r="B26" i="2"/>
  <c r="B235" i="2"/>
  <c r="A121" i="2"/>
  <c r="B53" i="2"/>
  <c r="B444" i="2"/>
  <c r="A168" i="2"/>
  <c r="B25" i="2"/>
  <c r="A500" i="2"/>
  <c r="B500" i="2"/>
  <c r="A476" i="2"/>
  <c r="B476" i="2"/>
  <c r="A452" i="2"/>
  <c r="B452" i="2"/>
  <c r="B440" i="2"/>
  <c r="A440" i="2"/>
  <c r="B428" i="2"/>
  <c r="A428" i="2"/>
  <c r="B416" i="2"/>
  <c r="A416" i="2"/>
  <c r="B404" i="2"/>
  <c r="A404" i="2"/>
  <c r="A335" i="2"/>
  <c r="B335" i="2"/>
  <c r="B326" i="2"/>
  <c r="A326" i="2"/>
  <c r="A314" i="2"/>
  <c r="B314" i="2"/>
  <c r="A266" i="2"/>
  <c r="B266" i="2"/>
  <c r="A254" i="2"/>
  <c r="B254" i="2"/>
  <c r="A242" i="2"/>
  <c r="B242" i="2"/>
  <c r="A230" i="2"/>
  <c r="B230" i="2"/>
  <c r="A218" i="2"/>
  <c r="B218" i="2"/>
  <c r="A206" i="2"/>
  <c r="B206" i="2"/>
  <c r="A194" i="2"/>
  <c r="B194" i="2"/>
  <c r="A182" i="2"/>
  <c r="B182" i="2"/>
  <c r="A170" i="2"/>
  <c r="B170" i="2"/>
  <c r="A272" i="2"/>
  <c r="A212" i="2"/>
  <c r="B119" i="2"/>
  <c r="A494" i="2"/>
  <c r="B365" i="2"/>
  <c r="A164" i="2"/>
  <c r="B410" i="2"/>
  <c r="B446" i="2"/>
  <c r="A362" i="2"/>
  <c r="B293" i="2"/>
  <c r="B308" i="2"/>
  <c r="B203" i="2"/>
  <c r="B422" i="2"/>
  <c r="B176" i="2"/>
  <c r="B260" i="2"/>
  <c r="B499" i="2"/>
  <c r="A499" i="2"/>
  <c r="B487" i="2"/>
  <c r="A487" i="2"/>
  <c r="B463" i="2"/>
  <c r="A463" i="2"/>
  <c r="A409" i="2"/>
  <c r="B409" i="2"/>
  <c r="B373" i="2"/>
  <c r="A373" i="2"/>
  <c r="B349" i="2"/>
  <c r="A349" i="2"/>
  <c r="A337" i="2"/>
  <c r="B337" i="2"/>
  <c r="A301" i="2"/>
  <c r="B301" i="2"/>
  <c r="A265" i="2"/>
  <c r="B265" i="2"/>
  <c r="A253" i="2"/>
  <c r="B253" i="2"/>
  <c r="A241" i="2"/>
  <c r="B241" i="2"/>
  <c r="A229" i="2"/>
  <c r="B229" i="2"/>
  <c r="A139" i="2"/>
  <c r="B139" i="2"/>
  <c r="B127" i="2"/>
  <c r="A127" i="2"/>
  <c r="B103" i="2"/>
  <c r="A103" i="2"/>
  <c r="A79" i="2"/>
  <c r="B79" i="2"/>
  <c r="A67" i="2"/>
  <c r="B67" i="2"/>
  <c r="A49" i="2"/>
  <c r="B49" i="2"/>
  <c r="B421" i="2"/>
  <c r="B353" i="2"/>
  <c r="B152" i="2"/>
  <c r="B482" i="2"/>
  <c r="B458" i="2"/>
  <c r="A439" i="2"/>
  <c r="B398" i="2"/>
  <c r="B374" i="2"/>
  <c r="B350" i="2"/>
  <c r="A283" i="2"/>
  <c r="B259" i="2"/>
  <c r="B239" i="2"/>
  <c r="B193" i="2"/>
  <c r="B169" i="2"/>
  <c r="B145" i="2"/>
  <c r="B122" i="2"/>
  <c r="B98" i="2"/>
  <c r="B61" i="2"/>
  <c r="B14" i="2"/>
  <c r="A497" i="2"/>
  <c r="B497" i="2"/>
  <c r="B488" i="2"/>
  <c r="A488" i="2"/>
  <c r="A479" i="2"/>
  <c r="B479" i="2"/>
  <c r="B464" i="2"/>
  <c r="A464" i="2"/>
  <c r="A455" i="2"/>
  <c r="B455" i="2"/>
  <c r="A443" i="2"/>
  <c r="B443" i="2"/>
  <c r="A431" i="2"/>
  <c r="B431" i="2"/>
  <c r="B392" i="2"/>
  <c r="A392" i="2"/>
  <c r="A347" i="2"/>
  <c r="B347" i="2"/>
  <c r="A302" i="2"/>
  <c r="B302" i="2"/>
  <c r="A290" i="2"/>
  <c r="B290" i="2"/>
  <c r="A257" i="2"/>
  <c r="B257" i="2"/>
  <c r="A233" i="2"/>
  <c r="B233" i="2"/>
  <c r="A221" i="2"/>
  <c r="B221" i="2"/>
  <c r="A197" i="2"/>
  <c r="B197" i="2"/>
  <c r="A185" i="2"/>
  <c r="B185" i="2"/>
  <c r="A158" i="2"/>
  <c r="B158" i="2"/>
  <c r="A101" i="2"/>
  <c r="B101" i="2"/>
  <c r="A95" i="2"/>
  <c r="B95" i="2"/>
  <c r="A92" i="2"/>
  <c r="B92" i="2"/>
  <c r="B167" i="2"/>
  <c r="A296" i="2"/>
  <c r="B473" i="2"/>
  <c r="B413" i="2"/>
  <c r="B248" i="2"/>
  <c r="B140" i="2"/>
  <c r="B449" i="2"/>
  <c r="B386" i="2"/>
  <c r="B110" i="2"/>
  <c r="A470" i="2"/>
  <c r="B341" i="2"/>
  <c r="A332" i="2"/>
  <c r="B179" i="2"/>
  <c r="B263" i="2"/>
  <c r="B200" i="2"/>
  <c r="A224" i="2"/>
  <c r="B155" i="2"/>
  <c r="B107" i="2"/>
  <c r="A451" i="2"/>
  <c r="B451" i="2"/>
  <c r="B397" i="2"/>
  <c r="A397" i="2"/>
  <c r="A277" i="2"/>
  <c r="B277" i="2"/>
  <c r="A217" i="2"/>
  <c r="B217" i="2"/>
  <c r="A205" i="2"/>
  <c r="B205" i="2"/>
  <c r="A31" i="2"/>
  <c r="B31" i="2"/>
  <c r="B461" i="2"/>
  <c r="B377" i="2"/>
  <c r="B199" i="2"/>
  <c r="B128" i="2"/>
  <c r="A24" i="2"/>
  <c r="B24" i="2"/>
  <c r="A11" i="2"/>
  <c r="B11" i="2"/>
  <c r="B437" i="2"/>
  <c r="B329" i="2"/>
  <c r="B305" i="2"/>
  <c r="B281" i="2"/>
  <c r="B236" i="2"/>
  <c r="A491" i="2"/>
  <c r="B491" i="2"/>
  <c r="A467" i="2"/>
  <c r="B467" i="2"/>
  <c r="A419" i="2"/>
  <c r="B419" i="2"/>
  <c r="A407" i="2"/>
  <c r="B407" i="2"/>
  <c r="A395" i="2"/>
  <c r="B395" i="2"/>
  <c r="A383" i="2"/>
  <c r="B383" i="2"/>
  <c r="A380" i="2"/>
  <c r="B380" i="2"/>
  <c r="A371" i="2"/>
  <c r="B371" i="2"/>
  <c r="A359" i="2"/>
  <c r="B359" i="2"/>
  <c r="A338" i="2"/>
  <c r="B338" i="2"/>
  <c r="A323" i="2"/>
  <c r="B323" i="2"/>
  <c r="A311" i="2"/>
  <c r="B311" i="2"/>
  <c r="A278" i="2"/>
  <c r="B278" i="2"/>
  <c r="A269" i="2"/>
  <c r="B269" i="2"/>
  <c r="A245" i="2"/>
  <c r="B245" i="2"/>
  <c r="A209" i="2"/>
  <c r="B209" i="2"/>
  <c r="A173" i="2"/>
  <c r="B173" i="2"/>
  <c r="A161" i="2"/>
  <c r="B161" i="2"/>
  <c r="A149" i="2"/>
  <c r="B149" i="2"/>
  <c r="A146" i="2"/>
  <c r="B146" i="2"/>
  <c r="A137" i="2"/>
  <c r="B137" i="2"/>
  <c r="A134" i="2"/>
  <c r="B134" i="2"/>
  <c r="A125" i="2"/>
  <c r="B125" i="2"/>
  <c r="A113" i="2"/>
  <c r="B113" i="2"/>
  <c r="A83" i="2"/>
  <c r="B83" i="2"/>
  <c r="A434" i="2"/>
  <c r="B188" i="2"/>
  <c r="B251" i="2"/>
  <c r="B143" i="2"/>
  <c r="B389" i="2"/>
  <c r="B116" i="2"/>
  <c r="B89" i="2"/>
  <c r="B317" i="2"/>
  <c r="B86" i="2"/>
  <c r="B425" i="2"/>
  <c r="A356" i="2"/>
  <c r="B287" i="2"/>
  <c r="B227" i="2"/>
  <c r="B284" i="2"/>
  <c r="B65" i="2"/>
  <c r="B131" i="2"/>
  <c r="B475" i="2"/>
  <c r="A475" i="2"/>
  <c r="A385" i="2"/>
  <c r="B385" i="2"/>
  <c r="A361" i="2"/>
  <c r="B361" i="2"/>
  <c r="A325" i="2"/>
  <c r="B325" i="2"/>
  <c r="A313" i="2"/>
  <c r="B313" i="2"/>
  <c r="A289" i="2"/>
  <c r="B289" i="2"/>
  <c r="A163" i="2"/>
  <c r="B163" i="2"/>
  <c r="B151" i="2"/>
  <c r="A151" i="2"/>
  <c r="A115" i="2"/>
  <c r="B115" i="2"/>
  <c r="B91" i="2"/>
  <c r="A91" i="2"/>
  <c r="B485" i="2"/>
  <c r="B401" i="2"/>
  <c r="B223" i="2"/>
  <c r="B175" i="2"/>
  <c r="B104" i="2"/>
  <c r="B12" i="2"/>
  <c r="A12" i="2"/>
  <c r="A23" i="2"/>
  <c r="B23" i="2"/>
  <c r="A415" i="2"/>
  <c r="A391" i="2"/>
  <c r="A368" i="2"/>
  <c r="A344" i="2"/>
  <c r="A320" i="2"/>
  <c r="B299" i="2"/>
  <c r="B275" i="2"/>
  <c r="B215" i="2"/>
  <c r="B191" i="2"/>
  <c r="B37" i="2"/>
  <c r="B13" i="2"/>
  <c r="A312" i="2"/>
  <c r="B300" i="2"/>
  <c r="B288" i="2"/>
  <c r="B276" i="2"/>
  <c r="A126" i="2"/>
  <c r="A114" i="2"/>
  <c r="A102" i="2"/>
  <c r="A56" i="2"/>
  <c r="A44" i="2"/>
  <c r="B20" i="2"/>
  <c r="B90" i="2"/>
  <c r="B186" i="2"/>
  <c r="B71" i="2"/>
  <c r="B35" i="2"/>
  <c r="A384" i="2"/>
  <c r="B372" i="2"/>
  <c r="B360" i="2"/>
  <c r="B348" i="2"/>
  <c r="A198" i="2"/>
  <c r="A174" i="2"/>
  <c r="B162" i="2"/>
  <c r="B80" i="2"/>
  <c r="B68" i="2"/>
  <c r="B59" i="2"/>
  <c r="B47" i="2"/>
  <c r="B32" i="2"/>
  <c r="B480" i="2"/>
  <c r="B408" i="2"/>
  <c r="B336" i="2"/>
  <c r="B264" i="2"/>
  <c r="B192" i="2"/>
  <c r="B120" i="2"/>
  <c r="B48" i="2"/>
  <c r="B36" i="2"/>
  <c r="B438" i="2"/>
  <c r="B366" i="2"/>
  <c r="B294" i="2"/>
  <c r="B222" i="2"/>
  <c r="B150" i="2"/>
  <c r="B78" i="2"/>
  <c r="A17" i="2"/>
  <c r="B17" i="2"/>
  <c r="A495" i="2"/>
  <c r="B495" i="2"/>
  <c r="A489" i="2"/>
  <c r="B489" i="2"/>
  <c r="A483" i="2"/>
  <c r="B483" i="2"/>
  <c r="A477" i="2"/>
  <c r="B477" i="2"/>
  <c r="A471" i="2"/>
  <c r="B471" i="2"/>
  <c r="A465" i="2"/>
  <c r="B465" i="2"/>
  <c r="A459" i="2"/>
  <c r="B459" i="2"/>
  <c r="A453" i="2"/>
  <c r="B453" i="2"/>
  <c r="A447" i="2"/>
  <c r="B447" i="2"/>
  <c r="A441" i="2"/>
  <c r="B441" i="2"/>
  <c r="A435" i="2"/>
  <c r="B435" i="2"/>
  <c r="A429" i="2"/>
  <c r="B429" i="2"/>
  <c r="A423" i="2"/>
  <c r="B423" i="2"/>
  <c r="A417" i="2"/>
  <c r="B417" i="2"/>
  <c r="A411" i="2"/>
  <c r="B411" i="2"/>
  <c r="A405" i="2"/>
  <c r="B405" i="2"/>
  <c r="A399" i="2"/>
  <c r="B399" i="2"/>
  <c r="A393" i="2"/>
  <c r="B393" i="2"/>
  <c r="A387" i="2"/>
  <c r="B387" i="2"/>
  <c r="A381" i="2"/>
  <c r="B381" i="2"/>
  <c r="A375" i="2"/>
  <c r="B375" i="2"/>
  <c r="A369" i="2"/>
  <c r="B369" i="2"/>
  <c r="A363" i="2"/>
  <c r="B363" i="2"/>
  <c r="A357" i="2"/>
  <c r="B357" i="2"/>
  <c r="A351" i="2"/>
  <c r="B351" i="2"/>
  <c r="A345" i="2"/>
  <c r="B345" i="2"/>
  <c r="A339" i="2"/>
  <c r="B339" i="2"/>
  <c r="A333" i="2"/>
  <c r="B333" i="2"/>
  <c r="A327" i="2"/>
  <c r="B327" i="2"/>
  <c r="A321" i="2"/>
  <c r="B321" i="2"/>
  <c r="A315" i="2"/>
  <c r="B315" i="2"/>
  <c r="A309" i="2"/>
  <c r="B309" i="2"/>
  <c r="A303" i="2"/>
  <c r="B303" i="2"/>
  <c r="A297" i="2"/>
  <c r="B297" i="2"/>
  <c r="A291" i="2"/>
  <c r="B291" i="2"/>
  <c r="A285" i="2"/>
  <c r="B285" i="2"/>
  <c r="A279" i="2"/>
  <c r="B279" i="2"/>
  <c r="A273" i="2"/>
  <c r="B273" i="2"/>
  <c r="A267" i="2"/>
  <c r="B267" i="2"/>
  <c r="A261" i="2"/>
  <c r="B261" i="2"/>
  <c r="A255" i="2"/>
  <c r="B255" i="2"/>
  <c r="A249" i="2"/>
  <c r="B249" i="2"/>
  <c r="A243" i="2"/>
  <c r="B243" i="2"/>
  <c r="A237" i="2"/>
  <c r="B237" i="2"/>
  <c r="A231" i="2"/>
  <c r="B231" i="2"/>
  <c r="A225" i="2"/>
  <c r="B225" i="2"/>
  <c r="A219" i="2"/>
  <c r="B219" i="2"/>
  <c r="A213" i="2"/>
  <c r="B213" i="2"/>
  <c r="A207" i="2"/>
  <c r="B207" i="2"/>
  <c r="A201" i="2"/>
  <c r="B201" i="2"/>
  <c r="A195" i="2"/>
  <c r="B195" i="2"/>
  <c r="A189" i="2"/>
  <c r="B189" i="2"/>
  <c r="A183" i="2"/>
  <c r="B183" i="2"/>
  <c r="A177" i="2"/>
  <c r="B177" i="2"/>
  <c r="A171" i="2"/>
  <c r="B171" i="2"/>
  <c r="A165" i="2"/>
  <c r="B165" i="2"/>
  <c r="A159" i="2"/>
  <c r="B159" i="2"/>
  <c r="A153" i="2"/>
  <c r="B153" i="2"/>
  <c r="A147" i="2"/>
  <c r="B147" i="2"/>
  <c r="A141" i="2"/>
  <c r="B141" i="2"/>
  <c r="A135" i="2"/>
  <c r="B135" i="2"/>
  <c r="A129" i="2"/>
  <c r="B129" i="2"/>
  <c r="A123" i="2"/>
  <c r="B123" i="2"/>
  <c r="A117" i="2"/>
  <c r="B117" i="2"/>
  <c r="A111" i="2"/>
  <c r="B111" i="2"/>
  <c r="A105" i="2"/>
  <c r="B105" i="2"/>
  <c r="A99" i="2"/>
  <c r="B99" i="2"/>
  <c r="A93" i="2"/>
  <c r="B93" i="2"/>
  <c r="A87" i="2"/>
  <c r="B87" i="2"/>
  <c r="A81" i="2"/>
  <c r="B81" i="2"/>
  <c r="A75" i="2"/>
  <c r="B75" i="2"/>
  <c r="A69" i="2"/>
  <c r="B69" i="2"/>
  <c r="A63" i="2"/>
  <c r="B63" i="2"/>
  <c r="A57" i="2"/>
  <c r="B57" i="2"/>
  <c r="A51" i="2"/>
  <c r="B51" i="2"/>
  <c r="A45" i="2"/>
  <c r="B45" i="2"/>
  <c r="A39" i="2"/>
  <c r="B39" i="2"/>
  <c r="A33" i="2"/>
  <c r="B33" i="2"/>
  <c r="B468" i="2"/>
  <c r="B396" i="2"/>
  <c r="B324" i="2"/>
  <c r="B252" i="2"/>
  <c r="B180" i="2"/>
  <c r="B108" i="2"/>
  <c r="A28" i="2"/>
  <c r="B28" i="2"/>
  <c r="A16" i="2"/>
  <c r="B16" i="2"/>
  <c r="B498" i="2"/>
  <c r="B426" i="2"/>
  <c r="B354" i="2"/>
  <c r="B282" i="2"/>
  <c r="B210" i="2"/>
  <c r="B138" i="2"/>
  <c r="A27" i="2"/>
  <c r="B27" i="2"/>
  <c r="A15" i="2"/>
  <c r="B15" i="2"/>
  <c r="B496" i="2"/>
  <c r="B490" i="2"/>
  <c r="B484" i="2"/>
  <c r="B478" i="2"/>
  <c r="B472" i="2"/>
  <c r="B466" i="2"/>
  <c r="B460" i="2"/>
  <c r="B454" i="2"/>
  <c r="B448" i="2"/>
  <c r="B442" i="2"/>
  <c r="B436" i="2"/>
  <c r="B430" i="2"/>
  <c r="B424" i="2"/>
  <c r="B418" i="2"/>
  <c r="B412" i="2"/>
  <c r="B406" i="2"/>
  <c r="B400" i="2"/>
  <c r="B394" i="2"/>
  <c r="B388" i="2"/>
  <c r="B382" i="2"/>
  <c r="B376" i="2"/>
  <c r="B370" i="2"/>
  <c r="B364" i="2"/>
  <c r="B358" i="2"/>
  <c r="B352" i="2"/>
  <c r="B346" i="2"/>
  <c r="B340" i="2"/>
  <c r="B334" i="2"/>
  <c r="B328" i="2"/>
  <c r="B322" i="2"/>
  <c r="B316" i="2"/>
  <c r="B310" i="2"/>
  <c r="B304" i="2"/>
  <c r="B298" i="2"/>
  <c r="B292" i="2"/>
  <c r="B286" i="2"/>
  <c r="B280" i="2"/>
  <c r="B274" i="2"/>
  <c r="B268" i="2"/>
  <c r="B262" i="2"/>
  <c r="B256" i="2"/>
  <c r="B250" i="2"/>
  <c r="B244" i="2"/>
  <c r="B238" i="2"/>
  <c r="B232" i="2"/>
  <c r="B226" i="2"/>
  <c r="B220" i="2"/>
  <c r="B214" i="2"/>
  <c r="B208" i="2"/>
  <c r="B202" i="2"/>
  <c r="B196" i="2"/>
  <c r="B190" i="2"/>
  <c r="B184" i="2"/>
  <c r="B178" i="2"/>
  <c r="B172" i="2"/>
  <c r="B166" i="2"/>
  <c r="B160" i="2"/>
  <c r="B154" i="2"/>
  <c r="B148" i="2"/>
  <c r="B142" i="2"/>
  <c r="B136" i="2"/>
  <c r="B130" i="2"/>
  <c r="B124" i="2"/>
  <c r="B118" i="2"/>
  <c r="B112" i="2"/>
  <c r="B106" i="2"/>
  <c r="B100" i="2"/>
  <c r="B94" i="2"/>
  <c r="B88" i="2"/>
  <c r="B82" i="2"/>
  <c r="B76" i="2"/>
  <c r="B70" i="2"/>
  <c r="B64" i="2"/>
  <c r="B58" i="2"/>
  <c r="B52" i="2"/>
  <c r="B46" i="2"/>
  <c r="B40" i="2"/>
  <c r="B34" i="2"/>
  <c r="B22" i="2"/>
  <c r="B10" i="2"/>
  <c r="B21" i="2"/>
  <c r="B9" i="2"/>
  <c r="B6" i="2"/>
  <c r="B8" i="2"/>
  <c r="B5" i="2"/>
  <c r="B7" i="2"/>
  <c r="B4" i="2"/>
  <c r="O282" i="1"/>
  <c r="X281" i="2" s="1"/>
  <c r="O20" i="1"/>
  <c r="X19" i="2" s="1"/>
  <c r="O501" i="1"/>
  <c r="X500" i="2" s="1"/>
  <c r="O498" i="1"/>
  <c r="X497" i="2" s="1"/>
  <c r="O350" i="1"/>
  <c r="X349" i="2" s="1"/>
  <c r="Q190" i="1"/>
  <c r="M396" i="1"/>
  <c r="N396" i="1" s="1"/>
  <c r="AK395" i="2" s="1"/>
  <c r="AM395" i="2" s="1"/>
  <c r="O241" i="1"/>
  <c r="X240" i="2" s="1"/>
  <c r="O466" i="1"/>
  <c r="X465" i="2" s="1"/>
  <c r="O221" i="1"/>
  <c r="X220" i="2" s="1"/>
  <c r="R134" i="1"/>
  <c r="O81" i="1"/>
  <c r="X80" i="2" s="1"/>
  <c r="O394" i="1"/>
  <c r="X393" i="2" s="1"/>
  <c r="O156" i="1"/>
  <c r="X155" i="2" s="1"/>
  <c r="O117" i="1"/>
  <c r="X116" i="2" s="1"/>
  <c r="R397" i="1"/>
  <c r="O497" i="1"/>
  <c r="X496" i="2" s="1"/>
  <c r="Q238" i="1"/>
  <c r="R192" i="1"/>
  <c r="M60" i="1"/>
  <c r="N60" i="1" s="1"/>
  <c r="AK59" i="2" s="1"/>
  <c r="AM59" i="2" s="1"/>
  <c r="O222" i="1"/>
  <c r="X221" i="2" s="1"/>
  <c r="M270" i="1"/>
  <c r="N270" i="1" s="1"/>
  <c r="AK269" i="2" s="1"/>
  <c r="AM269" i="2" s="1"/>
  <c r="M226" i="1"/>
  <c r="N226" i="1" s="1"/>
  <c r="AK225" i="2" s="1"/>
  <c r="AM225" i="2" s="1"/>
  <c r="R88" i="1"/>
  <c r="M150" i="1"/>
  <c r="N150" i="1" s="1"/>
  <c r="AK149" i="2" s="1"/>
  <c r="AM149" i="2" s="1"/>
  <c r="O91" i="1"/>
  <c r="X90" i="2" s="1"/>
  <c r="O346" i="1"/>
  <c r="X345" i="2" s="1"/>
  <c r="O88" i="1"/>
  <c r="X87" i="2" s="1"/>
  <c r="O462" i="1"/>
  <c r="X461" i="2" s="1"/>
  <c r="O264" i="1"/>
  <c r="X263" i="2" s="1"/>
  <c r="O175" i="1"/>
  <c r="X174" i="2" s="1"/>
  <c r="O418" i="1"/>
  <c r="X417" i="2" s="1"/>
  <c r="O273" i="1"/>
  <c r="X272" i="2" s="1"/>
  <c r="Q88" i="1"/>
  <c r="M422" i="1"/>
  <c r="N422" i="1" s="1"/>
  <c r="AK421" i="2" s="1"/>
  <c r="AM421" i="2" s="1"/>
  <c r="R318" i="1"/>
  <c r="R206" i="1"/>
  <c r="M42" i="1"/>
  <c r="N42" i="1" s="1"/>
  <c r="AK41" i="2" s="1"/>
  <c r="AM41" i="2" s="1"/>
  <c r="M473" i="1"/>
  <c r="N473" i="1" s="1"/>
  <c r="AK472" i="2" s="1"/>
  <c r="AM472" i="2" s="1"/>
  <c r="O396" i="1"/>
  <c r="X395" i="2" s="1"/>
  <c r="O330" i="1"/>
  <c r="X329" i="2" s="1"/>
  <c r="M318" i="1"/>
  <c r="N318" i="1" s="1"/>
  <c r="AK317" i="2" s="1"/>
  <c r="AM317" i="2" s="1"/>
  <c r="Q242" i="1"/>
  <c r="O209" i="1"/>
  <c r="X208" i="2" s="1"/>
  <c r="O181" i="1"/>
  <c r="X180" i="2" s="1"/>
  <c r="Q130" i="1"/>
  <c r="O387" i="1"/>
  <c r="X386" i="2" s="1"/>
  <c r="O318" i="1"/>
  <c r="X317" i="2" s="1"/>
  <c r="O309" i="1"/>
  <c r="X308" i="2" s="1"/>
  <c r="O413" i="1"/>
  <c r="X412" i="2" s="1"/>
  <c r="M360" i="1"/>
  <c r="N360" i="1" s="1"/>
  <c r="AK359" i="2" s="1"/>
  <c r="AM359" i="2" s="1"/>
  <c r="O294" i="1"/>
  <c r="X293" i="2" s="1"/>
  <c r="O207" i="1"/>
  <c r="X206" i="2" s="1"/>
  <c r="Q160" i="1"/>
  <c r="M118" i="1"/>
  <c r="N118" i="1" s="1"/>
  <c r="AK117" i="2" s="1"/>
  <c r="AM117" i="2" s="1"/>
  <c r="O80" i="1"/>
  <c r="X79" i="2" s="1"/>
  <c r="O46" i="1"/>
  <c r="X45" i="2" s="1"/>
  <c r="R27" i="1"/>
  <c r="M230" i="1"/>
  <c r="N230" i="1" s="1"/>
  <c r="AK229" i="2" s="1"/>
  <c r="AM229" i="2" s="1"/>
  <c r="O96" i="1"/>
  <c r="X95" i="2" s="1"/>
  <c r="O37" i="1"/>
  <c r="X36" i="2" s="1"/>
  <c r="O360" i="1"/>
  <c r="X359" i="2" s="1"/>
  <c r="O338" i="1"/>
  <c r="X337" i="2" s="1"/>
  <c r="O335" i="1"/>
  <c r="X334" i="2" s="1"/>
  <c r="M164" i="1"/>
  <c r="N164" i="1" s="1"/>
  <c r="AK163" i="2" s="1"/>
  <c r="AM163" i="2" s="1"/>
  <c r="M138" i="1"/>
  <c r="N138" i="1" s="1"/>
  <c r="AK137" i="2" s="1"/>
  <c r="AM137" i="2" s="1"/>
  <c r="Q462" i="1"/>
  <c r="Q396" i="1"/>
  <c r="Q270" i="1"/>
  <c r="O160" i="1"/>
  <c r="X159" i="2" s="1"/>
  <c r="R398" i="1"/>
  <c r="R393" i="1"/>
  <c r="O11" i="1"/>
  <c r="X10" i="2" s="1"/>
  <c r="O490" i="1"/>
  <c r="X489" i="2" s="1"/>
  <c r="M481" i="1"/>
  <c r="N481" i="1" s="1"/>
  <c r="AK480" i="2" s="1"/>
  <c r="AM480" i="2" s="1"/>
  <c r="O470" i="1"/>
  <c r="X469" i="2" s="1"/>
  <c r="M437" i="1"/>
  <c r="N437" i="1" s="1"/>
  <c r="AK436" i="2" s="1"/>
  <c r="AM436" i="2" s="1"/>
  <c r="O397" i="1"/>
  <c r="X396" i="2" s="1"/>
  <c r="O229" i="1"/>
  <c r="X228" i="2" s="1"/>
  <c r="O206" i="1"/>
  <c r="X205" i="2" s="1"/>
  <c r="O139" i="1"/>
  <c r="X138" i="2" s="1"/>
  <c r="O99" i="1"/>
  <c r="X98" i="2" s="1"/>
  <c r="R80" i="1"/>
  <c r="O42" i="1"/>
  <c r="X41" i="2" s="1"/>
  <c r="O502" i="1"/>
  <c r="P502" i="1" s="1"/>
  <c r="Q478" i="1"/>
  <c r="O482" i="1"/>
  <c r="X481" i="2" s="1"/>
  <c r="M478" i="1"/>
  <c r="N478" i="1" s="1"/>
  <c r="AK477" i="2" s="1"/>
  <c r="AM477" i="2" s="1"/>
  <c r="M450" i="1"/>
  <c r="N450" i="1" s="1"/>
  <c r="AK449" i="2" s="1"/>
  <c r="AM449" i="2" s="1"/>
  <c r="O398" i="1"/>
  <c r="X397" i="2" s="1"/>
  <c r="O393" i="1"/>
  <c r="X392" i="2" s="1"/>
  <c r="M269" i="1"/>
  <c r="N269" i="1" s="1"/>
  <c r="AK268" i="2" s="1"/>
  <c r="AM268" i="2" s="1"/>
  <c r="Q241" i="1"/>
  <c r="R198" i="1"/>
  <c r="O194" i="1"/>
  <c r="X193" i="2" s="1"/>
  <c r="O187" i="1"/>
  <c r="X186" i="2" s="1"/>
  <c r="O150" i="1"/>
  <c r="X149" i="2" s="1"/>
  <c r="O146" i="1"/>
  <c r="X145" i="2" s="1"/>
  <c r="O63" i="1"/>
  <c r="X62" i="2" s="1"/>
  <c r="O59" i="1"/>
  <c r="X58" i="2" s="1"/>
  <c r="Q422" i="1"/>
  <c r="R277" i="1"/>
  <c r="R44" i="1"/>
  <c r="M277" i="1"/>
  <c r="N277" i="1" s="1"/>
  <c r="AK276" i="2" s="1"/>
  <c r="AM276" i="2" s="1"/>
  <c r="Q44" i="1"/>
  <c r="M34" i="1"/>
  <c r="N34" i="1" s="1"/>
  <c r="AK33" i="2" s="1"/>
  <c r="AM33" i="2" s="1"/>
  <c r="O450" i="1"/>
  <c r="X449" i="2" s="1"/>
  <c r="O323" i="1"/>
  <c r="X322" i="2" s="1"/>
  <c r="O147" i="1"/>
  <c r="X146" i="2" s="1"/>
  <c r="Q493" i="1"/>
  <c r="Q473" i="1"/>
  <c r="O465" i="1"/>
  <c r="X464" i="2" s="1"/>
  <c r="O412" i="1"/>
  <c r="X411" i="2" s="1"/>
  <c r="O356" i="1"/>
  <c r="X355" i="2" s="1"/>
  <c r="O231" i="1"/>
  <c r="X230" i="2" s="1"/>
  <c r="O224" i="1"/>
  <c r="X223" i="2" s="1"/>
  <c r="O208" i="1"/>
  <c r="X207" i="2" s="1"/>
  <c r="O101" i="1"/>
  <c r="X100" i="2" s="1"/>
  <c r="O54" i="1"/>
  <c r="X53" i="2" s="1"/>
  <c r="O44" i="1"/>
  <c r="X43" i="2" s="1"/>
  <c r="O485" i="1"/>
  <c r="X484" i="2" s="1"/>
  <c r="O304" i="1"/>
  <c r="X303" i="2" s="1"/>
  <c r="O271" i="1"/>
  <c r="X270" i="2" s="1"/>
  <c r="O267" i="1"/>
  <c r="X266" i="2" s="1"/>
  <c r="O239" i="1"/>
  <c r="X238" i="2" s="1"/>
  <c r="Q226" i="1"/>
  <c r="M160" i="1"/>
  <c r="N160" i="1" s="1"/>
  <c r="AK159" i="2" s="1"/>
  <c r="AM159" i="2" s="1"/>
  <c r="Q150" i="1"/>
  <c r="O145" i="1"/>
  <c r="X144" i="2" s="1"/>
  <c r="Q59" i="1"/>
  <c r="O35" i="1"/>
  <c r="X34" i="2" s="1"/>
  <c r="O473" i="1"/>
  <c r="X472" i="2" s="1"/>
  <c r="O362" i="1"/>
  <c r="X361" i="2" s="1"/>
  <c r="O322" i="1"/>
  <c r="X321" i="2" s="1"/>
  <c r="Q266" i="1"/>
  <c r="O201" i="1"/>
  <c r="X200" i="2" s="1"/>
  <c r="O197" i="1"/>
  <c r="X196" i="2" s="1"/>
  <c r="O151" i="1"/>
  <c r="X150" i="2" s="1"/>
  <c r="O103" i="1"/>
  <c r="X102" i="2" s="1"/>
  <c r="O408" i="1"/>
  <c r="X407" i="2" s="1"/>
  <c r="Q501" i="1"/>
  <c r="M482" i="1"/>
  <c r="N482" i="1" s="1"/>
  <c r="AK481" i="2" s="1"/>
  <c r="AM481" i="2" s="1"/>
  <c r="O481" i="1"/>
  <c r="X480" i="2" s="1"/>
  <c r="M470" i="1"/>
  <c r="N470" i="1" s="1"/>
  <c r="AK469" i="2" s="1"/>
  <c r="AM469" i="2" s="1"/>
  <c r="O451" i="1"/>
  <c r="X450" i="2" s="1"/>
  <c r="O422" i="1"/>
  <c r="X421" i="2" s="1"/>
  <c r="M397" i="1"/>
  <c r="N397" i="1" s="1"/>
  <c r="AK396" i="2" s="1"/>
  <c r="AM396" i="2" s="1"/>
  <c r="Q367" i="1"/>
  <c r="O306" i="1"/>
  <c r="X305" i="2" s="1"/>
  <c r="O274" i="1"/>
  <c r="X273" i="2" s="1"/>
  <c r="M266" i="1"/>
  <c r="N266" i="1" s="1"/>
  <c r="AK265" i="2" s="1"/>
  <c r="AM265" i="2" s="1"/>
  <c r="O247" i="1"/>
  <c r="X246" i="2" s="1"/>
  <c r="O215" i="1"/>
  <c r="X214" i="2" s="1"/>
  <c r="R194" i="1"/>
  <c r="O174" i="1"/>
  <c r="X173" i="2" s="1"/>
  <c r="O159" i="1"/>
  <c r="X158" i="2" s="1"/>
  <c r="O110" i="1"/>
  <c r="X109" i="2" s="1"/>
  <c r="R100" i="1"/>
  <c r="O74" i="1"/>
  <c r="X73" i="2" s="1"/>
  <c r="O51" i="1"/>
  <c r="X50" i="2" s="1"/>
  <c r="O48" i="1"/>
  <c r="X47" i="2" s="1"/>
  <c r="O32" i="1"/>
  <c r="X31" i="2" s="1"/>
  <c r="O458" i="1"/>
  <c r="X457" i="2" s="1"/>
  <c r="M502" i="1"/>
  <c r="N502" i="1" s="1"/>
  <c r="R490" i="1"/>
  <c r="M367" i="1"/>
  <c r="N367" i="1" s="1"/>
  <c r="AK366" i="2" s="1"/>
  <c r="AM366" i="2" s="1"/>
  <c r="M342" i="1"/>
  <c r="N342" i="1" s="1"/>
  <c r="AK341" i="2" s="1"/>
  <c r="AM341" i="2" s="1"/>
  <c r="O226" i="1"/>
  <c r="X225" i="2" s="1"/>
  <c r="O189" i="1"/>
  <c r="X188" i="2" s="1"/>
  <c r="R186" i="1"/>
  <c r="O171" i="1"/>
  <c r="X170" i="2" s="1"/>
  <c r="O164" i="1"/>
  <c r="X163" i="2" s="1"/>
  <c r="O92" i="1"/>
  <c r="X91" i="2" s="1"/>
  <c r="Q64" i="1"/>
  <c r="O454" i="1"/>
  <c r="X453" i="2" s="1"/>
  <c r="Q490" i="1"/>
  <c r="M368" i="1"/>
  <c r="N368" i="1" s="1"/>
  <c r="AK367" i="2" s="1"/>
  <c r="AM367" i="2" s="1"/>
  <c r="R360" i="1"/>
  <c r="O311" i="1"/>
  <c r="X310" i="2" s="1"/>
  <c r="O230" i="1"/>
  <c r="X229" i="2" s="1"/>
  <c r="R195" i="1"/>
  <c r="M190" i="1"/>
  <c r="N190" i="1" s="1"/>
  <c r="AK189" i="2" s="1"/>
  <c r="AM189" i="2" s="1"/>
  <c r="Q60" i="1"/>
  <c r="Q34" i="1"/>
  <c r="O494" i="1"/>
  <c r="X493" i="2" s="1"/>
  <c r="O486" i="1"/>
  <c r="X485" i="2" s="1"/>
  <c r="M449" i="1"/>
  <c r="N449" i="1" s="1"/>
  <c r="AK448" i="2" s="1"/>
  <c r="AM448" i="2" s="1"/>
  <c r="O342" i="1"/>
  <c r="X341" i="2" s="1"/>
  <c r="O334" i="1"/>
  <c r="X333" i="2" s="1"/>
  <c r="M312" i="1"/>
  <c r="N312" i="1" s="1"/>
  <c r="AK311" i="2" s="1"/>
  <c r="AM311" i="2" s="1"/>
  <c r="O266" i="1"/>
  <c r="X265" i="2" s="1"/>
  <c r="O262" i="1"/>
  <c r="X261" i="2" s="1"/>
  <c r="R224" i="1"/>
  <c r="O182" i="1"/>
  <c r="X181" i="2" s="1"/>
  <c r="Q166" i="1"/>
  <c r="M162" i="1"/>
  <c r="N162" i="1" s="1"/>
  <c r="AK161" i="2" s="1"/>
  <c r="AM161" i="2" s="1"/>
  <c r="O161" i="1"/>
  <c r="X160" i="2" s="1"/>
  <c r="O148" i="1"/>
  <c r="X147" i="2" s="1"/>
  <c r="R138" i="1"/>
  <c r="O114" i="1"/>
  <c r="X113" i="2" s="1"/>
  <c r="O75" i="1"/>
  <c r="X74" i="2" s="1"/>
  <c r="R72" i="1"/>
  <c r="O64" i="1"/>
  <c r="X63" i="2" s="1"/>
  <c r="M46" i="1"/>
  <c r="N46" i="1" s="1"/>
  <c r="AK45" i="2" s="1"/>
  <c r="AM45" i="2" s="1"/>
  <c r="R383" i="1"/>
  <c r="M321" i="1"/>
  <c r="N321" i="1" s="1"/>
  <c r="AK320" i="2" s="1"/>
  <c r="AM320" i="2" s="1"/>
  <c r="R207" i="1"/>
  <c r="O83" i="1"/>
  <c r="X82" i="2" s="1"/>
  <c r="O503" i="1"/>
  <c r="P503" i="1" s="1"/>
  <c r="O400" i="1"/>
  <c r="X399" i="2" s="1"/>
  <c r="O357" i="1"/>
  <c r="X356" i="2" s="1"/>
  <c r="R322" i="1"/>
  <c r="O312" i="1"/>
  <c r="X311" i="2" s="1"/>
  <c r="O276" i="1"/>
  <c r="X275" i="2" s="1"/>
  <c r="R269" i="1"/>
  <c r="R242" i="1"/>
  <c r="O220" i="1"/>
  <c r="X219" i="2" s="1"/>
  <c r="O200" i="1"/>
  <c r="X199" i="2" s="1"/>
  <c r="O162" i="1"/>
  <c r="X161" i="2" s="1"/>
  <c r="O119" i="1"/>
  <c r="X118" i="2" s="1"/>
  <c r="O115" i="1"/>
  <c r="X114" i="2" s="1"/>
  <c r="O72" i="1"/>
  <c r="X71" i="2" s="1"/>
  <c r="O47" i="1"/>
  <c r="X46" i="2" s="1"/>
  <c r="O38" i="1"/>
  <c r="X37" i="2" s="1"/>
  <c r="O34" i="1"/>
  <c r="X33" i="2" s="1"/>
  <c r="M322" i="1"/>
  <c r="N322" i="1" s="1"/>
  <c r="AK321" i="2" s="1"/>
  <c r="AM321" i="2" s="1"/>
  <c r="R197" i="1"/>
  <c r="R184" i="1"/>
  <c r="R143" i="1"/>
  <c r="Q66" i="1"/>
  <c r="O428" i="1"/>
  <c r="X427" i="2" s="1"/>
  <c r="O425" i="1"/>
  <c r="X424" i="2" s="1"/>
  <c r="O260" i="1"/>
  <c r="X259" i="2" s="1"/>
  <c r="O246" i="1"/>
  <c r="X245" i="2" s="1"/>
  <c r="M241" i="1"/>
  <c r="N241" i="1" s="1"/>
  <c r="AK240" i="2" s="1"/>
  <c r="AM240" i="2" s="1"/>
  <c r="O214" i="1"/>
  <c r="X213" i="2" s="1"/>
  <c r="O211" i="1"/>
  <c r="X210" i="2" s="1"/>
  <c r="O170" i="1"/>
  <c r="X169" i="2" s="1"/>
  <c r="O167" i="1"/>
  <c r="X166" i="2" s="1"/>
  <c r="O127" i="1"/>
  <c r="X126" i="2" s="1"/>
  <c r="O109" i="1"/>
  <c r="X108" i="2" s="1"/>
  <c r="O98" i="1"/>
  <c r="X97" i="2" s="1"/>
  <c r="O73" i="1"/>
  <c r="X72" i="2" s="1"/>
  <c r="O62" i="1"/>
  <c r="X61" i="2" s="1"/>
  <c r="O57" i="1"/>
  <c r="X56" i="2" s="1"/>
  <c r="O499" i="1"/>
  <c r="X498" i="2" s="1"/>
  <c r="Q19" i="1"/>
  <c r="M489" i="1"/>
  <c r="N489" i="1" s="1"/>
  <c r="AK488" i="2" s="1"/>
  <c r="AM488" i="2" s="1"/>
  <c r="M461" i="1"/>
  <c r="N461" i="1" s="1"/>
  <c r="AK460" i="2" s="1"/>
  <c r="AM460" i="2" s="1"/>
  <c r="Q457" i="1"/>
  <c r="Q446" i="1"/>
  <c r="O442" i="1"/>
  <c r="X441" i="2" s="1"/>
  <c r="O402" i="1"/>
  <c r="X401" i="2" s="1"/>
  <c r="M380" i="1"/>
  <c r="O372" i="1"/>
  <c r="X371" i="2" s="1"/>
  <c r="O363" i="1"/>
  <c r="X362" i="2" s="1"/>
  <c r="O336" i="1"/>
  <c r="X335" i="2" s="1"/>
  <c r="R311" i="1"/>
  <c r="O310" i="1"/>
  <c r="X309" i="2" s="1"/>
  <c r="O297" i="1"/>
  <c r="X296" i="2" s="1"/>
  <c r="O290" i="1"/>
  <c r="X289" i="2" s="1"/>
  <c r="M281" i="1"/>
  <c r="N281" i="1" s="1"/>
  <c r="AK280" i="2" s="1"/>
  <c r="AM280" i="2" s="1"/>
  <c r="O272" i="1"/>
  <c r="X271" i="2" s="1"/>
  <c r="R70" i="1"/>
  <c r="O70" i="1"/>
  <c r="X69" i="2" s="1"/>
  <c r="Q70" i="1"/>
  <c r="O478" i="1"/>
  <c r="X477" i="2" s="1"/>
  <c r="O456" i="1"/>
  <c r="X455" i="2" s="1"/>
  <c r="M442" i="1"/>
  <c r="N442" i="1" s="1"/>
  <c r="AK441" i="2" s="1"/>
  <c r="AM441" i="2" s="1"/>
  <c r="O389" i="1"/>
  <c r="X388" i="2" s="1"/>
  <c r="O376" i="1"/>
  <c r="X375" i="2" s="1"/>
  <c r="O367" i="1"/>
  <c r="X366" i="2" s="1"/>
  <c r="O359" i="1"/>
  <c r="X358" i="2" s="1"/>
  <c r="Q338" i="1"/>
  <c r="M338" i="1"/>
  <c r="R338" i="1"/>
  <c r="R238" i="1"/>
  <c r="Q320" i="1"/>
  <c r="M320" i="1"/>
  <c r="N320" i="1" s="1"/>
  <c r="AK319" i="2" s="1"/>
  <c r="AM319" i="2" s="1"/>
  <c r="O457" i="1"/>
  <c r="X456" i="2" s="1"/>
  <c r="O489" i="1"/>
  <c r="X488" i="2" s="1"/>
  <c r="R434" i="1"/>
  <c r="O424" i="1"/>
  <c r="X423" i="2" s="1"/>
  <c r="O410" i="1"/>
  <c r="X409" i="2" s="1"/>
  <c r="M391" i="1"/>
  <c r="N391" i="1" s="1"/>
  <c r="AK390" i="2" s="1"/>
  <c r="AM390" i="2" s="1"/>
  <c r="Q391" i="1"/>
  <c r="R391" i="1"/>
  <c r="O390" i="1"/>
  <c r="X389" i="2" s="1"/>
  <c r="Q383" i="1"/>
  <c r="M353" i="1"/>
  <c r="N353" i="1" s="1"/>
  <c r="AK352" i="2" s="1"/>
  <c r="AM352" i="2" s="1"/>
  <c r="O352" i="1"/>
  <c r="X351" i="2" s="1"/>
  <c r="M345" i="1"/>
  <c r="N345" i="1" s="1"/>
  <c r="AK344" i="2" s="1"/>
  <c r="AM344" i="2" s="1"/>
  <c r="M344" i="1"/>
  <c r="N344" i="1" s="1"/>
  <c r="AK343" i="2" s="1"/>
  <c r="AM343" i="2" s="1"/>
  <c r="O307" i="1"/>
  <c r="X306" i="2" s="1"/>
  <c r="M283" i="1"/>
  <c r="N283" i="1" s="1"/>
  <c r="AK282" i="2" s="1"/>
  <c r="AM282" i="2" s="1"/>
  <c r="Q283" i="1"/>
  <c r="M282" i="1"/>
  <c r="R282" i="1"/>
  <c r="O479" i="1"/>
  <c r="X478" i="2" s="1"/>
  <c r="O467" i="1"/>
  <c r="X466" i="2" s="1"/>
  <c r="O446" i="1"/>
  <c r="X445" i="2" s="1"/>
  <c r="O380" i="1"/>
  <c r="X379" i="2" s="1"/>
  <c r="R486" i="1"/>
  <c r="Q470" i="1"/>
  <c r="Q469" i="1"/>
  <c r="O438" i="1"/>
  <c r="X437" i="2" s="1"/>
  <c r="Q434" i="1"/>
  <c r="O404" i="1"/>
  <c r="X403" i="2" s="1"/>
  <c r="O391" i="1"/>
  <c r="X390" i="2" s="1"/>
  <c r="O382" i="1"/>
  <c r="X381" i="2" s="1"/>
  <c r="R357" i="1"/>
  <c r="M357" i="1"/>
  <c r="N357" i="1" s="1"/>
  <c r="AK356" i="2" s="1"/>
  <c r="AM356" i="2" s="1"/>
  <c r="Q357" i="1"/>
  <c r="O349" i="1"/>
  <c r="X348" i="2" s="1"/>
  <c r="O326" i="1"/>
  <c r="X325" i="2" s="1"/>
  <c r="O321" i="1"/>
  <c r="X320" i="2" s="1"/>
  <c r="M246" i="1"/>
  <c r="N246" i="1" s="1"/>
  <c r="AK245" i="2" s="1"/>
  <c r="AM245" i="2" s="1"/>
  <c r="Q246" i="1"/>
  <c r="R246" i="1"/>
  <c r="O484" i="1"/>
  <c r="X483" i="2" s="1"/>
  <c r="R498" i="1"/>
  <c r="M469" i="1"/>
  <c r="N469" i="1" s="1"/>
  <c r="AK468" i="2" s="1"/>
  <c r="AM468" i="2" s="1"/>
  <c r="Q408" i="1"/>
  <c r="M354" i="1"/>
  <c r="N354" i="1" s="1"/>
  <c r="AK353" i="2" s="1"/>
  <c r="AM353" i="2" s="1"/>
  <c r="R274" i="1"/>
  <c r="M274" i="1"/>
  <c r="N274" i="1" s="1"/>
  <c r="AK273" i="2" s="1"/>
  <c r="AM273" i="2" s="1"/>
  <c r="Q274" i="1"/>
  <c r="R233" i="1"/>
  <c r="M233" i="1"/>
  <c r="N233" i="1" s="1"/>
  <c r="AK232" i="2" s="1"/>
  <c r="AM232" i="2" s="1"/>
  <c r="Q233" i="1"/>
  <c r="R9" i="1"/>
  <c r="R502" i="1"/>
  <c r="Q450" i="1"/>
  <c r="Q449" i="1"/>
  <c r="O439" i="1"/>
  <c r="X438" i="2" s="1"/>
  <c r="O434" i="1"/>
  <c r="X433" i="2" s="1"/>
  <c r="R400" i="1"/>
  <c r="Q400" i="1"/>
  <c r="R394" i="1"/>
  <c r="O383" i="1"/>
  <c r="X382" i="2" s="1"/>
  <c r="O327" i="1"/>
  <c r="X326" i="2" s="1"/>
  <c r="M204" i="1"/>
  <c r="N204" i="1" s="1"/>
  <c r="AK203" i="2" s="1"/>
  <c r="AM203" i="2" s="1"/>
  <c r="Q204" i="1"/>
  <c r="R94" i="1"/>
  <c r="M94" i="1"/>
  <c r="N94" i="1" s="1"/>
  <c r="AK93" i="2" s="1"/>
  <c r="AM93" i="2" s="1"/>
  <c r="M465" i="1"/>
  <c r="N465" i="1" s="1"/>
  <c r="AK464" i="2" s="1"/>
  <c r="AM464" i="2" s="1"/>
  <c r="M393" i="1"/>
  <c r="N393" i="1" s="1"/>
  <c r="AK392" i="2" s="1"/>
  <c r="AM392" i="2" s="1"/>
  <c r="M106" i="1"/>
  <c r="N106" i="1" s="1"/>
  <c r="AK105" i="2" s="1"/>
  <c r="AM105" i="2" s="1"/>
  <c r="Q106" i="1"/>
  <c r="R106" i="1"/>
  <c r="R494" i="1"/>
  <c r="Q441" i="1"/>
  <c r="Q401" i="1"/>
  <c r="R401" i="1"/>
  <c r="R379" i="1"/>
  <c r="M379" i="1"/>
  <c r="N379" i="1" s="1"/>
  <c r="AK378" i="2" s="1"/>
  <c r="AM378" i="2" s="1"/>
  <c r="Q494" i="1"/>
  <c r="Q461" i="1"/>
  <c r="Q442" i="1"/>
  <c r="M441" i="1"/>
  <c r="N441" i="1" s="1"/>
  <c r="AK440" i="2" s="1"/>
  <c r="AM440" i="2" s="1"/>
  <c r="O401" i="1"/>
  <c r="X400" i="2" s="1"/>
  <c r="R380" i="1"/>
  <c r="R337" i="1"/>
  <c r="M337" i="1"/>
  <c r="N337" i="1" s="1"/>
  <c r="AK336" i="2" s="1"/>
  <c r="AM336" i="2" s="1"/>
  <c r="Q337" i="1"/>
  <c r="O300" i="1"/>
  <c r="X299" i="2" s="1"/>
  <c r="R281" i="1"/>
  <c r="O280" i="1"/>
  <c r="X279" i="2" s="1"/>
  <c r="O302" i="1"/>
  <c r="X301" i="2" s="1"/>
  <c r="Q279" i="1"/>
  <c r="O258" i="1"/>
  <c r="X257" i="2" s="1"/>
  <c r="O250" i="1"/>
  <c r="X249" i="2" s="1"/>
  <c r="O238" i="1"/>
  <c r="X237" i="2" s="1"/>
  <c r="R231" i="1"/>
  <c r="O218" i="1"/>
  <c r="X217" i="2" s="1"/>
  <c r="R209" i="1"/>
  <c r="Q207" i="1"/>
  <c r="Q206" i="1"/>
  <c r="O204" i="1"/>
  <c r="X203" i="2" s="1"/>
  <c r="Q198" i="1"/>
  <c r="M194" i="1"/>
  <c r="N194" i="1" s="1"/>
  <c r="AK193" i="2" s="1"/>
  <c r="AM193" i="2" s="1"/>
  <c r="R182" i="1"/>
  <c r="R170" i="1"/>
  <c r="R146" i="1"/>
  <c r="R145" i="1"/>
  <c r="Q134" i="1"/>
  <c r="R127" i="1"/>
  <c r="O107" i="1"/>
  <c r="X106" i="2" s="1"/>
  <c r="O106" i="1"/>
  <c r="X105" i="2" s="1"/>
  <c r="M100" i="1"/>
  <c r="N100" i="1" s="1"/>
  <c r="AK99" i="2" s="1"/>
  <c r="AM99" i="2" s="1"/>
  <c r="O94" i="1"/>
  <c r="X93" i="2" s="1"/>
  <c r="M84" i="1"/>
  <c r="N84" i="1" s="1"/>
  <c r="AK83" i="2" s="1"/>
  <c r="AM83" i="2" s="1"/>
  <c r="Q80" i="1"/>
  <c r="Q72" i="1"/>
  <c r="O58" i="1"/>
  <c r="X57" i="2" s="1"/>
  <c r="O50" i="1"/>
  <c r="X49" i="2" s="1"/>
  <c r="Q38" i="1"/>
  <c r="Q231" i="1"/>
  <c r="Q209" i="1"/>
  <c r="Q182" i="1"/>
  <c r="M145" i="1"/>
  <c r="N145" i="1" s="1"/>
  <c r="AK144" i="2" s="1"/>
  <c r="AM144" i="2" s="1"/>
  <c r="R115" i="1"/>
  <c r="R75" i="1"/>
  <c r="R67" i="1"/>
  <c r="M62" i="1"/>
  <c r="N62" i="1" s="1"/>
  <c r="AK61" i="2" s="1"/>
  <c r="AM61" i="2" s="1"/>
  <c r="Q51" i="1"/>
  <c r="O409" i="1"/>
  <c r="X408" i="2" s="1"/>
  <c r="O347" i="1"/>
  <c r="X346" i="2" s="1"/>
  <c r="O333" i="1"/>
  <c r="X332" i="2" s="1"/>
  <c r="O319" i="1"/>
  <c r="X318" i="2" s="1"/>
  <c r="O259" i="1"/>
  <c r="X258" i="2" s="1"/>
  <c r="M197" i="1"/>
  <c r="N197" i="1" s="1"/>
  <c r="AK196" i="2" s="1"/>
  <c r="AM196" i="2" s="1"/>
  <c r="Q176" i="1"/>
  <c r="R151" i="1"/>
  <c r="M146" i="1"/>
  <c r="N146" i="1" s="1"/>
  <c r="AK145" i="2" s="1"/>
  <c r="AM145" i="2" s="1"/>
  <c r="O140" i="1"/>
  <c r="X139" i="2" s="1"/>
  <c r="Q115" i="1"/>
  <c r="O113" i="1"/>
  <c r="X112" i="2" s="1"/>
  <c r="Q96" i="1"/>
  <c r="R91" i="1"/>
  <c r="Q75" i="1"/>
  <c r="Q74" i="1"/>
  <c r="O66" i="1"/>
  <c r="X65" i="2" s="1"/>
  <c r="M38" i="1"/>
  <c r="N38" i="1" s="1"/>
  <c r="AK37" i="2" s="1"/>
  <c r="AM37" i="2" s="1"/>
  <c r="R32" i="1"/>
  <c r="R230" i="1"/>
  <c r="M200" i="1"/>
  <c r="N200" i="1" s="1"/>
  <c r="AK199" i="2" s="1"/>
  <c r="AM199" i="2" s="1"/>
  <c r="R178" i="1"/>
  <c r="M176" i="1"/>
  <c r="N176" i="1" s="1"/>
  <c r="AK175" i="2" s="1"/>
  <c r="AM175" i="2" s="1"/>
  <c r="M170" i="1"/>
  <c r="N170" i="1" s="1"/>
  <c r="AK169" i="2" s="1"/>
  <c r="AM169" i="2" s="1"/>
  <c r="R103" i="1"/>
  <c r="M96" i="1"/>
  <c r="N96" i="1" s="1"/>
  <c r="AK95" i="2" s="1"/>
  <c r="AM95" i="2" s="1"/>
  <c r="Q91" i="1"/>
  <c r="M76" i="1"/>
  <c r="N76" i="1" s="1"/>
  <c r="AK75" i="2" s="1"/>
  <c r="AM75" i="2" s="1"/>
  <c r="R68" i="1"/>
  <c r="R40" i="1"/>
  <c r="Q32" i="1"/>
  <c r="O234" i="1"/>
  <c r="X233" i="2" s="1"/>
  <c r="R191" i="1"/>
  <c r="Q178" i="1"/>
  <c r="Q164" i="1"/>
  <c r="R163" i="1"/>
  <c r="Q162" i="1"/>
  <c r="R149" i="1"/>
  <c r="R131" i="1"/>
  <c r="R110" i="1"/>
  <c r="R104" i="1"/>
  <c r="Q103" i="1"/>
  <c r="R63" i="1"/>
  <c r="Q42" i="1"/>
  <c r="Q40" i="1"/>
  <c r="Q163" i="1"/>
  <c r="R158" i="1"/>
  <c r="O149" i="1"/>
  <c r="X148" i="2" s="1"/>
  <c r="Q131" i="1"/>
  <c r="R118" i="1"/>
  <c r="R117" i="1"/>
  <c r="Q110" i="1"/>
  <c r="Q104" i="1"/>
  <c r="R64" i="1"/>
  <c r="R166" i="1"/>
  <c r="M158" i="1"/>
  <c r="O131" i="1"/>
  <c r="X130" i="2" s="1"/>
  <c r="R130" i="1"/>
  <c r="O165" i="1"/>
  <c r="X164" i="2" s="1"/>
  <c r="O86" i="1"/>
  <c r="X85" i="2" s="1"/>
  <c r="O69" i="1"/>
  <c r="X68" i="2" s="1"/>
  <c r="O41" i="1"/>
  <c r="X40" i="2" s="1"/>
  <c r="O40" i="1"/>
  <c r="X39" i="2" s="1"/>
  <c r="O173" i="1"/>
  <c r="X172" i="2" s="1"/>
  <c r="O166" i="1"/>
  <c r="X165" i="2" s="1"/>
  <c r="O158" i="1"/>
  <c r="X157" i="2" s="1"/>
  <c r="O137" i="1"/>
  <c r="X136" i="2" s="1"/>
  <c r="O130" i="1"/>
  <c r="X129" i="2" s="1"/>
  <c r="O93" i="1"/>
  <c r="X92" i="2" s="1"/>
  <c r="O65" i="1"/>
  <c r="X64" i="2" s="1"/>
  <c r="N490" i="1"/>
  <c r="AK489" i="2" s="1"/>
  <c r="AM489" i="2" s="1"/>
  <c r="N272" i="1"/>
  <c r="AK271" i="2" s="1"/>
  <c r="AM271" i="2" s="1"/>
  <c r="R377" i="1"/>
  <c r="Q377" i="1"/>
  <c r="M501" i="1"/>
  <c r="O493" i="1"/>
  <c r="X492" i="2" s="1"/>
  <c r="Q486" i="1"/>
  <c r="O476" i="1"/>
  <c r="X475" i="2" s="1"/>
  <c r="O471" i="1"/>
  <c r="X470" i="2" s="1"/>
  <c r="M462" i="1"/>
  <c r="R427" i="1"/>
  <c r="Q426" i="1"/>
  <c r="M426" i="1"/>
  <c r="N426" i="1" s="1"/>
  <c r="AK425" i="2" s="1"/>
  <c r="AM425" i="2" s="1"/>
  <c r="R413" i="1"/>
  <c r="Q412" i="1"/>
  <c r="R410" i="1"/>
  <c r="R409" i="1"/>
  <c r="M408" i="1"/>
  <c r="N408" i="1" s="1"/>
  <c r="AK407" i="2" s="1"/>
  <c r="AM407" i="2" s="1"/>
  <c r="O388" i="1"/>
  <c r="X387" i="2" s="1"/>
  <c r="R382" i="1"/>
  <c r="M378" i="1"/>
  <c r="N378" i="1" s="1"/>
  <c r="AK377" i="2" s="1"/>
  <c r="AM377" i="2" s="1"/>
  <c r="Q378" i="1"/>
  <c r="R373" i="1"/>
  <c r="M373" i="1"/>
  <c r="N373" i="1" s="1"/>
  <c r="AK372" i="2" s="1"/>
  <c r="AM372" i="2" s="1"/>
  <c r="Q373" i="1"/>
  <c r="O366" i="1"/>
  <c r="X365" i="2" s="1"/>
  <c r="Q326" i="1"/>
  <c r="M326" i="1"/>
  <c r="N326" i="1" s="1"/>
  <c r="AK325" i="2" s="1"/>
  <c r="AM325" i="2" s="1"/>
  <c r="R326" i="1"/>
  <c r="R313" i="1"/>
  <c r="Q313" i="1"/>
  <c r="R305" i="1"/>
  <c r="Q305" i="1"/>
  <c r="O286" i="1"/>
  <c r="X285" i="2" s="1"/>
  <c r="R272" i="1"/>
  <c r="O265" i="1"/>
  <c r="X264" i="2" s="1"/>
  <c r="N221" i="1"/>
  <c r="AK220" i="2" s="1"/>
  <c r="AM220" i="2" s="1"/>
  <c r="M406" i="1"/>
  <c r="N406" i="1" s="1"/>
  <c r="AK405" i="2" s="1"/>
  <c r="AM405" i="2" s="1"/>
  <c r="R406" i="1"/>
  <c r="Q366" i="1"/>
  <c r="M366" i="1"/>
  <c r="Q286" i="1"/>
  <c r="M286" i="1"/>
  <c r="N286" i="1" s="1"/>
  <c r="AK285" i="2" s="1"/>
  <c r="AM285" i="2" s="1"/>
  <c r="R286" i="1"/>
  <c r="M265" i="1"/>
  <c r="N265" i="1" s="1"/>
  <c r="AK264" i="2" s="1"/>
  <c r="AM264" i="2" s="1"/>
  <c r="Q265" i="1"/>
  <c r="O26" i="1"/>
  <c r="X25" i="2" s="1"/>
  <c r="R15" i="1"/>
  <c r="M15" i="1"/>
  <c r="N15" i="1" s="1"/>
  <c r="AK14" i="2" s="1"/>
  <c r="AM14" i="2" s="1"/>
  <c r="M498" i="1"/>
  <c r="N498" i="1" s="1"/>
  <c r="AK497" i="2" s="1"/>
  <c r="AM497" i="2" s="1"/>
  <c r="M493" i="1"/>
  <c r="N493" i="1" s="1"/>
  <c r="AK492" i="2" s="1"/>
  <c r="AM492" i="2" s="1"/>
  <c r="O472" i="1"/>
  <c r="X471" i="2" s="1"/>
  <c r="R432" i="1"/>
  <c r="M432" i="1"/>
  <c r="N432" i="1" s="1"/>
  <c r="AK431" i="2" s="1"/>
  <c r="AM431" i="2" s="1"/>
  <c r="Q432" i="1"/>
  <c r="Q427" i="1"/>
  <c r="O426" i="1"/>
  <c r="X425" i="2" s="1"/>
  <c r="R414" i="1"/>
  <c r="M409" i="1"/>
  <c r="O378" i="1"/>
  <c r="X377" i="2" s="1"/>
  <c r="O373" i="1"/>
  <c r="X372" i="2" s="1"/>
  <c r="M362" i="1"/>
  <c r="Q362" i="1"/>
  <c r="Q314" i="1"/>
  <c r="R314" i="1"/>
  <c r="M278" i="1"/>
  <c r="N278" i="1" s="1"/>
  <c r="AK277" i="2" s="1"/>
  <c r="AM277" i="2" s="1"/>
  <c r="Q278" i="1"/>
  <c r="Q272" i="1"/>
  <c r="Q25" i="1"/>
  <c r="R7" i="1"/>
  <c r="Q482" i="1"/>
  <c r="Q445" i="1"/>
  <c r="O414" i="1"/>
  <c r="X413" i="2" s="1"/>
  <c r="M413" i="1"/>
  <c r="N413" i="1" s="1"/>
  <c r="AK412" i="2" s="1"/>
  <c r="AM412" i="2" s="1"/>
  <c r="M412" i="1"/>
  <c r="N412" i="1" s="1"/>
  <c r="AK411" i="2" s="1"/>
  <c r="AM411" i="2" s="1"/>
  <c r="Q389" i="1"/>
  <c r="M389" i="1"/>
  <c r="N389" i="1" s="1"/>
  <c r="AK388" i="2" s="1"/>
  <c r="AM388" i="2" s="1"/>
  <c r="N383" i="1"/>
  <c r="AK382" i="2" s="1"/>
  <c r="AM382" i="2" s="1"/>
  <c r="M382" i="1"/>
  <c r="N382" i="1" s="1"/>
  <c r="AK381" i="2" s="1"/>
  <c r="AM381" i="2" s="1"/>
  <c r="M355" i="1"/>
  <c r="N355" i="1" s="1"/>
  <c r="AK354" i="2" s="1"/>
  <c r="AM354" i="2" s="1"/>
  <c r="Q355" i="1"/>
  <c r="R355" i="1"/>
  <c r="O314" i="1"/>
  <c r="X313" i="2" s="1"/>
  <c r="Q306" i="1"/>
  <c r="R306" i="1"/>
  <c r="R221" i="1"/>
  <c r="Q221" i="1"/>
  <c r="Q202" i="1"/>
  <c r="R202" i="1"/>
  <c r="M202" i="1"/>
  <c r="O28" i="1"/>
  <c r="X27" i="2" s="1"/>
  <c r="O496" i="1"/>
  <c r="X495" i="2" s="1"/>
  <c r="Q481" i="1"/>
  <c r="Q465" i="1"/>
  <c r="R446" i="1"/>
  <c r="M445" i="1"/>
  <c r="N445" i="1" s="1"/>
  <c r="AK444" i="2" s="1"/>
  <c r="AM444" i="2" s="1"/>
  <c r="N401" i="1"/>
  <c r="AK400" i="2" s="1"/>
  <c r="AM400" i="2" s="1"/>
  <c r="O355" i="1"/>
  <c r="X354" i="2" s="1"/>
  <c r="M252" i="1"/>
  <c r="N252" i="1" s="1"/>
  <c r="AK251" i="2" s="1"/>
  <c r="AM251" i="2" s="1"/>
  <c r="Q252" i="1"/>
  <c r="R252" i="1"/>
  <c r="N414" i="1"/>
  <c r="AK413" i="2" s="1"/>
  <c r="AM413" i="2" s="1"/>
  <c r="Q385" i="1"/>
  <c r="R385" i="1"/>
  <c r="O374" i="1"/>
  <c r="X373" i="2" s="1"/>
  <c r="M374" i="1"/>
  <c r="N374" i="1" s="1"/>
  <c r="AK373" i="2" s="1"/>
  <c r="AM373" i="2" s="1"/>
  <c r="Q374" i="1"/>
  <c r="M257" i="1"/>
  <c r="Q257" i="1"/>
  <c r="R257" i="1"/>
  <c r="O15" i="1"/>
  <c r="X14" i="2" s="1"/>
  <c r="Q477" i="1"/>
  <c r="R454" i="1"/>
  <c r="R438" i="1"/>
  <c r="Q437" i="1"/>
  <c r="M402" i="1"/>
  <c r="N402" i="1" s="1"/>
  <c r="AK401" i="2" s="1"/>
  <c r="AM401" i="2" s="1"/>
  <c r="R402" i="1"/>
  <c r="O385" i="1"/>
  <c r="X384" i="2" s="1"/>
  <c r="O384" i="1"/>
  <c r="X383" i="2" s="1"/>
  <c r="O370" i="1"/>
  <c r="X369" i="2" s="1"/>
  <c r="O358" i="1"/>
  <c r="X357" i="2" s="1"/>
  <c r="M358" i="1"/>
  <c r="N358" i="1" s="1"/>
  <c r="AK357" i="2" s="1"/>
  <c r="AM357" i="2" s="1"/>
  <c r="R358" i="1"/>
  <c r="Q350" i="1"/>
  <c r="M350" i="1"/>
  <c r="N350" i="1" s="1"/>
  <c r="AK349" i="2" s="1"/>
  <c r="AM349" i="2" s="1"/>
  <c r="O343" i="1"/>
  <c r="X342" i="2" s="1"/>
  <c r="R333" i="1"/>
  <c r="M333" i="1"/>
  <c r="N333" i="1" s="1"/>
  <c r="AK332" i="2" s="1"/>
  <c r="AM332" i="2" s="1"/>
  <c r="M245" i="1"/>
  <c r="N245" i="1" s="1"/>
  <c r="AK244" i="2" s="1"/>
  <c r="AM244" i="2" s="1"/>
  <c r="Q245" i="1"/>
  <c r="Q474" i="1"/>
  <c r="Q438" i="1"/>
  <c r="N417" i="1"/>
  <c r="AK416" i="2" s="1"/>
  <c r="AM416" i="2" s="1"/>
  <c r="R416" i="1"/>
  <c r="Q416" i="1"/>
  <c r="M386" i="1"/>
  <c r="N386" i="1" s="1"/>
  <c r="AK385" i="2" s="1"/>
  <c r="AM385" i="2" s="1"/>
  <c r="Q386" i="1"/>
  <c r="R386" i="1"/>
  <c r="Q364" i="1"/>
  <c r="M364" i="1"/>
  <c r="N364" i="1" s="1"/>
  <c r="AK363" i="2" s="1"/>
  <c r="AM363" i="2" s="1"/>
  <c r="Q328" i="1"/>
  <c r="M328" i="1"/>
  <c r="N328" i="1" s="1"/>
  <c r="AK327" i="2" s="1"/>
  <c r="AM327" i="2" s="1"/>
  <c r="R293" i="1"/>
  <c r="M293" i="1"/>
  <c r="N293" i="1" s="1"/>
  <c r="AK292" i="2" s="1"/>
  <c r="AM292" i="2" s="1"/>
  <c r="Q293" i="1"/>
  <c r="N234" i="1"/>
  <c r="AK233" i="2" s="1"/>
  <c r="AM233" i="2" s="1"/>
  <c r="R485" i="1"/>
  <c r="M485" i="1"/>
  <c r="N485" i="1" s="1"/>
  <c r="AK484" i="2" s="1"/>
  <c r="AM484" i="2" s="1"/>
  <c r="O483" i="1"/>
  <c r="X482" i="2" s="1"/>
  <c r="O477" i="1"/>
  <c r="X476" i="2" s="1"/>
  <c r="O474" i="1"/>
  <c r="X473" i="2" s="1"/>
  <c r="Q466" i="1"/>
  <c r="R466" i="1"/>
  <c r="M454" i="1"/>
  <c r="N454" i="1" s="1"/>
  <c r="AK453" i="2" s="1"/>
  <c r="AM453" i="2" s="1"/>
  <c r="Q429" i="1"/>
  <c r="M429" i="1"/>
  <c r="N429" i="1" s="1"/>
  <c r="AK428" i="2" s="1"/>
  <c r="AM428" i="2" s="1"/>
  <c r="R429" i="1"/>
  <c r="Q423" i="1"/>
  <c r="R423" i="1"/>
  <c r="O416" i="1"/>
  <c r="X415" i="2" s="1"/>
  <c r="O405" i="1"/>
  <c r="X404" i="2" s="1"/>
  <c r="O386" i="1"/>
  <c r="X385" i="2" s="1"/>
  <c r="O364" i="1"/>
  <c r="X363" i="2" s="1"/>
  <c r="O328" i="1"/>
  <c r="X327" i="2" s="1"/>
  <c r="Q316" i="1"/>
  <c r="M316" i="1"/>
  <c r="N316" i="1" s="1"/>
  <c r="AK315" i="2" s="1"/>
  <c r="AM315" i="2" s="1"/>
  <c r="O293" i="1"/>
  <c r="X292" i="2" s="1"/>
  <c r="R24" i="1"/>
  <c r="M477" i="1"/>
  <c r="N477" i="1" s="1"/>
  <c r="AK476" i="2" s="1"/>
  <c r="AM476" i="2" s="1"/>
  <c r="M474" i="1"/>
  <c r="N474" i="1" s="1"/>
  <c r="AK473" i="2" s="1"/>
  <c r="AM473" i="2" s="1"/>
  <c r="M457" i="1"/>
  <c r="N457" i="1" s="1"/>
  <c r="AK456" i="2" s="1"/>
  <c r="AM456" i="2" s="1"/>
  <c r="R453" i="1"/>
  <c r="Q453" i="1"/>
  <c r="Q417" i="1"/>
  <c r="R417" i="1"/>
  <c r="M377" i="1"/>
  <c r="N377" i="1" s="1"/>
  <c r="AK376" i="2" s="1"/>
  <c r="AM376" i="2" s="1"/>
  <c r="M371" i="1"/>
  <c r="Q371" i="1"/>
  <c r="R371" i="1"/>
  <c r="R309" i="1"/>
  <c r="M309" i="1"/>
  <c r="N309" i="1" s="1"/>
  <c r="AK308" i="2" s="1"/>
  <c r="AM308" i="2" s="1"/>
  <c r="Q298" i="1"/>
  <c r="R298" i="1"/>
  <c r="M254" i="1"/>
  <c r="N254" i="1" s="1"/>
  <c r="AK253" i="2" s="1"/>
  <c r="AM253" i="2" s="1"/>
  <c r="Q254" i="1"/>
  <c r="R254" i="1"/>
  <c r="O8" i="1"/>
  <c r="X7" i="2" s="1"/>
  <c r="O459" i="1"/>
  <c r="X458" i="2" s="1"/>
  <c r="O447" i="1"/>
  <c r="X446" i="2" s="1"/>
  <c r="Q425" i="1"/>
  <c r="M425" i="1"/>
  <c r="N425" i="1" s="1"/>
  <c r="AK424" i="2" s="1"/>
  <c r="AM424" i="2" s="1"/>
  <c r="O417" i="1"/>
  <c r="X416" i="2" s="1"/>
  <c r="O406" i="1"/>
  <c r="X405" i="2" s="1"/>
  <c r="R404" i="1"/>
  <c r="Q404" i="1"/>
  <c r="M387" i="1"/>
  <c r="N387" i="1" s="1"/>
  <c r="AK386" i="2" s="1"/>
  <c r="AM386" i="2" s="1"/>
  <c r="Q387" i="1"/>
  <c r="Q376" i="1"/>
  <c r="R376" i="1"/>
  <c r="O371" i="1"/>
  <c r="X370" i="2" s="1"/>
  <c r="R366" i="1"/>
  <c r="R359" i="1"/>
  <c r="M359" i="1"/>
  <c r="N359" i="1" s="1"/>
  <c r="AK358" i="2" s="1"/>
  <c r="AM358" i="2" s="1"/>
  <c r="R329" i="1"/>
  <c r="Q329" i="1"/>
  <c r="M329" i="1"/>
  <c r="N329" i="1" s="1"/>
  <c r="AK328" i="2" s="1"/>
  <c r="AM328" i="2" s="1"/>
  <c r="Q310" i="1"/>
  <c r="M310" i="1"/>
  <c r="N310" i="1" s="1"/>
  <c r="AK309" i="2" s="1"/>
  <c r="AM309" i="2" s="1"/>
  <c r="R310" i="1"/>
  <c r="O299" i="1"/>
  <c r="X298" i="2" s="1"/>
  <c r="O298" i="1"/>
  <c r="X297" i="2" s="1"/>
  <c r="Q290" i="1"/>
  <c r="M290" i="1"/>
  <c r="N290" i="1" s="1"/>
  <c r="AK289" i="2" s="1"/>
  <c r="AM289" i="2" s="1"/>
  <c r="R290" i="1"/>
  <c r="R265" i="1"/>
  <c r="O254" i="1"/>
  <c r="X253" i="2" s="1"/>
  <c r="N250" i="1"/>
  <c r="AK249" i="2" s="1"/>
  <c r="AM249" i="2" s="1"/>
  <c r="Q214" i="1"/>
  <c r="M214" i="1"/>
  <c r="N214" i="1" s="1"/>
  <c r="AK213" i="2" s="1"/>
  <c r="AM213" i="2" s="1"/>
  <c r="R214" i="1"/>
  <c r="N198" i="1"/>
  <c r="AK197" i="2" s="1"/>
  <c r="AM197" i="2" s="1"/>
  <c r="Q458" i="1"/>
  <c r="R458" i="1"/>
  <c r="M418" i="1"/>
  <c r="N418" i="1" s="1"/>
  <c r="AK417" i="2" s="1"/>
  <c r="AM417" i="2" s="1"/>
  <c r="R418" i="1"/>
  <c r="Q405" i="1"/>
  <c r="R405" i="1"/>
  <c r="Q346" i="1"/>
  <c r="M346" i="1"/>
  <c r="N346" i="1" s="1"/>
  <c r="AK345" i="2" s="1"/>
  <c r="AM345" i="2" s="1"/>
  <c r="R346" i="1"/>
  <c r="Q294" i="1"/>
  <c r="M294" i="1"/>
  <c r="N294" i="1" s="1"/>
  <c r="AK293" i="2" s="1"/>
  <c r="AM293" i="2" s="1"/>
  <c r="M236" i="1"/>
  <c r="R236" i="1"/>
  <c r="O463" i="1"/>
  <c r="X462" i="2" s="1"/>
  <c r="O423" i="1"/>
  <c r="X422" i="2" s="1"/>
  <c r="O345" i="1"/>
  <c r="X344" i="2" s="1"/>
  <c r="O315" i="1"/>
  <c r="X314" i="2" s="1"/>
  <c r="O305" i="1"/>
  <c r="X304" i="2" s="1"/>
  <c r="R276" i="1"/>
  <c r="Q276" i="1"/>
  <c r="O251" i="1"/>
  <c r="X250" i="2" s="1"/>
  <c r="M213" i="1"/>
  <c r="N213" i="1" s="1"/>
  <c r="AK212" i="2" s="1"/>
  <c r="AM212" i="2" s="1"/>
  <c r="O213" i="1"/>
  <c r="X212" i="2" s="1"/>
  <c r="Q213" i="1"/>
  <c r="R213" i="1"/>
  <c r="R200" i="1"/>
  <c r="M171" i="1"/>
  <c r="N171" i="1" s="1"/>
  <c r="AK170" i="2" s="1"/>
  <c r="AM170" i="2" s="1"/>
  <c r="Q171" i="1"/>
  <c r="R171" i="1"/>
  <c r="R154" i="1"/>
  <c r="Q154" i="1"/>
  <c r="O329" i="1"/>
  <c r="X328" i="2" s="1"/>
  <c r="Q300" i="1"/>
  <c r="R300" i="1"/>
  <c r="O278" i="1"/>
  <c r="X277" i="2" s="1"/>
  <c r="O277" i="1"/>
  <c r="X276" i="2" s="1"/>
  <c r="O257" i="1"/>
  <c r="X256" i="2" s="1"/>
  <c r="O252" i="1"/>
  <c r="X251" i="2" s="1"/>
  <c r="O236" i="1"/>
  <c r="X235" i="2" s="1"/>
  <c r="Q234" i="1"/>
  <c r="R234" i="1"/>
  <c r="M228" i="1"/>
  <c r="N228" i="1" s="1"/>
  <c r="AK227" i="2" s="1"/>
  <c r="AM227" i="2" s="1"/>
  <c r="O228" i="1"/>
  <c r="X227" i="2" s="1"/>
  <c r="Q228" i="1"/>
  <c r="R222" i="1"/>
  <c r="Q222" i="1"/>
  <c r="Q330" i="1"/>
  <c r="R330" i="1"/>
  <c r="O253" i="1"/>
  <c r="X252" i="2" s="1"/>
  <c r="M253" i="1"/>
  <c r="N253" i="1" s="1"/>
  <c r="AK252" i="2" s="1"/>
  <c r="AM252" i="2" s="1"/>
  <c r="Q253" i="1"/>
  <c r="Q248" i="1"/>
  <c r="M248" i="1"/>
  <c r="Q210" i="1"/>
  <c r="R210" i="1"/>
  <c r="R175" i="1"/>
  <c r="R147" i="1"/>
  <c r="O443" i="1"/>
  <c r="X442" i="2" s="1"/>
  <c r="O392" i="1"/>
  <c r="X391" i="2" s="1"/>
  <c r="R342" i="1"/>
  <c r="R340" i="1"/>
  <c r="O292" i="1"/>
  <c r="X291" i="2" s="1"/>
  <c r="O279" i="1"/>
  <c r="X278" i="2" s="1"/>
  <c r="Q258" i="1"/>
  <c r="R258" i="1"/>
  <c r="O248" i="1"/>
  <c r="X247" i="2" s="1"/>
  <c r="O210" i="1"/>
  <c r="X209" i="2" s="1"/>
  <c r="Q175" i="1"/>
  <c r="M152" i="1"/>
  <c r="N152" i="1" s="1"/>
  <c r="AK151" i="2" s="1"/>
  <c r="AM151" i="2" s="1"/>
  <c r="Q152" i="1"/>
  <c r="R152" i="1"/>
  <c r="Q147" i="1"/>
  <c r="O492" i="1"/>
  <c r="X491" i="2" s="1"/>
  <c r="M340" i="1"/>
  <c r="N340" i="1" s="1"/>
  <c r="AK339" i="2" s="1"/>
  <c r="AM339" i="2" s="1"/>
  <c r="Q336" i="1"/>
  <c r="R336" i="1"/>
  <c r="Q334" i="1"/>
  <c r="R334" i="1"/>
  <c r="R312" i="1"/>
  <c r="M304" i="1"/>
  <c r="N304" i="1" s="1"/>
  <c r="AK303" i="2" s="1"/>
  <c r="AM303" i="2" s="1"/>
  <c r="Q302" i="1"/>
  <c r="R302" i="1"/>
  <c r="R280" i="1"/>
  <c r="M280" i="1"/>
  <c r="Q237" i="1"/>
  <c r="M237" i="1"/>
  <c r="N237" i="1" s="1"/>
  <c r="AK236" i="2" s="1"/>
  <c r="AM236" i="2" s="1"/>
  <c r="Q174" i="1"/>
  <c r="R174" i="1"/>
  <c r="M174" i="1"/>
  <c r="N174" i="1" s="1"/>
  <c r="AK173" i="2" s="1"/>
  <c r="AM173" i="2" s="1"/>
  <c r="M159" i="1"/>
  <c r="N159" i="1" s="1"/>
  <c r="AK158" i="2" s="1"/>
  <c r="AM158" i="2" s="1"/>
  <c r="Q159" i="1"/>
  <c r="R159" i="1"/>
  <c r="Q124" i="1"/>
  <c r="M124" i="1"/>
  <c r="N124" i="1" s="1"/>
  <c r="AK123" i="2" s="1"/>
  <c r="AM123" i="2" s="1"/>
  <c r="M83" i="1"/>
  <c r="N83" i="1" s="1"/>
  <c r="AK82" i="2" s="1"/>
  <c r="AM82" i="2" s="1"/>
  <c r="R83" i="1"/>
  <c r="Q83" i="1"/>
  <c r="R218" i="1"/>
  <c r="M218" i="1"/>
  <c r="Q218" i="1"/>
  <c r="R179" i="1"/>
  <c r="N147" i="1"/>
  <c r="AK146" i="2" s="1"/>
  <c r="AM146" i="2" s="1"/>
  <c r="M179" i="1"/>
  <c r="N179" i="1" s="1"/>
  <c r="AK178" i="2" s="1"/>
  <c r="AM178" i="2" s="1"/>
  <c r="R297" i="1"/>
  <c r="M297" i="1"/>
  <c r="N297" i="1" s="1"/>
  <c r="AK296" i="2" s="1"/>
  <c r="AM296" i="2" s="1"/>
  <c r="M262" i="1"/>
  <c r="N262" i="1" s="1"/>
  <c r="AK261" i="2" s="1"/>
  <c r="AM261" i="2" s="1"/>
  <c r="R262" i="1"/>
  <c r="O261" i="1"/>
  <c r="X260" i="2" s="1"/>
  <c r="Q250" i="1"/>
  <c r="R250" i="1"/>
  <c r="M135" i="1"/>
  <c r="R135" i="1"/>
  <c r="Q135" i="1"/>
  <c r="O135" i="1"/>
  <c r="X134" i="2" s="1"/>
  <c r="O243" i="1"/>
  <c r="X242" i="2" s="1"/>
  <c r="Q195" i="1"/>
  <c r="Q192" i="1"/>
  <c r="Q184" i="1"/>
  <c r="R140" i="1"/>
  <c r="Q140" i="1"/>
  <c r="O124" i="1"/>
  <c r="X123" i="2" s="1"/>
  <c r="Q92" i="1"/>
  <c r="M92" i="1"/>
  <c r="N92" i="1" s="1"/>
  <c r="AK91" i="2" s="1"/>
  <c r="AM91" i="2" s="1"/>
  <c r="Q84" i="1"/>
  <c r="Q76" i="1"/>
  <c r="O245" i="1"/>
  <c r="X244" i="2" s="1"/>
  <c r="O242" i="1"/>
  <c r="X241" i="2" s="1"/>
  <c r="O240" i="1"/>
  <c r="X239" i="2" s="1"/>
  <c r="M239" i="1"/>
  <c r="N239" i="1" s="1"/>
  <c r="AK238" i="2" s="1"/>
  <c r="AM238" i="2" s="1"/>
  <c r="R239" i="1"/>
  <c r="O233" i="1"/>
  <c r="X232" i="2" s="1"/>
  <c r="M216" i="1"/>
  <c r="Q216" i="1"/>
  <c r="O154" i="1"/>
  <c r="X153" i="2" s="1"/>
  <c r="M126" i="1"/>
  <c r="Q126" i="1"/>
  <c r="R126" i="1"/>
  <c r="O125" i="1"/>
  <c r="X124" i="2" s="1"/>
  <c r="Q78" i="1"/>
  <c r="Q56" i="1"/>
  <c r="R56" i="1"/>
  <c r="M56" i="1"/>
  <c r="N56" i="1" s="1"/>
  <c r="AK55" i="2" s="1"/>
  <c r="AM55" i="2" s="1"/>
  <c r="R30" i="1"/>
  <c r="M30" i="1"/>
  <c r="Q30" i="1"/>
  <c r="O216" i="1"/>
  <c r="X215" i="2" s="1"/>
  <c r="O198" i="1"/>
  <c r="X197" i="2" s="1"/>
  <c r="O192" i="1"/>
  <c r="X191" i="2" s="1"/>
  <c r="M167" i="1"/>
  <c r="N167" i="1" s="1"/>
  <c r="AK166" i="2" s="1"/>
  <c r="AM166" i="2" s="1"/>
  <c r="Q167" i="1"/>
  <c r="R167" i="1"/>
  <c r="M155" i="1"/>
  <c r="N155" i="1" s="1"/>
  <c r="AK154" i="2" s="1"/>
  <c r="AM154" i="2" s="1"/>
  <c r="Q155" i="1"/>
  <c r="O141" i="1"/>
  <c r="X140" i="2" s="1"/>
  <c r="R133" i="1"/>
  <c r="O132" i="1"/>
  <c r="X131" i="2" s="1"/>
  <c r="Q129" i="1"/>
  <c r="M129" i="1"/>
  <c r="N129" i="1" s="1"/>
  <c r="AK128" i="2" s="1"/>
  <c r="AM128" i="2" s="1"/>
  <c r="R129" i="1"/>
  <c r="O126" i="1"/>
  <c r="X125" i="2" s="1"/>
  <c r="Q114" i="1"/>
  <c r="R114" i="1"/>
  <c r="M114" i="1"/>
  <c r="N114" i="1" s="1"/>
  <c r="AK113" i="2" s="1"/>
  <c r="AM113" i="2" s="1"/>
  <c r="O78" i="1"/>
  <c r="X77" i="2" s="1"/>
  <c r="O56" i="1"/>
  <c r="X55" i="2" s="1"/>
  <c r="N48" i="1"/>
  <c r="AK47" i="2" s="1"/>
  <c r="AM47" i="2" s="1"/>
  <c r="M47" i="1"/>
  <c r="N47" i="1" s="1"/>
  <c r="AK46" i="2" s="1"/>
  <c r="AM46" i="2" s="1"/>
  <c r="Q47" i="1"/>
  <c r="O30" i="1"/>
  <c r="X29" i="2" s="1"/>
  <c r="O317" i="1"/>
  <c r="X316" i="2" s="1"/>
  <c r="O281" i="1"/>
  <c r="X280" i="2" s="1"/>
  <c r="O195" i="1"/>
  <c r="X194" i="2" s="1"/>
  <c r="O184" i="1"/>
  <c r="X183" i="2" s="1"/>
  <c r="O155" i="1"/>
  <c r="X154" i="2" s="1"/>
  <c r="Q142" i="1"/>
  <c r="R142" i="1"/>
  <c r="M142" i="1"/>
  <c r="O133" i="1"/>
  <c r="X132" i="2" s="1"/>
  <c r="O121" i="1"/>
  <c r="X120" i="2" s="1"/>
  <c r="O84" i="1"/>
  <c r="X83" i="2" s="1"/>
  <c r="Q79" i="1"/>
  <c r="M78" i="1"/>
  <c r="O77" i="1"/>
  <c r="X76" i="2" s="1"/>
  <c r="O76" i="1"/>
  <c r="X75" i="2" s="1"/>
  <c r="O288" i="1"/>
  <c r="X287" i="2" s="1"/>
  <c r="O270" i="1"/>
  <c r="X269" i="2" s="1"/>
  <c r="O269" i="1"/>
  <c r="X268" i="2" s="1"/>
  <c r="O193" i="1"/>
  <c r="X192" i="2" s="1"/>
  <c r="O191" i="1"/>
  <c r="X190" i="2" s="1"/>
  <c r="Q189" i="1"/>
  <c r="M189" i="1"/>
  <c r="N189" i="1" s="1"/>
  <c r="AK188" i="2" s="1"/>
  <c r="AM188" i="2" s="1"/>
  <c r="O163" i="1"/>
  <c r="X162" i="2" s="1"/>
  <c r="M156" i="1"/>
  <c r="R156" i="1"/>
  <c r="O142" i="1"/>
  <c r="X141" i="2" s="1"/>
  <c r="Q122" i="1"/>
  <c r="M119" i="1"/>
  <c r="R119" i="1"/>
  <c r="Q119" i="1"/>
  <c r="O85" i="1"/>
  <c r="X84" i="2" s="1"/>
  <c r="Q48" i="1"/>
  <c r="R48" i="1"/>
  <c r="M122" i="1"/>
  <c r="M107" i="1"/>
  <c r="N107" i="1" s="1"/>
  <c r="AK106" i="2" s="1"/>
  <c r="AM106" i="2" s="1"/>
  <c r="Q107" i="1"/>
  <c r="R107" i="1"/>
  <c r="R86" i="1"/>
  <c r="Q86" i="1"/>
  <c r="Q121" i="1"/>
  <c r="R121" i="1"/>
  <c r="R58" i="1"/>
  <c r="Q58" i="1"/>
  <c r="M58" i="1"/>
  <c r="N58" i="1" s="1"/>
  <c r="AK57" i="2" s="1"/>
  <c r="AM57" i="2" s="1"/>
  <c r="M111" i="1"/>
  <c r="N111" i="1" s="1"/>
  <c r="AK110" i="2" s="1"/>
  <c r="AM110" i="2" s="1"/>
  <c r="R111" i="1"/>
  <c r="Q137" i="1"/>
  <c r="R137" i="1"/>
  <c r="O111" i="1"/>
  <c r="X110" i="2" s="1"/>
  <c r="R50" i="1"/>
  <c r="Q50" i="1"/>
  <c r="M50" i="1"/>
  <c r="O157" i="1"/>
  <c r="X156" i="2" s="1"/>
  <c r="O61" i="1"/>
  <c r="X60" i="2" s="1"/>
  <c r="O52" i="1"/>
  <c r="X51" i="2" s="1"/>
  <c r="Q151" i="1"/>
  <c r="O112" i="1"/>
  <c r="X111" i="2" s="1"/>
  <c r="O60" i="1"/>
  <c r="X59" i="2" s="1"/>
  <c r="Q46" i="1"/>
  <c r="O33" i="1"/>
  <c r="X32" i="2" s="1"/>
  <c r="O45" i="1"/>
  <c r="X44" i="2" s="1"/>
  <c r="R36" i="1"/>
  <c r="O202" i="1"/>
  <c r="X201" i="2" s="1"/>
  <c r="O138" i="1"/>
  <c r="X137" i="2" s="1"/>
  <c r="O122" i="1"/>
  <c r="X121" i="2" s="1"/>
  <c r="O116" i="1"/>
  <c r="X115" i="2" s="1"/>
  <c r="Q98" i="1"/>
  <c r="Q94" i="1"/>
  <c r="M74" i="1"/>
  <c r="M70" i="1"/>
  <c r="N70" i="1" s="1"/>
  <c r="AK69" i="2" s="1"/>
  <c r="AM69" i="2" s="1"/>
  <c r="Q68" i="1"/>
  <c r="Q67" i="1"/>
  <c r="Q63" i="1"/>
  <c r="Q62" i="1"/>
  <c r="Q54" i="1"/>
  <c r="R52" i="1"/>
  <c r="Q36" i="1"/>
  <c r="O199" i="1"/>
  <c r="X198" i="2" s="1"/>
  <c r="O190" i="1"/>
  <c r="X189" i="2" s="1"/>
  <c r="O177" i="1"/>
  <c r="X176" i="2" s="1"/>
  <c r="O134" i="1"/>
  <c r="X133" i="2" s="1"/>
  <c r="O118" i="1"/>
  <c r="X117" i="2" s="1"/>
  <c r="R95" i="1"/>
  <c r="M66" i="1"/>
  <c r="Q52" i="1"/>
  <c r="R51" i="1"/>
  <c r="M54" i="1"/>
  <c r="O143" i="1"/>
  <c r="X142" i="2" s="1"/>
  <c r="O129" i="1"/>
  <c r="X128" i="2" s="1"/>
  <c r="O68" i="1"/>
  <c r="X67" i="2" s="1"/>
  <c r="O53" i="1"/>
  <c r="X52" i="2" s="1"/>
  <c r="O36" i="1"/>
  <c r="X35" i="2" s="1"/>
  <c r="N440" i="1"/>
  <c r="AK439" i="2" s="1"/>
  <c r="AM439" i="2" s="1"/>
  <c r="N452" i="1"/>
  <c r="AK451" i="2" s="1"/>
  <c r="AM451" i="2" s="1"/>
  <c r="N444" i="1"/>
  <c r="AK443" i="2" s="1"/>
  <c r="AM443" i="2" s="1"/>
  <c r="N431" i="1"/>
  <c r="AK430" i="2" s="1"/>
  <c r="AM430" i="2" s="1"/>
  <c r="N448" i="1"/>
  <c r="AK447" i="2" s="1"/>
  <c r="AM447" i="2" s="1"/>
  <c r="N24" i="1"/>
  <c r="AK23" i="2" s="1"/>
  <c r="AM23" i="2" s="1"/>
  <c r="N436" i="1"/>
  <c r="AK435" i="2" s="1"/>
  <c r="AM435" i="2" s="1"/>
  <c r="Q488" i="1"/>
  <c r="R488" i="1"/>
  <c r="N453" i="1"/>
  <c r="AK452" i="2" s="1"/>
  <c r="AM452" i="2" s="1"/>
  <c r="R424" i="1"/>
  <c r="Q424" i="1"/>
  <c r="M419" i="1"/>
  <c r="Q419" i="1"/>
  <c r="R289" i="1"/>
  <c r="M289" i="1"/>
  <c r="O289" i="1"/>
  <c r="X288" i="2" s="1"/>
  <c r="Q289" i="1"/>
  <c r="Q496" i="1"/>
  <c r="R496" i="1"/>
  <c r="Q492" i="1"/>
  <c r="R492" i="1"/>
  <c r="O488" i="1"/>
  <c r="X487" i="2" s="1"/>
  <c r="Q484" i="1"/>
  <c r="R484" i="1"/>
  <c r="Q476" i="1"/>
  <c r="R476" i="1"/>
  <c r="Q472" i="1"/>
  <c r="R472" i="1"/>
  <c r="R428" i="1"/>
  <c r="M428" i="1"/>
  <c r="Q468" i="1"/>
  <c r="R468" i="1"/>
  <c r="Q460" i="1"/>
  <c r="R460" i="1"/>
  <c r="O433" i="1"/>
  <c r="X432" i="2" s="1"/>
  <c r="Q433" i="1"/>
  <c r="R433" i="1"/>
  <c r="R375" i="1"/>
  <c r="M375" i="1"/>
  <c r="O375" i="1"/>
  <c r="X374" i="2" s="1"/>
  <c r="Q375" i="1"/>
  <c r="N365" i="1"/>
  <c r="AK364" i="2" s="1"/>
  <c r="AM364" i="2" s="1"/>
  <c r="Q339" i="1"/>
  <c r="M339" i="1"/>
  <c r="R339" i="1"/>
  <c r="Q296" i="1"/>
  <c r="R296" i="1"/>
  <c r="M296" i="1"/>
  <c r="M13" i="1"/>
  <c r="N13" i="1" s="1"/>
  <c r="AK12" i="2" s="1"/>
  <c r="AM12" i="2" s="1"/>
  <c r="Q13" i="1"/>
  <c r="R13" i="1"/>
  <c r="Q504" i="1"/>
  <c r="R504" i="1"/>
  <c r="Q495" i="1"/>
  <c r="M495" i="1"/>
  <c r="Q491" i="1"/>
  <c r="M491" i="1"/>
  <c r="Q487" i="1"/>
  <c r="M487" i="1"/>
  <c r="O480" i="1"/>
  <c r="X479" i="2" s="1"/>
  <c r="Q475" i="1"/>
  <c r="M475" i="1"/>
  <c r="O468" i="1"/>
  <c r="X467" i="2" s="1"/>
  <c r="Q464" i="1"/>
  <c r="R464" i="1"/>
  <c r="O460" i="1"/>
  <c r="X459" i="2" s="1"/>
  <c r="M399" i="1"/>
  <c r="Q399" i="1"/>
  <c r="R399" i="1"/>
  <c r="N388" i="1"/>
  <c r="AK387" i="2" s="1"/>
  <c r="AM387" i="2" s="1"/>
  <c r="Q24" i="1"/>
  <c r="O21" i="1"/>
  <c r="X20" i="2" s="1"/>
  <c r="O500" i="1"/>
  <c r="X499" i="2" s="1"/>
  <c r="M27" i="1"/>
  <c r="O23" i="1"/>
  <c r="X22" i="2" s="1"/>
  <c r="O504" i="1"/>
  <c r="P504" i="1" s="1"/>
  <c r="Q499" i="1"/>
  <c r="M499" i="1"/>
  <c r="Q497" i="1"/>
  <c r="O495" i="1"/>
  <c r="X494" i="2" s="1"/>
  <c r="O491" i="1"/>
  <c r="X490" i="2" s="1"/>
  <c r="Q489" i="1"/>
  <c r="O487" i="1"/>
  <c r="X486" i="2" s="1"/>
  <c r="Q483" i="1"/>
  <c r="M483" i="1"/>
  <c r="Q479" i="1"/>
  <c r="M479" i="1"/>
  <c r="O475" i="1"/>
  <c r="X474" i="2" s="1"/>
  <c r="Q471" i="1"/>
  <c r="M471" i="1"/>
  <c r="O464" i="1"/>
  <c r="X463" i="2" s="1"/>
  <c r="Q456" i="1"/>
  <c r="R456" i="1"/>
  <c r="R25" i="1"/>
  <c r="O24" i="1"/>
  <c r="X23" i="2" s="1"/>
  <c r="Q503" i="1"/>
  <c r="M503" i="1"/>
  <c r="Q467" i="1"/>
  <c r="M467" i="1"/>
  <c r="Q463" i="1"/>
  <c r="M463" i="1"/>
  <c r="Q459" i="1"/>
  <c r="M459" i="1"/>
  <c r="Q420" i="1"/>
  <c r="Q452" i="1"/>
  <c r="R452" i="1"/>
  <c r="Q448" i="1"/>
  <c r="R448" i="1"/>
  <c r="Q444" i="1"/>
  <c r="R444" i="1"/>
  <c r="Q440" i="1"/>
  <c r="R440" i="1"/>
  <c r="Q436" i="1"/>
  <c r="R436" i="1"/>
  <c r="M407" i="1"/>
  <c r="Q407" i="1"/>
  <c r="R407" i="1"/>
  <c r="R381" i="1"/>
  <c r="Q381" i="1"/>
  <c r="M381" i="1"/>
  <c r="R341" i="1"/>
  <c r="M341" i="1"/>
  <c r="Q341" i="1"/>
  <c r="O341" i="1"/>
  <c r="X340" i="2" s="1"/>
  <c r="Q500" i="1"/>
  <c r="R500" i="1"/>
  <c r="O29" i="1"/>
  <c r="X28" i="2" s="1"/>
  <c r="Q18" i="1"/>
  <c r="O6" i="1"/>
  <c r="X5" i="2" s="1"/>
  <c r="M497" i="1"/>
  <c r="Q455" i="1"/>
  <c r="M455" i="1"/>
  <c r="O452" i="1"/>
  <c r="X451" i="2" s="1"/>
  <c r="O444" i="1"/>
  <c r="X443" i="2" s="1"/>
  <c r="O436" i="1"/>
  <c r="X435" i="2" s="1"/>
  <c r="Q431" i="1"/>
  <c r="R431" i="1"/>
  <c r="Q421" i="1"/>
  <c r="R421" i="1"/>
  <c r="M421" i="1"/>
  <c r="O421" i="1"/>
  <c r="X420" i="2" s="1"/>
  <c r="M420" i="1"/>
  <c r="N416" i="1"/>
  <c r="AK415" i="2" s="1"/>
  <c r="AM415" i="2" s="1"/>
  <c r="M395" i="1"/>
  <c r="Q395" i="1"/>
  <c r="R395" i="1"/>
  <c r="M6" i="1"/>
  <c r="Q6" i="1"/>
  <c r="R6" i="1"/>
  <c r="O17" i="1"/>
  <c r="X16" i="2" s="1"/>
  <c r="O448" i="1"/>
  <c r="X447" i="2" s="1"/>
  <c r="O440" i="1"/>
  <c r="X439" i="2" s="1"/>
  <c r="O27" i="1"/>
  <c r="X26" i="2" s="1"/>
  <c r="O22" i="1"/>
  <c r="X21" i="2" s="1"/>
  <c r="O14" i="1"/>
  <c r="X13" i="2" s="1"/>
  <c r="O469" i="1"/>
  <c r="X468" i="2" s="1"/>
  <c r="O461" i="1"/>
  <c r="X460" i="2" s="1"/>
  <c r="O455" i="1"/>
  <c r="X454" i="2" s="1"/>
  <c r="Q451" i="1"/>
  <c r="M451" i="1"/>
  <c r="Q447" i="1"/>
  <c r="M447" i="1"/>
  <c r="Q443" i="1"/>
  <c r="M443" i="1"/>
  <c r="Q439" i="1"/>
  <c r="M439" i="1"/>
  <c r="O429" i="1"/>
  <c r="X428" i="2" s="1"/>
  <c r="M411" i="1"/>
  <c r="Q411" i="1"/>
  <c r="R411" i="1"/>
  <c r="Q435" i="1"/>
  <c r="M435" i="1"/>
  <c r="Q430" i="1"/>
  <c r="M430" i="1"/>
  <c r="N424" i="1"/>
  <c r="AK423" i="2" s="1"/>
  <c r="AM423" i="2" s="1"/>
  <c r="O18" i="1"/>
  <c r="X17" i="2" s="1"/>
  <c r="R21" i="1"/>
  <c r="Q12" i="1"/>
  <c r="M12" i="1"/>
  <c r="Q7" i="1"/>
  <c r="O435" i="1"/>
  <c r="X434" i="2" s="1"/>
  <c r="M415" i="1"/>
  <c r="Q415" i="1"/>
  <c r="R415" i="1"/>
  <c r="Q480" i="1"/>
  <c r="R480" i="1"/>
  <c r="O430" i="1"/>
  <c r="X429" i="2" s="1"/>
  <c r="M21" i="1"/>
  <c r="N21" i="1" s="1"/>
  <c r="AK20" i="2" s="1"/>
  <c r="AM20" i="2" s="1"/>
  <c r="R19" i="1"/>
  <c r="M18" i="1"/>
  <c r="O16" i="1"/>
  <c r="X15" i="2" s="1"/>
  <c r="O12" i="1"/>
  <c r="X11" i="2" s="1"/>
  <c r="M9" i="1"/>
  <c r="N9" i="1" s="1"/>
  <c r="AK8" i="2" s="1"/>
  <c r="AM8" i="2" s="1"/>
  <c r="M500" i="1"/>
  <c r="M480" i="1"/>
  <c r="M468" i="1"/>
  <c r="M460" i="1"/>
  <c r="O453" i="1"/>
  <c r="X452" i="2" s="1"/>
  <c r="O449" i="1"/>
  <c r="X448" i="2" s="1"/>
  <c r="O445" i="1"/>
  <c r="X444" i="2" s="1"/>
  <c r="O441" i="1"/>
  <c r="X440" i="2" s="1"/>
  <c r="O437" i="1"/>
  <c r="X436" i="2" s="1"/>
  <c r="M433" i="1"/>
  <c r="Q428" i="1"/>
  <c r="O420" i="1"/>
  <c r="X419" i="2" s="1"/>
  <c r="M403" i="1"/>
  <c r="Q403" i="1"/>
  <c r="R403" i="1"/>
  <c r="Q392" i="1"/>
  <c r="R392" i="1"/>
  <c r="M392" i="1"/>
  <c r="R325" i="1"/>
  <c r="M325" i="1"/>
  <c r="O325" i="1"/>
  <c r="X324" i="2" s="1"/>
  <c r="Q325" i="1"/>
  <c r="O381" i="1"/>
  <c r="X380" i="2" s="1"/>
  <c r="Q361" i="1"/>
  <c r="Q351" i="1"/>
  <c r="M351" i="1"/>
  <c r="R351" i="1"/>
  <c r="O339" i="1"/>
  <c r="X338" i="2" s="1"/>
  <c r="Q324" i="1"/>
  <c r="M324" i="1"/>
  <c r="O427" i="1"/>
  <c r="X426" i="2" s="1"/>
  <c r="Q384" i="1"/>
  <c r="R384" i="1"/>
  <c r="M363" i="1"/>
  <c r="R363" i="1"/>
  <c r="Q352" i="1"/>
  <c r="M352" i="1"/>
  <c r="O324" i="1"/>
  <c r="X323" i="2" s="1"/>
  <c r="R390" i="1"/>
  <c r="Q379" i="1"/>
  <c r="M361" i="1"/>
  <c r="N314" i="1"/>
  <c r="AK313" i="2" s="1"/>
  <c r="AM313" i="2" s="1"/>
  <c r="O10" i="1"/>
  <c r="X9" i="2" s="1"/>
  <c r="Q390" i="1"/>
  <c r="R378" i="1"/>
  <c r="O377" i="1"/>
  <c r="X376" i="2" s="1"/>
  <c r="R349" i="1"/>
  <c r="M349" i="1"/>
  <c r="Q348" i="1"/>
  <c r="M348" i="1"/>
  <c r="R348" i="1"/>
  <c r="O348" i="1"/>
  <c r="X347" i="2" s="1"/>
  <c r="Q315" i="1"/>
  <c r="M315" i="1"/>
  <c r="R315" i="1"/>
  <c r="Q388" i="1"/>
  <c r="R388" i="1"/>
  <c r="O361" i="1"/>
  <c r="X360" i="2" s="1"/>
  <c r="Q332" i="1"/>
  <c r="M332" i="1"/>
  <c r="R332" i="1"/>
  <c r="Q331" i="1"/>
  <c r="M331" i="1"/>
  <c r="R317" i="1"/>
  <c r="M317" i="1"/>
  <c r="Q317" i="1"/>
  <c r="O419" i="1"/>
  <c r="X418" i="2" s="1"/>
  <c r="Q418" i="1"/>
  <c r="O415" i="1"/>
  <c r="X414" i="2" s="1"/>
  <c r="Q414" i="1"/>
  <c r="O411" i="1"/>
  <c r="X410" i="2" s="1"/>
  <c r="Q410" i="1"/>
  <c r="O407" i="1"/>
  <c r="X406" i="2" s="1"/>
  <c r="Q406" i="1"/>
  <c r="O403" i="1"/>
  <c r="X402" i="2" s="1"/>
  <c r="Q402" i="1"/>
  <c r="O399" i="1"/>
  <c r="X398" i="2" s="1"/>
  <c r="Q398" i="1"/>
  <c r="O395" i="1"/>
  <c r="X394" i="2" s="1"/>
  <c r="Q394" i="1"/>
  <c r="O379" i="1"/>
  <c r="X378" i="2" s="1"/>
  <c r="Q372" i="1"/>
  <c r="M372" i="1"/>
  <c r="R372" i="1"/>
  <c r="O331" i="1"/>
  <c r="X330" i="2" s="1"/>
  <c r="M284" i="1"/>
  <c r="O284" i="1"/>
  <c r="X283" i="2" s="1"/>
  <c r="Q284" i="1"/>
  <c r="R284" i="1"/>
  <c r="Q356" i="1"/>
  <c r="M356" i="1"/>
  <c r="R356" i="1"/>
  <c r="N264" i="1"/>
  <c r="AK263" i="2" s="1"/>
  <c r="AM263" i="2" s="1"/>
  <c r="N404" i="1"/>
  <c r="AK403" i="2" s="1"/>
  <c r="AM403" i="2" s="1"/>
  <c r="N400" i="1"/>
  <c r="AK399" i="2" s="1"/>
  <c r="AM399" i="2" s="1"/>
  <c r="M370" i="1"/>
  <c r="Q370" i="1"/>
  <c r="R370" i="1"/>
  <c r="R365" i="1"/>
  <c r="Q365" i="1"/>
  <c r="O9" i="1"/>
  <c r="X8" i="2" s="1"/>
  <c r="O432" i="1"/>
  <c r="X431" i="2" s="1"/>
  <c r="O431" i="1"/>
  <c r="X430" i="2" s="1"/>
  <c r="N384" i="1"/>
  <c r="AK383" i="2" s="1"/>
  <c r="AM383" i="2" s="1"/>
  <c r="R369" i="1"/>
  <c r="M369" i="1"/>
  <c r="O369" i="1"/>
  <c r="X368" i="2" s="1"/>
  <c r="O365" i="1"/>
  <c r="X364" i="2" s="1"/>
  <c r="R353" i="1"/>
  <c r="O353" i="1"/>
  <c r="X352" i="2" s="1"/>
  <c r="O351" i="1"/>
  <c r="X350" i="2" s="1"/>
  <c r="Q327" i="1"/>
  <c r="M327" i="1"/>
  <c r="R327" i="1"/>
  <c r="Q308" i="1"/>
  <c r="M308" i="1"/>
  <c r="R308" i="1"/>
  <c r="Q303" i="1"/>
  <c r="M303" i="1"/>
  <c r="O303" i="1"/>
  <c r="X302" i="2" s="1"/>
  <c r="R303" i="1"/>
  <c r="R301" i="1"/>
  <c r="M301" i="1"/>
  <c r="O301" i="1"/>
  <c r="X300" i="2" s="1"/>
  <c r="Q301" i="1"/>
  <c r="Q287" i="1"/>
  <c r="M287" i="1"/>
  <c r="R287" i="1"/>
  <c r="R285" i="1"/>
  <c r="M285" i="1"/>
  <c r="O285" i="1"/>
  <c r="X284" i="2" s="1"/>
  <c r="N249" i="1"/>
  <c r="AK248" i="2" s="1"/>
  <c r="AM248" i="2" s="1"/>
  <c r="O296" i="1"/>
  <c r="X295" i="2" s="1"/>
  <c r="Q291" i="1"/>
  <c r="M291" i="1"/>
  <c r="O287" i="1"/>
  <c r="X286" i="2" s="1"/>
  <c r="M275" i="1"/>
  <c r="O275" i="1"/>
  <c r="X274" i="2" s="1"/>
  <c r="Q275" i="1"/>
  <c r="Q263" i="1"/>
  <c r="M263" i="1"/>
  <c r="R263" i="1"/>
  <c r="Q256" i="1"/>
  <c r="R256" i="1"/>
  <c r="R249" i="1"/>
  <c r="Q358" i="1"/>
  <c r="Q347" i="1"/>
  <c r="M347" i="1"/>
  <c r="O344" i="1"/>
  <c r="X343" i="2" s="1"/>
  <c r="Q323" i="1"/>
  <c r="M323" i="1"/>
  <c r="O320" i="1"/>
  <c r="X319" i="2" s="1"/>
  <c r="N305" i="1"/>
  <c r="AK304" i="2" s="1"/>
  <c r="AM304" i="2" s="1"/>
  <c r="Q299" i="1"/>
  <c r="M299" i="1"/>
  <c r="Q295" i="1"/>
  <c r="M295" i="1"/>
  <c r="O291" i="1"/>
  <c r="X290" i="2" s="1"/>
  <c r="O263" i="1"/>
  <c r="X262" i="2" s="1"/>
  <c r="O256" i="1"/>
  <c r="X255" i="2" s="1"/>
  <c r="Q249" i="1"/>
  <c r="R244" i="1"/>
  <c r="M223" i="1"/>
  <c r="Q223" i="1"/>
  <c r="R223" i="1"/>
  <c r="O223" i="1"/>
  <c r="X222" i="2" s="1"/>
  <c r="N132" i="1"/>
  <c r="AK131" i="2" s="1"/>
  <c r="AM131" i="2" s="1"/>
  <c r="O368" i="1"/>
  <c r="X367" i="2" s="1"/>
  <c r="R354" i="1"/>
  <c r="Q345" i="1"/>
  <c r="Q321" i="1"/>
  <c r="Q297" i="1"/>
  <c r="O295" i="1"/>
  <c r="X294" i="2" s="1"/>
  <c r="O244" i="1"/>
  <c r="X243" i="2" s="1"/>
  <c r="Q212" i="1"/>
  <c r="O212" i="1"/>
  <c r="X211" i="2" s="1"/>
  <c r="R212" i="1"/>
  <c r="M212" i="1"/>
  <c r="Q172" i="1"/>
  <c r="M172" i="1"/>
  <c r="R172" i="1"/>
  <c r="N148" i="1"/>
  <c r="AK147" i="2" s="1"/>
  <c r="AM147" i="2" s="1"/>
  <c r="Q343" i="1"/>
  <c r="M343" i="1"/>
  <c r="O340" i="1"/>
  <c r="X339" i="2" s="1"/>
  <c r="R328" i="1"/>
  <c r="Q319" i="1"/>
  <c r="M319" i="1"/>
  <c r="O316" i="1"/>
  <c r="X315" i="2" s="1"/>
  <c r="R304" i="1"/>
  <c r="Q261" i="1"/>
  <c r="M261" i="1"/>
  <c r="M244" i="1"/>
  <c r="Q185" i="1"/>
  <c r="R185" i="1"/>
  <c r="M185" i="1"/>
  <c r="O185" i="1"/>
  <c r="X184" i="2" s="1"/>
  <c r="O354" i="1"/>
  <c r="X353" i="2" s="1"/>
  <c r="Q260" i="1"/>
  <c r="R260" i="1"/>
  <c r="Q220" i="1"/>
  <c r="R220" i="1"/>
  <c r="M220" i="1"/>
  <c r="M217" i="1"/>
  <c r="Q217" i="1"/>
  <c r="R217" i="1"/>
  <c r="M203" i="1"/>
  <c r="Q203" i="1"/>
  <c r="O203" i="1"/>
  <c r="X202" i="2" s="1"/>
  <c r="R203" i="1"/>
  <c r="M205" i="1"/>
  <c r="Q205" i="1"/>
  <c r="R205" i="1"/>
  <c r="M157" i="1"/>
  <c r="Q157" i="1"/>
  <c r="R157" i="1"/>
  <c r="N242" i="1"/>
  <c r="AK241" i="2" s="1"/>
  <c r="AM241" i="2" s="1"/>
  <c r="M227" i="1"/>
  <c r="Q227" i="1"/>
  <c r="O227" i="1"/>
  <c r="X226" i="2" s="1"/>
  <c r="R227" i="1"/>
  <c r="R368" i="1"/>
  <c r="R350" i="1"/>
  <c r="R344" i="1"/>
  <c r="Q335" i="1"/>
  <c r="M335" i="1"/>
  <c r="O332" i="1"/>
  <c r="X331" i="2" s="1"/>
  <c r="R320" i="1"/>
  <c r="Q311" i="1"/>
  <c r="M311" i="1"/>
  <c r="O308" i="1"/>
  <c r="X307" i="2" s="1"/>
  <c r="M300" i="1"/>
  <c r="O249" i="1"/>
  <c r="X248" i="2" s="1"/>
  <c r="Q243" i="1"/>
  <c r="M243" i="1"/>
  <c r="O337" i="1"/>
  <c r="X336" i="2" s="1"/>
  <c r="O313" i="1"/>
  <c r="X312" i="2" s="1"/>
  <c r="M268" i="1"/>
  <c r="O268" i="1"/>
  <c r="X267" i="2" s="1"/>
  <c r="Q268" i="1"/>
  <c r="N209" i="1"/>
  <c r="AK208" i="2" s="1"/>
  <c r="AM208" i="2" s="1"/>
  <c r="N313" i="1"/>
  <c r="AK312" i="2" s="1"/>
  <c r="AM312" i="2" s="1"/>
  <c r="Q307" i="1"/>
  <c r="M307" i="1"/>
  <c r="Q288" i="1"/>
  <c r="R288" i="1"/>
  <c r="Q264" i="1"/>
  <c r="R264" i="1"/>
  <c r="Q247" i="1"/>
  <c r="M247" i="1"/>
  <c r="R247" i="1"/>
  <c r="N192" i="1"/>
  <c r="AK191" i="2" s="1"/>
  <c r="AM191" i="2" s="1"/>
  <c r="Q292" i="1"/>
  <c r="R292" i="1"/>
  <c r="Q273" i="1"/>
  <c r="R273" i="1"/>
  <c r="M153" i="1"/>
  <c r="Q153" i="1"/>
  <c r="R153" i="1"/>
  <c r="O153" i="1"/>
  <c r="X152" i="2" s="1"/>
  <c r="Q251" i="1"/>
  <c r="M251" i="1"/>
  <c r="N177" i="1"/>
  <c r="AK176" i="2" s="1"/>
  <c r="AM176" i="2" s="1"/>
  <c r="N168" i="1"/>
  <c r="AK167" i="2" s="1"/>
  <c r="AM167" i="2" s="1"/>
  <c r="Q144" i="1"/>
  <c r="O144" i="1"/>
  <c r="X143" i="2" s="1"/>
  <c r="R144" i="1"/>
  <c r="Q125" i="1"/>
  <c r="M125" i="1"/>
  <c r="R125" i="1"/>
  <c r="Q267" i="1"/>
  <c r="M267" i="1"/>
  <c r="M225" i="1"/>
  <c r="R225" i="1"/>
  <c r="M188" i="1"/>
  <c r="O188" i="1"/>
  <c r="X187" i="2" s="1"/>
  <c r="Q188" i="1"/>
  <c r="Q255" i="1"/>
  <c r="M255" i="1"/>
  <c r="M235" i="1"/>
  <c r="Q235" i="1"/>
  <c r="R235" i="1"/>
  <c r="Q232" i="1"/>
  <c r="R232" i="1"/>
  <c r="M232" i="1"/>
  <c r="M219" i="1"/>
  <c r="Q219" i="1"/>
  <c r="Q196" i="1"/>
  <c r="R196" i="1"/>
  <c r="M196" i="1"/>
  <c r="N116" i="1"/>
  <c r="AK115" i="2" s="1"/>
  <c r="AM115" i="2" s="1"/>
  <c r="Q112" i="1"/>
  <c r="R112" i="1"/>
  <c r="M112" i="1"/>
  <c r="R279" i="1"/>
  <c r="Q259" i="1"/>
  <c r="M259" i="1"/>
  <c r="R240" i="1"/>
  <c r="M240" i="1"/>
  <c r="O232" i="1"/>
  <c r="X231" i="2" s="1"/>
  <c r="O219" i="1"/>
  <c r="X218" i="2" s="1"/>
  <c r="O196" i="1"/>
  <c r="X195" i="2" s="1"/>
  <c r="N95" i="1"/>
  <c r="AK94" i="2" s="1"/>
  <c r="AM94" i="2" s="1"/>
  <c r="N113" i="1"/>
  <c r="AK112" i="2" s="1"/>
  <c r="AM112" i="2" s="1"/>
  <c r="R43" i="1"/>
  <c r="M43" i="1"/>
  <c r="Q43" i="1"/>
  <c r="O43" i="1"/>
  <c r="X42" i="2" s="1"/>
  <c r="R39" i="1"/>
  <c r="M39" i="1"/>
  <c r="O39" i="1"/>
  <c r="X38" i="2" s="1"/>
  <c r="Q39" i="1"/>
  <c r="R283" i="1"/>
  <c r="R267" i="1"/>
  <c r="R253" i="1"/>
  <c r="R251" i="1"/>
  <c r="R237" i="1"/>
  <c r="O237" i="1"/>
  <c r="X236" i="2" s="1"/>
  <c r="O217" i="1"/>
  <c r="X216" i="2" s="1"/>
  <c r="M183" i="1"/>
  <c r="R183" i="1"/>
  <c r="O183" i="1"/>
  <c r="X182" i="2" s="1"/>
  <c r="Q183" i="1"/>
  <c r="N182" i="1"/>
  <c r="AK181" i="2" s="1"/>
  <c r="AM181" i="2" s="1"/>
  <c r="O179" i="1"/>
  <c r="X178" i="2" s="1"/>
  <c r="N134" i="1"/>
  <c r="AK133" i="2" s="1"/>
  <c r="AM133" i="2" s="1"/>
  <c r="Q132" i="1"/>
  <c r="R132" i="1"/>
  <c r="O283" i="1"/>
  <c r="X282" i="2" s="1"/>
  <c r="Q271" i="1"/>
  <c r="M271" i="1"/>
  <c r="O255" i="1"/>
  <c r="X254" i="2" s="1"/>
  <c r="O235" i="1"/>
  <c r="X234" i="2" s="1"/>
  <c r="O225" i="1"/>
  <c r="X224" i="2" s="1"/>
  <c r="R188" i="1"/>
  <c r="M144" i="1"/>
  <c r="N103" i="1"/>
  <c r="AK102" i="2" s="1"/>
  <c r="AM102" i="2" s="1"/>
  <c r="O205" i="1"/>
  <c r="X204" i="2" s="1"/>
  <c r="N184" i="1"/>
  <c r="AK183" i="2" s="1"/>
  <c r="AM183" i="2" s="1"/>
  <c r="M139" i="1"/>
  <c r="Q139" i="1"/>
  <c r="R139" i="1"/>
  <c r="M123" i="1"/>
  <c r="Q123" i="1"/>
  <c r="R123" i="1"/>
  <c r="M108" i="1"/>
  <c r="Q108" i="1"/>
  <c r="R108" i="1"/>
  <c r="M97" i="1"/>
  <c r="Q97" i="1"/>
  <c r="R97" i="1"/>
  <c r="R201" i="1"/>
  <c r="O123" i="1"/>
  <c r="X122" i="2" s="1"/>
  <c r="O108" i="1"/>
  <c r="X107" i="2" s="1"/>
  <c r="Q201" i="1"/>
  <c r="M199" i="1"/>
  <c r="Q199" i="1"/>
  <c r="R199" i="1"/>
  <c r="M193" i="1"/>
  <c r="Q193" i="1"/>
  <c r="R193" i="1"/>
  <c r="N181" i="1"/>
  <c r="AK180" i="2" s="1"/>
  <c r="AM180" i="2" s="1"/>
  <c r="M136" i="1"/>
  <c r="Q136" i="1"/>
  <c r="R136" i="1"/>
  <c r="Q128" i="1"/>
  <c r="O128" i="1"/>
  <c r="X127" i="2" s="1"/>
  <c r="R128" i="1"/>
  <c r="Q239" i="1"/>
  <c r="Q236" i="1"/>
  <c r="R228" i="1"/>
  <c r="M211" i="1"/>
  <c r="Q211" i="1"/>
  <c r="R211" i="1"/>
  <c r="N201" i="1"/>
  <c r="AK200" i="2" s="1"/>
  <c r="AM200" i="2" s="1"/>
  <c r="M180" i="1"/>
  <c r="Q180" i="1"/>
  <c r="R180" i="1"/>
  <c r="M161" i="1"/>
  <c r="Q161" i="1"/>
  <c r="R161" i="1"/>
  <c r="Q116" i="1"/>
  <c r="R116" i="1"/>
  <c r="Q87" i="1"/>
  <c r="R87" i="1"/>
  <c r="O87" i="1"/>
  <c r="X86" i="2" s="1"/>
  <c r="M87" i="1"/>
  <c r="M229" i="1"/>
  <c r="Q229" i="1"/>
  <c r="R229" i="1"/>
  <c r="M187" i="1"/>
  <c r="R187" i="1"/>
  <c r="Q169" i="1"/>
  <c r="R169" i="1"/>
  <c r="M169" i="1"/>
  <c r="O169" i="1"/>
  <c r="X168" i="2" s="1"/>
  <c r="Q168" i="1"/>
  <c r="R168" i="1"/>
  <c r="M224" i="1"/>
  <c r="M215" i="1"/>
  <c r="Q215" i="1"/>
  <c r="Q208" i="1"/>
  <c r="R208" i="1"/>
  <c r="M186" i="1"/>
  <c r="O186" i="1"/>
  <c r="X185" i="2" s="1"/>
  <c r="O168" i="1"/>
  <c r="X167" i="2" s="1"/>
  <c r="Q148" i="1"/>
  <c r="R148" i="1"/>
  <c r="Q181" i="1"/>
  <c r="R181" i="1"/>
  <c r="Q165" i="1"/>
  <c r="R165" i="1"/>
  <c r="Q105" i="1"/>
  <c r="R105" i="1"/>
  <c r="M105" i="1"/>
  <c r="N79" i="1"/>
  <c r="AK78" i="2" s="1"/>
  <c r="AM78" i="2" s="1"/>
  <c r="O176" i="1"/>
  <c r="X175" i="2" s="1"/>
  <c r="N137" i="1"/>
  <c r="AK136" i="2" s="1"/>
  <c r="AM136" i="2" s="1"/>
  <c r="O105" i="1"/>
  <c r="X104" i="2" s="1"/>
  <c r="N52" i="1"/>
  <c r="AK51" i="2" s="1"/>
  <c r="AM51" i="2" s="1"/>
  <c r="Q173" i="1"/>
  <c r="R173" i="1"/>
  <c r="M55" i="1"/>
  <c r="O55" i="1"/>
  <c r="X54" i="2" s="1"/>
  <c r="Q55" i="1"/>
  <c r="R55" i="1"/>
  <c r="O136" i="1"/>
  <c r="X135" i="2" s="1"/>
  <c r="N130" i="1"/>
  <c r="AK129" i="2" s="1"/>
  <c r="AM129" i="2" s="1"/>
  <c r="M120" i="1"/>
  <c r="Q120" i="1"/>
  <c r="Q191" i="1"/>
  <c r="O180" i="1"/>
  <c r="X179" i="2" s="1"/>
  <c r="O172" i="1"/>
  <c r="X171" i="2" s="1"/>
  <c r="M49" i="1"/>
  <c r="Q49" i="1"/>
  <c r="R49" i="1"/>
  <c r="O178" i="1"/>
  <c r="X177" i="2" s="1"/>
  <c r="Q177" i="1"/>
  <c r="R177" i="1"/>
  <c r="O120" i="1"/>
  <c r="X119" i="2" s="1"/>
  <c r="O152" i="1"/>
  <c r="X151" i="2" s="1"/>
  <c r="R31" i="1"/>
  <c r="M31" i="1"/>
  <c r="O31" i="1"/>
  <c r="X30" i="2" s="1"/>
  <c r="Q31" i="1"/>
  <c r="Q141" i="1"/>
  <c r="M141" i="1"/>
  <c r="R141" i="1"/>
  <c r="M89" i="1"/>
  <c r="Q89" i="1"/>
  <c r="R89" i="1"/>
  <c r="Q102" i="1"/>
  <c r="R102" i="1"/>
  <c r="O95" i="1"/>
  <c r="X94" i="2" s="1"/>
  <c r="Q95" i="1"/>
  <c r="N68" i="1"/>
  <c r="AK67" i="2" s="1"/>
  <c r="AM67" i="2" s="1"/>
  <c r="M149" i="1"/>
  <c r="Q143" i="1"/>
  <c r="M133" i="1"/>
  <c r="Q127" i="1"/>
  <c r="M117" i="1"/>
  <c r="Q99" i="1"/>
  <c r="R99" i="1"/>
  <c r="O67" i="1"/>
  <c r="X66" i="2" s="1"/>
  <c r="Q109" i="1"/>
  <c r="R109" i="1"/>
  <c r="O104" i="1"/>
  <c r="X103" i="2" s="1"/>
  <c r="R101" i="1"/>
  <c r="M101" i="1"/>
  <c r="R90" i="1"/>
  <c r="M90" i="1"/>
  <c r="O90" i="1"/>
  <c r="X89" i="2" s="1"/>
  <c r="M85" i="1"/>
  <c r="Q85" i="1"/>
  <c r="R85" i="1"/>
  <c r="N36" i="1"/>
  <c r="AK35" i="2" s="1"/>
  <c r="AM35" i="2" s="1"/>
  <c r="Q113" i="1"/>
  <c r="R113" i="1"/>
  <c r="N82" i="1"/>
  <c r="AK81" i="2" s="1"/>
  <c r="AM81" i="2" s="1"/>
  <c r="O79" i="1"/>
  <c r="X78" i="2" s="1"/>
  <c r="R79" i="1"/>
  <c r="M73" i="1"/>
  <c r="Q73" i="1"/>
  <c r="R73" i="1"/>
  <c r="M61" i="1"/>
  <c r="Q61" i="1"/>
  <c r="R61" i="1"/>
  <c r="O102" i="1"/>
  <c r="X101" i="2" s="1"/>
  <c r="O97" i="1"/>
  <c r="X96" i="2" s="1"/>
  <c r="O89" i="1"/>
  <c r="X88" i="2" s="1"/>
  <c r="R82" i="1"/>
  <c r="O82" i="1"/>
  <c r="X81" i="2" s="1"/>
  <c r="Q82" i="1"/>
  <c r="O49" i="1"/>
  <c r="X48" i="2" s="1"/>
  <c r="M98" i="1"/>
  <c r="M81" i="1"/>
  <c r="Q81" i="1"/>
  <c r="R81" i="1"/>
  <c r="R71" i="1"/>
  <c r="R59" i="1"/>
  <c r="R47" i="1"/>
  <c r="R35" i="1"/>
  <c r="M35" i="1"/>
  <c r="Q71" i="1"/>
  <c r="O100" i="1"/>
  <c r="X99" i="2" s="1"/>
  <c r="M69" i="1"/>
  <c r="Q69" i="1"/>
  <c r="R69" i="1"/>
  <c r="M57" i="1"/>
  <c r="Q57" i="1"/>
  <c r="R57" i="1"/>
  <c r="M45" i="1"/>
  <c r="Q45" i="1"/>
  <c r="R45" i="1"/>
  <c r="N40" i="1"/>
  <c r="AK39" i="2" s="1"/>
  <c r="AM39" i="2" s="1"/>
  <c r="M93" i="1"/>
  <c r="Q93" i="1"/>
  <c r="R93" i="1"/>
  <c r="O71" i="1"/>
  <c r="X70" i="2" s="1"/>
  <c r="M77" i="1"/>
  <c r="Q77" i="1"/>
  <c r="R77" i="1"/>
  <c r="M65" i="1"/>
  <c r="Q65" i="1"/>
  <c r="R65" i="1"/>
  <c r="M53" i="1"/>
  <c r="Q53" i="1"/>
  <c r="R53" i="1"/>
  <c r="N32" i="1"/>
  <c r="AK31" i="2" s="1"/>
  <c r="AM31" i="2" s="1"/>
  <c r="R41" i="1"/>
  <c r="R37" i="1"/>
  <c r="R33" i="1"/>
  <c r="Q41" i="1"/>
  <c r="Q37" i="1"/>
  <c r="Q33" i="1"/>
  <c r="N11" i="1"/>
  <c r="AK10" i="2" s="1"/>
  <c r="AM10" i="2" s="1"/>
  <c r="N23" i="1"/>
  <c r="AK22" i="2" s="1"/>
  <c r="AM22" i="2" s="1"/>
  <c r="N10" i="1"/>
  <c r="AK9" i="2" s="1"/>
  <c r="AM9" i="2" s="1"/>
  <c r="N19" i="1"/>
  <c r="AK18" i="2" s="1"/>
  <c r="AM18" i="2" s="1"/>
  <c r="N29" i="1"/>
  <c r="AK28" i="2" s="1"/>
  <c r="AM28" i="2" s="1"/>
  <c r="N22" i="1"/>
  <c r="AK21" i="2" s="1"/>
  <c r="AM21" i="2" s="1"/>
  <c r="N25" i="1"/>
  <c r="AK24" i="2" s="1"/>
  <c r="AM24" i="2" s="1"/>
  <c r="N17" i="1"/>
  <c r="AK16" i="2" s="1"/>
  <c r="AM16" i="2" s="1"/>
  <c r="N28" i="1"/>
  <c r="AK27" i="2" s="1"/>
  <c r="AM27" i="2" s="1"/>
  <c r="N16" i="1"/>
  <c r="AK15" i="2" s="1"/>
  <c r="AM15" i="2" s="1"/>
  <c r="N7" i="1"/>
  <c r="AK6" i="2" s="1"/>
  <c r="AM6" i="2" s="1"/>
  <c r="M26" i="1"/>
  <c r="O25" i="1"/>
  <c r="X24" i="2" s="1"/>
  <c r="M20" i="1"/>
  <c r="O19" i="1"/>
  <c r="X18" i="2" s="1"/>
  <c r="M14" i="1"/>
  <c r="O13" i="1"/>
  <c r="X12" i="2" s="1"/>
  <c r="M8" i="1"/>
  <c r="O7" i="1"/>
  <c r="X6" i="2" s="1"/>
  <c r="R29" i="1"/>
  <c r="R23" i="1"/>
  <c r="R17" i="1"/>
  <c r="R11" i="1"/>
  <c r="Q29" i="1"/>
  <c r="Q23" i="1"/>
  <c r="Q17" i="1"/>
  <c r="Q11" i="1"/>
  <c r="R16" i="1"/>
  <c r="R10" i="1"/>
  <c r="Q28" i="1"/>
  <c r="Q22" i="1"/>
  <c r="Q16" i="1"/>
  <c r="Q10" i="1"/>
  <c r="R26" i="1"/>
  <c r="R20" i="1"/>
  <c r="R14" i="1"/>
  <c r="R8" i="1"/>
  <c r="R28" i="1"/>
  <c r="R22" i="1"/>
  <c r="R5" i="1"/>
  <c r="Q5" i="1"/>
  <c r="O5" i="1"/>
  <c r="X4" i="2" s="1"/>
  <c r="X502" i="2" l="1"/>
  <c r="AD2" i="2"/>
  <c r="P105" i="1"/>
  <c r="P39" i="1"/>
  <c r="P268" i="1"/>
  <c r="P285" i="1"/>
  <c r="P369" i="1"/>
  <c r="P469" i="1"/>
  <c r="T469" i="1" s="1"/>
  <c r="AH468" i="2" s="1"/>
  <c r="P480" i="1"/>
  <c r="P134" i="1"/>
  <c r="T134" i="1" s="1"/>
  <c r="AH133" i="2" s="1"/>
  <c r="P112" i="1"/>
  <c r="P133" i="1"/>
  <c r="P141" i="1"/>
  <c r="P15" i="1"/>
  <c r="T15" i="1" s="1"/>
  <c r="AH14" i="2" s="1"/>
  <c r="P194" i="1"/>
  <c r="T194" i="1" s="1"/>
  <c r="AH193" i="2" s="1"/>
  <c r="P332" i="1"/>
  <c r="P411" i="1"/>
  <c r="P381" i="1"/>
  <c r="P12" i="1"/>
  <c r="P21" i="1"/>
  <c r="T21" i="1" s="1"/>
  <c r="AH20" i="2" s="1"/>
  <c r="P443" i="1"/>
  <c r="P69" i="1"/>
  <c r="P409" i="1"/>
  <c r="P58" i="1"/>
  <c r="T58" i="1" s="1"/>
  <c r="AH57" i="2" s="1"/>
  <c r="P258" i="1"/>
  <c r="T258" i="1" s="1"/>
  <c r="AH257" i="2" s="1"/>
  <c r="P439" i="1"/>
  <c r="P479" i="1"/>
  <c r="P272" i="1"/>
  <c r="T272" i="1" s="1"/>
  <c r="AH271" i="2" s="1"/>
  <c r="P167" i="1"/>
  <c r="T167" i="1" s="1"/>
  <c r="AH166" i="2" s="1"/>
  <c r="P64" i="1"/>
  <c r="T64" i="1" s="1"/>
  <c r="AH63" i="2" s="1"/>
  <c r="P266" i="1"/>
  <c r="T266" i="1" s="1"/>
  <c r="AH265" i="2" s="1"/>
  <c r="P311" i="1"/>
  <c r="P174" i="1"/>
  <c r="T174" i="1" s="1"/>
  <c r="AH173" i="2" s="1"/>
  <c r="P481" i="1"/>
  <c r="T481" i="1" s="1"/>
  <c r="AH480" i="2" s="1"/>
  <c r="P35" i="1"/>
  <c r="P54" i="1"/>
  <c r="P450" i="1"/>
  <c r="T450" i="1" s="1"/>
  <c r="AH449" i="2" s="1"/>
  <c r="P19" i="1"/>
  <c r="T19" i="1" s="1"/>
  <c r="AH18" i="2" s="1"/>
  <c r="P89" i="1"/>
  <c r="P95" i="1"/>
  <c r="T95" i="1" s="1"/>
  <c r="AH94" i="2" s="1"/>
  <c r="P168" i="1"/>
  <c r="T168" i="1" s="1"/>
  <c r="AH167" i="2" s="1"/>
  <c r="P225" i="1"/>
  <c r="P183" i="1"/>
  <c r="P223" i="1"/>
  <c r="P361" i="1"/>
  <c r="P377" i="1"/>
  <c r="T377" i="1" s="1"/>
  <c r="AH376" i="2" s="1"/>
  <c r="P16" i="1"/>
  <c r="T16" i="1" s="1"/>
  <c r="AH15" i="2" s="1"/>
  <c r="P429" i="1"/>
  <c r="T429" i="1" s="1"/>
  <c r="AH428" i="2" s="1"/>
  <c r="P14" i="1"/>
  <c r="P24" i="1"/>
  <c r="T24" i="1" s="1"/>
  <c r="AH23" i="2" s="1"/>
  <c r="P487" i="1"/>
  <c r="P433" i="1"/>
  <c r="P36" i="1"/>
  <c r="T36" i="1" s="1"/>
  <c r="AH35" i="2" s="1"/>
  <c r="P177" i="1"/>
  <c r="T177" i="1" s="1"/>
  <c r="AH176" i="2" s="1"/>
  <c r="P191" i="1"/>
  <c r="T191" i="1" s="1"/>
  <c r="AH190" i="2" s="1"/>
  <c r="P56" i="1"/>
  <c r="T56" i="1" s="1"/>
  <c r="AH55" i="2" s="1"/>
  <c r="P251" i="1"/>
  <c r="P355" i="1"/>
  <c r="T355" i="1" s="1"/>
  <c r="AH354" i="2" s="1"/>
  <c r="P366" i="1"/>
  <c r="P86" i="1"/>
  <c r="T86" i="1" s="1"/>
  <c r="AH85" i="2" s="1"/>
  <c r="P149" i="1"/>
  <c r="P113" i="1"/>
  <c r="T113" i="1" s="1"/>
  <c r="AH112" i="2" s="1"/>
  <c r="P382" i="1"/>
  <c r="T382" i="1" s="1"/>
  <c r="AH381" i="2" s="1"/>
  <c r="P170" i="1"/>
  <c r="T170" i="1" s="1"/>
  <c r="AH169" i="2" s="1"/>
  <c r="P276" i="1"/>
  <c r="T276" i="1" s="1"/>
  <c r="AH275" i="2" s="1"/>
  <c r="P101" i="1"/>
  <c r="P99" i="1"/>
  <c r="T99" i="1" s="1"/>
  <c r="AH98" i="2" s="1"/>
  <c r="P160" i="1"/>
  <c r="T160" i="1" s="1"/>
  <c r="AH159" i="2" s="1"/>
  <c r="P221" i="1"/>
  <c r="T221" i="1" s="1"/>
  <c r="AH220" i="2" s="1"/>
  <c r="P97" i="1"/>
  <c r="P235" i="1"/>
  <c r="P316" i="1"/>
  <c r="T316" i="1" s="1"/>
  <c r="AH315" i="2" s="1"/>
  <c r="P379" i="1"/>
  <c r="T379" i="1" s="1"/>
  <c r="AH378" i="2" s="1"/>
  <c r="P325" i="1"/>
  <c r="P22" i="1"/>
  <c r="T22" i="1" s="1"/>
  <c r="AH21" i="2" s="1"/>
  <c r="P190" i="1"/>
  <c r="T190" i="1" s="1"/>
  <c r="AH189" i="2" s="1"/>
  <c r="P193" i="1"/>
  <c r="P240" i="1"/>
  <c r="P358" i="1"/>
  <c r="T358" i="1" s="1"/>
  <c r="AH357" i="2" s="1"/>
  <c r="P414" i="1"/>
  <c r="T414" i="1" s="1"/>
  <c r="AH413" i="2" s="1"/>
  <c r="P302" i="1"/>
  <c r="T302" i="1" s="1"/>
  <c r="AH301" i="2" s="1"/>
  <c r="P391" i="1"/>
  <c r="T391" i="1" s="1"/>
  <c r="AH390" i="2" s="1"/>
  <c r="P34" i="1"/>
  <c r="T34" i="1" s="1"/>
  <c r="AH33" i="2" s="1"/>
  <c r="P75" i="1"/>
  <c r="T75" i="1" s="1"/>
  <c r="AH74" i="2" s="1"/>
  <c r="P208" i="1"/>
  <c r="T208" i="1" s="1"/>
  <c r="AH207" i="2" s="1"/>
  <c r="P46" i="1"/>
  <c r="T46" i="1" s="1"/>
  <c r="AH45" i="2" s="1"/>
  <c r="P273" i="1"/>
  <c r="T273" i="1" s="1"/>
  <c r="AH272" i="2" s="1"/>
  <c r="P466" i="1"/>
  <c r="T466" i="1" s="1"/>
  <c r="AH465" i="2" s="1"/>
  <c r="P25" i="1"/>
  <c r="T25" i="1" s="1"/>
  <c r="AH24" i="2" s="1"/>
  <c r="P102" i="1"/>
  <c r="T102" i="1" s="1"/>
  <c r="AH101" i="2" s="1"/>
  <c r="P67" i="1"/>
  <c r="T67" i="1" s="1"/>
  <c r="AH66" i="2" s="1"/>
  <c r="P120" i="1"/>
  <c r="P255" i="1"/>
  <c r="P43" i="1"/>
  <c r="P153" i="1"/>
  <c r="P337" i="1"/>
  <c r="T337" i="1" s="1"/>
  <c r="AH336" i="2" s="1"/>
  <c r="P212" i="1"/>
  <c r="P441" i="1"/>
  <c r="T441" i="1" s="1"/>
  <c r="AH440" i="2" s="1"/>
  <c r="P27" i="1"/>
  <c r="P421" i="1"/>
  <c r="P6" i="1"/>
  <c r="P491" i="1"/>
  <c r="P68" i="1"/>
  <c r="T68" i="1" s="1"/>
  <c r="AH67" i="2" s="1"/>
  <c r="P199" i="1"/>
  <c r="P116" i="1"/>
  <c r="T116" i="1" s="1"/>
  <c r="AH115" i="2" s="1"/>
  <c r="P61" i="1"/>
  <c r="P269" i="1"/>
  <c r="T269" i="1" s="1"/>
  <c r="AH268" i="2" s="1"/>
  <c r="P242" i="1"/>
  <c r="T242" i="1" s="1"/>
  <c r="AH241" i="2" s="1"/>
  <c r="P243" i="1"/>
  <c r="P210" i="1"/>
  <c r="T210" i="1" s="1"/>
  <c r="AH209" i="2" s="1"/>
  <c r="P228" i="1"/>
  <c r="T228" i="1" s="1"/>
  <c r="AH227" i="2" s="1"/>
  <c r="P254" i="1"/>
  <c r="T254" i="1" s="1"/>
  <c r="AH253" i="2" s="1"/>
  <c r="P417" i="1"/>
  <c r="T417" i="1" s="1"/>
  <c r="AH416" i="2" s="1"/>
  <c r="P370" i="1"/>
  <c r="P378" i="1"/>
  <c r="T378" i="1" s="1"/>
  <c r="AH377" i="2" s="1"/>
  <c r="P265" i="1"/>
  <c r="T265" i="1" s="1"/>
  <c r="AH264" i="2" s="1"/>
  <c r="P65" i="1"/>
  <c r="P140" i="1"/>
  <c r="T140" i="1" s="1"/>
  <c r="AH139" i="2" s="1"/>
  <c r="P280" i="1"/>
  <c r="P484" i="1"/>
  <c r="T484" i="1" s="1"/>
  <c r="AH483" i="2" s="1"/>
  <c r="P404" i="1"/>
  <c r="T404" i="1" s="1"/>
  <c r="AH403" i="2" s="1"/>
  <c r="P410" i="1"/>
  <c r="T410" i="1" s="1"/>
  <c r="AH409" i="2" s="1"/>
  <c r="P367" i="1"/>
  <c r="T367" i="1" s="1"/>
  <c r="AH366" i="2" s="1"/>
  <c r="P297" i="1"/>
  <c r="T297" i="1" s="1"/>
  <c r="AH296" i="2" s="1"/>
  <c r="P214" i="1"/>
  <c r="T214" i="1" s="1"/>
  <c r="AH213" i="2" s="1"/>
  <c r="P38" i="1"/>
  <c r="T38" i="1" s="1"/>
  <c r="AH37" i="2" s="1"/>
  <c r="P114" i="1"/>
  <c r="T114" i="1" s="1"/>
  <c r="AH113" i="2" s="1"/>
  <c r="P342" i="1"/>
  <c r="T342" i="1" s="1"/>
  <c r="AH341" i="2" s="1"/>
  <c r="P247" i="1"/>
  <c r="P408" i="1"/>
  <c r="T408" i="1" s="1"/>
  <c r="AH407" i="2" s="1"/>
  <c r="P224" i="1"/>
  <c r="P206" i="1"/>
  <c r="T206" i="1" s="1"/>
  <c r="AH205" i="2" s="1"/>
  <c r="P80" i="1"/>
  <c r="T80" i="1" s="1"/>
  <c r="AH79" i="2" s="1"/>
  <c r="P209" i="1"/>
  <c r="T209" i="1" s="1"/>
  <c r="AH208" i="2" s="1"/>
  <c r="P418" i="1"/>
  <c r="T418" i="1" s="1"/>
  <c r="AH417" i="2" s="1"/>
  <c r="P241" i="1"/>
  <c r="T241" i="1" s="1"/>
  <c r="AH240" i="2" s="1"/>
  <c r="P186" i="1"/>
  <c r="P437" i="1"/>
  <c r="T437" i="1" s="1"/>
  <c r="AH436" i="2" s="1"/>
  <c r="P488" i="1"/>
  <c r="T488" i="1" s="1"/>
  <c r="AH487" i="2" s="1"/>
  <c r="P53" i="1"/>
  <c r="P52" i="1"/>
  <c r="T52" i="1" s="1"/>
  <c r="AH51" i="2" s="1"/>
  <c r="P85" i="1"/>
  <c r="P78" i="1"/>
  <c r="P329" i="1"/>
  <c r="T329" i="1" s="1"/>
  <c r="AH328" i="2" s="1"/>
  <c r="P165" i="1"/>
  <c r="T165" i="1" s="1"/>
  <c r="AH164" i="2" s="1"/>
  <c r="P290" i="1"/>
  <c r="T290" i="1" s="1"/>
  <c r="AH289" i="2" s="1"/>
  <c r="P211" i="1"/>
  <c r="P312" i="1"/>
  <c r="T312" i="1" s="1"/>
  <c r="AH311" i="2" s="1"/>
  <c r="P334" i="1"/>
  <c r="T334" i="1" s="1"/>
  <c r="AH333" i="2" s="1"/>
  <c r="P215" i="1"/>
  <c r="P145" i="1"/>
  <c r="T145" i="1" s="1"/>
  <c r="AH144" i="2" s="1"/>
  <c r="P181" i="1"/>
  <c r="T181" i="1" s="1"/>
  <c r="AH180" i="2" s="1"/>
  <c r="P222" i="1"/>
  <c r="T222" i="1" s="1"/>
  <c r="AH221" i="2" s="1"/>
  <c r="P136" i="1"/>
  <c r="P217" i="1"/>
  <c r="P431" i="1"/>
  <c r="T431" i="1" s="1"/>
  <c r="AH430" i="2" s="1"/>
  <c r="P395" i="1"/>
  <c r="P419" i="1"/>
  <c r="P10" i="1"/>
  <c r="T10" i="1" s="1"/>
  <c r="P445" i="1"/>
  <c r="T445" i="1" s="1"/>
  <c r="AH444" i="2" s="1"/>
  <c r="P18" i="1"/>
  <c r="P440" i="1"/>
  <c r="T440" i="1" s="1"/>
  <c r="AH439" i="2" s="1"/>
  <c r="P495" i="1"/>
  <c r="P129" i="1"/>
  <c r="T129" i="1" s="1"/>
  <c r="AH128" i="2" s="1"/>
  <c r="P122" i="1"/>
  <c r="P157" i="1"/>
  <c r="P155" i="1"/>
  <c r="T155" i="1" s="1"/>
  <c r="AH154" i="2" s="1"/>
  <c r="P125" i="1"/>
  <c r="P245" i="1"/>
  <c r="T245" i="1" s="1"/>
  <c r="AH244" i="2" s="1"/>
  <c r="P135" i="1"/>
  <c r="P248" i="1"/>
  <c r="P305" i="1"/>
  <c r="T305" i="1" s="1"/>
  <c r="AH304" i="2" s="1"/>
  <c r="P293" i="1"/>
  <c r="T293" i="1" s="1"/>
  <c r="AH292" i="2" s="1"/>
  <c r="P384" i="1"/>
  <c r="T384" i="1" s="1"/>
  <c r="AH383" i="2" s="1"/>
  <c r="P314" i="1"/>
  <c r="T314" i="1" s="1"/>
  <c r="AH313" i="2" s="1"/>
  <c r="P26" i="1"/>
  <c r="P93" i="1"/>
  <c r="P131" i="1"/>
  <c r="T131" i="1" s="1"/>
  <c r="AH130" i="2" s="1"/>
  <c r="P94" i="1"/>
  <c r="T94" i="1" s="1"/>
  <c r="AH93" i="2" s="1"/>
  <c r="P204" i="1"/>
  <c r="T204" i="1" s="1"/>
  <c r="AH203" i="2" s="1"/>
  <c r="P424" i="1"/>
  <c r="T424" i="1" s="1"/>
  <c r="AH423" i="2" s="1"/>
  <c r="P376" i="1"/>
  <c r="T376" i="1" s="1"/>
  <c r="AH375" i="2" s="1"/>
  <c r="P310" i="1"/>
  <c r="T310" i="1" s="1"/>
  <c r="AH309" i="2" s="1"/>
  <c r="P47" i="1"/>
  <c r="T47" i="1" s="1"/>
  <c r="AH46" i="2" s="1"/>
  <c r="P357" i="1"/>
  <c r="T357" i="1" s="1"/>
  <c r="AH356" i="2" s="1"/>
  <c r="P454" i="1"/>
  <c r="T454" i="1" s="1"/>
  <c r="AH453" i="2" s="1"/>
  <c r="P458" i="1"/>
  <c r="T458" i="1" s="1"/>
  <c r="AH457" i="2" s="1"/>
  <c r="P103" i="1"/>
  <c r="T103" i="1" s="1"/>
  <c r="AH102" i="2" s="1"/>
  <c r="P231" i="1"/>
  <c r="T231" i="1" s="1"/>
  <c r="AH230" i="2" s="1"/>
  <c r="P393" i="1"/>
  <c r="T393" i="1" s="1"/>
  <c r="AH392" i="2" s="1"/>
  <c r="P229" i="1"/>
  <c r="P175" i="1"/>
  <c r="T175" i="1" s="1"/>
  <c r="AH174" i="2" s="1"/>
  <c r="P313" i="1"/>
  <c r="T313" i="1" s="1"/>
  <c r="AH312" i="2" s="1"/>
  <c r="P415" i="1"/>
  <c r="P406" i="1"/>
  <c r="T406" i="1" s="1"/>
  <c r="AH405" i="2" s="1"/>
  <c r="P373" i="1"/>
  <c r="T373" i="1" s="1"/>
  <c r="AH372" i="2" s="1"/>
  <c r="P359" i="1"/>
  <c r="T359" i="1" s="1"/>
  <c r="AH358" i="2" s="1"/>
  <c r="P139" i="1"/>
  <c r="P108" i="1"/>
  <c r="P237" i="1"/>
  <c r="T237" i="1" s="1"/>
  <c r="AH236" i="2" s="1"/>
  <c r="P354" i="1"/>
  <c r="T354" i="1" s="1"/>
  <c r="AH353" i="2" s="1"/>
  <c r="P244" i="1"/>
  <c r="P275" i="1"/>
  <c r="P432" i="1"/>
  <c r="T432" i="1" s="1"/>
  <c r="AH431" i="2" s="1"/>
  <c r="P449" i="1"/>
  <c r="T449" i="1" s="1"/>
  <c r="AH448" i="2" s="1"/>
  <c r="P430" i="1"/>
  <c r="P448" i="1"/>
  <c r="T448" i="1" s="1"/>
  <c r="AH447" i="2" s="1"/>
  <c r="P29" i="1"/>
  <c r="T29" i="1" s="1"/>
  <c r="AH28" i="2" s="1"/>
  <c r="P464" i="1"/>
  <c r="T464" i="1" s="1"/>
  <c r="AH463" i="2" s="1"/>
  <c r="P143" i="1"/>
  <c r="T143" i="1" s="1"/>
  <c r="AH142" i="2" s="1"/>
  <c r="P138" i="1"/>
  <c r="T138" i="1" s="1"/>
  <c r="AH137" i="2" s="1"/>
  <c r="P288" i="1"/>
  <c r="T288" i="1" s="1"/>
  <c r="AH287" i="2" s="1"/>
  <c r="P184" i="1"/>
  <c r="T184" i="1" s="1"/>
  <c r="AH183" i="2" s="1"/>
  <c r="P315" i="1"/>
  <c r="P385" i="1"/>
  <c r="T385" i="1" s="1"/>
  <c r="AH384" i="2" s="1"/>
  <c r="P286" i="1"/>
  <c r="T286" i="1" s="1"/>
  <c r="AH285" i="2" s="1"/>
  <c r="P130" i="1"/>
  <c r="T130" i="1" s="1"/>
  <c r="AH129" i="2" s="1"/>
  <c r="P234" i="1"/>
  <c r="T234" i="1" s="1"/>
  <c r="AH233" i="2" s="1"/>
  <c r="P300" i="1"/>
  <c r="P438" i="1"/>
  <c r="T438" i="1" s="1"/>
  <c r="AH437" i="2" s="1"/>
  <c r="P307" i="1"/>
  <c r="P389" i="1"/>
  <c r="T389" i="1" s="1"/>
  <c r="AH388" i="2" s="1"/>
  <c r="P499" i="1"/>
  <c r="P246" i="1"/>
  <c r="T246" i="1" s="1"/>
  <c r="AH245" i="2" s="1"/>
  <c r="P72" i="1"/>
  <c r="T72" i="1" s="1"/>
  <c r="AH71" i="2" s="1"/>
  <c r="P400" i="1"/>
  <c r="T400" i="1" s="1"/>
  <c r="AH399" i="2" s="1"/>
  <c r="P148" i="1"/>
  <c r="T148" i="1" s="1"/>
  <c r="AH147" i="2" s="1"/>
  <c r="P486" i="1"/>
  <c r="T486" i="1" s="1"/>
  <c r="AH485" i="2" s="1"/>
  <c r="P32" i="1"/>
  <c r="T32" i="1" s="1"/>
  <c r="AH31" i="2" s="1"/>
  <c r="P274" i="1"/>
  <c r="T274" i="1" s="1"/>
  <c r="AH273" i="2" s="1"/>
  <c r="P151" i="1"/>
  <c r="T151" i="1" s="1"/>
  <c r="AH150" i="2" s="1"/>
  <c r="P356" i="1"/>
  <c r="P398" i="1"/>
  <c r="T398" i="1" s="1"/>
  <c r="AH397" i="2" s="1"/>
  <c r="P397" i="1"/>
  <c r="T397" i="1" s="1"/>
  <c r="AH396" i="2" s="1"/>
  <c r="P264" i="1"/>
  <c r="T264" i="1" s="1"/>
  <c r="AH263" i="2" s="1"/>
  <c r="P123" i="1"/>
  <c r="P249" i="1"/>
  <c r="T249" i="1" s="1"/>
  <c r="AH248" i="2" s="1"/>
  <c r="P203" i="1"/>
  <c r="P185" i="1"/>
  <c r="P340" i="1"/>
  <c r="T340" i="1" s="1"/>
  <c r="AH339" i="2" s="1"/>
  <c r="P295" i="1"/>
  <c r="P9" i="1"/>
  <c r="T9" i="1" s="1"/>
  <c r="P399" i="1"/>
  <c r="P453" i="1"/>
  <c r="T453" i="1" s="1"/>
  <c r="AH452" i="2" s="1"/>
  <c r="P17" i="1"/>
  <c r="T17" i="1" s="1"/>
  <c r="AH16" i="2" s="1"/>
  <c r="P460" i="1"/>
  <c r="P202" i="1"/>
  <c r="P76" i="1"/>
  <c r="T76" i="1" s="1"/>
  <c r="AH75" i="2" s="1"/>
  <c r="P126" i="1"/>
  <c r="P192" i="1"/>
  <c r="T192" i="1" s="1"/>
  <c r="AH191" i="2" s="1"/>
  <c r="P345" i="1"/>
  <c r="T345" i="1" s="1"/>
  <c r="AH344" i="2" s="1"/>
  <c r="P447" i="1"/>
  <c r="P374" i="1"/>
  <c r="T374" i="1" s="1"/>
  <c r="AH373" i="2" s="1"/>
  <c r="P426" i="1"/>
  <c r="T426" i="1" s="1"/>
  <c r="AH425" i="2" s="1"/>
  <c r="P471" i="1"/>
  <c r="P137" i="1"/>
  <c r="T137" i="1" s="1"/>
  <c r="AH136" i="2" s="1"/>
  <c r="P106" i="1"/>
  <c r="T106" i="1" s="1"/>
  <c r="AH105" i="2" s="1"/>
  <c r="P327" i="1"/>
  <c r="P489" i="1"/>
  <c r="T489" i="1" s="1"/>
  <c r="AH488" i="2" s="1"/>
  <c r="P336" i="1"/>
  <c r="T336" i="1" s="1"/>
  <c r="AH335" i="2" s="1"/>
  <c r="P57" i="1"/>
  <c r="P260" i="1"/>
  <c r="T260" i="1" s="1"/>
  <c r="AH259" i="2" s="1"/>
  <c r="P115" i="1"/>
  <c r="T115" i="1" s="1"/>
  <c r="AH114" i="2" s="1"/>
  <c r="P161" i="1"/>
  <c r="P494" i="1"/>
  <c r="T494" i="1" s="1"/>
  <c r="AH493" i="2" s="1"/>
  <c r="P92" i="1"/>
  <c r="T92" i="1" s="1"/>
  <c r="AH91" i="2" s="1"/>
  <c r="P48" i="1"/>
  <c r="T48" i="1" s="1"/>
  <c r="AH47" i="2" s="1"/>
  <c r="P306" i="1"/>
  <c r="T306" i="1" s="1"/>
  <c r="AH305" i="2" s="1"/>
  <c r="P197" i="1"/>
  <c r="T197" i="1" s="1"/>
  <c r="AH196" i="2" s="1"/>
  <c r="P239" i="1"/>
  <c r="T239" i="1" s="1"/>
  <c r="AH238" i="2" s="1"/>
  <c r="P412" i="1"/>
  <c r="T412" i="1" s="1"/>
  <c r="AH411" i="2" s="1"/>
  <c r="P207" i="1"/>
  <c r="T207" i="1" s="1"/>
  <c r="AH206" i="2" s="1"/>
  <c r="P330" i="1"/>
  <c r="T330" i="1" s="1"/>
  <c r="AH329" i="2" s="1"/>
  <c r="P462" i="1"/>
  <c r="P497" i="1"/>
  <c r="P350" i="1"/>
  <c r="T350" i="1" s="1"/>
  <c r="AH349" i="2" s="1"/>
  <c r="P90" i="1"/>
  <c r="P55" i="1"/>
  <c r="P227" i="1"/>
  <c r="P256" i="1"/>
  <c r="T256" i="1" s="1"/>
  <c r="AH255" i="2" s="1"/>
  <c r="P287" i="1"/>
  <c r="P301" i="1"/>
  <c r="P348" i="1"/>
  <c r="P339" i="1"/>
  <c r="P142" i="1"/>
  <c r="P77" i="1"/>
  <c r="P281" i="1"/>
  <c r="T281" i="1" s="1"/>
  <c r="AH280" i="2" s="1"/>
  <c r="P198" i="1"/>
  <c r="T198" i="1" s="1"/>
  <c r="AH197" i="2" s="1"/>
  <c r="P279" i="1"/>
  <c r="T279" i="1" s="1"/>
  <c r="AH278" i="2" s="1"/>
  <c r="P236" i="1"/>
  <c r="P423" i="1"/>
  <c r="T423" i="1" s="1"/>
  <c r="AH422" i="2" s="1"/>
  <c r="P371" i="1"/>
  <c r="P459" i="1"/>
  <c r="P328" i="1"/>
  <c r="T328" i="1" s="1"/>
  <c r="AH327" i="2" s="1"/>
  <c r="P496" i="1"/>
  <c r="T496" i="1" s="1"/>
  <c r="AH495" i="2" s="1"/>
  <c r="P476" i="1"/>
  <c r="T476" i="1" s="1"/>
  <c r="AH475" i="2" s="1"/>
  <c r="P158" i="1"/>
  <c r="P107" i="1"/>
  <c r="T107" i="1" s="1"/>
  <c r="AH106" i="2" s="1"/>
  <c r="P383" i="1"/>
  <c r="T383" i="1" s="1"/>
  <c r="AH382" i="2" s="1"/>
  <c r="P321" i="1"/>
  <c r="T321" i="1" s="1"/>
  <c r="AH320" i="2" s="1"/>
  <c r="P457" i="1"/>
  <c r="T457" i="1" s="1"/>
  <c r="AH456" i="2" s="1"/>
  <c r="P456" i="1"/>
  <c r="T456" i="1" s="1"/>
  <c r="AH455" i="2" s="1"/>
  <c r="P363" i="1"/>
  <c r="P62" i="1"/>
  <c r="T62" i="1" s="1"/>
  <c r="AH61" i="2" s="1"/>
  <c r="P425" i="1"/>
  <c r="T425" i="1" s="1"/>
  <c r="AH424" i="2" s="1"/>
  <c r="P119" i="1"/>
  <c r="P83" i="1"/>
  <c r="T83" i="1" s="1"/>
  <c r="AH82" i="2" s="1"/>
  <c r="P164" i="1"/>
  <c r="T164" i="1" s="1"/>
  <c r="AH163" i="2" s="1"/>
  <c r="P51" i="1"/>
  <c r="T51" i="1" s="1"/>
  <c r="AH50" i="2" s="1"/>
  <c r="P201" i="1"/>
  <c r="T201" i="1" s="1"/>
  <c r="AH200" i="2" s="1"/>
  <c r="P267" i="1"/>
  <c r="P465" i="1"/>
  <c r="T465" i="1" s="1"/>
  <c r="AH464" i="2" s="1"/>
  <c r="P59" i="1"/>
  <c r="T59" i="1" s="1"/>
  <c r="AH58" i="2" s="1"/>
  <c r="P470" i="1"/>
  <c r="T470" i="1" s="1"/>
  <c r="AH469" i="2" s="1"/>
  <c r="P335" i="1"/>
  <c r="P294" i="1"/>
  <c r="T294" i="1" s="1"/>
  <c r="AH293" i="2" s="1"/>
  <c r="P396" i="1"/>
  <c r="T396" i="1" s="1"/>
  <c r="AH395" i="2" s="1"/>
  <c r="P88" i="1"/>
  <c r="T88" i="1" s="1"/>
  <c r="AH87" i="2" s="1"/>
  <c r="P498" i="1"/>
  <c r="T498" i="1" s="1"/>
  <c r="AH497" i="2" s="1"/>
  <c r="P263" i="1"/>
  <c r="P351" i="1"/>
  <c r="P284" i="1"/>
  <c r="P403" i="1"/>
  <c r="P341" i="1"/>
  <c r="P475" i="1"/>
  <c r="P375" i="1"/>
  <c r="P289" i="1"/>
  <c r="P45" i="1"/>
  <c r="P317" i="1"/>
  <c r="P216" i="1"/>
  <c r="P154" i="1"/>
  <c r="T154" i="1" s="1"/>
  <c r="AH153" i="2" s="1"/>
  <c r="P292" i="1"/>
  <c r="T292" i="1" s="1"/>
  <c r="AH291" i="2" s="1"/>
  <c r="P252" i="1"/>
  <c r="T252" i="1" s="1"/>
  <c r="AH251" i="2" s="1"/>
  <c r="P463" i="1"/>
  <c r="P298" i="1"/>
  <c r="T298" i="1" s="1"/>
  <c r="AH297" i="2" s="1"/>
  <c r="P8" i="1"/>
  <c r="P364" i="1"/>
  <c r="T364" i="1" s="1"/>
  <c r="AH363" i="2" s="1"/>
  <c r="P474" i="1"/>
  <c r="T474" i="1" s="1"/>
  <c r="AH473" i="2" s="1"/>
  <c r="P28" i="1"/>
  <c r="T28" i="1" s="1"/>
  <c r="AH27" i="2" s="1"/>
  <c r="P388" i="1"/>
  <c r="T388" i="1" s="1"/>
  <c r="AH387" i="2" s="1"/>
  <c r="P166" i="1"/>
  <c r="T166" i="1" s="1"/>
  <c r="AH165" i="2" s="1"/>
  <c r="P66" i="1"/>
  <c r="P259" i="1"/>
  <c r="P218" i="1"/>
  <c r="P326" i="1"/>
  <c r="T326" i="1" s="1"/>
  <c r="AH325" i="2" s="1"/>
  <c r="P352" i="1"/>
  <c r="P478" i="1"/>
  <c r="T478" i="1" s="1"/>
  <c r="AH477" i="2" s="1"/>
  <c r="P372" i="1"/>
  <c r="P73" i="1"/>
  <c r="P428" i="1"/>
  <c r="P162" i="1"/>
  <c r="T162" i="1" s="1"/>
  <c r="AH161" i="2" s="1"/>
  <c r="P171" i="1"/>
  <c r="T171" i="1" s="1"/>
  <c r="AH170" i="2" s="1"/>
  <c r="P74" i="1"/>
  <c r="P271" i="1"/>
  <c r="P63" i="1"/>
  <c r="T63" i="1" s="1"/>
  <c r="AH62" i="2" s="1"/>
  <c r="P482" i="1"/>
  <c r="T482" i="1" s="1"/>
  <c r="AH481" i="2" s="1"/>
  <c r="P338" i="1"/>
  <c r="P346" i="1"/>
  <c r="T346" i="1" s="1"/>
  <c r="AH345" i="2" s="1"/>
  <c r="P117" i="1"/>
  <c r="P501" i="1"/>
  <c r="P49" i="1"/>
  <c r="P87" i="1"/>
  <c r="P205" i="1"/>
  <c r="P196" i="1"/>
  <c r="P144" i="1"/>
  <c r="P291" i="1"/>
  <c r="P324" i="1"/>
  <c r="P436" i="1"/>
  <c r="T436" i="1" s="1"/>
  <c r="AH435" i="2" s="1"/>
  <c r="P23" i="1"/>
  <c r="T23" i="1" s="1"/>
  <c r="AH22" i="2" s="1"/>
  <c r="P468" i="1"/>
  <c r="P33" i="1"/>
  <c r="T33" i="1" s="1"/>
  <c r="AH32" i="2" s="1"/>
  <c r="P30" i="1"/>
  <c r="P124" i="1"/>
  <c r="T124" i="1" s="1"/>
  <c r="AH123" i="2" s="1"/>
  <c r="P492" i="1"/>
  <c r="T492" i="1" s="1"/>
  <c r="AH491" i="2" s="1"/>
  <c r="P253" i="1"/>
  <c r="T253" i="1" s="1"/>
  <c r="AH252" i="2" s="1"/>
  <c r="P257" i="1"/>
  <c r="P299" i="1"/>
  <c r="P477" i="1"/>
  <c r="T477" i="1" s="1"/>
  <c r="AH476" i="2" s="1"/>
  <c r="P343" i="1"/>
  <c r="P493" i="1"/>
  <c r="T493" i="1" s="1"/>
  <c r="AH492" i="2" s="1"/>
  <c r="P173" i="1"/>
  <c r="T173" i="1" s="1"/>
  <c r="AH172" i="2" s="1"/>
  <c r="P319" i="1"/>
  <c r="P349" i="1"/>
  <c r="P380" i="1"/>
  <c r="P98" i="1"/>
  <c r="P200" i="1"/>
  <c r="T200" i="1" s="1"/>
  <c r="AH199" i="2" s="1"/>
  <c r="P182" i="1"/>
  <c r="T182" i="1" s="1"/>
  <c r="AH181" i="2" s="1"/>
  <c r="P422" i="1"/>
  <c r="T422" i="1" s="1"/>
  <c r="AH421" i="2" s="1"/>
  <c r="P322" i="1"/>
  <c r="T322" i="1" s="1"/>
  <c r="AH321" i="2" s="1"/>
  <c r="P304" i="1"/>
  <c r="T304" i="1" s="1"/>
  <c r="AH303" i="2" s="1"/>
  <c r="P146" i="1"/>
  <c r="T146" i="1" s="1"/>
  <c r="AH145" i="2" s="1"/>
  <c r="P490" i="1"/>
  <c r="T490" i="1" s="1"/>
  <c r="AH489" i="2" s="1"/>
  <c r="P360" i="1"/>
  <c r="T360" i="1" s="1"/>
  <c r="AH359" i="2" s="1"/>
  <c r="P413" i="1"/>
  <c r="T413" i="1" s="1"/>
  <c r="AH412" i="2" s="1"/>
  <c r="P91" i="1"/>
  <c r="T91" i="1" s="1"/>
  <c r="AH90" i="2" s="1"/>
  <c r="P156" i="1"/>
  <c r="P20" i="1"/>
  <c r="P71" i="1"/>
  <c r="T71" i="1" s="1"/>
  <c r="AH70" i="2" s="1"/>
  <c r="P308" i="1"/>
  <c r="P7" i="1"/>
  <c r="T7" i="1" s="1"/>
  <c r="P219" i="1"/>
  <c r="P296" i="1"/>
  <c r="P331" i="1"/>
  <c r="P407" i="1"/>
  <c r="P455" i="1"/>
  <c r="P444" i="1"/>
  <c r="T444" i="1" s="1"/>
  <c r="AH443" i="2" s="1"/>
  <c r="P163" i="1"/>
  <c r="T163" i="1" s="1"/>
  <c r="AH162" i="2" s="1"/>
  <c r="P84" i="1"/>
  <c r="T84" i="1" s="1"/>
  <c r="AH83" i="2" s="1"/>
  <c r="P132" i="1"/>
  <c r="T132" i="1" s="1"/>
  <c r="AH131" i="2" s="1"/>
  <c r="P261" i="1"/>
  <c r="P277" i="1"/>
  <c r="T277" i="1" s="1"/>
  <c r="AH276" i="2" s="1"/>
  <c r="P405" i="1"/>
  <c r="T405" i="1" s="1"/>
  <c r="AH404" i="2" s="1"/>
  <c r="P483" i="1"/>
  <c r="P40" i="1"/>
  <c r="T40" i="1" s="1"/>
  <c r="AH39" i="2" s="1"/>
  <c r="P333" i="1"/>
  <c r="T333" i="1" s="1"/>
  <c r="AH332" i="2" s="1"/>
  <c r="P401" i="1"/>
  <c r="T401" i="1" s="1"/>
  <c r="AH400" i="2" s="1"/>
  <c r="P446" i="1"/>
  <c r="T446" i="1" s="1"/>
  <c r="AH445" i="2" s="1"/>
  <c r="P70" i="1"/>
  <c r="T70" i="1" s="1"/>
  <c r="AH69" i="2" s="1"/>
  <c r="P402" i="1"/>
  <c r="T402" i="1" s="1"/>
  <c r="AH401" i="2" s="1"/>
  <c r="P109" i="1"/>
  <c r="T109" i="1" s="1"/>
  <c r="AH108" i="2" s="1"/>
  <c r="P220" i="1"/>
  <c r="P189" i="1"/>
  <c r="T189" i="1" s="1"/>
  <c r="AH188" i="2" s="1"/>
  <c r="P110" i="1"/>
  <c r="T110" i="1" s="1"/>
  <c r="AH109" i="2" s="1"/>
  <c r="P451" i="1"/>
  <c r="P362" i="1"/>
  <c r="P485" i="1"/>
  <c r="T485" i="1" s="1"/>
  <c r="AH484" i="2" s="1"/>
  <c r="P147" i="1"/>
  <c r="T147" i="1" s="1"/>
  <c r="AH146" i="2" s="1"/>
  <c r="P150" i="1"/>
  <c r="T150" i="1" s="1"/>
  <c r="AH149" i="2" s="1"/>
  <c r="P11" i="1"/>
  <c r="T11" i="1" s="1"/>
  <c r="P37" i="1"/>
  <c r="T37" i="1" s="1"/>
  <c r="AH36" i="2" s="1"/>
  <c r="P309" i="1"/>
  <c r="T309" i="1" s="1"/>
  <c r="AH308" i="2" s="1"/>
  <c r="P394" i="1"/>
  <c r="T394" i="1" s="1"/>
  <c r="AH393" i="2" s="1"/>
  <c r="P282" i="1"/>
  <c r="P100" i="1"/>
  <c r="T100" i="1" s="1"/>
  <c r="AH99" i="2" s="1"/>
  <c r="P172" i="1"/>
  <c r="P179" i="1"/>
  <c r="T179" i="1" s="1"/>
  <c r="AH178" i="2" s="1"/>
  <c r="P13" i="1"/>
  <c r="T13" i="1" s="1"/>
  <c r="P82" i="1"/>
  <c r="T82" i="1" s="1"/>
  <c r="AH81" i="2" s="1"/>
  <c r="P79" i="1"/>
  <c r="T79" i="1" s="1"/>
  <c r="AH78" i="2" s="1"/>
  <c r="P31" i="1"/>
  <c r="P180" i="1"/>
  <c r="P169" i="1"/>
  <c r="P232" i="1"/>
  <c r="P188" i="1"/>
  <c r="P368" i="1"/>
  <c r="T368" i="1" s="1"/>
  <c r="AH367" i="2" s="1"/>
  <c r="P303" i="1"/>
  <c r="P365" i="1"/>
  <c r="T365" i="1" s="1"/>
  <c r="AH364" i="2" s="1"/>
  <c r="P420" i="1"/>
  <c r="P435" i="1"/>
  <c r="P461" i="1"/>
  <c r="T461" i="1" s="1"/>
  <c r="AH460" i="2" s="1"/>
  <c r="P452" i="1"/>
  <c r="T452" i="1" s="1"/>
  <c r="AH451" i="2" s="1"/>
  <c r="P500" i="1"/>
  <c r="P118" i="1"/>
  <c r="T118" i="1" s="1"/>
  <c r="AH117" i="2" s="1"/>
  <c r="P60" i="1"/>
  <c r="T60" i="1" s="1"/>
  <c r="AH59" i="2" s="1"/>
  <c r="P121" i="1"/>
  <c r="T121" i="1" s="1"/>
  <c r="AH120" i="2" s="1"/>
  <c r="P233" i="1"/>
  <c r="T233" i="1" s="1"/>
  <c r="AH232" i="2" s="1"/>
  <c r="P392" i="1"/>
  <c r="P278" i="1"/>
  <c r="T278" i="1" s="1"/>
  <c r="AH277" i="2" s="1"/>
  <c r="P213" i="1"/>
  <c r="T213" i="1" s="1"/>
  <c r="AH212" i="2" s="1"/>
  <c r="P416" i="1"/>
  <c r="T416" i="1" s="1"/>
  <c r="AH415" i="2" s="1"/>
  <c r="P472" i="1"/>
  <c r="T472" i="1" s="1"/>
  <c r="AH471" i="2" s="1"/>
  <c r="P41" i="1"/>
  <c r="T41" i="1" s="1"/>
  <c r="AH40" i="2" s="1"/>
  <c r="P347" i="1"/>
  <c r="P50" i="1"/>
  <c r="P250" i="1"/>
  <c r="T250" i="1" s="1"/>
  <c r="AH249" i="2" s="1"/>
  <c r="P434" i="1"/>
  <c r="T434" i="1" s="1"/>
  <c r="AH433" i="2" s="1"/>
  <c r="P467" i="1"/>
  <c r="P390" i="1"/>
  <c r="T390" i="1" s="1"/>
  <c r="AH389" i="2" s="1"/>
  <c r="P442" i="1"/>
  <c r="T442" i="1" s="1"/>
  <c r="AH441" i="2" s="1"/>
  <c r="P127" i="1"/>
  <c r="T127" i="1" s="1"/>
  <c r="AH126" i="2" s="1"/>
  <c r="P262" i="1"/>
  <c r="T262" i="1" s="1"/>
  <c r="AH261" i="2" s="1"/>
  <c r="P230" i="1"/>
  <c r="T230" i="1" s="1"/>
  <c r="AH229" i="2" s="1"/>
  <c r="P226" i="1"/>
  <c r="T226" i="1" s="1"/>
  <c r="AH225" i="2" s="1"/>
  <c r="P159" i="1"/>
  <c r="T159" i="1" s="1"/>
  <c r="AH158" i="2" s="1"/>
  <c r="P473" i="1"/>
  <c r="T473" i="1" s="1"/>
  <c r="AH472" i="2" s="1"/>
  <c r="P44" i="1"/>
  <c r="T44" i="1" s="1"/>
  <c r="AH43" i="2" s="1"/>
  <c r="P323" i="1"/>
  <c r="P187" i="1"/>
  <c r="P42" i="1"/>
  <c r="T42" i="1" s="1"/>
  <c r="AH41" i="2" s="1"/>
  <c r="P96" i="1"/>
  <c r="T96" i="1" s="1"/>
  <c r="AH95" i="2" s="1"/>
  <c r="P318" i="1"/>
  <c r="T318" i="1" s="1"/>
  <c r="AH317" i="2" s="1"/>
  <c r="P81" i="1"/>
  <c r="P5" i="1"/>
  <c r="T5" i="1" s="1"/>
  <c r="AH4" i="2" s="1"/>
  <c r="O502" i="2"/>
  <c r="U11" i="3" s="1"/>
  <c r="N502" i="2"/>
  <c r="S11" i="3" s="1"/>
  <c r="M502" i="2"/>
  <c r="Q11" i="3" s="1"/>
  <c r="L502" i="2"/>
  <c r="O11" i="3" s="1"/>
  <c r="K502" i="2"/>
  <c r="M11" i="3" s="1"/>
  <c r="J502" i="2"/>
  <c r="K11" i="3" s="1"/>
  <c r="E4" i="2"/>
  <c r="F11" i="3" s="1"/>
  <c r="D4" i="2"/>
  <c r="D11" i="3" s="1"/>
  <c r="S208" i="1"/>
  <c r="S150" i="1"/>
  <c r="S264" i="1"/>
  <c r="S103" i="1"/>
  <c r="S59" i="1"/>
  <c r="S11" i="1"/>
  <c r="S478" i="1"/>
  <c r="S273" i="1"/>
  <c r="S466" i="1"/>
  <c r="S58" i="1"/>
  <c r="S482" i="1"/>
  <c r="S91" i="1"/>
  <c r="S88" i="1"/>
  <c r="S37" i="1"/>
  <c r="S75" i="1"/>
  <c r="S182" i="1"/>
  <c r="S204" i="1"/>
  <c r="S473" i="1"/>
  <c r="S46" i="1"/>
  <c r="S400" i="1"/>
  <c r="S162" i="1"/>
  <c r="S398" i="1"/>
  <c r="S387" i="1"/>
  <c r="S109" i="1"/>
  <c r="S171" i="1"/>
  <c r="S257" i="1"/>
  <c r="S241" i="1"/>
  <c r="S501" i="1"/>
  <c r="S113" i="1"/>
  <c r="S405" i="1"/>
  <c r="S221" i="1"/>
  <c r="P387" i="1"/>
  <c r="T387" i="1" s="1"/>
  <c r="AH386" i="2" s="1"/>
  <c r="S282" i="1"/>
  <c r="S239" i="1"/>
  <c r="S158" i="1"/>
  <c r="S230" i="1"/>
  <c r="N257" i="1"/>
  <c r="AK256" i="2" s="1"/>
  <c r="AM256" i="2" s="1"/>
  <c r="S384" i="1"/>
  <c r="S63" i="1"/>
  <c r="S99" i="1"/>
  <c r="S164" i="1"/>
  <c r="S62" i="1"/>
  <c r="T504" i="1"/>
  <c r="S86" i="1"/>
  <c r="S54" i="1"/>
  <c r="S312" i="1"/>
  <c r="S175" i="1"/>
  <c r="S222" i="1"/>
  <c r="S68" i="1"/>
  <c r="S127" i="1"/>
  <c r="S23" i="1"/>
  <c r="S110" i="1"/>
  <c r="S394" i="1"/>
  <c r="S238" i="1"/>
  <c r="S130" i="1"/>
  <c r="S191" i="1"/>
  <c r="S159" i="1"/>
  <c r="S147" i="1"/>
  <c r="S47" i="1"/>
  <c r="S92" i="1"/>
  <c r="S160" i="1"/>
  <c r="S206" i="1"/>
  <c r="S328" i="1"/>
  <c r="N282" i="1"/>
  <c r="AK281" i="2" s="1"/>
  <c r="AM281" i="2" s="1"/>
  <c r="S404" i="1"/>
  <c r="S266" i="1"/>
  <c r="S458" i="1"/>
  <c r="S132" i="1"/>
  <c r="S270" i="1"/>
  <c r="S302" i="1"/>
  <c r="S342" i="1"/>
  <c r="S330" i="1"/>
  <c r="S470" i="1"/>
  <c r="S242" i="1"/>
  <c r="S391" i="1"/>
  <c r="S502" i="1"/>
  <c r="S396" i="1"/>
  <c r="S276" i="1"/>
  <c r="S314" i="1"/>
  <c r="S40" i="1"/>
  <c r="S209" i="1"/>
  <c r="S494" i="1"/>
  <c r="S146" i="1"/>
  <c r="S410" i="1"/>
  <c r="S145" i="1"/>
  <c r="S207" i="1"/>
  <c r="S490" i="1"/>
  <c r="S360" i="1"/>
  <c r="S41" i="1"/>
  <c r="S173" i="1"/>
  <c r="N158" i="1"/>
  <c r="AK157" i="2" s="1"/>
  <c r="AM157" i="2" s="1"/>
  <c r="S390" i="1"/>
  <c r="S412" i="1"/>
  <c r="S334" i="1"/>
  <c r="S326" i="1"/>
  <c r="P238" i="1"/>
  <c r="T238" i="1" s="1"/>
  <c r="AH237" i="2" s="1"/>
  <c r="S465" i="1"/>
  <c r="S484" i="1"/>
  <c r="S32" i="1"/>
  <c r="S52" i="1"/>
  <c r="S481" i="1"/>
  <c r="S34" i="1"/>
  <c r="S380" i="1"/>
  <c r="S486" i="1"/>
  <c r="N501" i="1"/>
  <c r="AK500" i="2" s="1"/>
  <c r="AM500" i="2" s="1"/>
  <c r="S234" i="1"/>
  <c r="S278" i="1"/>
  <c r="S338" i="1"/>
  <c r="S64" i="1"/>
  <c r="S137" i="1"/>
  <c r="S181" i="1"/>
  <c r="S192" i="1"/>
  <c r="S329" i="1"/>
  <c r="S489" i="1"/>
  <c r="S424" i="1"/>
  <c r="S38" i="1"/>
  <c r="S80" i="1"/>
  <c r="S140" i="1"/>
  <c r="S318" i="1"/>
  <c r="S401" i="1"/>
  <c r="S107" i="1"/>
  <c r="S362" i="1"/>
  <c r="S260" i="1"/>
  <c r="S21" i="1"/>
  <c r="S29" i="1"/>
  <c r="S33" i="1"/>
  <c r="N338" i="1"/>
  <c r="AK337" i="2" s="1"/>
  <c r="AM337" i="2" s="1"/>
  <c r="N380" i="1"/>
  <c r="AK379" i="2" s="1"/>
  <c r="AM379" i="2" s="1"/>
  <c r="S42" i="1"/>
  <c r="S336" i="1"/>
  <c r="T502" i="1"/>
  <c r="S44" i="1"/>
  <c r="S83" i="1"/>
  <c r="S115" i="1"/>
  <c r="S201" i="1"/>
  <c r="S190" i="1"/>
  <c r="S134" i="1"/>
  <c r="S446" i="1"/>
  <c r="S151" i="1"/>
  <c r="S258" i="1"/>
  <c r="S246" i="1"/>
  <c r="S118" i="1"/>
  <c r="S15" i="1"/>
  <c r="S252" i="1"/>
  <c r="S165" i="1"/>
  <c r="S197" i="1"/>
  <c r="S288" i="1"/>
  <c r="S286" i="1"/>
  <c r="S388" i="1"/>
  <c r="S450" i="1"/>
  <c r="S121" i="1"/>
  <c r="S272" i="1"/>
  <c r="S434" i="1"/>
  <c r="S9" i="1"/>
  <c r="S36" i="1"/>
  <c r="S148" i="1"/>
  <c r="S155" i="1"/>
  <c r="S231" i="1"/>
  <c r="S95" i="1"/>
  <c r="S297" i="1"/>
  <c r="S423" i="1"/>
  <c r="S322" i="1"/>
  <c r="S397" i="1"/>
  <c r="S367" i="1"/>
  <c r="S19" i="1"/>
  <c r="S17" i="1"/>
  <c r="S48" i="1"/>
  <c r="S226" i="1"/>
  <c r="S51" i="1"/>
  <c r="S174" i="1"/>
  <c r="S213" i="1"/>
  <c r="S422" i="1"/>
  <c r="S496" i="1"/>
  <c r="S306" i="1"/>
  <c r="S138" i="1"/>
  <c r="S96" i="1"/>
  <c r="S131" i="1"/>
  <c r="S305" i="1"/>
  <c r="S72" i="1"/>
  <c r="S316" i="1"/>
  <c r="S358" i="1"/>
  <c r="S233" i="1"/>
  <c r="S346" i="1"/>
  <c r="S214" i="1"/>
  <c r="S345" i="1"/>
  <c r="S274" i="1"/>
  <c r="S355" i="1"/>
  <c r="S456" i="1"/>
  <c r="S441" i="1"/>
  <c r="S84" i="1"/>
  <c r="S184" i="1"/>
  <c r="S254" i="1"/>
  <c r="S408" i="1"/>
  <c r="S293" i="1"/>
  <c r="S383" i="1"/>
  <c r="S22" i="1"/>
  <c r="S67" i="1"/>
  <c r="S114" i="1"/>
  <c r="S262" i="1"/>
  <c r="S385" i="1"/>
  <c r="S474" i="1"/>
  <c r="S106" i="1"/>
  <c r="S163" i="1"/>
  <c r="S167" i="1"/>
  <c r="S194" i="1"/>
  <c r="S228" i="1"/>
  <c r="S200" i="1"/>
  <c r="S265" i="1"/>
  <c r="S350" i="1"/>
  <c r="S179" i="1"/>
  <c r="P270" i="1"/>
  <c r="T270" i="1" s="1"/>
  <c r="AH269" i="2" s="1"/>
  <c r="S354" i="1"/>
  <c r="N362" i="1"/>
  <c r="AK361" i="2" s="1"/>
  <c r="AM361" i="2" s="1"/>
  <c r="S438" i="1"/>
  <c r="S476" i="1"/>
  <c r="S250" i="1"/>
  <c r="S393" i="1"/>
  <c r="S429" i="1"/>
  <c r="S281" i="1"/>
  <c r="S425" i="1"/>
  <c r="S94" i="1"/>
  <c r="N54" i="1"/>
  <c r="AK53" i="2" s="1"/>
  <c r="AM53" i="2" s="1"/>
  <c r="S277" i="1"/>
  <c r="S253" i="1"/>
  <c r="S368" i="1"/>
  <c r="S310" i="1"/>
  <c r="S245" i="1"/>
  <c r="S493" i="1"/>
  <c r="S442" i="1"/>
  <c r="S170" i="1"/>
  <c r="S417" i="1"/>
  <c r="S357" i="1"/>
  <c r="S321" i="1"/>
  <c r="S189" i="1"/>
  <c r="S124" i="1"/>
  <c r="S378" i="1"/>
  <c r="S389" i="1"/>
  <c r="S298" i="1"/>
  <c r="S359" i="1"/>
  <c r="S309" i="1"/>
  <c r="S457" i="1"/>
  <c r="S488" i="1"/>
  <c r="S414" i="1"/>
  <c r="S166" i="1"/>
  <c r="S129" i="1"/>
  <c r="S492" i="1"/>
  <c r="S472" i="1"/>
  <c r="S279" i="1"/>
  <c r="S60" i="1"/>
  <c r="S376" i="1"/>
  <c r="S256" i="1"/>
  <c r="S249" i="1"/>
  <c r="S304" i="1"/>
  <c r="N74" i="1"/>
  <c r="AK73" i="2" s="1"/>
  <c r="AM73" i="2" s="1"/>
  <c r="S74" i="1"/>
  <c r="S111" i="1"/>
  <c r="P111" i="1"/>
  <c r="T111" i="1" s="1"/>
  <c r="AH110" i="2" s="1"/>
  <c r="S216" i="1"/>
  <c r="N216" i="1"/>
  <c r="AK215" i="2" s="1"/>
  <c r="AM215" i="2" s="1"/>
  <c r="S154" i="1"/>
  <c r="S366" i="1"/>
  <c r="N366" i="1"/>
  <c r="AK365" i="2" s="1"/>
  <c r="AM365" i="2" s="1"/>
  <c r="S102" i="1"/>
  <c r="S116" i="1"/>
  <c r="S269" i="1"/>
  <c r="S413" i="1"/>
  <c r="S485" i="1"/>
  <c r="S292" i="1"/>
  <c r="S426" i="1"/>
  <c r="S24" i="1"/>
  <c r="S452" i="1"/>
  <c r="N78" i="1"/>
  <c r="AK77" i="2" s="1"/>
  <c r="AM77" i="2" s="1"/>
  <c r="S78" i="1"/>
  <c r="S195" i="1"/>
  <c r="P195" i="1"/>
  <c r="T195" i="1" s="1"/>
  <c r="AH194" i="2" s="1"/>
  <c r="S406" i="1"/>
  <c r="N135" i="1"/>
  <c r="AK134" i="2" s="1"/>
  <c r="AM134" i="2" s="1"/>
  <c r="S135" i="1"/>
  <c r="N462" i="1"/>
  <c r="AK461" i="2" s="1"/>
  <c r="AM461" i="2" s="1"/>
  <c r="S462" i="1"/>
  <c r="S70" i="1"/>
  <c r="S449" i="1"/>
  <c r="N156" i="1"/>
  <c r="AK155" i="2" s="1"/>
  <c r="AM155" i="2" s="1"/>
  <c r="S156" i="1"/>
  <c r="S177" i="1"/>
  <c r="S374" i="1"/>
  <c r="N218" i="1"/>
  <c r="AK217" i="2" s="1"/>
  <c r="AM217" i="2" s="1"/>
  <c r="S218" i="1"/>
  <c r="N371" i="1"/>
  <c r="AK370" i="2" s="1"/>
  <c r="AM370" i="2" s="1"/>
  <c r="S371" i="1"/>
  <c r="S418" i="1"/>
  <c r="S365" i="1"/>
  <c r="N122" i="1"/>
  <c r="AK121" i="2" s="1"/>
  <c r="AM121" i="2" s="1"/>
  <c r="S122" i="1"/>
  <c r="N409" i="1"/>
  <c r="AK408" i="2" s="1"/>
  <c r="AM408" i="2" s="1"/>
  <c r="S409" i="1"/>
  <c r="S210" i="1"/>
  <c r="S142" i="1"/>
  <c r="N142" i="1"/>
  <c r="AK141" i="2" s="1"/>
  <c r="AM141" i="2" s="1"/>
  <c r="N236" i="1"/>
  <c r="AK235" i="2" s="1"/>
  <c r="AM235" i="2" s="1"/>
  <c r="S236" i="1"/>
  <c r="S202" i="1"/>
  <c r="N202" i="1"/>
  <c r="AK201" i="2" s="1"/>
  <c r="AM201" i="2" s="1"/>
  <c r="S56" i="1"/>
  <c r="S340" i="1"/>
  <c r="N66" i="1"/>
  <c r="AK65" i="2" s="1"/>
  <c r="AM65" i="2" s="1"/>
  <c r="S66" i="1"/>
  <c r="N280" i="1"/>
  <c r="AK279" i="2" s="1"/>
  <c r="AM279" i="2" s="1"/>
  <c r="S280" i="1"/>
  <c r="N248" i="1"/>
  <c r="AK247" i="2" s="1"/>
  <c r="AM247" i="2" s="1"/>
  <c r="S248" i="1"/>
  <c r="S498" i="1"/>
  <c r="S290" i="1"/>
  <c r="S386" i="1"/>
  <c r="P386" i="1"/>
  <c r="T386" i="1" s="1"/>
  <c r="AH385" i="2" s="1"/>
  <c r="S373" i="1"/>
  <c r="S126" i="1"/>
  <c r="N126" i="1"/>
  <c r="AK125" i="2" s="1"/>
  <c r="AM125" i="2" s="1"/>
  <c r="S76" i="1"/>
  <c r="S82" i="1"/>
  <c r="S143" i="1"/>
  <c r="S333" i="1"/>
  <c r="S477" i="1"/>
  <c r="N50" i="1"/>
  <c r="AK49" i="2" s="1"/>
  <c r="AM49" i="2" s="1"/>
  <c r="S50" i="1"/>
  <c r="N30" i="1"/>
  <c r="AK29" i="2" s="1"/>
  <c r="AM29" i="2" s="1"/>
  <c r="S30" i="1"/>
  <c r="S28" i="1"/>
  <c r="S10" i="1"/>
  <c r="S382" i="1"/>
  <c r="S504" i="1"/>
  <c r="S416" i="1"/>
  <c r="S436" i="1"/>
  <c r="S454" i="1"/>
  <c r="N119" i="1"/>
  <c r="AK118" i="2" s="1"/>
  <c r="AM118" i="2" s="1"/>
  <c r="S119" i="1"/>
  <c r="S198" i="1"/>
  <c r="S402" i="1"/>
  <c r="S364" i="1"/>
  <c r="S294" i="1"/>
  <c r="N120" i="1"/>
  <c r="AK119" i="2" s="1"/>
  <c r="AM119" i="2" s="1"/>
  <c r="S120" i="1"/>
  <c r="P176" i="1"/>
  <c r="T176" i="1" s="1"/>
  <c r="AH175" i="2" s="1"/>
  <c r="S176" i="1"/>
  <c r="S57" i="1"/>
  <c r="N57" i="1"/>
  <c r="AK56" i="2" s="1"/>
  <c r="AM56" i="2" s="1"/>
  <c r="N251" i="1"/>
  <c r="AK250" i="2" s="1"/>
  <c r="AM250" i="2" s="1"/>
  <c r="S251" i="1"/>
  <c r="N370" i="1"/>
  <c r="AK369" i="2" s="1"/>
  <c r="AM369" i="2" s="1"/>
  <c r="S370" i="1"/>
  <c r="N224" i="1"/>
  <c r="AK223" i="2" s="1"/>
  <c r="AM223" i="2" s="1"/>
  <c r="S224" i="1"/>
  <c r="N299" i="1"/>
  <c r="AK298" i="2" s="1"/>
  <c r="AM298" i="2" s="1"/>
  <c r="S299" i="1"/>
  <c r="N285" i="1"/>
  <c r="AK284" i="2" s="1"/>
  <c r="AM284" i="2" s="1"/>
  <c r="S285" i="1"/>
  <c r="N361" i="1"/>
  <c r="AK360" i="2" s="1"/>
  <c r="AM360" i="2" s="1"/>
  <c r="S361" i="1"/>
  <c r="N325" i="1"/>
  <c r="AK324" i="2" s="1"/>
  <c r="AM324" i="2" s="1"/>
  <c r="S325" i="1"/>
  <c r="N411" i="1"/>
  <c r="AK410" i="2" s="1"/>
  <c r="AM410" i="2" s="1"/>
  <c r="S411" i="1"/>
  <c r="N471" i="1"/>
  <c r="AK470" i="2" s="1"/>
  <c r="AM470" i="2" s="1"/>
  <c r="S471" i="1"/>
  <c r="S16" i="1"/>
  <c r="S53" i="1"/>
  <c r="N53" i="1"/>
  <c r="AK52" i="2" s="1"/>
  <c r="AM52" i="2" s="1"/>
  <c r="N93" i="1"/>
  <c r="AK92" i="2" s="1"/>
  <c r="AM92" i="2" s="1"/>
  <c r="S93" i="1"/>
  <c r="N101" i="1"/>
  <c r="AK100" i="2" s="1"/>
  <c r="AM100" i="2" s="1"/>
  <c r="S101" i="1"/>
  <c r="N136" i="1"/>
  <c r="AK135" i="2" s="1"/>
  <c r="AM135" i="2" s="1"/>
  <c r="S136" i="1"/>
  <c r="S199" i="1"/>
  <c r="N199" i="1"/>
  <c r="AK198" i="2" s="1"/>
  <c r="AM198" i="2" s="1"/>
  <c r="N144" i="1"/>
  <c r="AK143" i="2" s="1"/>
  <c r="AM143" i="2" s="1"/>
  <c r="S144" i="1"/>
  <c r="N219" i="1"/>
  <c r="AK218" i="2" s="1"/>
  <c r="AM218" i="2" s="1"/>
  <c r="S219" i="1"/>
  <c r="S300" i="1"/>
  <c r="N300" i="1"/>
  <c r="AK299" i="2" s="1"/>
  <c r="AM299" i="2" s="1"/>
  <c r="N261" i="1"/>
  <c r="AK260" i="2" s="1"/>
  <c r="AM260" i="2" s="1"/>
  <c r="S261" i="1"/>
  <c r="N331" i="1"/>
  <c r="AK330" i="2" s="1"/>
  <c r="AM330" i="2" s="1"/>
  <c r="S331" i="1"/>
  <c r="S324" i="1"/>
  <c r="N324" i="1"/>
  <c r="AK323" i="2" s="1"/>
  <c r="AM323" i="2" s="1"/>
  <c r="S18" i="1"/>
  <c r="N18" i="1"/>
  <c r="AK17" i="2" s="1"/>
  <c r="AM17" i="2" s="1"/>
  <c r="N339" i="1"/>
  <c r="AK338" i="2" s="1"/>
  <c r="AM338" i="2" s="1"/>
  <c r="S339" i="1"/>
  <c r="N85" i="1"/>
  <c r="AK84" i="2" s="1"/>
  <c r="AM84" i="2" s="1"/>
  <c r="S85" i="1"/>
  <c r="S117" i="1"/>
  <c r="N117" i="1"/>
  <c r="AK116" i="2" s="1"/>
  <c r="AM116" i="2" s="1"/>
  <c r="N90" i="1"/>
  <c r="AK89" i="2" s="1"/>
  <c r="AM89" i="2" s="1"/>
  <c r="S90" i="1"/>
  <c r="S215" i="1"/>
  <c r="N215" i="1"/>
  <c r="AK214" i="2" s="1"/>
  <c r="AM214" i="2" s="1"/>
  <c r="N303" i="1"/>
  <c r="AK302" i="2" s="1"/>
  <c r="AM302" i="2" s="1"/>
  <c r="S303" i="1"/>
  <c r="N317" i="1"/>
  <c r="AK316" i="2" s="1"/>
  <c r="AM316" i="2" s="1"/>
  <c r="S317" i="1"/>
  <c r="N12" i="1"/>
  <c r="AK11" i="2" s="1"/>
  <c r="AM11" i="2" s="1"/>
  <c r="S12" i="1"/>
  <c r="S133" i="1"/>
  <c r="N133" i="1"/>
  <c r="AK132" i="2" s="1"/>
  <c r="AM132" i="2" s="1"/>
  <c r="N211" i="1"/>
  <c r="AK210" i="2" s="1"/>
  <c r="AM210" i="2" s="1"/>
  <c r="S211" i="1"/>
  <c r="S39" i="1"/>
  <c r="N39" i="1"/>
  <c r="AK38" i="2" s="1"/>
  <c r="AM38" i="2" s="1"/>
  <c r="S203" i="1"/>
  <c r="N203" i="1"/>
  <c r="AK202" i="2" s="1"/>
  <c r="AM202" i="2" s="1"/>
  <c r="S275" i="1"/>
  <c r="N275" i="1"/>
  <c r="AK274" i="2" s="1"/>
  <c r="AM274" i="2" s="1"/>
  <c r="N349" i="1"/>
  <c r="AK348" i="2" s="1"/>
  <c r="AM348" i="2" s="1"/>
  <c r="S349" i="1"/>
  <c r="N352" i="1"/>
  <c r="AK351" i="2" s="1"/>
  <c r="AM351" i="2" s="1"/>
  <c r="S352" i="1"/>
  <c r="N433" i="1"/>
  <c r="AK432" i="2" s="1"/>
  <c r="AM432" i="2" s="1"/>
  <c r="S433" i="1"/>
  <c r="N499" i="1"/>
  <c r="AK498" i="2" s="1"/>
  <c r="AM498" i="2" s="1"/>
  <c r="S499" i="1"/>
  <c r="N491" i="1"/>
  <c r="AK490" i="2" s="1"/>
  <c r="AM490" i="2" s="1"/>
  <c r="S491" i="1"/>
  <c r="S419" i="1"/>
  <c r="N419" i="1"/>
  <c r="AK418" i="2" s="1"/>
  <c r="AM418" i="2" s="1"/>
  <c r="S453" i="1"/>
  <c r="S73" i="1"/>
  <c r="N73" i="1"/>
  <c r="AK72" i="2" s="1"/>
  <c r="AM72" i="2" s="1"/>
  <c r="S149" i="1"/>
  <c r="N149" i="1"/>
  <c r="AK148" i="2" s="1"/>
  <c r="AM148" i="2" s="1"/>
  <c r="S79" i="1"/>
  <c r="S97" i="1"/>
  <c r="N97" i="1"/>
  <c r="AK96" i="2" s="1"/>
  <c r="AM96" i="2" s="1"/>
  <c r="P283" i="1"/>
  <c r="T283" i="1" s="1"/>
  <c r="AH282" i="2" s="1"/>
  <c r="S283" i="1"/>
  <c r="N188" i="1"/>
  <c r="AK187" i="2" s="1"/>
  <c r="AM187" i="2" s="1"/>
  <c r="S188" i="1"/>
  <c r="S268" i="1"/>
  <c r="N268" i="1"/>
  <c r="AK267" i="2" s="1"/>
  <c r="AM267" i="2" s="1"/>
  <c r="N291" i="1"/>
  <c r="AK290" i="2" s="1"/>
  <c r="AM290" i="2" s="1"/>
  <c r="S291" i="1"/>
  <c r="N308" i="1"/>
  <c r="AK307" i="2" s="1"/>
  <c r="AM307" i="2" s="1"/>
  <c r="S308" i="1"/>
  <c r="S469" i="1"/>
  <c r="N439" i="1"/>
  <c r="AK438" i="2" s="1"/>
  <c r="AM438" i="2" s="1"/>
  <c r="S439" i="1"/>
  <c r="N495" i="1"/>
  <c r="AK494" i="2" s="1"/>
  <c r="AM494" i="2" s="1"/>
  <c r="S495" i="1"/>
  <c r="S169" i="1"/>
  <c r="N169" i="1"/>
  <c r="AK168" i="2" s="1"/>
  <c r="AM168" i="2" s="1"/>
  <c r="S193" i="1"/>
  <c r="N193" i="1"/>
  <c r="AK192" i="2" s="1"/>
  <c r="AM192" i="2" s="1"/>
  <c r="S141" i="1"/>
  <c r="N141" i="1"/>
  <c r="AK140" i="2" s="1"/>
  <c r="AM140" i="2" s="1"/>
  <c r="N259" i="1"/>
  <c r="AK258" i="2" s="1"/>
  <c r="AM258" i="2" s="1"/>
  <c r="S259" i="1"/>
  <c r="N244" i="1"/>
  <c r="AK243" i="2" s="1"/>
  <c r="AM243" i="2" s="1"/>
  <c r="S244" i="1"/>
  <c r="N271" i="1"/>
  <c r="AK270" i="2" s="1"/>
  <c r="AM270" i="2" s="1"/>
  <c r="S271" i="1"/>
  <c r="S157" i="1"/>
  <c r="N157" i="1"/>
  <c r="AK156" i="2" s="1"/>
  <c r="AM156" i="2" s="1"/>
  <c r="S461" i="1"/>
  <c r="N503" i="1"/>
  <c r="T503" i="1" s="1"/>
  <c r="S503" i="1"/>
  <c r="S69" i="1"/>
  <c r="N69" i="1"/>
  <c r="AK68" i="2" s="1"/>
  <c r="AM68" i="2" s="1"/>
  <c r="P104" i="1"/>
  <c r="T104" i="1" s="1"/>
  <c r="AH103" i="2" s="1"/>
  <c r="S104" i="1"/>
  <c r="S187" i="1"/>
  <c r="N187" i="1"/>
  <c r="AK186" i="2" s="1"/>
  <c r="AM186" i="2" s="1"/>
  <c r="N112" i="1"/>
  <c r="AK111" i="2" s="1"/>
  <c r="AM111" i="2" s="1"/>
  <c r="S112" i="1"/>
  <c r="S232" i="1"/>
  <c r="N232" i="1"/>
  <c r="AK231" i="2" s="1"/>
  <c r="AM231" i="2" s="1"/>
  <c r="N307" i="1"/>
  <c r="AK306" i="2" s="1"/>
  <c r="AM306" i="2" s="1"/>
  <c r="S307" i="1"/>
  <c r="N311" i="1"/>
  <c r="AK310" i="2" s="1"/>
  <c r="AM310" i="2" s="1"/>
  <c r="S311" i="1"/>
  <c r="S205" i="1"/>
  <c r="N205" i="1"/>
  <c r="AK204" i="2" s="1"/>
  <c r="AM204" i="2" s="1"/>
  <c r="S217" i="1"/>
  <c r="N217" i="1"/>
  <c r="AK216" i="2" s="1"/>
  <c r="AM216" i="2" s="1"/>
  <c r="N172" i="1"/>
  <c r="AK171" i="2" s="1"/>
  <c r="AM171" i="2" s="1"/>
  <c r="S172" i="1"/>
  <c r="N287" i="1"/>
  <c r="AK286" i="2" s="1"/>
  <c r="AM286" i="2" s="1"/>
  <c r="S287" i="1"/>
  <c r="S372" i="1"/>
  <c r="N372" i="1"/>
  <c r="AK371" i="2" s="1"/>
  <c r="AM371" i="2" s="1"/>
  <c r="S348" i="1"/>
  <c r="N348" i="1"/>
  <c r="AK347" i="2" s="1"/>
  <c r="AM347" i="2" s="1"/>
  <c r="N363" i="1"/>
  <c r="AK362" i="2" s="1"/>
  <c r="AM362" i="2" s="1"/>
  <c r="S363" i="1"/>
  <c r="N392" i="1"/>
  <c r="AK391" i="2" s="1"/>
  <c r="AM391" i="2" s="1"/>
  <c r="S392" i="1"/>
  <c r="N395" i="1"/>
  <c r="AK394" i="2" s="1"/>
  <c r="AM394" i="2" s="1"/>
  <c r="S395" i="1"/>
  <c r="N407" i="1"/>
  <c r="AK406" i="2" s="1"/>
  <c r="AM406" i="2" s="1"/>
  <c r="S407" i="1"/>
  <c r="N479" i="1"/>
  <c r="AK478" i="2" s="1"/>
  <c r="AM478" i="2" s="1"/>
  <c r="S479" i="1"/>
  <c r="N289" i="1"/>
  <c r="AK288" i="2" s="1"/>
  <c r="AM288" i="2" s="1"/>
  <c r="S289" i="1"/>
  <c r="N139" i="1"/>
  <c r="AK138" i="2" s="1"/>
  <c r="AM138" i="2" s="1"/>
  <c r="S139" i="1"/>
  <c r="N81" i="1"/>
  <c r="AK80" i="2" s="1"/>
  <c r="AM80" i="2" s="1"/>
  <c r="S81" i="1"/>
  <c r="N89" i="1"/>
  <c r="AK88" i="2" s="1"/>
  <c r="AM88" i="2" s="1"/>
  <c r="S89" i="1"/>
  <c r="S31" i="1"/>
  <c r="N31" i="1"/>
  <c r="AK30" i="2" s="1"/>
  <c r="AM30" i="2" s="1"/>
  <c r="S161" i="1"/>
  <c r="N161" i="1"/>
  <c r="AK160" i="2" s="1"/>
  <c r="AM160" i="2" s="1"/>
  <c r="S43" i="1"/>
  <c r="N43" i="1"/>
  <c r="AK42" i="2" s="1"/>
  <c r="AM42" i="2" s="1"/>
  <c r="S168" i="1"/>
  <c r="N220" i="1"/>
  <c r="AK219" i="2" s="1"/>
  <c r="AM219" i="2" s="1"/>
  <c r="S220" i="1"/>
  <c r="P320" i="1"/>
  <c r="T320" i="1" s="1"/>
  <c r="AH319" i="2" s="1"/>
  <c r="S320" i="1"/>
  <c r="N369" i="1"/>
  <c r="AK368" i="2" s="1"/>
  <c r="AM368" i="2" s="1"/>
  <c r="S369" i="1"/>
  <c r="S337" i="1"/>
  <c r="N332" i="1"/>
  <c r="AK331" i="2" s="1"/>
  <c r="AM331" i="2" s="1"/>
  <c r="S332" i="1"/>
  <c r="N443" i="1"/>
  <c r="AK442" i="2" s="1"/>
  <c r="AM442" i="2" s="1"/>
  <c r="S443" i="1"/>
  <c r="N455" i="1"/>
  <c r="AK454" i="2" s="1"/>
  <c r="AM454" i="2" s="1"/>
  <c r="S455" i="1"/>
  <c r="N341" i="1"/>
  <c r="AK340" i="2" s="1"/>
  <c r="AM340" i="2" s="1"/>
  <c r="S341" i="1"/>
  <c r="S27" i="1"/>
  <c r="N27" i="1"/>
  <c r="AK26" i="2" s="1"/>
  <c r="AM26" i="2" s="1"/>
  <c r="S377" i="1"/>
  <c r="S437" i="1"/>
  <c r="S431" i="1"/>
  <c r="N108" i="1"/>
  <c r="AK107" i="2" s="1"/>
  <c r="AM107" i="2" s="1"/>
  <c r="S108" i="1"/>
  <c r="N319" i="1"/>
  <c r="AK318" i="2" s="1"/>
  <c r="AM318" i="2" s="1"/>
  <c r="S319" i="1"/>
  <c r="N323" i="1"/>
  <c r="AK322" i="2" s="1"/>
  <c r="AM322" i="2" s="1"/>
  <c r="S323" i="1"/>
  <c r="N327" i="1"/>
  <c r="AK326" i="2" s="1"/>
  <c r="AM326" i="2" s="1"/>
  <c r="S327" i="1"/>
  <c r="N315" i="1"/>
  <c r="AK314" i="2" s="1"/>
  <c r="AM314" i="2" s="1"/>
  <c r="S315" i="1"/>
  <c r="N351" i="1"/>
  <c r="AK350" i="2" s="1"/>
  <c r="AM350" i="2" s="1"/>
  <c r="S351" i="1"/>
  <c r="N483" i="1"/>
  <c r="AK482" i="2" s="1"/>
  <c r="AM482" i="2" s="1"/>
  <c r="S483" i="1"/>
  <c r="S65" i="1"/>
  <c r="N65" i="1"/>
  <c r="AK64" i="2" s="1"/>
  <c r="AM64" i="2" s="1"/>
  <c r="S71" i="1"/>
  <c r="N267" i="1"/>
  <c r="AK266" i="2" s="1"/>
  <c r="AM266" i="2" s="1"/>
  <c r="S267" i="1"/>
  <c r="S237" i="1"/>
  <c r="S77" i="1"/>
  <c r="N77" i="1"/>
  <c r="AK76" i="2" s="1"/>
  <c r="AM76" i="2" s="1"/>
  <c r="S55" i="1"/>
  <c r="N55" i="1"/>
  <c r="AK54" i="2" s="1"/>
  <c r="AM54" i="2" s="1"/>
  <c r="S186" i="1"/>
  <c r="N186" i="1"/>
  <c r="AK185" i="2" s="1"/>
  <c r="AM185" i="2" s="1"/>
  <c r="S313" i="1"/>
  <c r="N227" i="1"/>
  <c r="AK226" i="2" s="1"/>
  <c r="AM226" i="2" s="1"/>
  <c r="S227" i="1"/>
  <c r="S100" i="1"/>
  <c r="S105" i="1"/>
  <c r="N105" i="1"/>
  <c r="AK104" i="2" s="1"/>
  <c r="AM104" i="2" s="1"/>
  <c r="S183" i="1"/>
  <c r="N183" i="1"/>
  <c r="AK182" i="2" s="1"/>
  <c r="AM182" i="2" s="1"/>
  <c r="S356" i="1"/>
  <c r="N356" i="1"/>
  <c r="AK355" i="2" s="1"/>
  <c r="AM355" i="2" s="1"/>
  <c r="S379" i="1"/>
  <c r="N447" i="1"/>
  <c r="AK446" i="2" s="1"/>
  <c r="AM446" i="2" s="1"/>
  <c r="S447" i="1"/>
  <c r="N459" i="1"/>
  <c r="AK458" i="2" s="1"/>
  <c r="AM458" i="2" s="1"/>
  <c r="S459" i="1"/>
  <c r="N428" i="1"/>
  <c r="AK427" i="2" s="1"/>
  <c r="AM427" i="2" s="1"/>
  <c r="S428" i="1"/>
  <c r="S45" i="1"/>
  <c r="N45" i="1"/>
  <c r="AK44" i="2" s="1"/>
  <c r="AM44" i="2" s="1"/>
  <c r="P152" i="1"/>
  <c r="T152" i="1" s="1"/>
  <c r="AH151" i="2" s="1"/>
  <c r="S152" i="1"/>
  <c r="S229" i="1"/>
  <c r="N229" i="1"/>
  <c r="AK228" i="2" s="1"/>
  <c r="AM228" i="2" s="1"/>
  <c r="N180" i="1"/>
  <c r="AK179" i="2" s="1"/>
  <c r="AM179" i="2" s="1"/>
  <c r="S180" i="1"/>
  <c r="N335" i="1"/>
  <c r="AK334" i="2" s="1"/>
  <c r="AM334" i="2" s="1"/>
  <c r="S335" i="1"/>
  <c r="N301" i="1"/>
  <c r="AK300" i="2" s="1"/>
  <c r="AM300" i="2" s="1"/>
  <c r="S301" i="1"/>
  <c r="N468" i="1"/>
  <c r="AK467" i="2" s="1"/>
  <c r="AM467" i="2" s="1"/>
  <c r="S468" i="1"/>
  <c r="N415" i="1"/>
  <c r="AK414" i="2" s="1"/>
  <c r="AM414" i="2" s="1"/>
  <c r="S415" i="1"/>
  <c r="N475" i="1"/>
  <c r="AK474" i="2" s="1"/>
  <c r="AM474" i="2" s="1"/>
  <c r="S475" i="1"/>
  <c r="S448" i="1"/>
  <c r="S440" i="1"/>
  <c r="N98" i="1"/>
  <c r="AK97" i="2" s="1"/>
  <c r="AM97" i="2" s="1"/>
  <c r="S98" i="1"/>
  <c r="P178" i="1"/>
  <c r="T178" i="1" s="1"/>
  <c r="AH177" i="2" s="1"/>
  <c r="S178" i="1"/>
  <c r="S225" i="1"/>
  <c r="N225" i="1"/>
  <c r="AK224" i="2" s="1"/>
  <c r="AM224" i="2" s="1"/>
  <c r="N185" i="1"/>
  <c r="AK184" i="2" s="1"/>
  <c r="AM184" i="2" s="1"/>
  <c r="S185" i="1"/>
  <c r="S284" i="1"/>
  <c r="N284" i="1"/>
  <c r="AK283" i="2" s="1"/>
  <c r="AM283" i="2" s="1"/>
  <c r="N460" i="1"/>
  <c r="AK459" i="2" s="1"/>
  <c r="AM459" i="2" s="1"/>
  <c r="S460" i="1"/>
  <c r="N420" i="1"/>
  <c r="AK419" i="2" s="1"/>
  <c r="AM419" i="2" s="1"/>
  <c r="S420" i="1"/>
  <c r="S35" i="1"/>
  <c r="N35" i="1"/>
  <c r="AK34" i="2" s="1"/>
  <c r="AM34" i="2" s="1"/>
  <c r="S49" i="1"/>
  <c r="N49" i="1"/>
  <c r="AK48" i="2" s="1"/>
  <c r="AM48" i="2" s="1"/>
  <c r="S87" i="1"/>
  <c r="N87" i="1"/>
  <c r="AK86" i="2" s="1"/>
  <c r="AM86" i="2" s="1"/>
  <c r="N123" i="1"/>
  <c r="AK122" i="2" s="1"/>
  <c r="AM122" i="2" s="1"/>
  <c r="S123" i="1"/>
  <c r="S235" i="1"/>
  <c r="N235" i="1"/>
  <c r="AK234" i="2" s="1"/>
  <c r="AM234" i="2" s="1"/>
  <c r="S153" i="1"/>
  <c r="N153" i="1"/>
  <c r="AK152" i="2" s="1"/>
  <c r="AM152" i="2" s="1"/>
  <c r="N247" i="1"/>
  <c r="AK246" i="2" s="1"/>
  <c r="AM246" i="2" s="1"/>
  <c r="S247" i="1"/>
  <c r="S212" i="1"/>
  <c r="N212" i="1"/>
  <c r="AK211" i="2" s="1"/>
  <c r="AM211" i="2" s="1"/>
  <c r="N263" i="1"/>
  <c r="AK262" i="2" s="1"/>
  <c r="AM262" i="2" s="1"/>
  <c r="S263" i="1"/>
  <c r="N403" i="1"/>
  <c r="AK402" i="2" s="1"/>
  <c r="AM402" i="2" s="1"/>
  <c r="S403" i="1"/>
  <c r="N480" i="1"/>
  <c r="AK479" i="2" s="1"/>
  <c r="AM479" i="2" s="1"/>
  <c r="S480" i="1"/>
  <c r="S464" i="1"/>
  <c r="N430" i="1"/>
  <c r="AK429" i="2" s="1"/>
  <c r="AM429" i="2" s="1"/>
  <c r="S430" i="1"/>
  <c r="N451" i="1"/>
  <c r="AK450" i="2" s="1"/>
  <c r="AM450" i="2" s="1"/>
  <c r="S451" i="1"/>
  <c r="N421" i="1"/>
  <c r="AK420" i="2" s="1"/>
  <c r="AM420" i="2" s="1"/>
  <c r="S421" i="1"/>
  <c r="N497" i="1"/>
  <c r="AK496" i="2" s="1"/>
  <c r="AM496" i="2" s="1"/>
  <c r="S497" i="1"/>
  <c r="N381" i="1"/>
  <c r="AK380" i="2" s="1"/>
  <c r="AM380" i="2" s="1"/>
  <c r="S381" i="1"/>
  <c r="N463" i="1"/>
  <c r="AK462" i="2" s="1"/>
  <c r="AM462" i="2" s="1"/>
  <c r="S463" i="1"/>
  <c r="S445" i="1"/>
  <c r="S444" i="1"/>
  <c r="N240" i="1"/>
  <c r="AK239" i="2" s="1"/>
  <c r="AM239" i="2" s="1"/>
  <c r="S240" i="1"/>
  <c r="N196" i="1"/>
  <c r="AK195" i="2" s="1"/>
  <c r="AM195" i="2" s="1"/>
  <c r="S196" i="1"/>
  <c r="S255" i="1"/>
  <c r="N255" i="1"/>
  <c r="AK254" i="2" s="1"/>
  <c r="AM254" i="2" s="1"/>
  <c r="S125" i="1"/>
  <c r="N125" i="1"/>
  <c r="AK124" i="2" s="1"/>
  <c r="AM124" i="2" s="1"/>
  <c r="N243" i="1"/>
  <c r="AK242" i="2" s="1"/>
  <c r="AM242" i="2" s="1"/>
  <c r="S243" i="1"/>
  <c r="N343" i="1"/>
  <c r="AK342" i="2" s="1"/>
  <c r="AM342" i="2" s="1"/>
  <c r="S343" i="1"/>
  <c r="P344" i="1"/>
  <c r="T344" i="1" s="1"/>
  <c r="AH343" i="2" s="1"/>
  <c r="S344" i="1"/>
  <c r="P353" i="1"/>
  <c r="T353" i="1" s="1"/>
  <c r="AH352" i="2" s="1"/>
  <c r="S353" i="1"/>
  <c r="P427" i="1"/>
  <c r="T427" i="1" s="1"/>
  <c r="AH426" i="2" s="1"/>
  <c r="S427" i="1"/>
  <c r="N500" i="1"/>
  <c r="AK499" i="2" s="1"/>
  <c r="AM499" i="2" s="1"/>
  <c r="S500" i="1"/>
  <c r="S432" i="1"/>
  <c r="N296" i="1"/>
  <c r="AK295" i="2" s="1"/>
  <c r="AM295" i="2" s="1"/>
  <c r="S296" i="1"/>
  <c r="N375" i="1"/>
  <c r="AK374" i="2" s="1"/>
  <c r="AM374" i="2" s="1"/>
  <c r="S375" i="1"/>
  <c r="P128" i="1"/>
  <c r="T128" i="1" s="1"/>
  <c r="AH127" i="2" s="1"/>
  <c r="S128" i="1"/>
  <c r="S61" i="1"/>
  <c r="N61" i="1"/>
  <c r="AK60" i="2" s="1"/>
  <c r="AM60" i="2" s="1"/>
  <c r="S223" i="1"/>
  <c r="N223" i="1"/>
  <c r="AK222" i="2" s="1"/>
  <c r="AM222" i="2" s="1"/>
  <c r="N295" i="1"/>
  <c r="AK294" i="2" s="1"/>
  <c r="AM294" i="2" s="1"/>
  <c r="S295" i="1"/>
  <c r="N347" i="1"/>
  <c r="AK346" i="2" s="1"/>
  <c r="AM346" i="2" s="1"/>
  <c r="S347" i="1"/>
  <c r="N435" i="1"/>
  <c r="AK434" i="2" s="1"/>
  <c r="AM434" i="2" s="1"/>
  <c r="S435" i="1"/>
  <c r="N6" i="1"/>
  <c r="AK5" i="2" s="1"/>
  <c r="AM5" i="2" s="1"/>
  <c r="S6" i="1"/>
  <c r="N467" i="1"/>
  <c r="AK466" i="2" s="1"/>
  <c r="AM466" i="2" s="1"/>
  <c r="S467" i="1"/>
  <c r="N399" i="1"/>
  <c r="AK398" i="2" s="1"/>
  <c r="AM398" i="2" s="1"/>
  <c r="S399" i="1"/>
  <c r="N487" i="1"/>
  <c r="AK486" i="2" s="1"/>
  <c r="AM486" i="2" s="1"/>
  <c r="S487" i="1"/>
  <c r="S8" i="1"/>
  <c r="N8" i="1"/>
  <c r="AK7" i="2" s="1"/>
  <c r="AM7" i="2" s="1"/>
  <c r="S26" i="1"/>
  <c r="N26" i="1"/>
  <c r="AK25" i="2" s="1"/>
  <c r="AM25" i="2" s="1"/>
  <c r="S14" i="1"/>
  <c r="N14" i="1"/>
  <c r="AK13" i="2" s="1"/>
  <c r="AM13" i="2" s="1"/>
  <c r="S20" i="1"/>
  <c r="N20" i="1"/>
  <c r="AK19" i="2" s="1"/>
  <c r="AM19" i="2" s="1"/>
  <c r="S13" i="1"/>
  <c r="S7" i="1"/>
  <c r="S25" i="1"/>
  <c r="S5" i="1"/>
  <c r="AE232" i="2" l="1"/>
  <c r="AE108" i="2"/>
  <c r="AE349" i="2"/>
  <c r="AE485" i="2"/>
  <c r="AE174" i="2"/>
  <c r="AE328" i="2"/>
  <c r="AE336" i="2"/>
  <c r="AE120" i="2"/>
  <c r="AE401" i="2"/>
  <c r="AE32" i="2"/>
  <c r="AE297" i="2"/>
  <c r="AE147" i="2"/>
  <c r="AE33" i="2"/>
  <c r="AE443" i="2"/>
  <c r="AE345" i="2"/>
  <c r="AE106" i="2"/>
  <c r="AE399" i="2"/>
  <c r="AE130" i="2"/>
  <c r="AE407" i="2"/>
  <c r="AE390" i="2"/>
  <c r="AE445" i="2"/>
  <c r="AE172" i="2"/>
  <c r="AE251" i="2"/>
  <c r="AE329" i="2"/>
  <c r="AE71" i="2"/>
  <c r="AE230" i="2"/>
  <c r="AE426" i="2"/>
  <c r="AE43" i="2"/>
  <c r="AE400" i="2"/>
  <c r="AE492" i="2"/>
  <c r="AE291" i="2"/>
  <c r="AE75" i="2"/>
  <c r="AE287" i="2"/>
  <c r="AE341" i="2"/>
  <c r="AE159" i="2"/>
  <c r="AE451" i="2"/>
  <c r="AE332" i="2"/>
  <c r="AE497" i="2"/>
  <c r="AE263" i="2"/>
  <c r="AE457" i="2"/>
  <c r="AE144" i="2"/>
  <c r="AE377" i="2"/>
  <c r="AE66" i="2"/>
  <c r="AE175" i="2"/>
  <c r="AE158" i="2"/>
  <c r="AE81" i="2"/>
  <c r="AE87" i="2"/>
  <c r="AE327" i="2"/>
  <c r="AE396" i="2"/>
  <c r="AE142" i="2"/>
  <c r="AE453" i="2"/>
  <c r="AE439" i="2"/>
  <c r="AE436" i="2"/>
  <c r="AE101" i="2"/>
  <c r="AE127" i="2"/>
  <c r="AE165" i="2"/>
  <c r="AE16" i="2"/>
  <c r="AE463" i="2"/>
  <c r="AE356" i="2"/>
  <c r="AE333" i="2"/>
  <c r="AE213" i="2"/>
  <c r="AE416" i="2"/>
  <c r="AE24" i="2"/>
  <c r="AE275" i="2"/>
  <c r="AE35" i="2"/>
  <c r="AE167" i="2"/>
  <c r="AE166" i="2"/>
  <c r="AE428" i="2"/>
  <c r="AE480" i="2"/>
  <c r="AE249" i="2"/>
  <c r="AE22" i="2"/>
  <c r="AE163" i="2"/>
  <c r="AE468" i="2"/>
  <c r="AE386" i="2"/>
  <c r="AE145" i="2"/>
  <c r="AE411" i="2"/>
  <c r="AE39" i="2"/>
  <c r="AE63" i="2"/>
  <c r="AE225" i="2"/>
  <c r="AE395" i="2"/>
  <c r="AE105" i="2"/>
  <c r="AE292" i="2"/>
  <c r="AE110" i="2"/>
  <c r="AE229" i="2"/>
  <c r="AE415" i="2"/>
  <c r="AE178" i="2"/>
  <c r="AE404" i="2"/>
  <c r="AE421" i="2"/>
  <c r="AE170" i="2"/>
  <c r="AE387" i="2"/>
  <c r="AE293" i="2"/>
  <c r="AE61" i="2"/>
  <c r="AE255" i="2"/>
  <c r="AE305" i="2"/>
  <c r="AE136" i="2"/>
  <c r="AE452" i="2"/>
  <c r="AE437" i="2"/>
  <c r="AE28" i="2"/>
  <c r="AE372" i="2"/>
  <c r="AE46" i="2"/>
  <c r="AE304" i="2"/>
  <c r="AE444" i="2"/>
  <c r="AE311" i="2"/>
  <c r="AE240" i="2"/>
  <c r="AE296" i="2"/>
  <c r="AE253" i="2"/>
  <c r="AE465" i="2"/>
  <c r="AE189" i="2"/>
  <c r="AE169" i="2"/>
  <c r="AE94" i="2"/>
  <c r="AE271" i="2"/>
  <c r="AE95" i="2"/>
  <c r="AE83" i="2"/>
  <c r="AE464" i="2"/>
  <c r="AE197" i="2"/>
  <c r="AE285" i="2"/>
  <c r="AE203" i="2"/>
  <c r="AE205" i="2"/>
  <c r="AE483" i="2"/>
  <c r="AE74" i="2"/>
  <c r="AE315" i="2"/>
  <c r="AE85" i="2"/>
  <c r="AE308" i="2"/>
  <c r="AE90" i="2"/>
  <c r="AE280" i="2"/>
  <c r="AE114" i="2"/>
  <c r="AE93" i="2"/>
  <c r="AE15" i="2"/>
  <c r="AE194" i="2"/>
  <c r="AE433" i="2"/>
  <c r="AE36" i="2"/>
  <c r="AE412" i="2"/>
  <c r="AE191" i="2"/>
  <c r="AE392" i="2"/>
  <c r="AE139" i="2"/>
  <c r="AE354" i="2"/>
  <c r="AE133" i="2"/>
  <c r="AE117" i="2"/>
  <c r="AE325" i="2"/>
  <c r="AE50" i="2"/>
  <c r="AE248" i="2"/>
  <c r="AE183" i="2"/>
  <c r="AE51" i="2"/>
  <c r="AE301" i="2"/>
  <c r="AE173" i="2"/>
  <c r="AE149" i="2"/>
  <c r="AE489" i="2"/>
  <c r="AE481" i="2"/>
  <c r="AE206" i="2"/>
  <c r="AE236" i="2"/>
  <c r="AE128" i="2"/>
  <c r="AE20" i="2"/>
  <c r="AE146" i="2"/>
  <c r="AE495" i="2"/>
  <c r="AE137" i="2"/>
  <c r="AE313" i="2"/>
  <c r="AE113" i="2"/>
  <c r="AE98" i="2"/>
  <c r="AE460" i="2"/>
  <c r="AE176" i="2"/>
  <c r="AE471" i="2"/>
  <c r="AE321" i="2"/>
  <c r="AE424" i="2"/>
  <c r="AE196" i="2"/>
  <c r="AE397" i="2"/>
  <c r="AE358" i="2"/>
  <c r="AE343" i="2"/>
  <c r="AE319" i="2"/>
  <c r="AE177" i="2"/>
  <c r="AE282" i="2"/>
  <c r="AE261" i="2"/>
  <c r="AE212" i="2"/>
  <c r="AE364" i="2"/>
  <c r="AE109" i="2"/>
  <c r="AE276" i="2"/>
  <c r="AE181" i="2"/>
  <c r="AE252" i="2"/>
  <c r="AE161" i="2"/>
  <c r="AE27" i="2"/>
  <c r="AE422" i="2"/>
  <c r="AE47" i="2"/>
  <c r="AE150" i="2"/>
  <c r="AE447" i="2"/>
  <c r="AE405" i="2"/>
  <c r="AE309" i="2"/>
  <c r="AE417" i="2"/>
  <c r="AE366" i="2"/>
  <c r="AE227" i="2"/>
  <c r="AE272" i="2"/>
  <c r="AE21" i="2"/>
  <c r="AE381" i="2"/>
  <c r="AE193" i="2"/>
  <c r="AE389" i="2"/>
  <c r="AE393" i="2"/>
  <c r="AE320" i="2"/>
  <c r="AE339" i="2"/>
  <c r="AE431" i="2"/>
  <c r="AE430" i="2"/>
  <c r="AE241" i="2"/>
  <c r="AE57" i="2"/>
  <c r="AE237" i="2"/>
  <c r="AE41" i="2"/>
  <c r="AE162" i="2"/>
  <c r="AE477" i="2"/>
  <c r="AE382" i="2"/>
  <c r="AE344" i="2"/>
  <c r="AE384" i="2"/>
  <c r="AE154" i="2"/>
  <c r="AE268" i="2"/>
  <c r="AE59" i="2"/>
  <c r="AE69" i="2"/>
  <c r="AE200" i="2"/>
  <c r="AE259" i="2"/>
  <c r="AE376" i="2"/>
  <c r="AE359" i="2"/>
  <c r="AE353" i="2"/>
  <c r="AE221" i="2"/>
  <c r="AE115" i="2"/>
  <c r="AE220" i="2"/>
  <c r="AE435" i="2"/>
  <c r="AE475" i="2"/>
  <c r="AE335" i="2"/>
  <c r="AE245" i="2"/>
  <c r="AE102" i="2"/>
  <c r="AE180" i="2"/>
  <c r="AE264" i="2"/>
  <c r="AE413" i="2"/>
  <c r="AE55" i="2"/>
  <c r="AE151" i="2"/>
  <c r="AE78" i="2"/>
  <c r="AE62" i="2"/>
  <c r="AE82" i="2"/>
  <c r="AE488" i="2"/>
  <c r="AE487" i="2"/>
  <c r="AE67" i="2"/>
  <c r="AE357" i="2"/>
  <c r="AE265" i="2"/>
  <c r="AE352" i="2"/>
  <c r="AE269" i="2"/>
  <c r="AE40" i="2"/>
  <c r="AE484" i="2"/>
  <c r="AE303" i="2"/>
  <c r="AE238" i="2"/>
  <c r="AE388" i="2"/>
  <c r="AE383" i="2"/>
  <c r="AE37" i="2"/>
  <c r="AE385" i="2"/>
  <c r="AE126" i="2"/>
  <c r="AE277" i="2"/>
  <c r="AE99" i="2"/>
  <c r="AE188" i="2"/>
  <c r="AE70" i="2"/>
  <c r="AE199" i="2"/>
  <c r="AE491" i="2"/>
  <c r="AE473" i="2"/>
  <c r="AE469" i="2"/>
  <c r="AE455" i="2"/>
  <c r="AE91" i="2"/>
  <c r="AE425" i="2"/>
  <c r="AE273" i="2"/>
  <c r="AE233" i="2"/>
  <c r="AE375" i="2"/>
  <c r="AE289" i="2"/>
  <c r="AE208" i="2"/>
  <c r="AE409" i="2"/>
  <c r="AE209" i="2"/>
  <c r="AE440" i="2"/>
  <c r="AE45" i="2"/>
  <c r="AE112" i="2"/>
  <c r="AE23" i="2"/>
  <c r="AE18" i="2"/>
  <c r="AE14" i="2"/>
  <c r="AE472" i="2"/>
  <c r="AE153" i="2"/>
  <c r="AE190" i="2"/>
  <c r="AE476" i="2"/>
  <c r="AE103" i="2"/>
  <c r="AE317" i="2"/>
  <c r="AE441" i="2"/>
  <c r="AE367" i="2"/>
  <c r="AE131" i="2"/>
  <c r="AE123" i="2"/>
  <c r="AE363" i="2"/>
  <c r="AE58" i="2"/>
  <c r="AE456" i="2"/>
  <c r="AE278" i="2"/>
  <c r="AE493" i="2"/>
  <c r="AE373" i="2"/>
  <c r="AE31" i="2"/>
  <c r="AE129" i="2"/>
  <c r="AE448" i="2"/>
  <c r="AE312" i="2"/>
  <c r="AE423" i="2"/>
  <c r="AE244" i="2"/>
  <c r="AE164" i="2"/>
  <c r="AE79" i="2"/>
  <c r="AE403" i="2"/>
  <c r="AE207" i="2"/>
  <c r="AE378" i="2"/>
  <c r="AE449" i="2"/>
  <c r="AE257" i="2"/>
  <c r="AE10" i="2"/>
  <c r="AH10" i="2"/>
  <c r="AE12" i="2"/>
  <c r="AH12" i="2"/>
  <c r="AE6" i="2"/>
  <c r="AH6" i="2"/>
  <c r="AE9" i="2"/>
  <c r="AH9" i="2"/>
  <c r="AE8" i="2"/>
  <c r="AH8" i="2"/>
  <c r="AN7" i="2"/>
  <c r="AC4" i="2"/>
  <c r="T487" i="1"/>
  <c r="AH486" i="2" s="1"/>
  <c r="T480" i="1"/>
  <c r="AH479" i="2" s="1"/>
  <c r="T248" i="1"/>
  <c r="AH247" i="2" s="1"/>
  <c r="T479" i="1"/>
  <c r="AH478" i="2" s="1"/>
  <c r="T335" i="1"/>
  <c r="AH334" i="2" s="1"/>
  <c r="T471" i="1"/>
  <c r="AH470" i="2" s="1"/>
  <c r="T251" i="1"/>
  <c r="AH250" i="2" s="1"/>
  <c r="T300" i="1"/>
  <c r="AH299" i="2" s="1"/>
  <c r="T361" i="1"/>
  <c r="AH360" i="2" s="1"/>
  <c r="T443" i="1"/>
  <c r="AH442" i="2" s="1"/>
  <c r="T227" i="1"/>
  <c r="AH226" i="2" s="1"/>
  <c r="T65" i="1"/>
  <c r="AH64" i="2" s="1"/>
  <c r="T455" i="1"/>
  <c r="AH454" i="2" s="1"/>
  <c r="T363" i="1"/>
  <c r="AH362" i="2" s="1"/>
  <c r="T122" i="1"/>
  <c r="AH121" i="2" s="1"/>
  <c r="T126" i="1"/>
  <c r="AH125" i="2" s="1"/>
  <c r="T323" i="1"/>
  <c r="AH322" i="2" s="1"/>
  <c r="T205" i="1"/>
  <c r="AH204" i="2" s="1"/>
  <c r="T27" i="1"/>
  <c r="AH26" i="2" s="1"/>
  <c r="T93" i="1"/>
  <c r="AH92" i="2" s="1"/>
  <c r="T399" i="1"/>
  <c r="AH398" i="2" s="1"/>
  <c r="T255" i="1"/>
  <c r="AH254" i="2" s="1"/>
  <c r="T180" i="1"/>
  <c r="AH179" i="2" s="1"/>
  <c r="T289" i="1"/>
  <c r="AH288" i="2" s="1"/>
  <c r="T211" i="1"/>
  <c r="AH210" i="2" s="1"/>
  <c r="T105" i="1"/>
  <c r="AH104" i="2" s="1"/>
  <c r="T89" i="1"/>
  <c r="AH88" i="2" s="1"/>
  <c r="T203" i="1"/>
  <c r="AH202" i="2" s="1"/>
  <c r="T69" i="1"/>
  <c r="AH68" i="2" s="1"/>
  <c r="T462" i="1"/>
  <c r="AH461" i="2" s="1"/>
  <c r="T468" i="1"/>
  <c r="AH467" i="2" s="1"/>
  <c r="T45" i="1"/>
  <c r="AH44" i="2" s="1"/>
  <c r="T308" i="1"/>
  <c r="AH307" i="2" s="1"/>
  <c r="T362" i="1"/>
  <c r="AH361" i="2" s="1"/>
  <c r="T366" i="1"/>
  <c r="AH365" i="2" s="1"/>
  <c r="T78" i="1"/>
  <c r="AH77" i="2" s="1"/>
  <c r="AA4" i="2"/>
  <c r="H22" i="3" s="1"/>
  <c r="T186" i="1"/>
  <c r="AH185" i="2" s="1"/>
  <c r="T185" i="1"/>
  <c r="AH184" i="2" s="1"/>
  <c r="T6" i="1"/>
  <c r="T77" i="1"/>
  <c r="AH76" i="2" s="1"/>
  <c r="T229" i="1"/>
  <c r="AH228" i="2" s="1"/>
  <c r="T411" i="1"/>
  <c r="AH410" i="2" s="1"/>
  <c r="T332" i="1"/>
  <c r="AH331" i="2" s="1"/>
  <c r="T433" i="1"/>
  <c r="AH432" i="2" s="1"/>
  <c r="T153" i="1"/>
  <c r="AH152" i="2" s="1"/>
  <c r="T235" i="1"/>
  <c r="AH234" i="2" s="1"/>
  <c r="T172" i="1"/>
  <c r="AH171" i="2" s="1"/>
  <c r="T112" i="1"/>
  <c r="AH111" i="2" s="1"/>
  <c r="T275" i="1"/>
  <c r="AH274" i="2" s="1"/>
  <c r="T338" i="1"/>
  <c r="AH337" i="2" s="1"/>
  <c r="T35" i="1"/>
  <c r="AH34" i="2" s="1"/>
  <c r="T351" i="1"/>
  <c r="AH350" i="2" s="1"/>
  <c r="T247" i="1"/>
  <c r="AH246" i="2" s="1"/>
  <c r="T193" i="1"/>
  <c r="AH192" i="2" s="1"/>
  <c r="T57" i="1"/>
  <c r="AH56" i="2" s="1"/>
  <c r="T142" i="1"/>
  <c r="AH141" i="2" s="1"/>
  <c r="T158" i="1"/>
  <c r="AH157" i="2" s="1"/>
  <c r="T268" i="1"/>
  <c r="AH267" i="2" s="1"/>
  <c r="T225" i="1"/>
  <c r="AH224" i="2" s="1"/>
  <c r="T101" i="1"/>
  <c r="AH100" i="2" s="1"/>
  <c r="T403" i="1"/>
  <c r="AH402" i="2" s="1"/>
  <c r="T280" i="1"/>
  <c r="AH279" i="2" s="1"/>
  <c r="T497" i="1"/>
  <c r="AH496" i="2" s="1"/>
  <c r="T459" i="1"/>
  <c r="AH458" i="2" s="1"/>
  <c r="T217" i="1"/>
  <c r="AH216" i="2" s="1"/>
  <c r="T74" i="1"/>
  <c r="AH73" i="2" s="1"/>
  <c r="T319" i="1"/>
  <c r="AH318" i="2" s="1"/>
  <c r="T43" i="1"/>
  <c r="AH42" i="2" s="1"/>
  <c r="T39" i="1"/>
  <c r="AH38" i="2" s="1"/>
  <c r="T224" i="1"/>
  <c r="AH223" i="2" s="1"/>
  <c r="T243" i="1"/>
  <c r="AH242" i="2" s="1"/>
  <c r="T125" i="1"/>
  <c r="AH124" i="2" s="1"/>
  <c r="T271" i="1"/>
  <c r="AH270" i="2" s="1"/>
  <c r="T139" i="1"/>
  <c r="AH138" i="2" s="1"/>
  <c r="T447" i="1"/>
  <c r="AH446" i="2" s="1"/>
  <c r="T61" i="1"/>
  <c r="AH60" i="2" s="1"/>
  <c r="T420" i="1"/>
  <c r="AH419" i="2" s="1"/>
  <c r="T54" i="1"/>
  <c r="AH53" i="2" s="1"/>
  <c r="T352" i="1"/>
  <c r="AH351" i="2" s="1"/>
  <c r="T119" i="1"/>
  <c r="AH118" i="2" s="1"/>
  <c r="T421" i="1"/>
  <c r="AH420" i="2" s="1"/>
  <c r="T395" i="1"/>
  <c r="AH394" i="2" s="1"/>
  <c r="T371" i="1"/>
  <c r="AH370" i="2" s="1"/>
  <c r="T12" i="1"/>
  <c r="T187" i="1"/>
  <c r="AH186" i="2" s="1"/>
  <c r="T196" i="1"/>
  <c r="AH195" i="2" s="1"/>
  <c r="T315" i="1"/>
  <c r="AH314" i="2" s="1"/>
  <c r="T117" i="1"/>
  <c r="AH116" i="2" s="1"/>
  <c r="T136" i="1"/>
  <c r="AH135" i="2" s="1"/>
  <c r="T409" i="1"/>
  <c r="AH408" i="2" s="1"/>
  <c r="T284" i="1"/>
  <c r="AH283" i="2" s="1"/>
  <c r="T287" i="1"/>
  <c r="AH286" i="2" s="1"/>
  <c r="T451" i="1"/>
  <c r="AH450" i="2" s="1"/>
  <c r="T267" i="1"/>
  <c r="AH266" i="2" s="1"/>
  <c r="T81" i="1"/>
  <c r="AH80" i="2" s="1"/>
  <c r="T157" i="1"/>
  <c r="AH156" i="2" s="1"/>
  <c r="T169" i="1"/>
  <c r="AH168" i="2" s="1"/>
  <c r="T349" i="1"/>
  <c r="AH348" i="2" s="1"/>
  <c r="T85" i="1"/>
  <c r="AH84" i="2" s="1"/>
  <c r="T463" i="1"/>
  <c r="AH462" i="2" s="1"/>
  <c r="T356" i="1"/>
  <c r="AH355" i="2" s="1"/>
  <c r="T244" i="1"/>
  <c r="AH243" i="2" s="1"/>
  <c r="T97" i="1"/>
  <c r="AH96" i="2" s="1"/>
  <c r="T381" i="1"/>
  <c r="AH380" i="2" s="1"/>
  <c r="T430" i="1"/>
  <c r="AH429" i="2" s="1"/>
  <c r="T236" i="1"/>
  <c r="AH235" i="2" s="1"/>
  <c r="T331" i="1"/>
  <c r="AH330" i="2" s="1"/>
  <c r="T133" i="1"/>
  <c r="AH132" i="2" s="1"/>
  <c r="T428" i="1"/>
  <c r="AH427" i="2" s="1"/>
  <c r="T407" i="1"/>
  <c r="AH406" i="2" s="1"/>
  <c r="T370" i="1"/>
  <c r="AH369" i="2" s="1"/>
  <c r="T14" i="1"/>
  <c r="T161" i="1"/>
  <c r="AH160" i="2" s="1"/>
  <c r="T55" i="1"/>
  <c r="AH54" i="2" s="1"/>
  <c r="T439" i="1"/>
  <c r="AH438" i="2" s="1"/>
  <c r="T491" i="1"/>
  <c r="AH490" i="2" s="1"/>
  <c r="T303" i="1"/>
  <c r="AH302" i="2" s="1"/>
  <c r="T53" i="1"/>
  <c r="AH52" i="2" s="1"/>
  <c r="T135" i="1"/>
  <c r="AH134" i="2" s="1"/>
  <c r="T415" i="1"/>
  <c r="AH414" i="2" s="1"/>
  <c r="T339" i="1"/>
  <c r="AH338" i="2" s="1"/>
  <c r="T50" i="1"/>
  <c r="AH49" i="2" s="1"/>
  <c r="T31" i="1"/>
  <c r="AH30" i="2" s="1"/>
  <c r="T240" i="1"/>
  <c r="AH239" i="2" s="1"/>
  <c r="T311" i="1"/>
  <c r="AH310" i="2" s="1"/>
  <c r="T199" i="1"/>
  <c r="AH198" i="2" s="1"/>
  <c r="T261" i="1"/>
  <c r="AH260" i="2" s="1"/>
  <c r="T500" i="1"/>
  <c r="AH499" i="2" s="1"/>
  <c r="T419" i="1"/>
  <c r="AH418" i="2" s="1"/>
  <c r="T325" i="1"/>
  <c r="AH324" i="2" s="1"/>
  <c r="T218" i="1"/>
  <c r="AH217" i="2" s="1"/>
  <c r="T392" i="1"/>
  <c r="AH391" i="2" s="1"/>
  <c r="T108" i="1"/>
  <c r="AH107" i="2" s="1"/>
  <c r="T26" i="1"/>
  <c r="AH25" i="2" s="1"/>
  <c r="T183" i="1"/>
  <c r="AH182" i="2" s="1"/>
  <c r="T285" i="1"/>
  <c r="AH284" i="2" s="1"/>
  <c r="T263" i="1"/>
  <c r="AH262" i="2" s="1"/>
  <c r="T375" i="1"/>
  <c r="AH374" i="2" s="1"/>
  <c r="T212" i="1"/>
  <c r="AH211" i="2" s="1"/>
  <c r="T369" i="1"/>
  <c r="AH368" i="2" s="1"/>
  <c r="T141" i="1"/>
  <c r="AH140" i="2" s="1"/>
  <c r="T120" i="1"/>
  <c r="AH119" i="2" s="1"/>
  <c r="T223" i="1"/>
  <c r="AH222" i="2" s="1"/>
  <c r="T495" i="1"/>
  <c r="AH494" i="2" s="1"/>
  <c r="T123" i="1"/>
  <c r="AH122" i="2" s="1"/>
  <c r="T87" i="1"/>
  <c r="AH86" i="2" s="1"/>
  <c r="T347" i="1"/>
  <c r="AH346" i="2" s="1"/>
  <c r="T343" i="1"/>
  <c r="AH342" i="2" s="1"/>
  <c r="T149" i="1"/>
  <c r="AH148" i="2" s="1"/>
  <c r="T219" i="1"/>
  <c r="AH218" i="2" s="1"/>
  <c r="T296" i="1"/>
  <c r="AH295" i="2" s="1"/>
  <c r="T307" i="1"/>
  <c r="AH306" i="2" s="1"/>
  <c r="T299" i="1"/>
  <c r="AH298" i="2" s="1"/>
  <c r="T20" i="1"/>
  <c r="AH19" i="2" s="1"/>
  <c r="T295" i="1"/>
  <c r="AH294" i="2" s="1"/>
  <c r="T232" i="1"/>
  <c r="AH231" i="2" s="1"/>
  <c r="T202" i="1"/>
  <c r="AH201" i="2" s="1"/>
  <c r="T467" i="1"/>
  <c r="AH466" i="2" s="1"/>
  <c r="T188" i="1"/>
  <c r="AH187" i="2" s="1"/>
  <c r="T317" i="1"/>
  <c r="AH316" i="2" s="1"/>
  <c r="T98" i="1"/>
  <c r="AH97" i="2" s="1"/>
  <c r="T348" i="1"/>
  <c r="AH347" i="2" s="1"/>
  <c r="T18" i="1"/>
  <c r="AH17" i="2" s="1"/>
  <c r="T8" i="1"/>
  <c r="T460" i="1"/>
  <c r="AH459" i="2" s="1"/>
  <c r="T215" i="1"/>
  <c r="AH214" i="2" s="1"/>
  <c r="T144" i="1"/>
  <c r="AH143" i="2" s="1"/>
  <c r="T282" i="1"/>
  <c r="AH281" i="2" s="1"/>
  <c r="T475" i="1"/>
  <c r="AH474" i="2" s="1"/>
  <c r="T327" i="1"/>
  <c r="AH326" i="2" s="1"/>
  <c r="T324" i="1"/>
  <c r="AH323" i="2" s="1"/>
  <c r="T341" i="1"/>
  <c r="AH340" i="2" s="1"/>
  <c r="T291" i="1"/>
  <c r="AH290" i="2" s="1"/>
  <c r="T73" i="1"/>
  <c r="AH72" i="2" s="1"/>
  <c r="T90" i="1"/>
  <c r="AH89" i="2" s="1"/>
  <c r="T220" i="1"/>
  <c r="AH219" i="2" s="1"/>
  <c r="T216" i="1"/>
  <c r="AH215" i="2" s="1"/>
  <c r="T380" i="1"/>
  <c r="AH379" i="2" s="1"/>
  <c r="T156" i="1"/>
  <c r="AH155" i="2" s="1"/>
  <c r="T30" i="1"/>
  <c r="AH29" i="2" s="1"/>
  <c r="T301" i="1"/>
  <c r="AH300" i="2" s="1"/>
  <c r="T66" i="1"/>
  <c r="AH65" i="2" s="1"/>
  <c r="T49" i="1"/>
  <c r="AH48" i="2" s="1"/>
  <c r="T372" i="1"/>
  <c r="AH371" i="2" s="1"/>
  <c r="T259" i="1"/>
  <c r="AH258" i="2" s="1"/>
  <c r="T499" i="1"/>
  <c r="AH498" i="2" s="1"/>
  <c r="T501" i="1"/>
  <c r="AH500" i="2" s="1"/>
  <c r="T435" i="1"/>
  <c r="AH434" i="2" s="1"/>
  <c r="T483" i="1"/>
  <c r="AH482" i="2" s="1"/>
  <c r="T257" i="1"/>
  <c r="AH256" i="2" s="1"/>
  <c r="U208" i="1"/>
  <c r="U413" i="1"/>
  <c r="U264" i="1"/>
  <c r="U150" i="1"/>
  <c r="U5" i="1"/>
  <c r="U109" i="1"/>
  <c r="U96" i="1"/>
  <c r="U59" i="1"/>
  <c r="U154" i="1"/>
  <c r="U206" i="1"/>
  <c r="U110" i="1"/>
  <c r="U63" i="1"/>
  <c r="U103" i="1"/>
  <c r="U11" i="1"/>
  <c r="U37" i="1"/>
  <c r="U309" i="1"/>
  <c r="U478" i="1"/>
  <c r="U312" i="1"/>
  <c r="U318" i="1"/>
  <c r="U239" i="1"/>
  <c r="U277" i="1"/>
  <c r="U466" i="1"/>
  <c r="U222" i="1"/>
  <c r="U304" i="1"/>
  <c r="U44" i="1"/>
  <c r="U46" i="1"/>
  <c r="U273" i="1"/>
  <c r="U394" i="1"/>
  <c r="U391" i="1"/>
  <c r="U148" i="1"/>
  <c r="U41" i="1"/>
  <c r="U70" i="1"/>
  <c r="U189" i="1"/>
  <c r="U182" i="1"/>
  <c r="U58" i="1"/>
  <c r="U482" i="1"/>
  <c r="U390" i="1"/>
  <c r="U146" i="1"/>
  <c r="U326" i="1"/>
  <c r="U209" i="1"/>
  <c r="U40" i="1"/>
  <c r="U160" i="1"/>
  <c r="U88" i="1"/>
  <c r="U91" i="1"/>
  <c r="U60" i="1"/>
  <c r="U64" i="1"/>
  <c r="U86" i="1"/>
  <c r="U359" i="1"/>
  <c r="U254" i="1"/>
  <c r="U412" i="1"/>
  <c r="U242" i="1"/>
  <c r="U350" i="1"/>
  <c r="U170" i="1"/>
  <c r="U334" i="1"/>
  <c r="U92" i="1"/>
  <c r="U204" i="1"/>
  <c r="U434" i="1"/>
  <c r="U68" i="1"/>
  <c r="U130" i="1"/>
  <c r="U493" i="1"/>
  <c r="U230" i="1"/>
  <c r="U398" i="1"/>
  <c r="U494" i="1"/>
  <c r="U276" i="1"/>
  <c r="U330" i="1"/>
  <c r="U62" i="1"/>
  <c r="U42" i="1"/>
  <c r="U258" i="1"/>
  <c r="U266" i="1"/>
  <c r="U75" i="1"/>
  <c r="U396" i="1"/>
  <c r="U52" i="1"/>
  <c r="U84" i="1"/>
  <c r="U473" i="1"/>
  <c r="U171" i="1"/>
  <c r="U21" i="1"/>
  <c r="U387" i="1"/>
  <c r="U485" i="1"/>
  <c r="U397" i="1"/>
  <c r="U400" i="1"/>
  <c r="U246" i="1"/>
  <c r="U322" i="1"/>
  <c r="U306" i="1"/>
  <c r="U162" i="1"/>
  <c r="U241" i="1"/>
  <c r="U115" i="1"/>
  <c r="U132" i="1"/>
  <c r="U504" i="1"/>
  <c r="U159" i="1"/>
  <c r="U423" i="1"/>
  <c r="U165" i="1"/>
  <c r="U384" i="1"/>
  <c r="U340" i="1"/>
  <c r="U262" i="1"/>
  <c r="U138" i="1"/>
  <c r="U342" i="1"/>
  <c r="U99" i="1"/>
  <c r="U140" i="1"/>
  <c r="U175" i="1"/>
  <c r="U191" i="1"/>
  <c r="U298" i="1"/>
  <c r="U502" i="1"/>
  <c r="U260" i="1"/>
  <c r="U314" i="1"/>
  <c r="U382" i="1"/>
  <c r="U294" i="1"/>
  <c r="U147" i="1"/>
  <c r="U213" i="1"/>
  <c r="U465" i="1"/>
  <c r="U164" i="1"/>
  <c r="U9" i="1"/>
  <c r="U51" i="1"/>
  <c r="U19" i="1"/>
  <c r="U278" i="1"/>
  <c r="U344" i="1"/>
  <c r="U446" i="1"/>
  <c r="U385" i="1"/>
  <c r="U410" i="1"/>
  <c r="U113" i="1"/>
  <c r="U201" i="1"/>
  <c r="U376" i="1"/>
  <c r="U367" i="1"/>
  <c r="U118" i="1"/>
  <c r="U490" i="1"/>
  <c r="U145" i="1"/>
  <c r="U441" i="1"/>
  <c r="U279" i="1"/>
  <c r="U498" i="1"/>
  <c r="U450" i="1"/>
  <c r="U23" i="1"/>
  <c r="U221" i="1"/>
  <c r="U47" i="1"/>
  <c r="U408" i="1"/>
  <c r="U456" i="1"/>
  <c r="U316" i="1"/>
  <c r="U329" i="1"/>
  <c r="U238" i="1"/>
  <c r="U442" i="1"/>
  <c r="U166" i="1"/>
  <c r="U401" i="1"/>
  <c r="U72" i="1"/>
  <c r="U127" i="1"/>
  <c r="U71" i="1"/>
  <c r="U405" i="1"/>
  <c r="U194" i="1"/>
  <c r="U190" i="1"/>
  <c r="U181" i="1"/>
  <c r="U102" i="1"/>
  <c r="U416" i="1"/>
  <c r="U457" i="1"/>
  <c r="U357" i="1"/>
  <c r="U231" i="1"/>
  <c r="U360" i="1"/>
  <c r="U269" i="1"/>
  <c r="U163" i="1"/>
  <c r="U458" i="1"/>
  <c r="U320" i="1"/>
  <c r="U333" i="1"/>
  <c r="U177" i="1"/>
  <c r="U378" i="1"/>
  <c r="U106" i="1"/>
  <c r="U83" i="1"/>
  <c r="U470" i="1"/>
  <c r="U197" i="1"/>
  <c r="U406" i="1"/>
  <c r="U36" i="1"/>
  <c r="U288" i="1"/>
  <c r="U124" i="1"/>
  <c r="U302" i="1"/>
  <c r="U336" i="1"/>
  <c r="U76" i="1"/>
  <c r="U134" i="1"/>
  <c r="U137" i="1"/>
  <c r="U207" i="1"/>
  <c r="U32" i="1"/>
  <c r="U95" i="1"/>
  <c r="U454" i="1"/>
  <c r="U449" i="1"/>
  <c r="U404" i="1"/>
  <c r="U355" i="1"/>
  <c r="U270" i="1"/>
  <c r="U345" i="1"/>
  <c r="U155" i="1"/>
  <c r="U328" i="1"/>
  <c r="U80" i="1"/>
  <c r="U129" i="1"/>
  <c r="U393" i="1"/>
  <c r="U214" i="1"/>
  <c r="U121" i="1"/>
  <c r="U476" i="1"/>
  <c r="U310" i="1"/>
  <c r="U173" i="1"/>
  <c r="U256" i="1"/>
  <c r="U472" i="1"/>
  <c r="U286" i="1"/>
  <c r="U274" i="1"/>
  <c r="U234" i="1"/>
  <c r="U422" i="1"/>
  <c r="U489" i="1"/>
  <c r="U486" i="1"/>
  <c r="U368" i="1"/>
  <c r="U151" i="1"/>
  <c r="U143" i="1"/>
  <c r="U321" i="1"/>
  <c r="U114" i="1"/>
  <c r="U272" i="1"/>
  <c r="U10" i="1"/>
  <c r="U388" i="1"/>
  <c r="U461" i="1"/>
  <c r="U198" i="1"/>
  <c r="U484" i="1"/>
  <c r="U131" i="1"/>
  <c r="U15" i="1"/>
  <c r="U34" i="1"/>
  <c r="U192" i="1"/>
  <c r="U358" i="1"/>
  <c r="U33" i="1"/>
  <c r="U452" i="1"/>
  <c r="U48" i="1"/>
  <c r="U29" i="1"/>
  <c r="U104" i="1"/>
  <c r="U107" i="1"/>
  <c r="U346" i="1"/>
  <c r="U374" i="1"/>
  <c r="U184" i="1"/>
  <c r="U297" i="1"/>
  <c r="U354" i="1"/>
  <c r="U100" i="1"/>
  <c r="U237" i="1"/>
  <c r="U424" i="1"/>
  <c r="U481" i="1"/>
  <c r="U38" i="1"/>
  <c r="U226" i="1"/>
  <c r="U17" i="1"/>
  <c r="U488" i="1"/>
  <c r="U265" i="1"/>
  <c r="U373" i="1"/>
  <c r="U496" i="1"/>
  <c r="U200" i="1"/>
  <c r="U305" i="1"/>
  <c r="U174" i="1"/>
  <c r="U252" i="1"/>
  <c r="U67" i="1"/>
  <c r="U503" i="1"/>
  <c r="U365" i="1"/>
  <c r="U250" i="1"/>
  <c r="U233" i="1"/>
  <c r="U418" i="1"/>
  <c r="U253" i="1"/>
  <c r="U179" i="1"/>
  <c r="U436" i="1"/>
  <c r="U364" i="1"/>
  <c r="U477" i="1"/>
  <c r="U24" i="1"/>
  <c r="U425" i="1"/>
  <c r="U245" i="1"/>
  <c r="U228" i="1"/>
  <c r="U438" i="1"/>
  <c r="U283" i="1"/>
  <c r="U56" i="1"/>
  <c r="U210" i="1"/>
  <c r="U426" i="1"/>
  <c r="U167" i="1"/>
  <c r="U22" i="1"/>
  <c r="U464" i="1"/>
  <c r="U82" i="1"/>
  <c r="U417" i="1"/>
  <c r="U389" i="1"/>
  <c r="U414" i="1"/>
  <c r="U281" i="1"/>
  <c r="U128" i="1"/>
  <c r="U474" i="1"/>
  <c r="U94" i="1"/>
  <c r="U492" i="1"/>
  <c r="U116" i="1"/>
  <c r="U313" i="1"/>
  <c r="U293" i="1"/>
  <c r="U195" i="1"/>
  <c r="U377" i="1"/>
  <c r="U290" i="1"/>
  <c r="U28" i="1"/>
  <c r="U429" i="1"/>
  <c r="U337" i="1"/>
  <c r="U292" i="1"/>
  <c r="U249" i="1"/>
  <c r="U383" i="1"/>
  <c r="U437" i="1"/>
  <c r="U168" i="1"/>
  <c r="U353" i="1"/>
  <c r="U440" i="1"/>
  <c r="U402" i="1"/>
  <c r="U111" i="1"/>
  <c r="U16" i="1"/>
  <c r="U386" i="1"/>
  <c r="U445" i="1"/>
  <c r="U178" i="1"/>
  <c r="U427" i="1"/>
  <c r="U152" i="1"/>
  <c r="U453" i="1"/>
  <c r="U176" i="1"/>
  <c r="U379" i="1"/>
  <c r="U448" i="1"/>
  <c r="U79" i="1"/>
  <c r="U469" i="1"/>
  <c r="U432" i="1"/>
  <c r="U431" i="1"/>
  <c r="U7" i="1"/>
  <c r="U444" i="1"/>
  <c r="U25" i="1"/>
  <c r="U13" i="1"/>
  <c r="AE360" i="2" l="1"/>
  <c r="AE299" i="2"/>
  <c r="AE470" i="2"/>
  <c r="AE334" i="2"/>
  <c r="AE478" i="2"/>
  <c r="AE362" i="2"/>
  <c r="AE479" i="2"/>
  <c r="AE250" i="2"/>
  <c r="AE486" i="2"/>
  <c r="AE247" i="2"/>
  <c r="AE64" i="2"/>
  <c r="AE13" i="2"/>
  <c r="AH13" i="2"/>
  <c r="AE5" i="2"/>
  <c r="AH5" i="2"/>
  <c r="AE7" i="2"/>
  <c r="AH7" i="2"/>
  <c r="AE11" i="2"/>
  <c r="AH11" i="2"/>
  <c r="U480" i="1"/>
  <c r="U487" i="1"/>
  <c r="U335" i="1"/>
  <c r="U479" i="1"/>
  <c r="U471" i="1"/>
  <c r="U251" i="1"/>
  <c r="U248" i="1"/>
  <c r="U361" i="1"/>
  <c r="U65" i="1"/>
  <c r="U363" i="1"/>
  <c r="U300" i="1"/>
  <c r="U411" i="1"/>
  <c r="AE410" i="2"/>
  <c r="U462" i="1"/>
  <c r="AE461" i="2"/>
  <c r="U69" i="1"/>
  <c r="AE68" i="2"/>
  <c r="U35" i="1"/>
  <c r="AE34" i="2"/>
  <c r="U185" i="1"/>
  <c r="AE184" i="2"/>
  <c r="U105" i="1"/>
  <c r="AE104" i="2"/>
  <c r="U282" i="1"/>
  <c r="AE281" i="2"/>
  <c r="U392" i="1"/>
  <c r="AE391" i="2"/>
  <c r="U157" i="1"/>
  <c r="AE156" i="2"/>
  <c r="U101" i="1"/>
  <c r="AE100" i="2"/>
  <c r="U156" i="1"/>
  <c r="AE155" i="2"/>
  <c r="U144" i="1"/>
  <c r="AE143" i="2"/>
  <c r="U295" i="1"/>
  <c r="AE294" i="2"/>
  <c r="U223" i="1"/>
  <c r="AE222" i="2"/>
  <c r="U218" i="1"/>
  <c r="AE217" i="2"/>
  <c r="U135" i="1"/>
  <c r="AE134" i="2"/>
  <c r="U331" i="1"/>
  <c r="AE330" i="2"/>
  <c r="U81" i="1"/>
  <c r="AE80" i="2"/>
  <c r="U371" i="1"/>
  <c r="AE370" i="2"/>
  <c r="U243" i="1"/>
  <c r="AE242" i="2"/>
  <c r="U225" i="1"/>
  <c r="AE224" i="2"/>
  <c r="U172" i="1"/>
  <c r="AE171" i="2"/>
  <c r="U78" i="1"/>
  <c r="AE77" i="2"/>
  <c r="U289" i="1"/>
  <c r="AE288" i="2"/>
  <c r="U74" i="1"/>
  <c r="AE73" i="2"/>
  <c r="U217" i="1"/>
  <c r="AE216" i="2"/>
  <c r="U459" i="1"/>
  <c r="AE458" i="2"/>
  <c r="U203" i="1"/>
  <c r="AE202" i="2"/>
  <c r="U257" i="1"/>
  <c r="AE256" i="2"/>
  <c r="U380" i="1"/>
  <c r="AE379" i="2"/>
  <c r="U215" i="1"/>
  <c r="AE214" i="2"/>
  <c r="U20" i="1"/>
  <c r="AE19" i="2"/>
  <c r="U120" i="1"/>
  <c r="AE119" i="2"/>
  <c r="U325" i="1"/>
  <c r="AE324" i="2"/>
  <c r="U53" i="1"/>
  <c r="AE52" i="2"/>
  <c r="U236" i="1"/>
  <c r="AE235" i="2"/>
  <c r="U267" i="1"/>
  <c r="AE266" i="2"/>
  <c r="U395" i="1"/>
  <c r="AE394" i="2"/>
  <c r="U224" i="1"/>
  <c r="AE223" i="2"/>
  <c r="U268" i="1"/>
  <c r="AE267" i="2"/>
  <c r="U235" i="1"/>
  <c r="AE234" i="2"/>
  <c r="U366" i="1"/>
  <c r="AE365" i="2"/>
  <c r="U180" i="1"/>
  <c r="AE179" i="2"/>
  <c r="U227" i="1"/>
  <c r="AE226" i="2"/>
  <c r="U468" i="1"/>
  <c r="AE467" i="2"/>
  <c r="U229" i="1"/>
  <c r="AE228" i="2"/>
  <c r="U77" i="1"/>
  <c r="AE76" i="2"/>
  <c r="U497" i="1"/>
  <c r="AE496" i="2"/>
  <c r="U338" i="1"/>
  <c r="AE337" i="2"/>
  <c r="U475" i="1"/>
  <c r="AE474" i="2"/>
  <c r="U275" i="1"/>
  <c r="AE274" i="2"/>
  <c r="U415" i="1"/>
  <c r="AE414" i="2"/>
  <c r="U211" i="1"/>
  <c r="AE210" i="2"/>
  <c r="U216" i="1"/>
  <c r="AE215" i="2"/>
  <c r="U460" i="1"/>
  <c r="AE459" i="2"/>
  <c r="U299" i="1"/>
  <c r="AE298" i="2"/>
  <c r="U141" i="1"/>
  <c r="AE140" i="2"/>
  <c r="U419" i="1"/>
  <c r="AE418" i="2"/>
  <c r="U430" i="1"/>
  <c r="AE429" i="2"/>
  <c r="U451" i="1"/>
  <c r="AE450" i="2"/>
  <c r="U421" i="1"/>
  <c r="AE420" i="2"/>
  <c r="U39" i="1"/>
  <c r="AE38" i="2"/>
  <c r="U158" i="1"/>
  <c r="AE157" i="2"/>
  <c r="U153" i="1"/>
  <c r="AE152" i="2"/>
  <c r="U362" i="1"/>
  <c r="AE361" i="2"/>
  <c r="U255" i="1"/>
  <c r="AE254" i="2"/>
  <c r="U443" i="1"/>
  <c r="AE442" i="2"/>
  <c r="U499" i="1"/>
  <c r="AE498" i="2"/>
  <c r="U73" i="1"/>
  <c r="AE72" i="2"/>
  <c r="U348" i="1"/>
  <c r="AE347" i="2"/>
  <c r="U219" i="1"/>
  <c r="AE218" i="2"/>
  <c r="U375" i="1"/>
  <c r="AE374" i="2"/>
  <c r="U199" i="1"/>
  <c r="AE198" i="2"/>
  <c r="U55" i="1"/>
  <c r="AE54" i="2"/>
  <c r="U244" i="1"/>
  <c r="AE243" i="2"/>
  <c r="U409" i="1"/>
  <c r="AE408" i="2"/>
  <c r="U54" i="1"/>
  <c r="AE53" i="2"/>
  <c r="U27" i="1"/>
  <c r="AE26" i="2"/>
  <c r="U259" i="1"/>
  <c r="AE258" i="2"/>
  <c r="U291" i="1"/>
  <c r="AE290" i="2"/>
  <c r="U98" i="1"/>
  <c r="AE97" i="2"/>
  <c r="U149" i="1"/>
  <c r="AE148" i="2"/>
  <c r="U263" i="1"/>
  <c r="AE262" i="2"/>
  <c r="U311" i="1"/>
  <c r="AE310" i="2"/>
  <c r="U161" i="1"/>
  <c r="AE160" i="2"/>
  <c r="U356" i="1"/>
  <c r="AE355" i="2"/>
  <c r="U136" i="1"/>
  <c r="AE135" i="2"/>
  <c r="U420" i="1"/>
  <c r="AE419" i="2"/>
  <c r="U205" i="1"/>
  <c r="AE204" i="2"/>
  <c r="U372" i="1"/>
  <c r="AE371" i="2"/>
  <c r="U341" i="1"/>
  <c r="AE340" i="2"/>
  <c r="U317" i="1"/>
  <c r="AE316" i="2"/>
  <c r="U343" i="1"/>
  <c r="AE342" i="2"/>
  <c r="U285" i="1"/>
  <c r="AE284" i="2"/>
  <c r="U240" i="1"/>
  <c r="AE239" i="2"/>
  <c r="U463" i="1"/>
  <c r="AE462" i="2"/>
  <c r="U117" i="1"/>
  <c r="AE116" i="2"/>
  <c r="U61" i="1"/>
  <c r="AE60" i="2"/>
  <c r="U323" i="1"/>
  <c r="AE322" i="2"/>
  <c r="U49" i="1"/>
  <c r="AE48" i="2"/>
  <c r="U324" i="1"/>
  <c r="AE323" i="2"/>
  <c r="U188" i="1"/>
  <c r="AE187" i="2"/>
  <c r="U347" i="1"/>
  <c r="AE346" i="2"/>
  <c r="U183" i="1"/>
  <c r="AE182" i="2"/>
  <c r="U31" i="1"/>
  <c r="AE30" i="2"/>
  <c r="U370" i="1"/>
  <c r="AE369" i="2"/>
  <c r="U85" i="1"/>
  <c r="AE84" i="2"/>
  <c r="U315" i="1"/>
  <c r="AE314" i="2"/>
  <c r="U447" i="1"/>
  <c r="AE446" i="2"/>
  <c r="U126" i="1"/>
  <c r="AE125" i="2"/>
  <c r="U66" i="1"/>
  <c r="AE65" i="2"/>
  <c r="U327" i="1"/>
  <c r="AE326" i="2"/>
  <c r="U467" i="1"/>
  <c r="AE466" i="2"/>
  <c r="U87" i="1"/>
  <c r="AE86" i="2"/>
  <c r="U26" i="1"/>
  <c r="AE25" i="2"/>
  <c r="U50" i="1"/>
  <c r="AE49" i="2"/>
  <c r="U407" i="1"/>
  <c r="AE406" i="2"/>
  <c r="U349" i="1"/>
  <c r="AE348" i="2"/>
  <c r="U196" i="1"/>
  <c r="AE195" i="2"/>
  <c r="U139" i="1"/>
  <c r="AE138" i="2"/>
  <c r="U280" i="1"/>
  <c r="AE279" i="2"/>
  <c r="U122" i="1"/>
  <c r="AE121" i="2"/>
  <c r="U301" i="1"/>
  <c r="AE300" i="2"/>
  <c r="U202" i="1"/>
  <c r="AE201" i="2"/>
  <c r="U123" i="1"/>
  <c r="AE122" i="2"/>
  <c r="U108" i="1"/>
  <c r="AE107" i="2"/>
  <c r="U339" i="1"/>
  <c r="AE338" i="2"/>
  <c r="U428" i="1"/>
  <c r="AE427" i="2"/>
  <c r="U169" i="1"/>
  <c r="AE168" i="2"/>
  <c r="U187" i="1"/>
  <c r="AE186" i="2"/>
  <c r="U271" i="1"/>
  <c r="AE270" i="2"/>
  <c r="U403" i="1"/>
  <c r="AE402" i="2"/>
  <c r="U30" i="1"/>
  <c r="AE29" i="2"/>
  <c r="U232" i="1"/>
  <c r="AE231" i="2"/>
  <c r="U133" i="1"/>
  <c r="AE132" i="2"/>
  <c r="U125" i="1"/>
  <c r="AE124" i="2"/>
  <c r="U112" i="1"/>
  <c r="AE111" i="2"/>
  <c r="U483" i="1"/>
  <c r="AE482" i="2"/>
  <c r="U303" i="1"/>
  <c r="AE302" i="2"/>
  <c r="U435" i="1"/>
  <c r="AE434" i="2"/>
  <c r="U220" i="1"/>
  <c r="AE219" i="2"/>
  <c r="U307" i="1"/>
  <c r="AE306" i="2"/>
  <c r="U369" i="1"/>
  <c r="AE368" i="2"/>
  <c r="U500" i="1"/>
  <c r="AE499" i="2"/>
  <c r="U491" i="1"/>
  <c r="AE490" i="2"/>
  <c r="U381" i="1"/>
  <c r="AE380" i="2"/>
  <c r="U287" i="1"/>
  <c r="AE286" i="2"/>
  <c r="U119" i="1"/>
  <c r="AE118" i="2"/>
  <c r="U43" i="1"/>
  <c r="AE42" i="2"/>
  <c r="U142" i="1"/>
  <c r="AE141" i="2"/>
  <c r="U433" i="1"/>
  <c r="AE432" i="2"/>
  <c r="U308" i="1"/>
  <c r="AE307" i="2"/>
  <c r="U399" i="1"/>
  <c r="AE398" i="2"/>
  <c r="U193" i="1"/>
  <c r="AE192" i="2"/>
  <c r="U247" i="1"/>
  <c r="AE246" i="2"/>
  <c r="U351" i="1"/>
  <c r="AE350" i="2"/>
  <c r="U89" i="1"/>
  <c r="AE88" i="2"/>
  <c r="U186" i="1"/>
  <c r="AE185" i="2"/>
  <c r="U495" i="1"/>
  <c r="AE494" i="2"/>
  <c r="U455" i="1"/>
  <c r="AE454" i="2"/>
  <c r="U501" i="1"/>
  <c r="AE500" i="2"/>
  <c r="U90" i="1"/>
  <c r="AE89" i="2"/>
  <c r="U18" i="1"/>
  <c r="AE17" i="2"/>
  <c r="U296" i="1"/>
  <c r="AE295" i="2"/>
  <c r="U212" i="1"/>
  <c r="AE211" i="2"/>
  <c r="U261" i="1"/>
  <c r="AE260" i="2"/>
  <c r="U439" i="1"/>
  <c r="AE438" i="2"/>
  <c r="U97" i="1"/>
  <c r="AE96" i="2"/>
  <c r="U284" i="1"/>
  <c r="AE283" i="2"/>
  <c r="U352" i="1"/>
  <c r="AE351" i="2"/>
  <c r="U319" i="1"/>
  <c r="AE318" i="2"/>
  <c r="U57" i="1"/>
  <c r="AE56" i="2"/>
  <c r="U332" i="1"/>
  <c r="AE331" i="2"/>
  <c r="U45" i="1"/>
  <c r="AE44" i="2"/>
  <c r="U93" i="1"/>
  <c r="AE92" i="2"/>
  <c r="U14" i="1"/>
  <c r="U12" i="1"/>
  <c r="U8" i="1"/>
  <c r="U6" i="1"/>
  <c r="AI4" i="2" l="1"/>
  <c r="H35" i="3" s="1"/>
  <c r="AH502" i="2"/>
  <c r="AF4" i="2"/>
  <c r="H28" i="3" s="1"/>
  <c r="AE502" i="2"/>
</calcChain>
</file>

<file path=xl/sharedStrings.xml><?xml version="1.0" encoding="utf-8"?>
<sst xmlns="http://schemas.openxmlformats.org/spreadsheetml/2006/main" count="598" uniqueCount="75">
  <si>
    <t xml:space="preserve">Gender </t>
  </si>
  <si>
    <t>Age</t>
  </si>
  <si>
    <t>Field of Work</t>
  </si>
  <si>
    <t>Filed of Work</t>
  </si>
  <si>
    <t>Health</t>
  </si>
  <si>
    <t>Construction</t>
  </si>
  <si>
    <t>Teaching</t>
  </si>
  <si>
    <t>IT</t>
  </si>
  <si>
    <t>General Work</t>
  </si>
  <si>
    <t>Agriculture</t>
  </si>
  <si>
    <t>Education</t>
  </si>
  <si>
    <t>High School</t>
  </si>
  <si>
    <t>College</t>
  </si>
  <si>
    <t>University</t>
  </si>
  <si>
    <t>Technical</t>
  </si>
  <si>
    <t>Other</t>
  </si>
  <si>
    <t>Kids</t>
  </si>
  <si>
    <t>Cars</t>
  </si>
  <si>
    <t>Income</t>
  </si>
  <si>
    <t>Yukon</t>
  </si>
  <si>
    <t>BC</t>
  </si>
  <si>
    <t>Northwest TR</t>
  </si>
  <si>
    <t>Alberta</t>
  </si>
  <si>
    <t>Nunavut</t>
  </si>
  <si>
    <t>Saskatchewan</t>
  </si>
  <si>
    <t>Ontario</t>
  </si>
  <si>
    <t>Quebec</t>
  </si>
  <si>
    <t>New Foundland</t>
  </si>
  <si>
    <t>New Brunckwick</t>
  </si>
  <si>
    <t>Nova Scotia</t>
  </si>
  <si>
    <t>Prince Edward Island</t>
  </si>
  <si>
    <t xml:space="preserve">Area </t>
  </si>
  <si>
    <t>Area</t>
  </si>
  <si>
    <t>Manitoba</t>
  </si>
  <si>
    <t>Value of House</t>
  </si>
  <si>
    <t xml:space="preserve">Mortgage </t>
  </si>
  <si>
    <t>Cars Value</t>
  </si>
  <si>
    <t>Car value left to pay on cars</t>
  </si>
  <si>
    <t>Debts</t>
  </si>
  <si>
    <t>Investments</t>
  </si>
  <si>
    <t>Value of the person</t>
  </si>
  <si>
    <t>Value of Debts</t>
  </si>
  <si>
    <t>Net Worth of person</t>
  </si>
  <si>
    <t>Column1</t>
  </si>
  <si>
    <t>Column2</t>
  </si>
  <si>
    <t>Column3</t>
  </si>
  <si>
    <t>Column4</t>
  </si>
  <si>
    <t>Men</t>
  </si>
  <si>
    <t>Gender</t>
  </si>
  <si>
    <t>Women</t>
  </si>
  <si>
    <t>Total Number of Men &amp; Women</t>
  </si>
  <si>
    <t>Total</t>
  </si>
  <si>
    <t xml:space="preserve">Average value of Car per citizen </t>
  </si>
  <si>
    <t>X</t>
  </si>
  <si>
    <t>Value of debt&gt;AE</t>
  </si>
  <si>
    <t>Total number of person who has less than $80000 mortgage</t>
  </si>
  <si>
    <t>In Percentage left to pay</t>
  </si>
  <si>
    <t>Left less than 30%</t>
  </si>
  <si>
    <t>This is the total of person who has less than 30% mortgage</t>
  </si>
  <si>
    <t>Value</t>
  </si>
  <si>
    <t xml:space="preserve">Health </t>
  </si>
  <si>
    <t>1. MEN VS WOMEN</t>
  </si>
  <si>
    <t>2. Average Age</t>
  </si>
  <si>
    <t>3. Number of person in each Profession</t>
  </si>
  <si>
    <t>4. Number of person per area</t>
  </si>
  <si>
    <t>5. Average Inome</t>
  </si>
  <si>
    <t>1. Number of Men VS Number of Women</t>
  </si>
  <si>
    <t>5. Average Income</t>
  </si>
  <si>
    <t>6. Average value of single car</t>
  </si>
  <si>
    <t>Average of Car Value</t>
  </si>
  <si>
    <t>BASIC QUERIES IN EXCEL</t>
  </si>
  <si>
    <t>Average Debt (X)</t>
  </si>
  <si>
    <t>Left to pay</t>
  </si>
  <si>
    <t xml:space="preserve">8. Number of person that have more than X% left on their mortgage </t>
  </si>
  <si>
    <t>7. Number of person with debt higher than Average debt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</si>
</sst>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0" xfId="1" applyNumberFormat="1" applyFont="1"/>
    <xf numFmtId="164" fontId="1" fillId="0" borderId="0" xfId="1" applyNumberFormat="1" applyFont="1" applyAlignment="1">
      <alignment horizontal="center"/>
    </xf>
    <xf numFmtId="9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164" fontId="1" fillId="0" borderId="24" xfId="1" applyNumberFormat="1" applyFont="1" applyBorder="1" applyAlignment="1">
      <alignment horizontal="center"/>
    </xf>
    <xf numFmtId="164" fontId="0" fillId="0" borderId="25" xfId="1" applyNumberFormat="1" applyFont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0" borderId="0" xfId="0" applyNumberFormat="1" applyFont="1"/>
    <xf numFmtId="9" fontId="0" fillId="0" borderId="0" xfId="2" applyFont="1" applyBorder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5" fillId="3" borderId="0" xfId="0" applyFont="1" applyFill="1"/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1" fillId="0" borderId="18" xfId="0" applyFont="1" applyBorder="1"/>
    <xf numFmtId="0" fontId="0" fillId="0" borderId="19" xfId="0" applyBorder="1"/>
    <xf numFmtId="0" fontId="1" fillId="0" borderId="29" xfId="0" applyFont="1" applyBorder="1"/>
    <xf numFmtId="0" fontId="0" fillId="0" borderId="28" xfId="0" applyBorder="1"/>
    <xf numFmtId="2" fontId="0" fillId="0" borderId="0" xfId="0" applyNumberFormat="1"/>
    <xf numFmtId="0" fontId="0" fillId="0" borderId="18" xfId="0" applyBorder="1"/>
    <xf numFmtId="164" fontId="0" fillId="0" borderId="27" xfId="1" applyNumberFormat="1" applyFont="1" applyBorder="1"/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1" fillId="0" borderId="2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20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164" fontId="1" fillId="0" borderId="22" xfId="1" applyNumberFormat="1" applyFont="1" applyBorder="1" applyAlignment="1">
      <alignment horizontal="center"/>
    </xf>
    <xf numFmtId="164" fontId="1" fillId="0" borderId="23" xfId="1" applyNumberFormat="1" applyFont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 wrapText="1"/>
    </xf>
    <xf numFmtId="0" fontId="1" fillId="7" borderId="11" xfId="0" applyFont="1" applyFill="1" applyBorder="1" applyAlignment="1">
      <alignment horizontal="center" wrapText="1"/>
    </xf>
    <xf numFmtId="0" fontId="1" fillId="7" borderId="12" xfId="0" applyFont="1" applyFill="1" applyBorder="1" applyAlignment="1">
      <alignment horizontal="center" wrapText="1"/>
    </xf>
    <xf numFmtId="0" fontId="1" fillId="7" borderId="1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7" borderId="19" xfId="0" applyFont="1" applyFill="1" applyBorder="1" applyAlignment="1">
      <alignment horizontal="center" wrapText="1"/>
    </xf>
    <xf numFmtId="0" fontId="1" fillId="7" borderId="13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horizontal="center" wrapText="1"/>
    </xf>
    <xf numFmtId="0" fontId="1" fillId="7" borderId="15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44" fontId="3" fillId="4" borderId="10" xfId="1" applyFont="1" applyFill="1" applyBorder="1" applyAlignment="1">
      <alignment horizontal="center"/>
    </xf>
    <xf numFmtId="44" fontId="3" fillId="4" borderId="11" xfId="1" applyFont="1" applyFill="1" applyBorder="1" applyAlignment="1">
      <alignment horizontal="center"/>
    </xf>
    <xf numFmtId="44" fontId="3" fillId="4" borderId="12" xfId="1" applyFont="1" applyFill="1" applyBorder="1" applyAlignment="1">
      <alignment horizontal="center"/>
    </xf>
    <xf numFmtId="44" fontId="3" fillId="4" borderId="18" xfId="1" applyFont="1" applyFill="1" applyBorder="1" applyAlignment="1">
      <alignment horizontal="center"/>
    </xf>
    <xf numFmtId="44" fontId="3" fillId="4" borderId="0" xfId="1" applyFont="1" applyFill="1" applyBorder="1" applyAlignment="1">
      <alignment horizontal="center"/>
    </xf>
    <xf numFmtId="44" fontId="3" fillId="4" borderId="19" xfId="1" applyFont="1" applyFill="1" applyBorder="1" applyAlignment="1">
      <alignment horizontal="center"/>
    </xf>
    <xf numFmtId="44" fontId="3" fillId="4" borderId="13" xfId="1" applyFont="1" applyFill="1" applyBorder="1" applyAlignment="1">
      <alignment horizontal="center"/>
    </xf>
    <xf numFmtId="44" fontId="3" fillId="4" borderId="14" xfId="1" applyFont="1" applyFill="1" applyBorder="1" applyAlignment="1">
      <alignment horizontal="center"/>
    </xf>
    <xf numFmtId="44" fontId="3" fillId="4" borderId="15" xfId="1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44" fontId="3" fillId="6" borderId="10" xfId="1" applyFont="1" applyFill="1" applyBorder="1" applyAlignment="1">
      <alignment horizontal="center"/>
    </xf>
    <xf numFmtId="44" fontId="3" fillId="6" borderId="11" xfId="1" applyFont="1" applyFill="1" applyBorder="1" applyAlignment="1">
      <alignment horizontal="center"/>
    </xf>
    <xf numFmtId="44" fontId="3" fillId="6" borderId="12" xfId="1" applyFont="1" applyFill="1" applyBorder="1" applyAlignment="1">
      <alignment horizontal="center"/>
    </xf>
    <xf numFmtId="44" fontId="3" fillId="6" borderId="18" xfId="1" applyFont="1" applyFill="1" applyBorder="1" applyAlignment="1">
      <alignment horizontal="center"/>
    </xf>
    <xf numFmtId="44" fontId="3" fillId="6" borderId="0" xfId="1" applyFont="1" applyFill="1" applyBorder="1" applyAlignment="1">
      <alignment horizontal="center"/>
    </xf>
    <xf numFmtId="44" fontId="3" fillId="6" borderId="19" xfId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 vs.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56716169972422"/>
          <c:y val="0.24463492063492068"/>
          <c:w val="0.79151300707664707"/>
          <c:h val="0.6017252843394576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'Dashboard Basic'!$D$11:$G$11</c:f>
              <c:numCache>
                <c:formatCode>General</c:formatCode>
                <c:ptCount val="4"/>
                <c:pt idx="0">
                  <c:v>252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E-4187-B8A5-820BE6D23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21515296"/>
        <c:axId val="5565927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'Dashboard Basic'!$D$12:$G$12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0E-4187-B8A5-820BE6D23F7E}"/>
                  </c:ext>
                </c:extLst>
              </c15:ser>
            </c15:filteredBarSeries>
          </c:ext>
        </c:extLst>
      </c:barChart>
      <c:catAx>
        <c:axId val="721515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92768"/>
        <c:crosses val="autoZero"/>
        <c:auto val="1"/>
        <c:lblAlgn val="ctr"/>
        <c:lblOffset val="100"/>
        <c:noMultiLvlLbl val="0"/>
      </c:catAx>
      <c:valAx>
        <c:axId val="55659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51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person in each Profession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'Dashboard Basic'!$K$11:$V$11</c:f>
              <c:numCache>
                <c:formatCode>General</c:formatCode>
                <c:ptCount val="12"/>
                <c:pt idx="0">
                  <c:v>89</c:v>
                </c:pt>
                <c:pt idx="2">
                  <c:v>89</c:v>
                </c:pt>
                <c:pt idx="4">
                  <c:v>71</c:v>
                </c:pt>
                <c:pt idx="6">
                  <c:v>73</c:v>
                </c:pt>
                <c:pt idx="8">
                  <c:v>83</c:v>
                </c:pt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3-4E8E-A4CF-ADF59171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66114351"/>
        <c:axId val="15818318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'Dashboard Basic'!$K$12:$V$12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3C3-4E8E-A4CF-ADF591714D7B}"/>
                  </c:ext>
                </c:extLst>
              </c15:ser>
            </c15:filteredBarSeries>
          </c:ext>
        </c:extLst>
      </c:barChart>
      <c:catAx>
        <c:axId val="17661143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31855"/>
        <c:crosses val="autoZero"/>
        <c:auto val="1"/>
        <c:lblAlgn val="ctr"/>
        <c:lblOffset val="100"/>
        <c:noMultiLvlLbl val="0"/>
      </c:catAx>
      <c:valAx>
        <c:axId val="158183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198120</xdr:colOff>
      <xdr:row>32</xdr:row>
      <xdr:rowOff>139901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9161C3-2497-A18D-A3B2-D5F1562DA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84520" cy="5992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3809</xdr:rowOff>
    </xdr:from>
    <xdr:to>
      <xdr:col>6</xdr:col>
      <xdr:colOff>579120</xdr:colOff>
      <xdr:row>36</xdr:row>
      <xdr:rowOff>184219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BDA97-68C7-F138-B4B0-D3DA40711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58615</xdr:colOff>
      <xdr:row>13</xdr:row>
      <xdr:rowOff>1675</xdr:rowOff>
    </xdr:from>
    <xdr:to>
      <xdr:col>22</xdr:col>
      <xdr:colOff>41868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84400-B9FD-8310-AB6C-EEAA81C2B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F9B5639-3F62-46CB-8FFF-2B5FABE2BBEC}" name="Table8" displayName="Table8" ref="A4:U504" totalsRowShown="0" headerRowDxfId="22" dataDxfId="21">
  <autoFilter ref="A4:U504" xr:uid="{8F9B5639-3F62-46CB-8FFF-2B5FABE2BBEC}"/>
  <tableColumns count="21">
    <tableColumn id="1" xr3:uid="{A1667C9B-DC8E-4C47-8C24-480AF771616A}" name="Column1" dataDxfId="20">
      <calculatedColumnFormula>RANDBETWEEN(1,2)</calculatedColumnFormula>
    </tableColumn>
    <tableColumn id="2" xr3:uid="{C9447179-7267-4424-8672-BF35A3695AB1}" name="Gender " dataDxfId="19">
      <calculatedColumnFormula>IF(A5=1, "Men", "Women")</calculatedColumnFormula>
    </tableColumn>
    <tableColumn id="3" xr3:uid="{D27A5954-6640-4FD8-9BF7-4B75FE4D79FA}" name="Age" dataDxfId="18">
      <calculatedColumnFormula>RANDBETWEEN(25,45)</calculatedColumnFormula>
    </tableColumn>
    <tableColumn id="4" xr3:uid="{F96B43FA-1645-42C7-BE44-3B3745C597A2}" name="Column2" dataDxfId="17">
      <calculatedColumnFormula>RANDBETWEEN(1,6)</calculatedColumnFormula>
    </tableColumn>
    <tableColumn id="5" xr3:uid="{BCAA4342-8767-4CB9-9571-BFB1928F8498}" name="Field of Work" dataDxfId="16">
      <calculatedColumnFormula>VLOOKUP(D5,$Z$6:$AA$11, 2)</calculatedColumnFormula>
    </tableColumn>
    <tableColumn id="6" xr3:uid="{45160862-0A88-48EC-8E1F-AABEA7FA2834}" name="Column3" dataDxfId="15">
      <calculatedColumnFormula>RANDBETWEEN(1,5)</calculatedColumnFormula>
    </tableColumn>
    <tableColumn id="7" xr3:uid="{E38C4349-78DE-4A1E-AB30-A3DF74680076}" name="Education" dataDxfId="14">
      <calculatedColumnFormula>VLOOKUP(F5,$Z$29:$AA$33,2)</calculatedColumnFormula>
    </tableColumn>
    <tableColumn id="8" xr3:uid="{E8561FA4-6E07-4EF1-BA57-9683B25106B5}" name="Kids" dataDxfId="13">
      <calculatedColumnFormula>RANDBETWEEN(0,4)</calculatedColumnFormula>
    </tableColumn>
    <tableColumn id="9" xr3:uid="{540F2582-76E8-41DD-8790-AD3F4646BB92}" name="Cars" dataDxfId="12">
      <calculatedColumnFormula>RANDBETWEEN(1,3)</calculatedColumnFormula>
    </tableColumn>
    <tableColumn id="10" xr3:uid="{E26B23A6-2D67-477D-B065-8D52AABC4D3D}" name="Income" dataDxfId="11">
      <calculatedColumnFormula>RANDBETWEEN(25000,90000)</calculatedColumnFormula>
    </tableColumn>
    <tableColumn id="11" xr3:uid="{595F51FC-B3BA-4364-846C-C65AD4BC184E}" name="Column4" dataDxfId="10">
      <calculatedColumnFormula>RANDBETWEEN(1,13)</calculatedColumnFormula>
    </tableColumn>
    <tableColumn id="12" xr3:uid="{0116397D-4101-4497-896A-F7408C9A9C75}" name="Area " dataDxfId="9">
      <calculatedColumnFormula>VLOOKUP(K5,$Z$14:$AA$25,2)</calculatedColumnFormula>
    </tableColumn>
    <tableColumn id="13" xr3:uid="{D9CE8448-C339-47C6-9A3E-E14802297D2F}" name="Value of House" dataDxfId="8">
      <calculatedColumnFormula>J5*RANDBETWEEN(3,6)</calculatedColumnFormula>
    </tableColumn>
    <tableColumn id="14" xr3:uid="{ED169C87-B0DF-4941-A48E-BE55A3C3DE42}" name="Mortgage " dataDxfId="7">
      <calculatedColumnFormula>RAND()*M5</calculatedColumnFormula>
    </tableColumn>
    <tableColumn id="15" xr3:uid="{07B49587-C1DC-4BB2-A49B-F97B7E6E9911}" name="Cars Value" dataDxfId="6">
      <calculatedColumnFormula>I5*RAND()*J5</calculatedColumnFormula>
    </tableColumn>
    <tableColumn id="16" xr3:uid="{D66FACD7-DD6B-429A-A090-897D393F1ED8}" name="Car value left to pay on cars" dataDxfId="5">
      <calculatedColumnFormula>RANDBETWEEN(0,O5)</calculatedColumnFormula>
    </tableColumn>
    <tableColumn id="17" xr3:uid="{2159A967-61AE-448C-9897-42BBF34CD67E}" name="Debts" dataDxfId="4">
      <calculatedColumnFormula>RAND()*J5</calculatedColumnFormula>
    </tableColumn>
    <tableColumn id="18" xr3:uid="{2E26A781-0591-452F-9238-827122371F4D}" name="Investments" dataDxfId="3">
      <calculatedColumnFormula>RAND()*J5*1.5</calculatedColumnFormula>
    </tableColumn>
    <tableColumn id="19" xr3:uid="{5E4F1901-ABB5-4287-A866-880C3F875443}" name="Value of the person" dataDxfId="2">
      <calculatedColumnFormula>M5+O5+R5</calculatedColumnFormula>
    </tableColumn>
    <tableColumn id="20" xr3:uid="{38401E47-8511-4EE6-AF91-32C894D01B5E}" name="Value of Debts" dataDxfId="1">
      <calculatedColumnFormula>N5+P5+Q5</calculatedColumnFormula>
    </tableColumn>
    <tableColumn id="21" xr3:uid="{8EF66692-EFE7-4B4F-BCA6-F866FE7CBAEC}" name="Net Worth of person" dataDxfId="0">
      <calculatedColumnFormula>S5-T5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AAE4-C42C-416C-8D30-2F17C5FD6943}">
  <sheetPr>
    <tabColor theme="4"/>
  </sheetPr>
  <dimension ref="A3:AA504"/>
  <sheetViews>
    <sheetView tabSelected="1" topLeftCell="O1" zoomScale="98" zoomScaleNormal="98" workbookViewId="0">
      <selection activeCell="X19" sqref="X19"/>
    </sheetView>
  </sheetViews>
  <sheetFormatPr defaultRowHeight="14.4" x14ac:dyDescent="0.3"/>
  <cols>
    <col min="1" max="1" width="8.88671875" style="3" hidden="1" customWidth="1"/>
    <col min="2" max="2" width="12.21875" style="3" bestFit="1" customWidth="1"/>
    <col min="3" max="3" width="8.88671875" style="3"/>
    <col min="4" max="4" width="11" style="3" hidden="1" customWidth="1"/>
    <col min="5" max="5" width="16.88671875" style="3" bestFit="1" customWidth="1"/>
    <col min="6" max="6" width="11" style="3" hidden="1" customWidth="1"/>
    <col min="7" max="7" width="14.21875" style="3" bestFit="1" customWidth="1"/>
    <col min="8" max="8" width="9.109375" style="3" bestFit="1" customWidth="1"/>
    <col min="9" max="9" width="9.21875" style="3" bestFit="1" customWidth="1"/>
    <col min="10" max="10" width="13.88671875" style="3" customWidth="1"/>
    <col min="11" max="11" width="4.33203125" style="3" customWidth="1"/>
    <col min="12" max="12" width="18.33203125" style="3" bestFit="1" customWidth="1"/>
    <col min="13" max="13" width="18.5546875" style="3" bestFit="1" customWidth="1"/>
    <col min="14" max="14" width="14.44140625" style="3" bestFit="1" customWidth="1"/>
    <col min="15" max="15" width="14.5546875" style="3" bestFit="1" customWidth="1"/>
    <col min="16" max="16" width="29.5546875" style="3" bestFit="1" customWidth="1"/>
    <col min="17" max="17" width="12.21875" style="3" bestFit="1" customWidth="1"/>
    <col min="18" max="18" width="16.109375" style="3" bestFit="1" customWidth="1"/>
    <col min="19" max="19" width="22.5546875" style="3" bestFit="1" customWidth="1"/>
    <col min="20" max="20" width="18.109375" style="3" bestFit="1" customWidth="1"/>
    <col min="21" max="21" width="23.33203125" style="3" bestFit="1" customWidth="1"/>
    <col min="22" max="24" width="11.33203125" style="3" customWidth="1"/>
    <col min="25" max="25" width="13.88671875" style="3" bestFit="1" customWidth="1"/>
    <col min="26" max="26" width="0.6640625" style="3" customWidth="1"/>
    <col min="27" max="27" width="22.6640625" style="3" bestFit="1" customWidth="1"/>
    <col min="28" max="28" width="12.21875" style="3" customWidth="1"/>
    <col min="29" max="29" width="10.6640625" style="3" bestFit="1" customWidth="1"/>
    <col min="30" max="16384" width="8.88671875" style="3"/>
  </cols>
  <sheetData>
    <row r="3" spans="1:27" x14ac:dyDescent="0.3">
      <c r="W3" s="43"/>
      <c r="X3" s="43"/>
      <c r="Y3" s="2"/>
    </row>
    <row r="4" spans="1:27" x14ac:dyDescent="0.3">
      <c r="A4" s="2" t="s">
        <v>43</v>
      </c>
      <c r="B4" s="2" t="s">
        <v>0</v>
      </c>
      <c r="C4" s="2" t="s">
        <v>1</v>
      </c>
      <c r="D4" s="2" t="s">
        <v>44</v>
      </c>
      <c r="E4" s="2" t="s">
        <v>2</v>
      </c>
      <c r="F4" s="2" t="s">
        <v>45</v>
      </c>
      <c r="G4" s="2" t="s">
        <v>10</v>
      </c>
      <c r="H4" s="2" t="s">
        <v>16</v>
      </c>
      <c r="I4" s="2" t="s">
        <v>17</v>
      </c>
      <c r="J4" s="2" t="s">
        <v>18</v>
      </c>
      <c r="K4" s="2" t="s">
        <v>46</v>
      </c>
      <c r="L4" s="2" t="s">
        <v>31</v>
      </c>
      <c r="M4" s="2" t="s">
        <v>34</v>
      </c>
      <c r="N4" s="2" t="s">
        <v>35</v>
      </c>
      <c r="O4" s="2" t="s">
        <v>36</v>
      </c>
      <c r="P4" s="2" t="s">
        <v>37</v>
      </c>
      <c r="Q4" s="2" t="s">
        <v>38</v>
      </c>
      <c r="R4" s="2" t="s">
        <v>39</v>
      </c>
      <c r="S4" s="2" t="s">
        <v>40</v>
      </c>
      <c r="T4" s="2" t="s">
        <v>41</v>
      </c>
      <c r="U4" s="2" t="s">
        <v>42</v>
      </c>
      <c r="V4" s="2"/>
      <c r="W4" s="2"/>
      <c r="X4" s="2"/>
    </row>
    <row r="5" spans="1:27" x14ac:dyDescent="0.3">
      <c r="A5" s="3">
        <f ca="1">RANDBETWEEN(1,2)</f>
        <v>1</v>
      </c>
      <c r="B5" s="3" t="str">
        <f ca="1">IF(A5=1, "Men", "Women")</f>
        <v>Men</v>
      </c>
      <c r="C5" s="3">
        <f ca="1">RANDBETWEEN(25,45)</f>
        <v>30</v>
      </c>
      <c r="D5" s="3">
        <f ca="1">RANDBETWEEN(1,6)</f>
        <v>3</v>
      </c>
      <c r="E5" s="3" t="str">
        <f ca="1">VLOOKUP(D5,$Z$6:$AA$11, 2)</f>
        <v>Teaching</v>
      </c>
      <c r="F5" s="3">
        <f ca="1">RANDBETWEEN(1,5)</f>
        <v>5</v>
      </c>
      <c r="G5" s="3" t="str">
        <f t="shared" ref="G5:G68" ca="1" si="0">VLOOKUP(F5,$Z$29:$AA$33,2)</f>
        <v>Other</v>
      </c>
      <c r="H5" s="3">
        <f ca="1">RANDBETWEEN(0,4)</f>
        <v>4</v>
      </c>
      <c r="I5" s="3">
        <f ca="1">RANDBETWEEN(1,3)</f>
        <v>1</v>
      </c>
      <c r="J5" s="3">
        <f ca="1">RANDBETWEEN(25000,90000)</f>
        <v>37898</v>
      </c>
      <c r="K5" s="3">
        <f ca="1">RANDBETWEEN(1,13)</f>
        <v>10</v>
      </c>
      <c r="L5" s="3" t="str">
        <f ca="1">VLOOKUP(K5,$Z$14:$AA$25,2)</f>
        <v>New Brunckwick</v>
      </c>
      <c r="M5" s="3">
        <f ca="1">J5*RANDBETWEEN(3,6)</f>
        <v>189490</v>
      </c>
      <c r="N5" s="3">
        <f ca="1">RAND()*M5</f>
        <v>183691.48430529793</v>
      </c>
      <c r="O5" s="3">
        <f ca="1">I5*RAND()*J5</f>
        <v>16877.287062784992</v>
      </c>
      <c r="P5" s="3">
        <f ca="1">RANDBETWEEN(0,O5)</f>
        <v>2473</v>
      </c>
      <c r="Q5" s="3">
        <f ca="1">RAND()*J5</f>
        <v>16230.485562947986</v>
      </c>
      <c r="R5" s="3">
        <f ca="1">RAND()*J5*1.5</f>
        <v>48228.848760605171</v>
      </c>
      <c r="S5" s="3">
        <f ca="1">M5+O5+R5</f>
        <v>254596.13582339018</v>
      </c>
      <c r="T5" s="3">
        <f ca="1">N5+P5+Q5</f>
        <v>202394.96986824591</v>
      </c>
      <c r="U5" s="3">
        <f ca="1">S5-T5</f>
        <v>52201.165955144272</v>
      </c>
      <c r="AA5" s="2" t="s">
        <v>3</v>
      </c>
    </row>
    <row r="6" spans="1:27" x14ac:dyDescent="0.3">
      <c r="A6" s="3">
        <f t="shared" ref="A6:A69" ca="1" si="1">RANDBETWEEN(1,2)</f>
        <v>2</v>
      </c>
      <c r="B6" s="3" t="str">
        <f t="shared" ref="B6:B69" ca="1" si="2">IF(A6=1, "Men", "Women")</f>
        <v>Women</v>
      </c>
      <c r="C6" s="3">
        <f t="shared" ref="C6:C69" ca="1" si="3">RANDBETWEEN(25,45)</f>
        <v>41</v>
      </c>
      <c r="D6" s="3">
        <f t="shared" ref="D6:D69" ca="1" si="4">RANDBETWEEN(1,6)</f>
        <v>2</v>
      </c>
      <c r="E6" s="3" t="str">
        <f t="shared" ref="E6:E69" ca="1" si="5">VLOOKUP(D6,$Z$6:$AA$11, 2)</f>
        <v>Construction</v>
      </c>
      <c r="F6" s="3">
        <f t="shared" ref="F6:F69" ca="1" si="6">RANDBETWEEN(1,5)</f>
        <v>3</v>
      </c>
      <c r="G6" s="3" t="str">
        <f t="shared" ca="1" si="0"/>
        <v>University</v>
      </c>
      <c r="H6" s="3">
        <f t="shared" ref="H6:H69" ca="1" si="7">RANDBETWEEN(0,4)</f>
        <v>1</v>
      </c>
      <c r="I6" s="3">
        <f t="shared" ref="I6:I69" ca="1" si="8">RANDBETWEEN(1,3)</f>
        <v>3</v>
      </c>
      <c r="J6" s="3">
        <f t="shared" ref="J6:J69" ca="1" si="9">RANDBETWEEN(25000,90000)</f>
        <v>67959</v>
      </c>
      <c r="K6" s="3">
        <f t="shared" ref="K6:K69" ca="1" si="10">RANDBETWEEN(1,13)</f>
        <v>3</v>
      </c>
      <c r="L6" s="3" t="str">
        <f t="shared" ref="L6:L69" ca="1" si="11">VLOOKUP(K6,$Z$14:$AA$25,2)</f>
        <v>Northwest TR</v>
      </c>
      <c r="M6" s="3">
        <f t="shared" ref="M6:M29" ca="1" si="12">J6*RANDBETWEEN(3,6)</f>
        <v>203877</v>
      </c>
      <c r="N6" s="3">
        <f t="shared" ref="N6:N69" ca="1" si="13">RAND()*M6</f>
        <v>78155.208024638458</v>
      </c>
      <c r="O6" s="3">
        <f t="shared" ref="O6:O29" ca="1" si="14">I6*RAND()*J6</f>
        <v>120005.1179174404</v>
      </c>
      <c r="P6" s="3">
        <f t="shared" ref="P6:P69" ca="1" si="15">RANDBETWEEN(0,O6)</f>
        <v>20454</v>
      </c>
      <c r="Q6" s="3">
        <f t="shared" ref="Q6:Q29" ca="1" si="16">RAND()*J6</f>
        <v>55968.224777328258</v>
      </c>
      <c r="R6" s="3">
        <f t="shared" ref="R6:R29" ca="1" si="17">RAND()*J6*1.5</f>
        <v>70801.688352196186</v>
      </c>
      <c r="S6" s="3">
        <f t="shared" ref="S6:S29" ca="1" si="18">M6+O6+R6</f>
        <v>394683.80626963655</v>
      </c>
      <c r="T6" s="3">
        <f t="shared" ref="T6:T29" ca="1" si="19">N6+P6+Q6</f>
        <v>154577.43280196673</v>
      </c>
      <c r="U6" s="3">
        <f t="shared" ref="U6:U29" ca="1" si="20">S6-T6</f>
        <v>240106.37346766982</v>
      </c>
      <c r="Z6" s="2">
        <v>1</v>
      </c>
      <c r="AA6" s="3" t="s">
        <v>4</v>
      </c>
    </row>
    <row r="7" spans="1:27" x14ac:dyDescent="0.3">
      <c r="A7" s="3">
        <f t="shared" ca="1" si="1"/>
        <v>1</v>
      </c>
      <c r="B7" s="3" t="str">
        <f t="shared" ca="1" si="2"/>
        <v>Men</v>
      </c>
      <c r="C7" s="3">
        <f t="shared" ca="1" si="3"/>
        <v>41</v>
      </c>
      <c r="D7" s="3">
        <f t="shared" ca="1" si="4"/>
        <v>5</v>
      </c>
      <c r="E7" s="3" t="str">
        <f t="shared" ca="1" si="5"/>
        <v>General Work</v>
      </c>
      <c r="F7" s="3">
        <f t="shared" ca="1" si="6"/>
        <v>3</v>
      </c>
      <c r="G7" s="3" t="str">
        <f t="shared" ca="1" si="0"/>
        <v>University</v>
      </c>
      <c r="H7" s="3">
        <f t="shared" ca="1" si="7"/>
        <v>3</v>
      </c>
      <c r="I7" s="3">
        <f t="shared" ca="1" si="8"/>
        <v>1</v>
      </c>
      <c r="J7" s="3">
        <f t="shared" ca="1" si="9"/>
        <v>39105</v>
      </c>
      <c r="K7" s="3">
        <f t="shared" ca="1" si="10"/>
        <v>1</v>
      </c>
      <c r="L7" s="3" t="str">
        <f t="shared" ca="1" si="11"/>
        <v>Yukon</v>
      </c>
      <c r="M7" s="3">
        <f t="shared" ca="1" si="12"/>
        <v>234630</v>
      </c>
      <c r="N7" s="3">
        <f t="shared" ca="1" si="13"/>
        <v>115836.85559350759</v>
      </c>
      <c r="O7" s="3">
        <f t="shared" ca="1" si="14"/>
        <v>35780.401337685085</v>
      </c>
      <c r="P7" s="3">
        <f t="shared" ca="1" si="15"/>
        <v>29977</v>
      </c>
      <c r="Q7" s="3">
        <f t="shared" ca="1" si="16"/>
        <v>29654.284835263843</v>
      </c>
      <c r="R7" s="3">
        <f t="shared" ca="1" si="17"/>
        <v>22303.486942059586</v>
      </c>
      <c r="S7" s="3">
        <f t="shared" ca="1" si="18"/>
        <v>292713.88827974466</v>
      </c>
      <c r="T7" s="3">
        <f t="shared" ca="1" si="19"/>
        <v>175468.14042877144</v>
      </c>
      <c r="U7" s="3">
        <f t="shared" ca="1" si="20"/>
        <v>117245.74785097322</v>
      </c>
      <c r="Z7" s="2">
        <v>2</v>
      </c>
      <c r="AA7" s="3" t="s">
        <v>5</v>
      </c>
    </row>
    <row r="8" spans="1:27" x14ac:dyDescent="0.3">
      <c r="A8" s="3">
        <f t="shared" ca="1" si="1"/>
        <v>2</v>
      </c>
      <c r="B8" s="3" t="str">
        <f t="shared" ca="1" si="2"/>
        <v>Women</v>
      </c>
      <c r="C8" s="3">
        <f t="shared" ca="1" si="3"/>
        <v>38</v>
      </c>
      <c r="D8" s="3">
        <f t="shared" ca="1" si="4"/>
        <v>4</v>
      </c>
      <c r="E8" s="3" t="str">
        <f t="shared" ca="1" si="5"/>
        <v>IT</v>
      </c>
      <c r="F8" s="3">
        <f t="shared" ca="1" si="6"/>
        <v>1</v>
      </c>
      <c r="G8" s="3" t="str">
        <f t="shared" ca="1" si="0"/>
        <v>High School</v>
      </c>
      <c r="H8" s="3">
        <f t="shared" ca="1" si="7"/>
        <v>4</v>
      </c>
      <c r="I8" s="3">
        <f t="shared" ca="1" si="8"/>
        <v>1</v>
      </c>
      <c r="J8" s="3">
        <f t="shared" ca="1" si="9"/>
        <v>72935</v>
      </c>
      <c r="K8" s="3">
        <f t="shared" ca="1" si="10"/>
        <v>12</v>
      </c>
      <c r="L8" s="3" t="str">
        <f t="shared" ca="1" si="11"/>
        <v>Prince Edward Island</v>
      </c>
      <c r="M8" s="3">
        <f t="shared" ca="1" si="12"/>
        <v>291740</v>
      </c>
      <c r="N8" s="3">
        <f t="shared" ca="1" si="13"/>
        <v>78446.967038474671</v>
      </c>
      <c r="O8" s="3">
        <f t="shared" ca="1" si="14"/>
        <v>1589.090714516152</v>
      </c>
      <c r="P8" s="3">
        <f t="shared" ca="1" si="15"/>
        <v>808</v>
      </c>
      <c r="Q8" s="3">
        <f t="shared" ca="1" si="16"/>
        <v>2940.2192101416595</v>
      </c>
      <c r="R8" s="3">
        <f t="shared" ca="1" si="17"/>
        <v>34799.552980028602</v>
      </c>
      <c r="S8" s="3">
        <f t="shared" ca="1" si="18"/>
        <v>328128.64369454479</v>
      </c>
      <c r="T8" s="3">
        <f t="shared" ca="1" si="19"/>
        <v>82195.18624861633</v>
      </c>
      <c r="U8" s="3">
        <f t="shared" ca="1" si="20"/>
        <v>245933.45744592848</v>
      </c>
      <c r="Z8" s="2">
        <v>3</v>
      </c>
      <c r="AA8" s="3" t="s">
        <v>6</v>
      </c>
    </row>
    <row r="9" spans="1:27" x14ac:dyDescent="0.3">
      <c r="A9" s="3">
        <f t="shared" ca="1" si="1"/>
        <v>2</v>
      </c>
      <c r="B9" s="3" t="str">
        <f t="shared" ca="1" si="2"/>
        <v>Women</v>
      </c>
      <c r="C9" s="3">
        <f t="shared" ca="1" si="3"/>
        <v>37</v>
      </c>
      <c r="D9" s="3">
        <f t="shared" ca="1" si="4"/>
        <v>2</v>
      </c>
      <c r="E9" s="3" t="str">
        <f t="shared" ca="1" si="5"/>
        <v>Construction</v>
      </c>
      <c r="F9" s="3">
        <f t="shared" ca="1" si="6"/>
        <v>1</v>
      </c>
      <c r="G9" s="3" t="str">
        <f t="shared" ca="1" si="0"/>
        <v>High School</v>
      </c>
      <c r="H9" s="3">
        <f t="shared" ca="1" si="7"/>
        <v>2</v>
      </c>
      <c r="I9" s="3">
        <f t="shared" ca="1" si="8"/>
        <v>2</v>
      </c>
      <c r="J9" s="3">
        <f t="shared" ca="1" si="9"/>
        <v>74540</v>
      </c>
      <c r="K9" s="3">
        <f t="shared" ca="1" si="10"/>
        <v>3</v>
      </c>
      <c r="L9" s="3" t="str">
        <f t="shared" ca="1" si="11"/>
        <v>Northwest TR</v>
      </c>
      <c r="M9" s="3">
        <f t="shared" ca="1" si="12"/>
        <v>298160</v>
      </c>
      <c r="N9" s="3">
        <f t="shared" ca="1" si="13"/>
        <v>202813.30241026919</v>
      </c>
      <c r="O9" s="3">
        <f t="shared" ca="1" si="14"/>
        <v>102077.27833198874</v>
      </c>
      <c r="P9" s="3">
        <f t="shared" ca="1" si="15"/>
        <v>19689</v>
      </c>
      <c r="Q9" s="3">
        <f t="shared" ca="1" si="16"/>
        <v>10833.712938372044</v>
      </c>
      <c r="R9" s="3">
        <f t="shared" ca="1" si="17"/>
        <v>12749.755892264773</v>
      </c>
      <c r="S9" s="3">
        <f t="shared" ca="1" si="18"/>
        <v>412987.0342242535</v>
      </c>
      <c r="T9" s="3">
        <f t="shared" ca="1" si="19"/>
        <v>233336.01534864123</v>
      </c>
      <c r="U9" s="3">
        <f t="shared" ca="1" si="20"/>
        <v>179651.01887561227</v>
      </c>
      <c r="Z9" s="2">
        <v>4</v>
      </c>
      <c r="AA9" s="3" t="s">
        <v>7</v>
      </c>
    </row>
    <row r="10" spans="1:27" x14ac:dyDescent="0.3">
      <c r="A10" s="3">
        <f t="shared" ca="1" si="1"/>
        <v>1</v>
      </c>
      <c r="B10" s="3" t="str">
        <f t="shared" ca="1" si="2"/>
        <v>Men</v>
      </c>
      <c r="C10" s="3">
        <f t="shared" ca="1" si="3"/>
        <v>38</v>
      </c>
      <c r="D10" s="3">
        <f t="shared" ca="1" si="4"/>
        <v>5</v>
      </c>
      <c r="E10" s="3" t="str">
        <f t="shared" ca="1" si="5"/>
        <v>General Work</v>
      </c>
      <c r="F10" s="3">
        <f t="shared" ca="1" si="6"/>
        <v>1</v>
      </c>
      <c r="G10" s="3" t="str">
        <f t="shared" ca="1" si="0"/>
        <v>High School</v>
      </c>
      <c r="H10" s="3">
        <f t="shared" ca="1" si="7"/>
        <v>4</v>
      </c>
      <c r="I10" s="3">
        <f t="shared" ca="1" si="8"/>
        <v>3</v>
      </c>
      <c r="J10" s="3">
        <f t="shared" ca="1" si="9"/>
        <v>38783</v>
      </c>
      <c r="K10" s="3">
        <f t="shared" ca="1" si="10"/>
        <v>4</v>
      </c>
      <c r="L10" s="3" t="str">
        <f t="shared" ca="1" si="11"/>
        <v>Alberta</v>
      </c>
      <c r="M10" s="3">
        <f t="shared" ca="1" si="12"/>
        <v>193915</v>
      </c>
      <c r="N10" s="3">
        <f t="shared" ca="1" si="13"/>
        <v>29535.158619732349</v>
      </c>
      <c r="O10" s="3">
        <f t="shared" ca="1" si="14"/>
        <v>21818.010536183894</v>
      </c>
      <c r="P10" s="3">
        <f t="shared" ca="1" si="15"/>
        <v>11944</v>
      </c>
      <c r="Q10" s="3">
        <f t="shared" ca="1" si="16"/>
        <v>9624.0298899871141</v>
      </c>
      <c r="R10" s="3">
        <f t="shared" ca="1" si="17"/>
        <v>31153.800107123876</v>
      </c>
      <c r="S10" s="3">
        <f t="shared" ca="1" si="18"/>
        <v>246886.81064330778</v>
      </c>
      <c r="T10" s="3">
        <f t="shared" ca="1" si="19"/>
        <v>51103.188509719461</v>
      </c>
      <c r="U10" s="3">
        <f t="shared" ca="1" si="20"/>
        <v>195783.6221335883</v>
      </c>
      <c r="Z10" s="2">
        <v>5</v>
      </c>
      <c r="AA10" s="3" t="s">
        <v>8</v>
      </c>
    </row>
    <row r="11" spans="1:27" x14ac:dyDescent="0.3">
      <c r="A11" s="3">
        <f t="shared" ca="1" si="1"/>
        <v>2</v>
      </c>
      <c r="B11" s="3" t="str">
        <f t="shared" ca="1" si="2"/>
        <v>Women</v>
      </c>
      <c r="C11" s="3">
        <f t="shared" ca="1" si="3"/>
        <v>26</v>
      </c>
      <c r="D11" s="3">
        <f t="shared" ca="1" si="4"/>
        <v>4</v>
      </c>
      <c r="E11" s="3" t="str">
        <f t="shared" ca="1" si="5"/>
        <v>IT</v>
      </c>
      <c r="F11" s="3">
        <f t="shared" ca="1" si="6"/>
        <v>1</v>
      </c>
      <c r="G11" s="3" t="str">
        <f t="shared" ca="1" si="0"/>
        <v>High School</v>
      </c>
      <c r="H11" s="3">
        <f t="shared" ca="1" si="7"/>
        <v>3</v>
      </c>
      <c r="I11" s="3">
        <f t="shared" ca="1" si="8"/>
        <v>2</v>
      </c>
      <c r="J11" s="3">
        <f t="shared" ca="1" si="9"/>
        <v>55980</v>
      </c>
      <c r="K11" s="3">
        <f t="shared" ca="1" si="10"/>
        <v>1</v>
      </c>
      <c r="L11" s="3" t="str">
        <f t="shared" ca="1" si="11"/>
        <v>Yukon</v>
      </c>
      <c r="M11" s="3">
        <f t="shared" ca="1" si="12"/>
        <v>335880</v>
      </c>
      <c r="N11" s="3">
        <f t="shared" ca="1" si="13"/>
        <v>242745.22028864498</v>
      </c>
      <c r="O11" s="3">
        <f t="shared" ca="1" si="14"/>
        <v>13728.378284454004</v>
      </c>
      <c r="P11" s="3">
        <f t="shared" ca="1" si="15"/>
        <v>3568</v>
      </c>
      <c r="Q11" s="3">
        <f t="shared" ca="1" si="16"/>
        <v>27366.611232781757</v>
      </c>
      <c r="R11" s="3">
        <f t="shared" ca="1" si="17"/>
        <v>50297.776403532698</v>
      </c>
      <c r="S11" s="3">
        <f t="shared" ca="1" si="18"/>
        <v>399906.15468798671</v>
      </c>
      <c r="T11" s="3">
        <f t="shared" ca="1" si="19"/>
        <v>273679.83152142673</v>
      </c>
      <c r="U11" s="3">
        <f t="shared" ca="1" si="20"/>
        <v>126226.32316655997</v>
      </c>
      <c r="Z11" s="2">
        <v>6</v>
      </c>
      <c r="AA11" s="3" t="s">
        <v>9</v>
      </c>
    </row>
    <row r="12" spans="1:27" x14ac:dyDescent="0.3">
      <c r="A12" s="3">
        <f t="shared" ca="1" si="1"/>
        <v>1</v>
      </c>
      <c r="B12" s="3" t="str">
        <f t="shared" ca="1" si="2"/>
        <v>Men</v>
      </c>
      <c r="C12" s="3">
        <f t="shared" ca="1" si="3"/>
        <v>37</v>
      </c>
      <c r="D12" s="3">
        <f t="shared" ca="1" si="4"/>
        <v>1</v>
      </c>
      <c r="E12" s="3" t="str">
        <f t="shared" ca="1" si="5"/>
        <v>Health</v>
      </c>
      <c r="F12" s="3">
        <f t="shared" ca="1" si="6"/>
        <v>2</v>
      </c>
      <c r="G12" s="3" t="str">
        <f t="shared" ca="1" si="0"/>
        <v>College</v>
      </c>
      <c r="H12" s="3">
        <f t="shared" ca="1" si="7"/>
        <v>0</v>
      </c>
      <c r="I12" s="3">
        <f t="shared" ca="1" si="8"/>
        <v>1</v>
      </c>
      <c r="J12" s="3">
        <f t="shared" ca="1" si="9"/>
        <v>67175</v>
      </c>
      <c r="K12" s="3">
        <f t="shared" ca="1" si="10"/>
        <v>8</v>
      </c>
      <c r="L12" s="3" t="str">
        <f t="shared" ca="1" si="11"/>
        <v>Quebec</v>
      </c>
      <c r="M12" s="3">
        <f t="shared" ca="1" si="12"/>
        <v>201525</v>
      </c>
      <c r="N12" s="3">
        <f t="shared" ca="1" si="13"/>
        <v>96270.078369005554</v>
      </c>
      <c r="O12" s="3">
        <f t="shared" ca="1" si="14"/>
        <v>65169.359568729749</v>
      </c>
      <c r="P12" s="3">
        <f t="shared" ca="1" si="15"/>
        <v>61539</v>
      </c>
      <c r="Q12" s="3">
        <f t="shared" ca="1" si="16"/>
        <v>12496.167916709337</v>
      </c>
      <c r="R12" s="3">
        <f t="shared" ca="1" si="17"/>
        <v>47054.398883610018</v>
      </c>
      <c r="S12" s="3">
        <f t="shared" ca="1" si="18"/>
        <v>313748.7584523398</v>
      </c>
      <c r="T12" s="3">
        <f t="shared" ca="1" si="19"/>
        <v>170305.24628571488</v>
      </c>
      <c r="U12" s="3">
        <f t="shared" ca="1" si="20"/>
        <v>143443.51216662492</v>
      </c>
    </row>
    <row r="13" spans="1:27" x14ac:dyDescent="0.3">
      <c r="A13" s="3">
        <f t="shared" ca="1" si="1"/>
        <v>1</v>
      </c>
      <c r="B13" s="3" t="str">
        <f t="shared" ca="1" si="2"/>
        <v>Men</v>
      </c>
      <c r="C13" s="3">
        <f t="shared" ca="1" si="3"/>
        <v>36</v>
      </c>
      <c r="D13" s="3">
        <f t="shared" ca="1" si="4"/>
        <v>6</v>
      </c>
      <c r="E13" s="3" t="str">
        <f t="shared" ca="1" si="5"/>
        <v>Agriculture</v>
      </c>
      <c r="F13" s="3">
        <f t="shared" ca="1" si="6"/>
        <v>4</v>
      </c>
      <c r="G13" s="3" t="str">
        <f t="shared" ca="1" si="0"/>
        <v>Technical</v>
      </c>
      <c r="H13" s="3">
        <f t="shared" ca="1" si="7"/>
        <v>1</v>
      </c>
      <c r="I13" s="3">
        <f t="shared" ca="1" si="8"/>
        <v>1</v>
      </c>
      <c r="J13" s="3">
        <f t="shared" ca="1" si="9"/>
        <v>88554</v>
      </c>
      <c r="K13" s="3">
        <f t="shared" ca="1" si="10"/>
        <v>2</v>
      </c>
      <c r="L13" s="3" t="str">
        <f t="shared" ca="1" si="11"/>
        <v>BC</v>
      </c>
      <c r="M13" s="3">
        <f t="shared" ca="1" si="12"/>
        <v>354216</v>
      </c>
      <c r="N13" s="3">
        <f t="shared" ca="1" si="13"/>
        <v>308368.52339692338</v>
      </c>
      <c r="O13" s="3">
        <f t="shared" ca="1" si="14"/>
        <v>49768.231860778709</v>
      </c>
      <c r="P13" s="3">
        <f t="shared" ca="1" si="15"/>
        <v>11641</v>
      </c>
      <c r="Q13" s="3">
        <f t="shared" ca="1" si="16"/>
        <v>1064.8520763950976</v>
      </c>
      <c r="R13" s="3">
        <f t="shared" ca="1" si="17"/>
        <v>40100.317961614026</v>
      </c>
      <c r="S13" s="3">
        <f t="shared" ca="1" si="18"/>
        <v>444084.54982239276</v>
      </c>
      <c r="T13" s="3">
        <f t="shared" ca="1" si="19"/>
        <v>321074.37547331851</v>
      </c>
      <c r="U13" s="3">
        <f t="shared" ca="1" si="20"/>
        <v>123010.17434907425</v>
      </c>
      <c r="AA13" s="2" t="s">
        <v>32</v>
      </c>
    </row>
    <row r="14" spans="1:27" x14ac:dyDescent="0.3">
      <c r="A14" s="3">
        <f t="shared" ca="1" si="1"/>
        <v>2</v>
      </c>
      <c r="B14" s="3" t="str">
        <f t="shared" ca="1" si="2"/>
        <v>Women</v>
      </c>
      <c r="C14" s="3">
        <f t="shared" ca="1" si="3"/>
        <v>30</v>
      </c>
      <c r="D14" s="3">
        <f t="shared" ca="1" si="4"/>
        <v>6</v>
      </c>
      <c r="E14" s="3" t="str">
        <f t="shared" ca="1" si="5"/>
        <v>Agriculture</v>
      </c>
      <c r="F14" s="3">
        <f t="shared" ca="1" si="6"/>
        <v>5</v>
      </c>
      <c r="G14" s="3" t="str">
        <f t="shared" ca="1" si="0"/>
        <v>Other</v>
      </c>
      <c r="H14" s="3">
        <f t="shared" ca="1" si="7"/>
        <v>0</v>
      </c>
      <c r="I14" s="3">
        <f t="shared" ca="1" si="8"/>
        <v>3</v>
      </c>
      <c r="J14" s="3">
        <f t="shared" ca="1" si="9"/>
        <v>34431</v>
      </c>
      <c r="K14" s="3">
        <f t="shared" ca="1" si="10"/>
        <v>10</v>
      </c>
      <c r="L14" s="3" t="str">
        <f t="shared" ca="1" si="11"/>
        <v>New Brunckwick</v>
      </c>
      <c r="M14" s="3">
        <f t="shared" ca="1" si="12"/>
        <v>172155</v>
      </c>
      <c r="N14" s="3">
        <f t="shared" ca="1" si="13"/>
        <v>28188.027033497157</v>
      </c>
      <c r="O14" s="3">
        <f t="shared" ca="1" si="14"/>
        <v>48807.276532921911</v>
      </c>
      <c r="P14" s="3">
        <f t="shared" ca="1" si="15"/>
        <v>9177</v>
      </c>
      <c r="Q14" s="3">
        <f t="shared" ca="1" si="16"/>
        <v>20838.845080409792</v>
      </c>
      <c r="R14" s="3">
        <f t="shared" ca="1" si="17"/>
        <v>9233.3207231259676</v>
      </c>
      <c r="S14" s="3">
        <f t="shared" ca="1" si="18"/>
        <v>230195.59725604788</v>
      </c>
      <c r="T14" s="3">
        <f t="shared" ca="1" si="19"/>
        <v>58203.872113906953</v>
      </c>
      <c r="U14" s="3">
        <f t="shared" ca="1" si="20"/>
        <v>171991.72514214093</v>
      </c>
      <c r="Z14" s="2">
        <v>1</v>
      </c>
      <c r="AA14" s="3" t="s">
        <v>19</v>
      </c>
    </row>
    <row r="15" spans="1:27" x14ac:dyDescent="0.3">
      <c r="A15" s="3">
        <f t="shared" ca="1" si="1"/>
        <v>2</v>
      </c>
      <c r="B15" s="3" t="str">
        <f t="shared" ca="1" si="2"/>
        <v>Women</v>
      </c>
      <c r="C15" s="3">
        <f t="shared" ca="1" si="3"/>
        <v>26</v>
      </c>
      <c r="D15" s="3">
        <f t="shared" ca="1" si="4"/>
        <v>1</v>
      </c>
      <c r="E15" s="3" t="str">
        <f t="shared" ca="1" si="5"/>
        <v>Health</v>
      </c>
      <c r="F15" s="3">
        <f t="shared" ca="1" si="6"/>
        <v>5</v>
      </c>
      <c r="G15" s="3" t="str">
        <f t="shared" ca="1" si="0"/>
        <v>Other</v>
      </c>
      <c r="H15" s="3">
        <f t="shared" ca="1" si="7"/>
        <v>3</v>
      </c>
      <c r="I15" s="3">
        <f t="shared" ca="1" si="8"/>
        <v>1</v>
      </c>
      <c r="J15" s="3">
        <f t="shared" ca="1" si="9"/>
        <v>74689</v>
      </c>
      <c r="K15" s="3">
        <f t="shared" ca="1" si="10"/>
        <v>2</v>
      </c>
      <c r="L15" s="3" t="str">
        <f t="shared" ca="1" si="11"/>
        <v>BC</v>
      </c>
      <c r="M15" s="3">
        <f t="shared" ca="1" si="12"/>
        <v>224067</v>
      </c>
      <c r="N15" s="3">
        <f t="shared" ca="1" si="13"/>
        <v>50899.028687026781</v>
      </c>
      <c r="O15" s="3">
        <f t="shared" ca="1" si="14"/>
        <v>31557.165924827998</v>
      </c>
      <c r="P15" s="3">
        <f t="shared" ca="1" si="15"/>
        <v>4755</v>
      </c>
      <c r="Q15" s="3">
        <f t="shared" ca="1" si="16"/>
        <v>60319.352309350768</v>
      </c>
      <c r="R15" s="3">
        <f t="shared" ca="1" si="17"/>
        <v>86201.046456057462</v>
      </c>
      <c r="S15" s="3">
        <f t="shared" ca="1" si="18"/>
        <v>341825.2123808855</v>
      </c>
      <c r="T15" s="3">
        <f t="shared" ca="1" si="19"/>
        <v>115973.38099637756</v>
      </c>
      <c r="U15" s="3">
        <f t="shared" ca="1" si="20"/>
        <v>225851.83138450794</v>
      </c>
      <c r="Z15" s="2">
        <v>2</v>
      </c>
      <c r="AA15" s="3" t="s">
        <v>20</v>
      </c>
    </row>
    <row r="16" spans="1:27" x14ac:dyDescent="0.3">
      <c r="A16" s="3">
        <f t="shared" ca="1" si="1"/>
        <v>2</v>
      </c>
      <c r="B16" s="3" t="str">
        <f t="shared" ca="1" si="2"/>
        <v>Women</v>
      </c>
      <c r="C16" s="3">
        <f t="shared" ca="1" si="3"/>
        <v>39</v>
      </c>
      <c r="D16" s="3">
        <f t="shared" ca="1" si="4"/>
        <v>6</v>
      </c>
      <c r="E16" s="3" t="str">
        <f t="shared" ca="1" si="5"/>
        <v>Agriculture</v>
      </c>
      <c r="F16" s="3">
        <f t="shared" ca="1" si="6"/>
        <v>2</v>
      </c>
      <c r="G16" s="3" t="str">
        <f t="shared" ca="1" si="0"/>
        <v>College</v>
      </c>
      <c r="H16" s="3">
        <f t="shared" ca="1" si="7"/>
        <v>1</v>
      </c>
      <c r="I16" s="3">
        <f t="shared" ca="1" si="8"/>
        <v>1</v>
      </c>
      <c r="J16" s="3">
        <f t="shared" ca="1" si="9"/>
        <v>73100</v>
      </c>
      <c r="K16" s="3">
        <f t="shared" ca="1" si="10"/>
        <v>7</v>
      </c>
      <c r="L16" s="3" t="str">
        <f t="shared" ca="1" si="11"/>
        <v>Ontario</v>
      </c>
      <c r="M16" s="3">
        <f t="shared" ca="1" si="12"/>
        <v>438600</v>
      </c>
      <c r="N16" s="3">
        <f t="shared" ca="1" si="13"/>
        <v>61836.681454155609</v>
      </c>
      <c r="O16" s="3">
        <f t="shared" ca="1" si="14"/>
        <v>23483.27122438846</v>
      </c>
      <c r="P16" s="3">
        <f t="shared" ca="1" si="15"/>
        <v>17404</v>
      </c>
      <c r="Q16" s="3">
        <f t="shared" ca="1" si="16"/>
        <v>2482.8117515907165</v>
      </c>
      <c r="R16" s="3">
        <f t="shared" ca="1" si="17"/>
        <v>51419.589598597886</v>
      </c>
      <c r="S16" s="3">
        <f t="shared" ca="1" si="18"/>
        <v>513502.86082298635</v>
      </c>
      <c r="T16" s="3">
        <f t="shared" ca="1" si="19"/>
        <v>81723.49320574633</v>
      </c>
      <c r="U16" s="3">
        <f t="shared" ca="1" si="20"/>
        <v>431779.36761724</v>
      </c>
      <c r="Z16" s="2">
        <v>3</v>
      </c>
      <c r="AA16" s="3" t="s">
        <v>21</v>
      </c>
    </row>
    <row r="17" spans="1:27" x14ac:dyDescent="0.3">
      <c r="A17" s="3">
        <f t="shared" ca="1" si="1"/>
        <v>1</v>
      </c>
      <c r="B17" s="3" t="str">
        <f t="shared" ca="1" si="2"/>
        <v>Men</v>
      </c>
      <c r="C17" s="3">
        <f t="shared" ca="1" si="3"/>
        <v>45</v>
      </c>
      <c r="D17" s="3">
        <f t="shared" ca="1" si="4"/>
        <v>4</v>
      </c>
      <c r="E17" s="3" t="str">
        <f t="shared" ca="1" si="5"/>
        <v>IT</v>
      </c>
      <c r="F17" s="3">
        <f t="shared" ca="1" si="6"/>
        <v>4</v>
      </c>
      <c r="G17" s="3" t="str">
        <f t="shared" ca="1" si="0"/>
        <v>Technical</v>
      </c>
      <c r="H17" s="3">
        <f t="shared" ca="1" si="7"/>
        <v>0</v>
      </c>
      <c r="I17" s="3">
        <f t="shared" ca="1" si="8"/>
        <v>3</v>
      </c>
      <c r="J17" s="3">
        <f t="shared" ca="1" si="9"/>
        <v>74162</v>
      </c>
      <c r="K17" s="3">
        <f t="shared" ca="1" si="10"/>
        <v>10</v>
      </c>
      <c r="L17" s="3" t="str">
        <f t="shared" ca="1" si="11"/>
        <v>New Brunckwick</v>
      </c>
      <c r="M17" s="3">
        <f t="shared" ca="1" si="12"/>
        <v>370810</v>
      </c>
      <c r="N17" s="3">
        <f t="shared" ca="1" si="13"/>
        <v>289717.12823017751</v>
      </c>
      <c r="O17" s="3">
        <f t="shared" ca="1" si="14"/>
        <v>182858.77009644173</v>
      </c>
      <c r="P17" s="3">
        <f t="shared" ca="1" si="15"/>
        <v>119178</v>
      </c>
      <c r="Q17" s="3">
        <f t="shared" ca="1" si="16"/>
        <v>9479.7888000113107</v>
      </c>
      <c r="R17" s="3">
        <f t="shared" ca="1" si="17"/>
        <v>103545.32776697072</v>
      </c>
      <c r="S17" s="3">
        <f t="shared" ca="1" si="18"/>
        <v>657214.09786341246</v>
      </c>
      <c r="T17" s="3">
        <f t="shared" ca="1" si="19"/>
        <v>418374.91703018884</v>
      </c>
      <c r="U17" s="3">
        <f t="shared" ca="1" si="20"/>
        <v>238839.18083322363</v>
      </c>
      <c r="Z17" s="2">
        <v>4</v>
      </c>
      <c r="AA17" s="3" t="s">
        <v>22</v>
      </c>
    </row>
    <row r="18" spans="1:27" x14ac:dyDescent="0.3">
      <c r="A18" s="3">
        <f t="shared" ca="1" si="1"/>
        <v>1</v>
      </c>
      <c r="B18" s="3" t="str">
        <f t="shared" ca="1" si="2"/>
        <v>Men</v>
      </c>
      <c r="C18" s="3">
        <f t="shared" ca="1" si="3"/>
        <v>28</v>
      </c>
      <c r="D18" s="3">
        <f ca="1">RANDBETWEEN(1,6)</f>
        <v>6</v>
      </c>
      <c r="E18" s="3" t="str">
        <f ca="1">VLOOKUP(D18,$Z$6:$AA$11, 2)</f>
        <v>Agriculture</v>
      </c>
      <c r="F18" s="3">
        <f t="shared" ca="1" si="6"/>
        <v>5</v>
      </c>
      <c r="G18" s="3" t="str">
        <f t="shared" ca="1" si="0"/>
        <v>Other</v>
      </c>
      <c r="H18" s="3">
        <f t="shared" ca="1" si="7"/>
        <v>0</v>
      </c>
      <c r="I18" s="3">
        <f t="shared" ca="1" si="8"/>
        <v>2</v>
      </c>
      <c r="J18" s="3">
        <f t="shared" ca="1" si="9"/>
        <v>72459</v>
      </c>
      <c r="K18" s="3">
        <f t="shared" ca="1" si="10"/>
        <v>5</v>
      </c>
      <c r="L18" s="3" t="str">
        <f t="shared" ca="1" si="11"/>
        <v>Nunavut</v>
      </c>
      <c r="M18" s="3">
        <f t="shared" ca="1" si="12"/>
        <v>434754</v>
      </c>
      <c r="N18" s="3">
        <f t="shared" ca="1" si="13"/>
        <v>241935.3437592868</v>
      </c>
      <c r="O18" s="3">
        <f t="shared" ca="1" si="14"/>
        <v>37392.033143809007</v>
      </c>
      <c r="P18" s="3">
        <f t="shared" ca="1" si="15"/>
        <v>2168</v>
      </c>
      <c r="Q18" s="3">
        <f t="shared" ca="1" si="16"/>
        <v>42044.14475820103</v>
      </c>
      <c r="R18" s="3">
        <f t="shared" ca="1" si="17"/>
        <v>61215.695446596525</v>
      </c>
      <c r="S18" s="3">
        <f t="shared" ca="1" si="18"/>
        <v>533361.72859040555</v>
      </c>
      <c r="T18" s="3">
        <f t="shared" ca="1" si="19"/>
        <v>286147.48851748783</v>
      </c>
      <c r="U18" s="3">
        <f t="shared" ca="1" si="20"/>
        <v>247214.24007291772</v>
      </c>
      <c r="Z18" s="2">
        <v>5</v>
      </c>
      <c r="AA18" s="3" t="s">
        <v>23</v>
      </c>
    </row>
    <row r="19" spans="1:27" x14ac:dyDescent="0.3">
      <c r="A19" s="3">
        <f t="shared" ca="1" si="1"/>
        <v>1</v>
      </c>
      <c r="B19" s="3" t="str">
        <f t="shared" ca="1" si="2"/>
        <v>Men</v>
      </c>
      <c r="C19" s="3">
        <f t="shared" ca="1" si="3"/>
        <v>41</v>
      </c>
      <c r="D19" s="3">
        <f t="shared" ca="1" si="4"/>
        <v>5</v>
      </c>
      <c r="E19" s="3" t="str">
        <f t="shared" ca="1" si="5"/>
        <v>General Work</v>
      </c>
      <c r="F19" s="3">
        <f t="shared" ca="1" si="6"/>
        <v>3</v>
      </c>
      <c r="G19" s="3" t="str">
        <f t="shared" ca="1" si="0"/>
        <v>University</v>
      </c>
      <c r="H19" s="3">
        <f t="shared" ca="1" si="7"/>
        <v>1</v>
      </c>
      <c r="I19" s="3">
        <f t="shared" ca="1" si="8"/>
        <v>2</v>
      </c>
      <c r="J19" s="3">
        <f t="shared" ca="1" si="9"/>
        <v>30359</v>
      </c>
      <c r="K19" s="3">
        <f t="shared" ca="1" si="10"/>
        <v>9</v>
      </c>
      <c r="L19" s="3" t="str">
        <f t="shared" ca="1" si="11"/>
        <v>New Foundland</v>
      </c>
      <c r="M19" s="3">
        <f t="shared" ca="1" si="12"/>
        <v>91077</v>
      </c>
      <c r="N19" s="3">
        <f t="shared" ca="1" si="13"/>
        <v>26845.088722048466</v>
      </c>
      <c r="O19" s="3">
        <f t="shared" ca="1" si="14"/>
        <v>34549.894523360446</v>
      </c>
      <c r="P19" s="3">
        <f t="shared" ca="1" si="15"/>
        <v>33593</v>
      </c>
      <c r="Q19" s="3">
        <f t="shared" ca="1" si="16"/>
        <v>25818.708314718624</v>
      </c>
      <c r="R19" s="3">
        <f t="shared" ca="1" si="17"/>
        <v>29128.815845880032</v>
      </c>
      <c r="S19" s="3">
        <f t="shared" ca="1" si="18"/>
        <v>154755.71036924049</v>
      </c>
      <c r="T19" s="3">
        <f t="shared" ca="1" si="19"/>
        <v>86256.797036767093</v>
      </c>
      <c r="U19" s="3">
        <f t="shared" ca="1" si="20"/>
        <v>68498.913332473399</v>
      </c>
      <c r="Z19" s="2">
        <v>6</v>
      </c>
      <c r="AA19" s="3" t="s">
        <v>24</v>
      </c>
    </row>
    <row r="20" spans="1:27" x14ac:dyDescent="0.3">
      <c r="A20" s="3">
        <f t="shared" ca="1" si="1"/>
        <v>2</v>
      </c>
      <c r="B20" s="3" t="str">
        <f t="shared" ca="1" si="2"/>
        <v>Women</v>
      </c>
      <c r="C20" s="3">
        <f t="shared" ca="1" si="3"/>
        <v>29</v>
      </c>
      <c r="D20" s="3">
        <f t="shared" ca="1" si="4"/>
        <v>3</v>
      </c>
      <c r="E20" s="3" t="str">
        <f t="shared" ca="1" si="5"/>
        <v>Teaching</v>
      </c>
      <c r="F20" s="3">
        <f t="shared" ca="1" si="6"/>
        <v>2</v>
      </c>
      <c r="G20" s="3" t="str">
        <f t="shared" ca="1" si="0"/>
        <v>College</v>
      </c>
      <c r="H20" s="3">
        <f t="shared" ca="1" si="7"/>
        <v>3</v>
      </c>
      <c r="I20" s="3">
        <f t="shared" ca="1" si="8"/>
        <v>2</v>
      </c>
      <c r="J20" s="3">
        <f t="shared" ca="1" si="9"/>
        <v>39568</v>
      </c>
      <c r="K20" s="3">
        <f t="shared" ca="1" si="10"/>
        <v>6</v>
      </c>
      <c r="L20" s="3" t="str">
        <f t="shared" ca="1" si="11"/>
        <v>Saskatchewan</v>
      </c>
      <c r="M20" s="3">
        <f t="shared" ca="1" si="12"/>
        <v>118704</v>
      </c>
      <c r="N20" s="3">
        <f t="shared" ca="1" si="13"/>
        <v>90007.706380371703</v>
      </c>
      <c r="O20" s="3">
        <f t="shared" ca="1" si="14"/>
        <v>59658.187003379666</v>
      </c>
      <c r="P20" s="3">
        <f t="shared" ca="1" si="15"/>
        <v>2450</v>
      </c>
      <c r="Q20" s="3">
        <f t="shared" ca="1" si="16"/>
        <v>29417.178455193563</v>
      </c>
      <c r="R20" s="3">
        <f t="shared" ca="1" si="17"/>
        <v>26329.572864580448</v>
      </c>
      <c r="S20" s="3">
        <f t="shared" ca="1" si="18"/>
        <v>204691.75986796012</v>
      </c>
      <c r="T20" s="3">
        <f t="shared" ca="1" si="19"/>
        <v>121874.88483556526</v>
      </c>
      <c r="U20" s="3">
        <f t="shared" ca="1" si="20"/>
        <v>82816.875032394863</v>
      </c>
      <c r="Z20" s="2">
        <v>7</v>
      </c>
      <c r="AA20" s="3" t="s">
        <v>25</v>
      </c>
    </row>
    <row r="21" spans="1:27" x14ac:dyDescent="0.3">
      <c r="A21" s="3">
        <f t="shared" ca="1" si="1"/>
        <v>1</v>
      </c>
      <c r="B21" s="3" t="str">
        <f t="shared" ca="1" si="2"/>
        <v>Men</v>
      </c>
      <c r="C21" s="3">
        <f t="shared" ca="1" si="3"/>
        <v>33</v>
      </c>
      <c r="D21" s="3">
        <f t="shared" ca="1" si="4"/>
        <v>6</v>
      </c>
      <c r="E21" s="3" t="str">
        <f t="shared" ca="1" si="5"/>
        <v>Agriculture</v>
      </c>
      <c r="F21" s="3">
        <f t="shared" ca="1" si="6"/>
        <v>3</v>
      </c>
      <c r="G21" s="3" t="str">
        <f t="shared" ca="1" si="0"/>
        <v>University</v>
      </c>
      <c r="H21" s="3">
        <f t="shared" ca="1" si="7"/>
        <v>4</v>
      </c>
      <c r="I21" s="3">
        <f t="shared" ca="1" si="8"/>
        <v>1</v>
      </c>
      <c r="J21" s="3">
        <f t="shared" ca="1" si="9"/>
        <v>72227</v>
      </c>
      <c r="K21" s="3">
        <f t="shared" ca="1" si="10"/>
        <v>4</v>
      </c>
      <c r="L21" s="3" t="str">
        <f t="shared" ca="1" si="11"/>
        <v>Alberta</v>
      </c>
      <c r="M21" s="3">
        <f t="shared" ca="1" si="12"/>
        <v>288908</v>
      </c>
      <c r="N21" s="3">
        <f t="shared" ca="1" si="13"/>
        <v>105783.3787701012</v>
      </c>
      <c r="O21" s="3">
        <f t="shared" ca="1" si="14"/>
        <v>34712.8494335781</v>
      </c>
      <c r="P21" s="3">
        <f t="shared" ca="1" si="15"/>
        <v>33970</v>
      </c>
      <c r="Q21" s="3">
        <f t="shared" ca="1" si="16"/>
        <v>71312.806723001835</v>
      </c>
      <c r="R21" s="3">
        <f t="shared" ca="1" si="17"/>
        <v>45900.731814448474</v>
      </c>
      <c r="S21" s="3">
        <f t="shared" ca="1" si="18"/>
        <v>369521.58124802657</v>
      </c>
      <c r="T21" s="3">
        <f t="shared" ca="1" si="19"/>
        <v>211066.18549310305</v>
      </c>
      <c r="U21" s="3">
        <f t="shared" ca="1" si="20"/>
        <v>158455.39575492352</v>
      </c>
      <c r="Z21" s="2">
        <v>8</v>
      </c>
      <c r="AA21" s="3" t="s">
        <v>26</v>
      </c>
    </row>
    <row r="22" spans="1:27" x14ac:dyDescent="0.3">
      <c r="A22" s="3">
        <f t="shared" ca="1" si="1"/>
        <v>1</v>
      </c>
      <c r="B22" s="3" t="str">
        <f t="shared" ca="1" si="2"/>
        <v>Men</v>
      </c>
      <c r="C22" s="3">
        <f t="shared" ca="1" si="3"/>
        <v>38</v>
      </c>
      <c r="D22" s="3">
        <f t="shared" ca="1" si="4"/>
        <v>6</v>
      </c>
      <c r="E22" s="3" t="str">
        <f t="shared" ca="1" si="5"/>
        <v>Agriculture</v>
      </c>
      <c r="F22" s="3">
        <f t="shared" ca="1" si="6"/>
        <v>4</v>
      </c>
      <c r="G22" s="3" t="str">
        <f t="shared" ca="1" si="0"/>
        <v>Technical</v>
      </c>
      <c r="H22" s="3">
        <f t="shared" ca="1" si="7"/>
        <v>1</v>
      </c>
      <c r="I22" s="3">
        <f t="shared" ca="1" si="8"/>
        <v>2</v>
      </c>
      <c r="J22" s="3">
        <f t="shared" ca="1" si="9"/>
        <v>54699</v>
      </c>
      <c r="K22" s="3">
        <f t="shared" ca="1" si="10"/>
        <v>10</v>
      </c>
      <c r="L22" s="3" t="str">
        <f t="shared" ca="1" si="11"/>
        <v>New Brunckwick</v>
      </c>
      <c r="M22" s="3">
        <f t="shared" ca="1" si="12"/>
        <v>218796</v>
      </c>
      <c r="N22" s="3">
        <f t="shared" ca="1" si="13"/>
        <v>44617.669186110586</v>
      </c>
      <c r="O22" s="3">
        <f t="shared" ca="1" si="14"/>
        <v>77398.2466514384</v>
      </c>
      <c r="P22" s="3">
        <f t="shared" ca="1" si="15"/>
        <v>31920</v>
      </c>
      <c r="Q22" s="3">
        <f t="shared" ca="1" si="16"/>
        <v>53353.259401108677</v>
      </c>
      <c r="R22" s="3">
        <f t="shared" ca="1" si="17"/>
        <v>75843.071190417191</v>
      </c>
      <c r="S22" s="3">
        <f t="shared" ca="1" si="18"/>
        <v>372037.31784185558</v>
      </c>
      <c r="T22" s="3">
        <f t="shared" ca="1" si="19"/>
        <v>129890.92858721926</v>
      </c>
      <c r="U22" s="3">
        <f t="shared" ca="1" si="20"/>
        <v>242146.38925463631</v>
      </c>
      <c r="Z22" s="2">
        <v>9</v>
      </c>
      <c r="AA22" s="3" t="s">
        <v>27</v>
      </c>
    </row>
    <row r="23" spans="1:27" x14ac:dyDescent="0.3">
      <c r="A23" s="3">
        <f t="shared" ca="1" si="1"/>
        <v>1</v>
      </c>
      <c r="B23" s="3" t="str">
        <f t="shared" ca="1" si="2"/>
        <v>Men</v>
      </c>
      <c r="C23" s="3">
        <f t="shared" ca="1" si="3"/>
        <v>29</v>
      </c>
      <c r="D23" s="3">
        <f t="shared" ca="1" si="4"/>
        <v>2</v>
      </c>
      <c r="E23" s="3" t="str">
        <f t="shared" ca="1" si="5"/>
        <v>Construction</v>
      </c>
      <c r="F23" s="3">
        <f t="shared" ca="1" si="6"/>
        <v>3</v>
      </c>
      <c r="G23" s="3" t="str">
        <f t="shared" ca="1" si="0"/>
        <v>University</v>
      </c>
      <c r="H23" s="3">
        <f t="shared" ca="1" si="7"/>
        <v>2</v>
      </c>
      <c r="I23" s="3">
        <f t="shared" ca="1" si="8"/>
        <v>3</v>
      </c>
      <c r="J23" s="3">
        <f t="shared" ca="1" si="9"/>
        <v>50831</v>
      </c>
      <c r="K23" s="3">
        <f t="shared" ca="1" si="10"/>
        <v>5</v>
      </c>
      <c r="L23" s="3" t="str">
        <f t="shared" ca="1" si="11"/>
        <v>Nunavut</v>
      </c>
      <c r="M23" s="3">
        <f t="shared" ca="1" si="12"/>
        <v>152493</v>
      </c>
      <c r="N23" s="3">
        <f t="shared" ca="1" si="13"/>
        <v>101249.57315766095</v>
      </c>
      <c r="O23" s="3">
        <f t="shared" ca="1" si="14"/>
        <v>22101.531034862164</v>
      </c>
      <c r="P23" s="3">
        <f t="shared" ca="1" si="15"/>
        <v>6416</v>
      </c>
      <c r="Q23" s="3">
        <f t="shared" ca="1" si="16"/>
        <v>48993.397333474932</v>
      </c>
      <c r="R23" s="3">
        <f t="shared" ca="1" si="17"/>
        <v>59004.866932457357</v>
      </c>
      <c r="S23" s="3">
        <f t="shared" ca="1" si="18"/>
        <v>233599.39796731953</v>
      </c>
      <c r="T23" s="3">
        <f t="shared" ca="1" si="19"/>
        <v>156658.9704911359</v>
      </c>
      <c r="U23" s="3">
        <f t="shared" ca="1" si="20"/>
        <v>76940.427476183628</v>
      </c>
      <c r="Z23" s="2">
        <v>10</v>
      </c>
      <c r="AA23" s="3" t="s">
        <v>28</v>
      </c>
    </row>
    <row r="24" spans="1:27" x14ac:dyDescent="0.3">
      <c r="A24" s="3">
        <f t="shared" ca="1" si="1"/>
        <v>1</v>
      </c>
      <c r="B24" s="3" t="str">
        <f t="shared" ca="1" si="2"/>
        <v>Men</v>
      </c>
      <c r="C24" s="3">
        <f t="shared" ca="1" si="3"/>
        <v>30</v>
      </c>
      <c r="D24" s="3">
        <f t="shared" ca="1" si="4"/>
        <v>5</v>
      </c>
      <c r="E24" s="3" t="str">
        <f t="shared" ca="1" si="5"/>
        <v>General Work</v>
      </c>
      <c r="F24" s="3">
        <f t="shared" ca="1" si="6"/>
        <v>5</v>
      </c>
      <c r="G24" s="3" t="str">
        <f t="shared" ca="1" si="0"/>
        <v>Other</v>
      </c>
      <c r="H24" s="3">
        <f t="shared" ca="1" si="7"/>
        <v>4</v>
      </c>
      <c r="I24" s="3">
        <f t="shared" ca="1" si="8"/>
        <v>1</v>
      </c>
      <c r="J24" s="3">
        <f t="shared" ca="1" si="9"/>
        <v>46205</v>
      </c>
      <c r="K24" s="3">
        <f t="shared" ca="1" si="10"/>
        <v>5</v>
      </c>
      <c r="L24" s="3" t="str">
        <f t="shared" ca="1" si="11"/>
        <v>Nunavut</v>
      </c>
      <c r="M24" s="3">
        <f t="shared" ca="1" si="12"/>
        <v>138615</v>
      </c>
      <c r="N24" s="3">
        <f t="shared" ca="1" si="13"/>
        <v>14501.766337518835</v>
      </c>
      <c r="O24" s="3">
        <f t="shared" ca="1" si="14"/>
        <v>20683.900030956473</v>
      </c>
      <c r="P24" s="3">
        <f t="shared" ca="1" si="15"/>
        <v>10083</v>
      </c>
      <c r="Q24" s="3">
        <f t="shared" ca="1" si="16"/>
        <v>30292.458904458104</v>
      </c>
      <c r="R24" s="3">
        <f t="shared" ca="1" si="17"/>
        <v>41551.399511354735</v>
      </c>
      <c r="S24" s="3">
        <f t="shared" ca="1" si="18"/>
        <v>200850.29954231123</v>
      </c>
      <c r="T24" s="3">
        <f t="shared" ca="1" si="19"/>
        <v>54877.225241976936</v>
      </c>
      <c r="U24" s="3">
        <f t="shared" ca="1" si="20"/>
        <v>145973.07430033429</v>
      </c>
      <c r="Z24" s="2">
        <v>11</v>
      </c>
      <c r="AA24" s="3" t="s">
        <v>29</v>
      </c>
    </row>
    <row r="25" spans="1:27" x14ac:dyDescent="0.3">
      <c r="A25" s="3">
        <f t="shared" ca="1" si="1"/>
        <v>1</v>
      </c>
      <c r="B25" s="3" t="str">
        <f t="shared" ca="1" si="2"/>
        <v>Men</v>
      </c>
      <c r="C25" s="3">
        <f t="shared" ca="1" si="3"/>
        <v>38</v>
      </c>
      <c r="D25" s="3">
        <f t="shared" ca="1" si="4"/>
        <v>5</v>
      </c>
      <c r="E25" s="3" t="str">
        <f t="shared" ca="1" si="5"/>
        <v>General Work</v>
      </c>
      <c r="F25" s="3">
        <f t="shared" ca="1" si="6"/>
        <v>5</v>
      </c>
      <c r="G25" s="3" t="str">
        <f t="shared" ca="1" si="0"/>
        <v>Other</v>
      </c>
      <c r="H25" s="3">
        <f t="shared" ca="1" si="7"/>
        <v>3</v>
      </c>
      <c r="I25" s="3">
        <f t="shared" ca="1" si="8"/>
        <v>3</v>
      </c>
      <c r="J25" s="3">
        <f t="shared" ca="1" si="9"/>
        <v>64792</v>
      </c>
      <c r="K25" s="3">
        <f t="shared" ca="1" si="10"/>
        <v>13</v>
      </c>
      <c r="L25" s="3" t="str">
        <f t="shared" ca="1" si="11"/>
        <v>Prince Edward Island</v>
      </c>
      <c r="M25" s="3">
        <f t="shared" ca="1" si="12"/>
        <v>259168</v>
      </c>
      <c r="N25" s="3">
        <f t="shared" ca="1" si="13"/>
        <v>182533.55745698416</v>
      </c>
      <c r="O25" s="3">
        <f t="shared" ca="1" si="14"/>
        <v>116573.60742559716</v>
      </c>
      <c r="P25" s="3">
        <f t="shared" ca="1" si="15"/>
        <v>113814</v>
      </c>
      <c r="Q25" s="3">
        <f t="shared" ca="1" si="16"/>
        <v>41768.031232641304</v>
      </c>
      <c r="R25" s="3">
        <f t="shared" ca="1" si="17"/>
        <v>81378.032560856314</v>
      </c>
      <c r="S25" s="3">
        <f t="shared" ca="1" si="18"/>
        <v>457119.63998645346</v>
      </c>
      <c r="T25" s="3">
        <f t="shared" ca="1" si="19"/>
        <v>338115.5886896255</v>
      </c>
      <c r="U25" s="3">
        <f t="shared" ca="1" si="20"/>
        <v>119004.05129682797</v>
      </c>
      <c r="Z25" s="2">
        <v>12</v>
      </c>
      <c r="AA25" s="3" t="s">
        <v>30</v>
      </c>
    </row>
    <row r="26" spans="1:27" x14ac:dyDescent="0.3">
      <c r="A26" s="3">
        <f t="shared" ca="1" si="1"/>
        <v>2</v>
      </c>
      <c r="B26" s="3" t="str">
        <f t="shared" ca="1" si="2"/>
        <v>Women</v>
      </c>
      <c r="C26" s="3">
        <f t="shared" ca="1" si="3"/>
        <v>28</v>
      </c>
      <c r="D26" s="3">
        <f t="shared" ca="1" si="4"/>
        <v>5</v>
      </c>
      <c r="E26" s="3" t="str">
        <f t="shared" ca="1" si="5"/>
        <v>General Work</v>
      </c>
      <c r="F26" s="3">
        <f t="shared" ca="1" si="6"/>
        <v>4</v>
      </c>
      <c r="G26" s="3" t="str">
        <f t="shared" ca="1" si="0"/>
        <v>Technical</v>
      </c>
      <c r="H26" s="3">
        <f t="shared" ca="1" si="7"/>
        <v>3</v>
      </c>
      <c r="I26" s="3">
        <f t="shared" ca="1" si="8"/>
        <v>1</v>
      </c>
      <c r="J26" s="3">
        <f t="shared" ca="1" si="9"/>
        <v>54349</v>
      </c>
      <c r="K26" s="3">
        <f t="shared" ca="1" si="10"/>
        <v>1</v>
      </c>
      <c r="L26" s="3" t="str">
        <f t="shared" ca="1" si="11"/>
        <v>Yukon</v>
      </c>
      <c r="M26" s="3">
        <f t="shared" ca="1" si="12"/>
        <v>326094</v>
      </c>
      <c r="N26" s="3">
        <f t="shared" ca="1" si="13"/>
        <v>226392.7313833485</v>
      </c>
      <c r="O26" s="3">
        <f t="shared" ca="1" si="14"/>
        <v>26093.412140043816</v>
      </c>
      <c r="P26" s="3">
        <f t="shared" ca="1" si="15"/>
        <v>22949</v>
      </c>
      <c r="Q26" s="3">
        <f t="shared" ca="1" si="16"/>
        <v>6271.0828675038474</v>
      </c>
      <c r="R26" s="3">
        <f t="shared" ca="1" si="17"/>
        <v>36592.847179269986</v>
      </c>
      <c r="S26" s="3">
        <f t="shared" ca="1" si="18"/>
        <v>388780.2593193138</v>
      </c>
      <c r="T26" s="3">
        <f t="shared" ca="1" si="19"/>
        <v>255612.81425085233</v>
      </c>
      <c r="U26" s="3">
        <f t="shared" ca="1" si="20"/>
        <v>133167.44506846147</v>
      </c>
      <c r="Z26" s="2">
        <v>13</v>
      </c>
      <c r="AA26" s="3" t="s">
        <v>33</v>
      </c>
    </row>
    <row r="27" spans="1:27" x14ac:dyDescent="0.3">
      <c r="A27" s="3">
        <f t="shared" ca="1" si="1"/>
        <v>1</v>
      </c>
      <c r="B27" s="3" t="str">
        <f t="shared" ca="1" si="2"/>
        <v>Men</v>
      </c>
      <c r="C27" s="3">
        <f t="shared" ca="1" si="3"/>
        <v>42</v>
      </c>
      <c r="D27" s="3">
        <f t="shared" ca="1" si="4"/>
        <v>5</v>
      </c>
      <c r="E27" s="3" t="str">
        <f t="shared" ca="1" si="5"/>
        <v>General Work</v>
      </c>
      <c r="F27" s="3">
        <f t="shared" ca="1" si="6"/>
        <v>2</v>
      </c>
      <c r="G27" s="3" t="str">
        <f t="shared" ca="1" si="0"/>
        <v>College</v>
      </c>
      <c r="H27" s="3">
        <f t="shared" ca="1" si="7"/>
        <v>0</v>
      </c>
      <c r="I27" s="3">
        <f t="shared" ca="1" si="8"/>
        <v>1</v>
      </c>
      <c r="J27" s="3">
        <f t="shared" ca="1" si="9"/>
        <v>65977</v>
      </c>
      <c r="K27" s="3">
        <f t="shared" ca="1" si="10"/>
        <v>10</v>
      </c>
      <c r="L27" s="3" t="str">
        <f t="shared" ca="1" si="11"/>
        <v>New Brunckwick</v>
      </c>
      <c r="M27" s="3">
        <f t="shared" ca="1" si="12"/>
        <v>263908</v>
      </c>
      <c r="N27" s="3">
        <f t="shared" ca="1" si="13"/>
        <v>139519.60872014504</v>
      </c>
      <c r="O27" s="3">
        <f t="shared" ca="1" si="14"/>
        <v>19682.046753554481</v>
      </c>
      <c r="P27" s="3">
        <f t="shared" ca="1" si="15"/>
        <v>3894</v>
      </c>
      <c r="Q27" s="3">
        <f t="shared" ca="1" si="16"/>
        <v>21580.509872084778</v>
      </c>
      <c r="R27" s="3">
        <f t="shared" ca="1" si="17"/>
        <v>63586.372786415319</v>
      </c>
      <c r="S27" s="3">
        <f t="shared" ca="1" si="18"/>
        <v>347176.41953996982</v>
      </c>
      <c r="T27" s="3">
        <f t="shared" ca="1" si="19"/>
        <v>164994.11859222982</v>
      </c>
      <c r="U27" s="3">
        <f t="shared" ca="1" si="20"/>
        <v>182182.30094774</v>
      </c>
    </row>
    <row r="28" spans="1:27" x14ac:dyDescent="0.3">
      <c r="A28" s="3">
        <f t="shared" ca="1" si="1"/>
        <v>2</v>
      </c>
      <c r="B28" s="3" t="str">
        <f t="shared" ca="1" si="2"/>
        <v>Women</v>
      </c>
      <c r="C28" s="3">
        <f t="shared" ca="1" si="3"/>
        <v>31</v>
      </c>
      <c r="D28" s="3">
        <f t="shared" ca="1" si="4"/>
        <v>4</v>
      </c>
      <c r="E28" s="3" t="str">
        <f t="shared" ca="1" si="5"/>
        <v>IT</v>
      </c>
      <c r="F28" s="3">
        <f t="shared" ca="1" si="6"/>
        <v>4</v>
      </c>
      <c r="G28" s="3" t="str">
        <f t="shared" ca="1" si="0"/>
        <v>Technical</v>
      </c>
      <c r="H28" s="3">
        <f t="shared" ca="1" si="7"/>
        <v>4</v>
      </c>
      <c r="I28" s="3">
        <f t="shared" ca="1" si="8"/>
        <v>2</v>
      </c>
      <c r="J28" s="3">
        <f t="shared" ca="1" si="9"/>
        <v>41034</v>
      </c>
      <c r="K28" s="3">
        <f t="shared" ca="1" si="10"/>
        <v>5</v>
      </c>
      <c r="L28" s="3" t="str">
        <f t="shared" ca="1" si="11"/>
        <v>Nunavut</v>
      </c>
      <c r="M28" s="3">
        <f t="shared" ca="1" si="12"/>
        <v>205170</v>
      </c>
      <c r="N28" s="3">
        <f t="shared" ca="1" si="13"/>
        <v>187895.17043957408</v>
      </c>
      <c r="O28" s="3">
        <f t="shared" ca="1" si="14"/>
        <v>12985.335817808056</v>
      </c>
      <c r="P28" s="3">
        <f t="shared" ca="1" si="15"/>
        <v>3331</v>
      </c>
      <c r="Q28" s="3">
        <f t="shared" ca="1" si="16"/>
        <v>15173.044342497378</v>
      </c>
      <c r="R28" s="3">
        <f t="shared" ca="1" si="17"/>
        <v>58775.690231728913</v>
      </c>
      <c r="S28" s="3">
        <f t="shared" ca="1" si="18"/>
        <v>276931.02604953694</v>
      </c>
      <c r="T28" s="3">
        <f t="shared" ca="1" si="19"/>
        <v>206399.21478207147</v>
      </c>
      <c r="U28" s="3">
        <f t="shared" ca="1" si="20"/>
        <v>70531.811267465469</v>
      </c>
      <c r="Z28" s="2"/>
      <c r="AA28" s="2" t="s">
        <v>10</v>
      </c>
    </row>
    <row r="29" spans="1:27" x14ac:dyDescent="0.3">
      <c r="A29" s="3">
        <f t="shared" ca="1" si="1"/>
        <v>1</v>
      </c>
      <c r="B29" s="3" t="str">
        <f t="shared" ca="1" si="2"/>
        <v>Men</v>
      </c>
      <c r="C29" s="3">
        <f t="shared" ca="1" si="3"/>
        <v>29</v>
      </c>
      <c r="D29" s="3">
        <f t="shared" ca="1" si="4"/>
        <v>3</v>
      </c>
      <c r="E29" s="3" t="str">
        <f t="shared" ca="1" si="5"/>
        <v>Teaching</v>
      </c>
      <c r="F29" s="3">
        <f t="shared" ca="1" si="6"/>
        <v>3</v>
      </c>
      <c r="G29" s="3" t="str">
        <f t="shared" ca="1" si="0"/>
        <v>University</v>
      </c>
      <c r="H29" s="3">
        <f t="shared" ca="1" si="7"/>
        <v>3</v>
      </c>
      <c r="I29" s="3">
        <f t="shared" ca="1" si="8"/>
        <v>3</v>
      </c>
      <c r="J29" s="3">
        <f t="shared" ca="1" si="9"/>
        <v>50279</v>
      </c>
      <c r="K29" s="3">
        <f t="shared" ca="1" si="10"/>
        <v>11</v>
      </c>
      <c r="L29" s="3" t="str">
        <f t="shared" ca="1" si="11"/>
        <v>Nova Scotia</v>
      </c>
      <c r="M29" s="3">
        <f t="shared" ca="1" si="12"/>
        <v>301674</v>
      </c>
      <c r="N29" s="3">
        <f t="shared" ca="1" si="13"/>
        <v>150189.15951668954</v>
      </c>
      <c r="O29" s="3">
        <f t="shared" ca="1" si="14"/>
        <v>39628.238766419185</v>
      </c>
      <c r="P29" s="3">
        <f t="shared" ca="1" si="15"/>
        <v>39092</v>
      </c>
      <c r="Q29" s="3">
        <f t="shared" ca="1" si="16"/>
        <v>41256.342850730536</v>
      </c>
      <c r="R29" s="3">
        <f t="shared" ca="1" si="17"/>
        <v>55922.736132191552</v>
      </c>
      <c r="S29" s="3">
        <f t="shared" ca="1" si="18"/>
        <v>397224.97489861073</v>
      </c>
      <c r="T29" s="3">
        <f t="shared" ca="1" si="19"/>
        <v>230537.50236742006</v>
      </c>
      <c r="U29" s="3">
        <f t="shared" ca="1" si="20"/>
        <v>166687.47253119067</v>
      </c>
      <c r="Z29" s="2">
        <v>1</v>
      </c>
      <c r="AA29" s="3" t="s">
        <v>11</v>
      </c>
    </row>
    <row r="30" spans="1:27" x14ac:dyDescent="0.3">
      <c r="A30" s="3">
        <f t="shared" ca="1" si="1"/>
        <v>1</v>
      </c>
      <c r="B30" s="3" t="str">
        <f t="shared" ca="1" si="2"/>
        <v>Men</v>
      </c>
      <c r="C30" s="3">
        <f t="shared" ca="1" si="3"/>
        <v>45</v>
      </c>
      <c r="D30" s="3">
        <f t="shared" ca="1" si="4"/>
        <v>4</v>
      </c>
      <c r="E30" s="3" t="str">
        <f t="shared" ca="1" si="5"/>
        <v>IT</v>
      </c>
      <c r="F30" s="3">
        <f t="shared" ca="1" si="6"/>
        <v>2</v>
      </c>
      <c r="G30" s="3" t="str">
        <f t="shared" ca="1" si="0"/>
        <v>College</v>
      </c>
      <c r="H30" s="3">
        <f t="shared" ca="1" si="7"/>
        <v>2</v>
      </c>
      <c r="I30" s="3">
        <f t="shared" ca="1" si="8"/>
        <v>2</v>
      </c>
      <c r="J30" s="3">
        <f t="shared" ca="1" si="9"/>
        <v>75411</v>
      </c>
      <c r="K30" s="3">
        <f t="shared" ca="1" si="10"/>
        <v>2</v>
      </c>
      <c r="L30" s="3" t="str">
        <f t="shared" ca="1" si="11"/>
        <v>BC</v>
      </c>
      <c r="M30" s="3">
        <f t="shared" ref="M30:M93" ca="1" si="21">J30*RANDBETWEEN(3,6)</f>
        <v>377055</v>
      </c>
      <c r="N30" s="3">
        <f t="shared" ca="1" si="13"/>
        <v>129552.21961110819</v>
      </c>
      <c r="O30" s="3">
        <f t="shared" ref="O30:O93" ca="1" si="22">I30*RAND()*J30</f>
        <v>70690.828702799758</v>
      </c>
      <c r="P30" s="3">
        <f t="shared" ca="1" si="15"/>
        <v>36307</v>
      </c>
      <c r="Q30" s="3">
        <f t="shared" ref="Q30:Q93" ca="1" si="23">RAND()*J30</f>
        <v>55778.668075890615</v>
      </c>
      <c r="R30" s="3">
        <f t="shared" ref="R30:R93" ca="1" si="24">RAND()*J30*1.5</f>
        <v>17304.244582379004</v>
      </c>
      <c r="S30" s="3">
        <f t="shared" ref="S30:S93" ca="1" si="25">M30+O30+R30</f>
        <v>465050.07328517875</v>
      </c>
      <c r="T30" s="3">
        <f t="shared" ref="T30:T93" ca="1" si="26">N30+P30+Q30</f>
        <v>221637.88768699882</v>
      </c>
      <c r="U30" s="3">
        <f t="shared" ref="U30:U93" ca="1" si="27">S30-T30</f>
        <v>243412.18559817993</v>
      </c>
      <c r="Z30" s="2">
        <v>2</v>
      </c>
      <c r="AA30" s="3" t="s">
        <v>12</v>
      </c>
    </row>
    <row r="31" spans="1:27" x14ac:dyDescent="0.3">
      <c r="A31" s="3">
        <f t="shared" ca="1" si="1"/>
        <v>1</v>
      </c>
      <c r="B31" s="3" t="str">
        <f t="shared" ca="1" si="2"/>
        <v>Men</v>
      </c>
      <c r="C31" s="3">
        <f t="shared" ca="1" si="3"/>
        <v>44</v>
      </c>
      <c r="D31" s="3">
        <f t="shared" ca="1" si="4"/>
        <v>1</v>
      </c>
      <c r="E31" s="3" t="str">
        <f t="shared" ca="1" si="5"/>
        <v>Health</v>
      </c>
      <c r="F31" s="3">
        <f t="shared" ca="1" si="6"/>
        <v>2</v>
      </c>
      <c r="G31" s="3" t="str">
        <f t="shared" ca="1" si="0"/>
        <v>College</v>
      </c>
      <c r="H31" s="3">
        <f t="shared" ca="1" si="7"/>
        <v>4</v>
      </c>
      <c r="I31" s="3">
        <f t="shared" ca="1" si="8"/>
        <v>2</v>
      </c>
      <c r="J31" s="3">
        <f t="shared" ca="1" si="9"/>
        <v>48814</v>
      </c>
      <c r="K31" s="3">
        <f t="shared" ca="1" si="10"/>
        <v>12</v>
      </c>
      <c r="L31" s="3" t="str">
        <f t="shared" ca="1" si="11"/>
        <v>Prince Edward Island</v>
      </c>
      <c r="M31" s="3">
        <f t="shared" ca="1" si="21"/>
        <v>195256</v>
      </c>
      <c r="N31" s="3">
        <f t="shared" ca="1" si="13"/>
        <v>62258.525356718579</v>
      </c>
      <c r="O31" s="3">
        <f t="shared" ca="1" si="22"/>
        <v>44797.080795932765</v>
      </c>
      <c r="P31" s="3">
        <f t="shared" ca="1" si="15"/>
        <v>42091</v>
      </c>
      <c r="Q31" s="3">
        <f t="shared" ca="1" si="23"/>
        <v>46833.696083471601</v>
      </c>
      <c r="R31" s="3">
        <f t="shared" ca="1" si="24"/>
        <v>3258.9387781233308</v>
      </c>
      <c r="S31" s="3">
        <f t="shared" ca="1" si="25"/>
        <v>243312.01957405609</v>
      </c>
      <c r="T31" s="3">
        <f t="shared" ca="1" si="26"/>
        <v>151183.22144019016</v>
      </c>
      <c r="U31" s="3">
        <f t="shared" ca="1" si="27"/>
        <v>92128.79813386593</v>
      </c>
      <c r="Z31" s="2">
        <v>3</v>
      </c>
      <c r="AA31" s="3" t="s">
        <v>13</v>
      </c>
    </row>
    <row r="32" spans="1:27" x14ac:dyDescent="0.3">
      <c r="A32" s="3">
        <f t="shared" ca="1" si="1"/>
        <v>2</v>
      </c>
      <c r="B32" s="3" t="str">
        <f t="shared" ca="1" si="2"/>
        <v>Women</v>
      </c>
      <c r="C32" s="3">
        <f t="shared" ca="1" si="3"/>
        <v>29</v>
      </c>
      <c r="D32" s="3">
        <f t="shared" ca="1" si="4"/>
        <v>6</v>
      </c>
      <c r="E32" s="3" t="str">
        <f t="shared" ca="1" si="5"/>
        <v>Agriculture</v>
      </c>
      <c r="F32" s="3">
        <f t="shared" ca="1" si="6"/>
        <v>3</v>
      </c>
      <c r="G32" s="3" t="str">
        <f t="shared" ca="1" si="0"/>
        <v>University</v>
      </c>
      <c r="H32" s="3">
        <f t="shared" ca="1" si="7"/>
        <v>0</v>
      </c>
      <c r="I32" s="3">
        <f t="shared" ca="1" si="8"/>
        <v>2</v>
      </c>
      <c r="J32" s="3">
        <f t="shared" ca="1" si="9"/>
        <v>42239</v>
      </c>
      <c r="K32" s="3">
        <f t="shared" ca="1" si="10"/>
        <v>1</v>
      </c>
      <c r="L32" s="3" t="str">
        <f t="shared" ca="1" si="11"/>
        <v>Yukon</v>
      </c>
      <c r="M32" s="3">
        <f t="shared" ca="1" si="21"/>
        <v>253434</v>
      </c>
      <c r="N32" s="3">
        <f t="shared" ca="1" si="13"/>
        <v>199779.88999891179</v>
      </c>
      <c r="O32" s="3">
        <f t="shared" ca="1" si="22"/>
        <v>84055.153667421138</v>
      </c>
      <c r="P32" s="3">
        <f t="shared" ca="1" si="15"/>
        <v>53343</v>
      </c>
      <c r="Q32" s="3">
        <f t="shared" ca="1" si="23"/>
        <v>17588.819002195414</v>
      </c>
      <c r="R32" s="3">
        <f t="shared" ca="1" si="24"/>
        <v>16504.149956686844</v>
      </c>
      <c r="S32" s="3">
        <f t="shared" ca="1" si="25"/>
        <v>353993.30362410797</v>
      </c>
      <c r="T32" s="3">
        <f t="shared" ca="1" si="26"/>
        <v>270711.7090011072</v>
      </c>
      <c r="U32" s="3">
        <f t="shared" ca="1" si="27"/>
        <v>83281.594623000768</v>
      </c>
      <c r="Z32" s="2">
        <v>4</v>
      </c>
      <c r="AA32" s="3" t="s">
        <v>14</v>
      </c>
    </row>
    <row r="33" spans="1:27" x14ac:dyDescent="0.3">
      <c r="A33" s="3">
        <f t="shared" ca="1" si="1"/>
        <v>1</v>
      </c>
      <c r="B33" s="3" t="str">
        <f t="shared" ca="1" si="2"/>
        <v>Men</v>
      </c>
      <c r="C33" s="3">
        <f t="shared" ca="1" si="3"/>
        <v>35</v>
      </c>
      <c r="D33" s="3">
        <f t="shared" ca="1" si="4"/>
        <v>2</v>
      </c>
      <c r="E33" s="3" t="str">
        <f t="shared" ca="1" si="5"/>
        <v>Construction</v>
      </c>
      <c r="F33" s="3">
        <f t="shared" ca="1" si="6"/>
        <v>2</v>
      </c>
      <c r="G33" s="3" t="str">
        <f t="shared" ca="1" si="0"/>
        <v>College</v>
      </c>
      <c r="H33" s="3">
        <f t="shared" ca="1" si="7"/>
        <v>0</v>
      </c>
      <c r="I33" s="3">
        <f t="shared" ca="1" si="8"/>
        <v>3</v>
      </c>
      <c r="J33" s="3">
        <f t="shared" ca="1" si="9"/>
        <v>87126</v>
      </c>
      <c r="K33" s="3">
        <f t="shared" ca="1" si="10"/>
        <v>9</v>
      </c>
      <c r="L33" s="3" t="str">
        <f t="shared" ca="1" si="11"/>
        <v>New Foundland</v>
      </c>
      <c r="M33" s="3">
        <f t="shared" ca="1" si="21"/>
        <v>435630</v>
      </c>
      <c r="N33" s="3">
        <f t="shared" ca="1" si="13"/>
        <v>200063.45170267709</v>
      </c>
      <c r="O33" s="3">
        <f t="shared" ca="1" si="22"/>
        <v>179459.38117279293</v>
      </c>
      <c r="P33" s="3">
        <f t="shared" ca="1" si="15"/>
        <v>87444</v>
      </c>
      <c r="Q33" s="3">
        <f t="shared" ca="1" si="23"/>
        <v>52513.479337016543</v>
      </c>
      <c r="R33" s="3">
        <f t="shared" ca="1" si="24"/>
        <v>1373.8354688318082</v>
      </c>
      <c r="S33" s="3">
        <f t="shared" ca="1" si="25"/>
        <v>616463.21664162481</v>
      </c>
      <c r="T33" s="3">
        <f t="shared" ca="1" si="26"/>
        <v>340020.93103969359</v>
      </c>
      <c r="U33" s="3">
        <f t="shared" ca="1" si="27"/>
        <v>276442.28560193122</v>
      </c>
      <c r="Z33" s="2">
        <v>5</v>
      </c>
      <c r="AA33" s="3" t="s">
        <v>15</v>
      </c>
    </row>
    <row r="34" spans="1:27" x14ac:dyDescent="0.3">
      <c r="A34" s="3">
        <f t="shared" ca="1" si="1"/>
        <v>1</v>
      </c>
      <c r="B34" s="3" t="str">
        <f t="shared" ca="1" si="2"/>
        <v>Men</v>
      </c>
      <c r="C34" s="3">
        <f t="shared" ca="1" si="3"/>
        <v>28</v>
      </c>
      <c r="D34" s="3">
        <f t="shared" ca="1" si="4"/>
        <v>6</v>
      </c>
      <c r="E34" s="3" t="str">
        <f t="shared" ca="1" si="5"/>
        <v>Agriculture</v>
      </c>
      <c r="F34" s="3">
        <f t="shared" ca="1" si="6"/>
        <v>3</v>
      </c>
      <c r="G34" s="3" t="str">
        <f t="shared" ca="1" si="0"/>
        <v>University</v>
      </c>
      <c r="H34" s="3">
        <f t="shared" ca="1" si="7"/>
        <v>0</v>
      </c>
      <c r="I34" s="3">
        <f t="shared" ca="1" si="8"/>
        <v>2</v>
      </c>
      <c r="J34" s="3">
        <f t="shared" ca="1" si="9"/>
        <v>85552</v>
      </c>
      <c r="K34" s="3">
        <f t="shared" ca="1" si="10"/>
        <v>3</v>
      </c>
      <c r="L34" s="3" t="str">
        <f t="shared" ca="1" si="11"/>
        <v>Northwest TR</v>
      </c>
      <c r="M34" s="3">
        <f t="shared" ca="1" si="21"/>
        <v>513312</v>
      </c>
      <c r="N34" s="3">
        <f t="shared" ca="1" si="13"/>
        <v>360915.82994796225</v>
      </c>
      <c r="O34" s="3">
        <f t="shared" ca="1" si="22"/>
        <v>10200.920904886816</v>
      </c>
      <c r="P34" s="3">
        <f t="shared" ca="1" si="15"/>
        <v>8859</v>
      </c>
      <c r="Q34" s="3">
        <f t="shared" ca="1" si="23"/>
        <v>37942.341540950758</v>
      </c>
      <c r="R34" s="3">
        <f t="shared" ca="1" si="24"/>
        <v>53471.788903678491</v>
      </c>
      <c r="S34" s="3">
        <f t="shared" ca="1" si="25"/>
        <v>576984.70980856533</v>
      </c>
      <c r="T34" s="3">
        <f t="shared" ca="1" si="26"/>
        <v>407717.17148891301</v>
      </c>
      <c r="U34" s="3">
        <f t="shared" ca="1" si="27"/>
        <v>169267.53831965232</v>
      </c>
    </row>
    <row r="35" spans="1:27" x14ac:dyDescent="0.3">
      <c r="A35" s="3">
        <f t="shared" ca="1" si="1"/>
        <v>1</v>
      </c>
      <c r="B35" s="3" t="str">
        <f t="shared" ca="1" si="2"/>
        <v>Men</v>
      </c>
      <c r="C35" s="3">
        <f t="shared" ca="1" si="3"/>
        <v>44</v>
      </c>
      <c r="D35" s="3">
        <f t="shared" ca="1" si="4"/>
        <v>5</v>
      </c>
      <c r="E35" s="3" t="str">
        <f t="shared" ca="1" si="5"/>
        <v>General Work</v>
      </c>
      <c r="F35" s="3">
        <f t="shared" ca="1" si="6"/>
        <v>3</v>
      </c>
      <c r="G35" s="3" t="str">
        <f t="shared" ca="1" si="0"/>
        <v>University</v>
      </c>
      <c r="H35" s="3">
        <f t="shared" ca="1" si="7"/>
        <v>2</v>
      </c>
      <c r="I35" s="3">
        <f t="shared" ca="1" si="8"/>
        <v>2</v>
      </c>
      <c r="J35" s="3">
        <f t="shared" ca="1" si="9"/>
        <v>60701</v>
      </c>
      <c r="K35" s="3">
        <f t="shared" ca="1" si="10"/>
        <v>7</v>
      </c>
      <c r="L35" s="3" t="str">
        <f t="shared" ca="1" si="11"/>
        <v>Ontario</v>
      </c>
      <c r="M35" s="3">
        <f t="shared" ca="1" si="21"/>
        <v>364206</v>
      </c>
      <c r="N35" s="3">
        <f t="shared" ca="1" si="13"/>
        <v>333466.52548094024</v>
      </c>
      <c r="O35" s="3">
        <f t="shared" ca="1" si="22"/>
        <v>24274.906256871156</v>
      </c>
      <c r="P35" s="3">
        <f t="shared" ca="1" si="15"/>
        <v>19036</v>
      </c>
      <c r="Q35" s="3">
        <f t="shared" ca="1" si="23"/>
        <v>11808.754385834276</v>
      </c>
      <c r="R35" s="3">
        <f t="shared" ca="1" si="24"/>
        <v>83590.783706701433</v>
      </c>
      <c r="S35" s="3">
        <f t="shared" ca="1" si="25"/>
        <v>472071.6899635726</v>
      </c>
      <c r="T35" s="3">
        <f t="shared" ca="1" si="26"/>
        <v>364311.27986677451</v>
      </c>
      <c r="U35" s="3">
        <f t="shared" ca="1" si="27"/>
        <v>107760.41009679809</v>
      </c>
    </row>
    <row r="36" spans="1:27" x14ac:dyDescent="0.3">
      <c r="A36" s="3">
        <f t="shared" ca="1" si="1"/>
        <v>1</v>
      </c>
      <c r="B36" s="3" t="str">
        <f t="shared" ca="1" si="2"/>
        <v>Men</v>
      </c>
      <c r="C36" s="3">
        <f t="shared" ca="1" si="3"/>
        <v>45</v>
      </c>
      <c r="D36" s="3">
        <f t="shared" ca="1" si="4"/>
        <v>6</v>
      </c>
      <c r="E36" s="3" t="str">
        <f t="shared" ca="1" si="5"/>
        <v>Agriculture</v>
      </c>
      <c r="F36" s="3">
        <f t="shared" ca="1" si="6"/>
        <v>1</v>
      </c>
      <c r="G36" s="3" t="str">
        <f t="shared" ca="1" si="0"/>
        <v>High School</v>
      </c>
      <c r="H36" s="3">
        <f t="shared" ca="1" si="7"/>
        <v>0</v>
      </c>
      <c r="I36" s="3">
        <f t="shared" ca="1" si="8"/>
        <v>2</v>
      </c>
      <c r="J36" s="3">
        <f t="shared" ca="1" si="9"/>
        <v>41472</v>
      </c>
      <c r="K36" s="3">
        <f t="shared" ca="1" si="10"/>
        <v>13</v>
      </c>
      <c r="L36" s="3" t="str">
        <f t="shared" ca="1" si="11"/>
        <v>Prince Edward Island</v>
      </c>
      <c r="M36" s="3">
        <f t="shared" ca="1" si="21"/>
        <v>207360</v>
      </c>
      <c r="N36" s="3">
        <f t="shared" ca="1" si="13"/>
        <v>201870.00840150932</v>
      </c>
      <c r="O36" s="3">
        <f t="shared" ca="1" si="22"/>
        <v>52998.55340181767</v>
      </c>
      <c r="P36" s="3">
        <f t="shared" ca="1" si="15"/>
        <v>34824</v>
      </c>
      <c r="Q36" s="3">
        <f t="shared" ca="1" si="23"/>
        <v>3432.5615433119137</v>
      </c>
      <c r="R36" s="3">
        <f t="shared" ca="1" si="24"/>
        <v>38854.445848548297</v>
      </c>
      <c r="S36" s="3">
        <f t="shared" ca="1" si="25"/>
        <v>299212.999250366</v>
      </c>
      <c r="T36" s="3">
        <f t="shared" ca="1" si="26"/>
        <v>240126.56994482124</v>
      </c>
      <c r="U36" s="3">
        <f t="shared" ca="1" si="27"/>
        <v>59086.429305544763</v>
      </c>
    </row>
    <row r="37" spans="1:27" x14ac:dyDescent="0.3">
      <c r="A37" s="3">
        <f t="shared" ca="1" si="1"/>
        <v>1</v>
      </c>
      <c r="B37" s="3" t="str">
        <f t="shared" ca="1" si="2"/>
        <v>Men</v>
      </c>
      <c r="C37" s="3">
        <f t="shared" ca="1" si="3"/>
        <v>26</v>
      </c>
      <c r="D37" s="3">
        <f t="shared" ca="1" si="4"/>
        <v>4</v>
      </c>
      <c r="E37" s="3" t="str">
        <f t="shared" ca="1" si="5"/>
        <v>IT</v>
      </c>
      <c r="F37" s="3">
        <f t="shared" ca="1" si="6"/>
        <v>3</v>
      </c>
      <c r="G37" s="3" t="str">
        <f t="shared" ca="1" si="0"/>
        <v>University</v>
      </c>
      <c r="H37" s="3">
        <f t="shared" ca="1" si="7"/>
        <v>2</v>
      </c>
      <c r="I37" s="3">
        <f t="shared" ca="1" si="8"/>
        <v>1</v>
      </c>
      <c r="J37" s="3">
        <f t="shared" ca="1" si="9"/>
        <v>76143</v>
      </c>
      <c r="K37" s="3">
        <f t="shared" ca="1" si="10"/>
        <v>7</v>
      </c>
      <c r="L37" s="3" t="str">
        <f t="shared" ca="1" si="11"/>
        <v>Ontario</v>
      </c>
      <c r="M37" s="3">
        <f t="shared" ca="1" si="21"/>
        <v>304572</v>
      </c>
      <c r="N37" s="3">
        <f t="shared" ca="1" si="13"/>
        <v>4219.0212772165578</v>
      </c>
      <c r="O37" s="3">
        <f t="shared" ca="1" si="22"/>
        <v>73237.815858455055</v>
      </c>
      <c r="P37" s="3">
        <f t="shared" ca="1" si="15"/>
        <v>14234</v>
      </c>
      <c r="Q37" s="3">
        <f t="shared" ca="1" si="23"/>
        <v>61824.345769564432</v>
      </c>
      <c r="R37" s="3">
        <f t="shared" ca="1" si="24"/>
        <v>73508.60323764167</v>
      </c>
      <c r="S37" s="3">
        <f t="shared" ca="1" si="25"/>
        <v>451318.41909609671</v>
      </c>
      <c r="T37" s="3">
        <f t="shared" ca="1" si="26"/>
        <v>80277.367046780986</v>
      </c>
      <c r="U37" s="3">
        <f t="shared" ca="1" si="27"/>
        <v>371041.05204931571</v>
      </c>
    </row>
    <row r="38" spans="1:27" x14ac:dyDescent="0.3">
      <c r="A38" s="3">
        <f t="shared" ca="1" si="1"/>
        <v>2</v>
      </c>
      <c r="B38" s="3" t="str">
        <f t="shared" ca="1" si="2"/>
        <v>Women</v>
      </c>
      <c r="C38" s="3">
        <f t="shared" ca="1" si="3"/>
        <v>25</v>
      </c>
      <c r="D38" s="3">
        <f t="shared" ca="1" si="4"/>
        <v>5</v>
      </c>
      <c r="E38" s="3" t="str">
        <f t="shared" ca="1" si="5"/>
        <v>General Work</v>
      </c>
      <c r="F38" s="3">
        <f t="shared" ca="1" si="6"/>
        <v>3</v>
      </c>
      <c r="G38" s="3" t="str">
        <f t="shared" ca="1" si="0"/>
        <v>University</v>
      </c>
      <c r="H38" s="3">
        <f t="shared" ca="1" si="7"/>
        <v>4</v>
      </c>
      <c r="I38" s="3">
        <f t="shared" ca="1" si="8"/>
        <v>3</v>
      </c>
      <c r="J38" s="3">
        <f t="shared" ca="1" si="9"/>
        <v>51861</v>
      </c>
      <c r="K38" s="3">
        <f t="shared" ca="1" si="10"/>
        <v>3</v>
      </c>
      <c r="L38" s="3" t="str">
        <f t="shared" ca="1" si="11"/>
        <v>Northwest TR</v>
      </c>
      <c r="M38" s="3">
        <f t="shared" ca="1" si="21"/>
        <v>259305</v>
      </c>
      <c r="N38" s="3">
        <f t="shared" ca="1" si="13"/>
        <v>125211.43482332135</v>
      </c>
      <c r="O38" s="3">
        <f t="shared" ca="1" si="22"/>
        <v>90651.644116132986</v>
      </c>
      <c r="P38" s="3">
        <f t="shared" ca="1" si="15"/>
        <v>40862</v>
      </c>
      <c r="Q38" s="3">
        <f t="shared" ca="1" si="23"/>
        <v>46765.214584982867</v>
      </c>
      <c r="R38" s="3">
        <f t="shared" ca="1" si="24"/>
        <v>75281.698992277554</v>
      </c>
      <c r="S38" s="3">
        <f t="shared" ca="1" si="25"/>
        <v>425238.34310841054</v>
      </c>
      <c r="T38" s="3">
        <f t="shared" ca="1" si="26"/>
        <v>212838.64940830422</v>
      </c>
      <c r="U38" s="3">
        <f t="shared" ca="1" si="27"/>
        <v>212399.69370010632</v>
      </c>
    </row>
    <row r="39" spans="1:27" x14ac:dyDescent="0.3">
      <c r="A39" s="3">
        <f t="shared" ca="1" si="1"/>
        <v>1</v>
      </c>
      <c r="B39" s="3" t="str">
        <f t="shared" ca="1" si="2"/>
        <v>Men</v>
      </c>
      <c r="C39" s="3">
        <f t="shared" ca="1" si="3"/>
        <v>31</v>
      </c>
      <c r="D39" s="3">
        <f t="shared" ca="1" si="4"/>
        <v>3</v>
      </c>
      <c r="E39" s="3" t="str">
        <f t="shared" ca="1" si="5"/>
        <v>Teaching</v>
      </c>
      <c r="F39" s="3">
        <f t="shared" ca="1" si="6"/>
        <v>4</v>
      </c>
      <c r="G39" s="3" t="str">
        <f t="shared" ca="1" si="0"/>
        <v>Technical</v>
      </c>
      <c r="H39" s="3">
        <f t="shared" ca="1" si="7"/>
        <v>3</v>
      </c>
      <c r="I39" s="3">
        <f t="shared" ca="1" si="8"/>
        <v>3</v>
      </c>
      <c r="J39" s="3">
        <f t="shared" ca="1" si="9"/>
        <v>71124</v>
      </c>
      <c r="K39" s="3">
        <f t="shared" ca="1" si="10"/>
        <v>6</v>
      </c>
      <c r="L39" s="3" t="str">
        <f t="shared" ca="1" si="11"/>
        <v>Saskatchewan</v>
      </c>
      <c r="M39" s="3">
        <f t="shared" ca="1" si="21"/>
        <v>426744</v>
      </c>
      <c r="N39" s="3">
        <f t="shared" ca="1" si="13"/>
        <v>190697.20861234149</v>
      </c>
      <c r="O39" s="3">
        <f t="shared" ca="1" si="22"/>
        <v>110777.57664910449</v>
      </c>
      <c r="P39" s="3">
        <f t="shared" ca="1" si="15"/>
        <v>109645</v>
      </c>
      <c r="Q39" s="3">
        <f t="shared" ca="1" si="23"/>
        <v>19585.010381219072</v>
      </c>
      <c r="R39" s="3">
        <f t="shared" ca="1" si="24"/>
        <v>47112.973123827171</v>
      </c>
      <c r="S39" s="3">
        <f t="shared" ca="1" si="25"/>
        <v>584634.54977293161</v>
      </c>
      <c r="T39" s="3">
        <f t="shared" ca="1" si="26"/>
        <v>319927.21899356059</v>
      </c>
      <c r="U39" s="3">
        <f t="shared" ca="1" si="27"/>
        <v>264707.33077937103</v>
      </c>
    </row>
    <row r="40" spans="1:27" x14ac:dyDescent="0.3">
      <c r="A40" s="3">
        <f t="shared" ca="1" si="1"/>
        <v>2</v>
      </c>
      <c r="B40" s="3" t="str">
        <f t="shared" ca="1" si="2"/>
        <v>Women</v>
      </c>
      <c r="C40" s="3">
        <f t="shared" ca="1" si="3"/>
        <v>25</v>
      </c>
      <c r="D40" s="3">
        <f t="shared" ca="1" si="4"/>
        <v>5</v>
      </c>
      <c r="E40" s="3" t="str">
        <f t="shared" ca="1" si="5"/>
        <v>General Work</v>
      </c>
      <c r="F40" s="3">
        <f t="shared" ca="1" si="6"/>
        <v>4</v>
      </c>
      <c r="G40" s="3" t="str">
        <f t="shared" ca="1" si="0"/>
        <v>Technical</v>
      </c>
      <c r="H40" s="3">
        <f t="shared" ca="1" si="7"/>
        <v>1</v>
      </c>
      <c r="I40" s="3">
        <f t="shared" ca="1" si="8"/>
        <v>2</v>
      </c>
      <c r="J40" s="3">
        <f t="shared" ca="1" si="9"/>
        <v>61653</v>
      </c>
      <c r="K40" s="3">
        <f t="shared" ca="1" si="10"/>
        <v>7</v>
      </c>
      <c r="L40" s="3" t="str">
        <f t="shared" ca="1" si="11"/>
        <v>Ontario</v>
      </c>
      <c r="M40" s="3">
        <f t="shared" ca="1" si="21"/>
        <v>246612</v>
      </c>
      <c r="N40" s="3">
        <f t="shared" ca="1" si="13"/>
        <v>239801.60961924942</v>
      </c>
      <c r="O40" s="3">
        <f t="shared" ca="1" si="22"/>
        <v>52091.103910227532</v>
      </c>
      <c r="P40" s="3">
        <f t="shared" ca="1" si="15"/>
        <v>10710</v>
      </c>
      <c r="Q40" s="3">
        <f t="shared" ca="1" si="23"/>
        <v>39226.304316374124</v>
      </c>
      <c r="R40" s="3">
        <f t="shared" ca="1" si="24"/>
        <v>63385.306824238272</v>
      </c>
      <c r="S40" s="3">
        <f t="shared" ca="1" si="25"/>
        <v>362088.41073446581</v>
      </c>
      <c r="T40" s="3">
        <f t="shared" ca="1" si="26"/>
        <v>289737.91393562354</v>
      </c>
      <c r="U40" s="3">
        <f t="shared" ca="1" si="27"/>
        <v>72350.496798842272</v>
      </c>
    </row>
    <row r="41" spans="1:27" x14ac:dyDescent="0.3">
      <c r="A41" s="3">
        <f t="shared" ca="1" si="1"/>
        <v>1</v>
      </c>
      <c r="B41" s="3" t="str">
        <f t="shared" ca="1" si="2"/>
        <v>Men</v>
      </c>
      <c r="C41" s="3">
        <f t="shared" ca="1" si="3"/>
        <v>29</v>
      </c>
      <c r="D41" s="3">
        <f t="shared" ca="1" si="4"/>
        <v>3</v>
      </c>
      <c r="E41" s="3" t="str">
        <f t="shared" ca="1" si="5"/>
        <v>Teaching</v>
      </c>
      <c r="F41" s="3">
        <f t="shared" ca="1" si="6"/>
        <v>2</v>
      </c>
      <c r="G41" s="3" t="str">
        <f t="shared" ca="1" si="0"/>
        <v>College</v>
      </c>
      <c r="H41" s="3">
        <f t="shared" ca="1" si="7"/>
        <v>0</v>
      </c>
      <c r="I41" s="3">
        <f t="shared" ca="1" si="8"/>
        <v>2</v>
      </c>
      <c r="J41" s="3">
        <f t="shared" ca="1" si="9"/>
        <v>62342</v>
      </c>
      <c r="K41" s="3">
        <f t="shared" ca="1" si="10"/>
        <v>1</v>
      </c>
      <c r="L41" s="3" t="str">
        <f t="shared" ca="1" si="11"/>
        <v>Yukon</v>
      </c>
      <c r="M41" s="3">
        <f t="shared" ca="1" si="21"/>
        <v>249368</v>
      </c>
      <c r="N41" s="3">
        <f t="shared" ca="1" si="13"/>
        <v>97699.960902886727</v>
      </c>
      <c r="O41" s="3">
        <f t="shared" ca="1" si="22"/>
        <v>1974.8943638325172</v>
      </c>
      <c r="P41" s="3">
        <f t="shared" ca="1" si="15"/>
        <v>1226</v>
      </c>
      <c r="Q41" s="3">
        <f t="shared" ca="1" si="23"/>
        <v>48900.190968049828</v>
      </c>
      <c r="R41" s="3">
        <f t="shared" ca="1" si="24"/>
        <v>26897.320159594346</v>
      </c>
      <c r="S41" s="3">
        <f t="shared" ca="1" si="25"/>
        <v>278240.21452342684</v>
      </c>
      <c r="T41" s="3">
        <f t="shared" ca="1" si="26"/>
        <v>147826.15187093656</v>
      </c>
      <c r="U41" s="3">
        <f t="shared" ca="1" si="27"/>
        <v>130414.06265249028</v>
      </c>
    </row>
    <row r="42" spans="1:27" x14ac:dyDescent="0.3">
      <c r="A42" s="3">
        <f t="shared" ca="1" si="1"/>
        <v>1</v>
      </c>
      <c r="B42" s="3" t="str">
        <f t="shared" ca="1" si="2"/>
        <v>Men</v>
      </c>
      <c r="C42" s="3">
        <f t="shared" ca="1" si="3"/>
        <v>39</v>
      </c>
      <c r="D42" s="3">
        <f t="shared" ca="1" si="4"/>
        <v>5</v>
      </c>
      <c r="E42" s="3" t="str">
        <f t="shared" ca="1" si="5"/>
        <v>General Work</v>
      </c>
      <c r="F42" s="3">
        <f t="shared" ca="1" si="6"/>
        <v>3</v>
      </c>
      <c r="G42" s="3" t="str">
        <f t="shared" ca="1" si="0"/>
        <v>University</v>
      </c>
      <c r="H42" s="3">
        <f t="shared" ca="1" si="7"/>
        <v>2</v>
      </c>
      <c r="I42" s="3">
        <f t="shared" ca="1" si="8"/>
        <v>2</v>
      </c>
      <c r="J42" s="3">
        <f t="shared" ca="1" si="9"/>
        <v>42338</v>
      </c>
      <c r="K42" s="3">
        <f t="shared" ca="1" si="10"/>
        <v>9</v>
      </c>
      <c r="L42" s="3" t="str">
        <f t="shared" ca="1" si="11"/>
        <v>New Foundland</v>
      </c>
      <c r="M42" s="3">
        <f t="shared" ca="1" si="21"/>
        <v>211690</v>
      </c>
      <c r="N42" s="3">
        <f t="shared" ca="1" si="13"/>
        <v>129368.57593181772</v>
      </c>
      <c r="O42" s="3">
        <f t="shared" ca="1" si="22"/>
        <v>8324.5989488966807</v>
      </c>
      <c r="P42" s="3">
        <f t="shared" ca="1" si="15"/>
        <v>320</v>
      </c>
      <c r="Q42" s="3">
        <f t="shared" ca="1" si="23"/>
        <v>40547.983685398263</v>
      </c>
      <c r="R42" s="3">
        <f t="shared" ca="1" si="24"/>
        <v>13975.667580579548</v>
      </c>
      <c r="S42" s="3">
        <f t="shared" ca="1" si="25"/>
        <v>233990.26652947624</v>
      </c>
      <c r="T42" s="3">
        <f t="shared" ca="1" si="26"/>
        <v>170236.55961721597</v>
      </c>
      <c r="U42" s="3">
        <f t="shared" ca="1" si="27"/>
        <v>63753.70691226027</v>
      </c>
    </row>
    <row r="43" spans="1:27" x14ac:dyDescent="0.3">
      <c r="A43" s="3">
        <f t="shared" ca="1" si="1"/>
        <v>1</v>
      </c>
      <c r="B43" s="3" t="str">
        <f t="shared" ca="1" si="2"/>
        <v>Men</v>
      </c>
      <c r="C43" s="3">
        <f t="shared" ca="1" si="3"/>
        <v>41</v>
      </c>
      <c r="D43" s="3">
        <f t="shared" ca="1" si="4"/>
        <v>3</v>
      </c>
      <c r="E43" s="3" t="str">
        <f t="shared" ca="1" si="5"/>
        <v>Teaching</v>
      </c>
      <c r="F43" s="3">
        <f t="shared" ca="1" si="6"/>
        <v>3</v>
      </c>
      <c r="G43" s="3" t="str">
        <f t="shared" ca="1" si="0"/>
        <v>University</v>
      </c>
      <c r="H43" s="3">
        <f t="shared" ca="1" si="7"/>
        <v>0</v>
      </c>
      <c r="I43" s="3">
        <f t="shared" ca="1" si="8"/>
        <v>3</v>
      </c>
      <c r="J43" s="3">
        <f t="shared" ca="1" si="9"/>
        <v>67558</v>
      </c>
      <c r="K43" s="3">
        <f t="shared" ca="1" si="10"/>
        <v>8</v>
      </c>
      <c r="L43" s="3" t="str">
        <f t="shared" ca="1" si="11"/>
        <v>Quebec</v>
      </c>
      <c r="M43" s="3">
        <f t="shared" ca="1" si="21"/>
        <v>405348</v>
      </c>
      <c r="N43" s="3">
        <f t="shared" ca="1" si="13"/>
        <v>254329.73629626355</v>
      </c>
      <c r="O43" s="3">
        <f t="shared" ca="1" si="22"/>
        <v>144538.60770822072</v>
      </c>
      <c r="P43" s="3">
        <f t="shared" ca="1" si="15"/>
        <v>7395</v>
      </c>
      <c r="Q43" s="3">
        <f t="shared" ca="1" si="23"/>
        <v>351.78636559359848</v>
      </c>
      <c r="R43" s="3">
        <f t="shared" ca="1" si="24"/>
        <v>69056.084279623828</v>
      </c>
      <c r="S43" s="3">
        <f t="shared" ca="1" si="25"/>
        <v>618942.69198784453</v>
      </c>
      <c r="T43" s="3">
        <f t="shared" ca="1" si="26"/>
        <v>262076.52266185716</v>
      </c>
      <c r="U43" s="3">
        <f t="shared" ca="1" si="27"/>
        <v>356866.16932598734</v>
      </c>
    </row>
    <row r="44" spans="1:27" x14ac:dyDescent="0.3">
      <c r="A44" s="3">
        <f t="shared" ca="1" si="1"/>
        <v>2</v>
      </c>
      <c r="B44" s="3" t="str">
        <f t="shared" ca="1" si="2"/>
        <v>Women</v>
      </c>
      <c r="C44" s="3">
        <f t="shared" ca="1" si="3"/>
        <v>42</v>
      </c>
      <c r="D44" s="3">
        <f t="shared" ca="1" si="4"/>
        <v>6</v>
      </c>
      <c r="E44" s="3" t="str">
        <f t="shared" ca="1" si="5"/>
        <v>Agriculture</v>
      </c>
      <c r="F44" s="3">
        <f t="shared" ca="1" si="6"/>
        <v>1</v>
      </c>
      <c r="G44" s="3" t="str">
        <f t="shared" ca="1" si="0"/>
        <v>High School</v>
      </c>
      <c r="H44" s="3">
        <f t="shared" ca="1" si="7"/>
        <v>0</v>
      </c>
      <c r="I44" s="3">
        <f t="shared" ca="1" si="8"/>
        <v>2</v>
      </c>
      <c r="J44" s="3">
        <f t="shared" ca="1" si="9"/>
        <v>63842</v>
      </c>
      <c r="K44" s="3">
        <f t="shared" ca="1" si="10"/>
        <v>11</v>
      </c>
      <c r="L44" s="3" t="str">
        <f t="shared" ca="1" si="11"/>
        <v>Nova Scotia</v>
      </c>
      <c r="M44" s="3">
        <f t="shared" ca="1" si="21"/>
        <v>191526</v>
      </c>
      <c r="N44" s="3">
        <f t="shared" ca="1" si="13"/>
        <v>146223.6087418597</v>
      </c>
      <c r="O44" s="3">
        <f t="shared" ca="1" si="22"/>
        <v>126386.43865626024</v>
      </c>
      <c r="P44" s="3">
        <f t="shared" ca="1" si="15"/>
        <v>69808</v>
      </c>
      <c r="Q44" s="3">
        <f t="shared" ca="1" si="23"/>
        <v>62043.598392450433</v>
      </c>
      <c r="R44" s="3">
        <f t="shared" ca="1" si="24"/>
        <v>1683.1960742566039</v>
      </c>
      <c r="S44" s="3">
        <f t="shared" ca="1" si="25"/>
        <v>319595.63473051687</v>
      </c>
      <c r="T44" s="3">
        <f t="shared" ca="1" si="26"/>
        <v>278075.20713431016</v>
      </c>
      <c r="U44" s="3">
        <f t="shared" ca="1" si="27"/>
        <v>41520.427596206719</v>
      </c>
    </row>
    <row r="45" spans="1:27" x14ac:dyDescent="0.3">
      <c r="A45" s="3">
        <f t="shared" ca="1" si="1"/>
        <v>1</v>
      </c>
      <c r="B45" s="3" t="str">
        <f t="shared" ca="1" si="2"/>
        <v>Men</v>
      </c>
      <c r="C45" s="3">
        <f t="shared" ca="1" si="3"/>
        <v>30</v>
      </c>
      <c r="D45" s="3">
        <f t="shared" ca="1" si="4"/>
        <v>4</v>
      </c>
      <c r="E45" s="3" t="str">
        <f t="shared" ca="1" si="5"/>
        <v>IT</v>
      </c>
      <c r="F45" s="3">
        <f t="shared" ca="1" si="6"/>
        <v>3</v>
      </c>
      <c r="G45" s="3" t="str">
        <f t="shared" ca="1" si="0"/>
        <v>University</v>
      </c>
      <c r="H45" s="3">
        <f t="shared" ca="1" si="7"/>
        <v>1</v>
      </c>
      <c r="I45" s="3">
        <f t="shared" ca="1" si="8"/>
        <v>2</v>
      </c>
      <c r="J45" s="3">
        <f t="shared" ca="1" si="9"/>
        <v>65062</v>
      </c>
      <c r="K45" s="3">
        <f t="shared" ca="1" si="10"/>
        <v>1</v>
      </c>
      <c r="L45" s="3" t="str">
        <f t="shared" ca="1" si="11"/>
        <v>Yukon</v>
      </c>
      <c r="M45" s="3">
        <f t="shared" ca="1" si="21"/>
        <v>195186</v>
      </c>
      <c r="N45" s="3">
        <f t="shared" ca="1" si="13"/>
        <v>88339.020610292835</v>
      </c>
      <c r="O45" s="3">
        <f t="shared" ca="1" si="22"/>
        <v>12554.188480000708</v>
      </c>
      <c r="P45" s="3">
        <f t="shared" ca="1" si="15"/>
        <v>10752</v>
      </c>
      <c r="Q45" s="3">
        <f t="shared" ca="1" si="23"/>
        <v>55875.171063684371</v>
      </c>
      <c r="R45" s="3">
        <f t="shared" ca="1" si="24"/>
        <v>52094.413968570057</v>
      </c>
      <c r="S45" s="3">
        <f t="shared" ca="1" si="25"/>
        <v>259834.60244857077</v>
      </c>
      <c r="T45" s="3">
        <f t="shared" ca="1" si="26"/>
        <v>154966.19167397721</v>
      </c>
      <c r="U45" s="3">
        <f t="shared" ca="1" si="27"/>
        <v>104868.41077459356</v>
      </c>
    </row>
    <row r="46" spans="1:27" x14ac:dyDescent="0.3">
      <c r="A46" s="3">
        <f t="shared" ca="1" si="1"/>
        <v>1</v>
      </c>
      <c r="B46" s="3" t="str">
        <f t="shared" ca="1" si="2"/>
        <v>Men</v>
      </c>
      <c r="C46" s="3">
        <f t="shared" ca="1" si="3"/>
        <v>25</v>
      </c>
      <c r="D46" s="3">
        <f t="shared" ca="1" si="4"/>
        <v>3</v>
      </c>
      <c r="E46" s="3" t="str">
        <f t="shared" ca="1" si="5"/>
        <v>Teaching</v>
      </c>
      <c r="F46" s="3">
        <f t="shared" ca="1" si="6"/>
        <v>3</v>
      </c>
      <c r="G46" s="3" t="str">
        <f t="shared" ca="1" si="0"/>
        <v>University</v>
      </c>
      <c r="H46" s="3">
        <f t="shared" ca="1" si="7"/>
        <v>1</v>
      </c>
      <c r="I46" s="3">
        <f t="shared" ca="1" si="8"/>
        <v>3</v>
      </c>
      <c r="J46" s="3">
        <f t="shared" ca="1" si="9"/>
        <v>52215</v>
      </c>
      <c r="K46" s="3">
        <f t="shared" ca="1" si="10"/>
        <v>5</v>
      </c>
      <c r="L46" s="3" t="str">
        <f t="shared" ca="1" si="11"/>
        <v>Nunavut</v>
      </c>
      <c r="M46" s="3">
        <f t="shared" ca="1" si="21"/>
        <v>208860</v>
      </c>
      <c r="N46" s="3">
        <f t="shared" ca="1" si="13"/>
        <v>108137.35550374325</v>
      </c>
      <c r="O46" s="3">
        <f t="shared" ca="1" si="22"/>
        <v>137957.60932339655</v>
      </c>
      <c r="P46" s="3">
        <f t="shared" ca="1" si="15"/>
        <v>104903</v>
      </c>
      <c r="Q46" s="3">
        <f t="shared" ca="1" si="23"/>
        <v>28678.292325949409</v>
      </c>
      <c r="R46" s="3">
        <f t="shared" ca="1" si="24"/>
        <v>6216.7163224038495</v>
      </c>
      <c r="S46" s="3">
        <f t="shared" ca="1" si="25"/>
        <v>353034.32564580045</v>
      </c>
      <c r="T46" s="3">
        <f t="shared" ca="1" si="26"/>
        <v>241718.64782969267</v>
      </c>
      <c r="U46" s="3">
        <f t="shared" ca="1" si="27"/>
        <v>111315.67781610778</v>
      </c>
    </row>
    <row r="47" spans="1:27" x14ac:dyDescent="0.3">
      <c r="A47" s="3">
        <f t="shared" ca="1" si="1"/>
        <v>2</v>
      </c>
      <c r="B47" s="3" t="str">
        <f t="shared" ca="1" si="2"/>
        <v>Women</v>
      </c>
      <c r="C47" s="3">
        <f t="shared" ca="1" si="3"/>
        <v>37</v>
      </c>
      <c r="D47" s="3">
        <f t="shared" ca="1" si="4"/>
        <v>4</v>
      </c>
      <c r="E47" s="3" t="str">
        <f t="shared" ca="1" si="5"/>
        <v>IT</v>
      </c>
      <c r="F47" s="3">
        <f t="shared" ca="1" si="6"/>
        <v>2</v>
      </c>
      <c r="G47" s="3" t="str">
        <f t="shared" ca="1" si="0"/>
        <v>College</v>
      </c>
      <c r="H47" s="3">
        <f t="shared" ca="1" si="7"/>
        <v>0</v>
      </c>
      <c r="I47" s="3">
        <f t="shared" ca="1" si="8"/>
        <v>1</v>
      </c>
      <c r="J47" s="3">
        <f t="shared" ca="1" si="9"/>
        <v>84853</v>
      </c>
      <c r="K47" s="3">
        <f t="shared" ca="1" si="10"/>
        <v>4</v>
      </c>
      <c r="L47" s="3" t="str">
        <f t="shared" ca="1" si="11"/>
        <v>Alberta</v>
      </c>
      <c r="M47" s="3">
        <f t="shared" ca="1" si="21"/>
        <v>254559</v>
      </c>
      <c r="N47" s="3">
        <f t="shared" ca="1" si="13"/>
        <v>101294.53548775983</v>
      </c>
      <c r="O47" s="3">
        <f t="shared" ca="1" si="22"/>
        <v>18416.982655498887</v>
      </c>
      <c r="P47" s="3">
        <f t="shared" ca="1" si="15"/>
        <v>6027</v>
      </c>
      <c r="Q47" s="3">
        <f t="shared" ca="1" si="23"/>
        <v>16022.452196897088</v>
      </c>
      <c r="R47" s="3">
        <f t="shared" ca="1" si="24"/>
        <v>20460.397332598677</v>
      </c>
      <c r="S47" s="3">
        <f t="shared" ca="1" si="25"/>
        <v>293436.37998809759</v>
      </c>
      <c r="T47" s="3">
        <f t="shared" ca="1" si="26"/>
        <v>123343.98768465692</v>
      </c>
      <c r="U47" s="3">
        <f t="shared" ca="1" si="27"/>
        <v>170092.39230344066</v>
      </c>
    </row>
    <row r="48" spans="1:27" x14ac:dyDescent="0.3">
      <c r="A48" s="3">
        <f t="shared" ca="1" si="1"/>
        <v>2</v>
      </c>
      <c r="B48" s="3" t="str">
        <f t="shared" ca="1" si="2"/>
        <v>Women</v>
      </c>
      <c r="C48" s="3">
        <f t="shared" ca="1" si="3"/>
        <v>27</v>
      </c>
      <c r="D48" s="3">
        <f t="shared" ca="1" si="4"/>
        <v>2</v>
      </c>
      <c r="E48" s="3" t="str">
        <f t="shared" ca="1" si="5"/>
        <v>Construction</v>
      </c>
      <c r="F48" s="3">
        <f t="shared" ca="1" si="6"/>
        <v>2</v>
      </c>
      <c r="G48" s="3" t="str">
        <f t="shared" ca="1" si="0"/>
        <v>College</v>
      </c>
      <c r="H48" s="3">
        <f t="shared" ca="1" si="7"/>
        <v>2</v>
      </c>
      <c r="I48" s="3">
        <f t="shared" ca="1" si="8"/>
        <v>1</v>
      </c>
      <c r="J48" s="3">
        <f t="shared" ca="1" si="9"/>
        <v>48521</v>
      </c>
      <c r="K48" s="3">
        <f t="shared" ca="1" si="10"/>
        <v>1</v>
      </c>
      <c r="L48" s="3" t="str">
        <f t="shared" ca="1" si="11"/>
        <v>Yukon</v>
      </c>
      <c r="M48" s="3">
        <f t="shared" ca="1" si="21"/>
        <v>194084</v>
      </c>
      <c r="N48" s="3">
        <f t="shared" ca="1" si="13"/>
        <v>40167.06237508505</v>
      </c>
      <c r="O48" s="3">
        <f t="shared" ca="1" si="22"/>
        <v>36234.943884519213</v>
      </c>
      <c r="P48" s="3">
        <f t="shared" ca="1" si="15"/>
        <v>3344</v>
      </c>
      <c r="Q48" s="3">
        <f t="shared" ca="1" si="23"/>
        <v>18402.41047953417</v>
      </c>
      <c r="R48" s="3">
        <f t="shared" ca="1" si="24"/>
        <v>32993.785803492574</v>
      </c>
      <c r="S48" s="3">
        <f t="shared" ca="1" si="25"/>
        <v>263312.72968801181</v>
      </c>
      <c r="T48" s="3">
        <f t="shared" ca="1" si="26"/>
        <v>61913.47285461922</v>
      </c>
      <c r="U48" s="3">
        <f t="shared" ca="1" si="27"/>
        <v>201399.2568333926</v>
      </c>
    </row>
    <row r="49" spans="1:21" x14ac:dyDescent="0.3">
      <c r="A49" s="3">
        <f t="shared" ca="1" si="1"/>
        <v>2</v>
      </c>
      <c r="B49" s="3" t="str">
        <f t="shared" ca="1" si="2"/>
        <v>Women</v>
      </c>
      <c r="C49" s="3">
        <f t="shared" ca="1" si="3"/>
        <v>29</v>
      </c>
      <c r="D49" s="3">
        <f t="shared" ca="1" si="4"/>
        <v>6</v>
      </c>
      <c r="E49" s="3" t="str">
        <f t="shared" ca="1" si="5"/>
        <v>Agriculture</v>
      </c>
      <c r="F49" s="3">
        <f t="shared" ca="1" si="6"/>
        <v>5</v>
      </c>
      <c r="G49" s="3" t="str">
        <f t="shared" ca="1" si="0"/>
        <v>Other</v>
      </c>
      <c r="H49" s="3">
        <f t="shared" ca="1" si="7"/>
        <v>1</v>
      </c>
      <c r="I49" s="3">
        <f t="shared" ca="1" si="8"/>
        <v>2</v>
      </c>
      <c r="J49" s="3">
        <f t="shared" ca="1" si="9"/>
        <v>74005</v>
      </c>
      <c r="K49" s="3">
        <f t="shared" ca="1" si="10"/>
        <v>6</v>
      </c>
      <c r="L49" s="3" t="str">
        <f t="shared" ca="1" si="11"/>
        <v>Saskatchewan</v>
      </c>
      <c r="M49" s="3">
        <f t="shared" ca="1" si="21"/>
        <v>370025</v>
      </c>
      <c r="N49" s="3">
        <f t="shared" ca="1" si="13"/>
        <v>19780.570298817503</v>
      </c>
      <c r="O49" s="3">
        <f t="shared" ca="1" si="22"/>
        <v>83399.348974963956</v>
      </c>
      <c r="P49" s="3">
        <f t="shared" ca="1" si="15"/>
        <v>36794</v>
      </c>
      <c r="Q49" s="3">
        <f t="shared" ca="1" si="23"/>
        <v>64816.571875938047</v>
      </c>
      <c r="R49" s="3">
        <f t="shared" ca="1" si="24"/>
        <v>64260.094863047532</v>
      </c>
      <c r="S49" s="3">
        <f t="shared" ca="1" si="25"/>
        <v>517684.44383801147</v>
      </c>
      <c r="T49" s="3">
        <f t="shared" ca="1" si="26"/>
        <v>121391.14217475554</v>
      </c>
      <c r="U49" s="3">
        <f t="shared" ca="1" si="27"/>
        <v>396293.3016632559</v>
      </c>
    </row>
    <row r="50" spans="1:21" x14ac:dyDescent="0.3">
      <c r="A50" s="3">
        <f t="shared" ca="1" si="1"/>
        <v>2</v>
      </c>
      <c r="B50" s="3" t="str">
        <f t="shared" ca="1" si="2"/>
        <v>Women</v>
      </c>
      <c r="C50" s="3">
        <f t="shared" ca="1" si="3"/>
        <v>39</v>
      </c>
      <c r="D50" s="3">
        <f t="shared" ca="1" si="4"/>
        <v>3</v>
      </c>
      <c r="E50" s="3" t="str">
        <f t="shared" ca="1" si="5"/>
        <v>Teaching</v>
      </c>
      <c r="F50" s="3">
        <f t="shared" ca="1" si="6"/>
        <v>1</v>
      </c>
      <c r="G50" s="3" t="str">
        <f t="shared" ca="1" si="0"/>
        <v>High School</v>
      </c>
      <c r="H50" s="3">
        <f t="shared" ca="1" si="7"/>
        <v>1</v>
      </c>
      <c r="I50" s="3">
        <f t="shared" ca="1" si="8"/>
        <v>2</v>
      </c>
      <c r="J50" s="3">
        <f t="shared" ca="1" si="9"/>
        <v>47361</v>
      </c>
      <c r="K50" s="3">
        <f t="shared" ca="1" si="10"/>
        <v>1</v>
      </c>
      <c r="L50" s="3" t="str">
        <f t="shared" ca="1" si="11"/>
        <v>Yukon</v>
      </c>
      <c r="M50" s="3">
        <f t="shared" ca="1" si="21"/>
        <v>284166</v>
      </c>
      <c r="N50" s="3">
        <f t="shared" ca="1" si="13"/>
        <v>230540.75706861456</v>
      </c>
      <c r="O50" s="3">
        <f t="shared" ca="1" si="22"/>
        <v>49755.652264277793</v>
      </c>
      <c r="P50" s="3">
        <f t="shared" ca="1" si="15"/>
        <v>15821</v>
      </c>
      <c r="Q50" s="3">
        <f t="shared" ca="1" si="23"/>
        <v>24139.44225956676</v>
      </c>
      <c r="R50" s="3">
        <f t="shared" ca="1" si="24"/>
        <v>34111.767202337258</v>
      </c>
      <c r="S50" s="3">
        <f t="shared" ca="1" si="25"/>
        <v>368033.41946661507</v>
      </c>
      <c r="T50" s="3">
        <f t="shared" ca="1" si="26"/>
        <v>270501.19932818133</v>
      </c>
      <c r="U50" s="3">
        <f t="shared" ca="1" si="27"/>
        <v>97532.220138433739</v>
      </c>
    </row>
    <row r="51" spans="1:21" x14ac:dyDescent="0.3">
      <c r="A51" s="3">
        <f t="shared" ca="1" si="1"/>
        <v>2</v>
      </c>
      <c r="B51" s="3" t="str">
        <f t="shared" ca="1" si="2"/>
        <v>Women</v>
      </c>
      <c r="C51" s="3">
        <f t="shared" ca="1" si="3"/>
        <v>43</v>
      </c>
      <c r="D51" s="3">
        <f t="shared" ca="1" si="4"/>
        <v>1</v>
      </c>
      <c r="E51" s="3" t="str">
        <f t="shared" ca="1" si="5"/>
        <v>Health</v>
      </c>
      <c r="F51" s="3">
        <f t="shared" ca="1" si="6"/>
        <v>5</v>
      </c>
      <c r="G51" s="3" t="str">
        <f t="shared" ca="1" si="0"/>
        <v>Other</v>
      </c>
      <c r="H51" s="3">
        <f t="shared" ca="1" si="7"/>
        <v>3</v>
      </c>
      <c r="I51" s="3">
        <f t="shared" ca="1" si="8"/>
        <v>3</v>
      </c>
      <c r="J51" s="3">
        <f t="shared" ca="1" si="9"/>
        <v>40509</v>
      </c>
      <c r="K51" s="3">
        <f t="shared" ca="1" si="10"/>
        <v>5</v>
      </c>
      <c r="L51" s="3" t="str">
        <f t="shared" ca="1" si="11"/>
        <v>Nunavut</v>
      </c>
      <c r="M51" s="3">
        <f t="shared" ca="1" si="21"/>
        <v>121527</v>
      </c>
      <c r="N51" s="3">
        <f t="shared" ca="1" si="13"/>
        <v>90771.551399160817</v>
      </c>
      <c r="O51" s="3">
        <f t="shared" ca="1" si="22"/>
        <v>32635.280688847255</v>
      </c>
      <c r="P51" s="3">
        <f t="shared" ca="1" si="15"/>
        <v>18838</v>
      </c>
      <c r="Q51" s="3">
        <f t="shared" ca="1" si="23"/>
        <v>29774.16664587456</v>
      </c>
      <c r="R51" s="3">
        <f t="shared" ca="1" si="24"/>
        <v>23025.436510477077</v>
      </c>
      <c r="S51" s="3">
        <f t="shared" ca="1" si="25"/>
        <v>177187.71719932431</v>
      </c>
      <c r="T51" s="3">
        <f t="shared" ca="1" si="26"/>
        <v>139383.71804503538</v>
      </c>
      <c r="U51" s="3">
        <f t="shared" ca="1" si="27"/>
        <v>37803.999154288933</v>
      </c>
    </row>
    <row r="52" spans="1:21" x14ac:dyDescent="0.3">
      <c r="A52" s="3">
        <f t="shared" ca="1" si="1"/>
        <v>1</v>
      </c>
      <c r="B52" s="3" t="str">
        <f t="shared" ca="1" si="2"/>
        <v>Men</v>
      </c>
      <c r="C52" s="3">
        <f t="shared" ca="1" si="3"/>
        <v>30</v>
      </c>
      <c r="D52" s="3">
        <f t="shared" ca="1" si="4"/>
        <v>5</v>
      </c>
      <c r="E52" s="3" t="str">
        <f t="shared" ca="1" si="5"/>
        <v>General Work</v>
      </c>
      <c r="F52" s="3">
        <f t="shared" ca="1" si="6"/>
        <v>3</v>
      </c>
      <c r="G52" s="3" t="str">
        <f t="shared" ca="1" si="0"/>
        <v>University</v>
      </c>
      <c r="H52" s="3">
        <f t="shared" ca="1" si="7"/>
        <v>1</v>
      </c>
      <c r="I52" s="3">
        <f t="shared" ca="1" si="8"/>
        <v>2</v>
      </c>
      <c r="J52" s="3">
        <f t="shared" ca="1" si="9"/>
        <v>74395</v>
      </c>
      <c r="K52" s="3">
        <f t="shared" ca="1" si="10"/>
        <v>5</v>
      </c>
      <c r="L52" s="3" t="str">
        <f t="shared" ca="1" si="11"/>
        <v>Nunavut</v>
      </c>
      <c r="M52" s="3">
        <f t="shared" ca="1" si="21"/>
        <v>297580</v>
      </c>
      <c r="N52" s="3">
        <f t="shared" ca="1" si="13"/>
        <v>226061.28069399029</v>
      </c>
      <c r="O52" s="3">
        <f t="shared" ca="1" si="22"/>
        <v>5920.8764865428047</v>
      </c>
      <c r="P52" s="3">
        <f t="shared" ca="1" si="15"/>
        <v>2874</v>
      </c>
      <c r="Q52" s="3">
        <f t="shared" ca="1" si="23"/>
        <v>30518.748719973835</v>
      </c>
      <c r="R52" s="3">
        <f t="shared" ca="1" si="24"/>
        <v>17376.767552154412</v>
      </c>
      <c r="S52" s="3">
        <f t="shared" ca="1" si="25"/>
        <v>320877.64403869724</v>
      </c>
      <c r="T52" s="3">
        <f t="shared" ca="1" si="26"/>
        <v>259454.02941396413</v>
      </c>
      <c r="U52" s="3">
        <f t="shared" ca="1" si="27"/>
        <v>61423.614624733105</v>
      </c>
    </row>
    <row r="53" spans="1:21" x14ac:dyDescent="0.3">
      <c r="A53" s="3">
        <f t="shared" ca="1" si="1"/>
        <v>1</v>
      </c>
      <c r="B53" s="3" t="str">
        <f t="shared" ca="1" si="2"/>
        <v>Men</v>
      </c>
      <c r="C53" s="3">
        <f t="shared" ca="1" si="3"/>
        <v>43</v>
      </c>
      <c r="D53" s="3">
        <f t="shared" ca="1" si="4"/>
        <v>2</v>
      </c>
      <c r="E53" s="3" t="str">
        <f t="shared" ca="1" si="5"/>
        <v>Construction</v>
      </c>
      <c r="F53" s="3">
        <f t="shared" ca="1" si="6"/>
        <v>4</v>
      </c>
      <c r="G53" s="3" t="str">
        <f t="shared" ca="1" si="0"/>
        <v>Technical</v>
      </c>
      <c r="H53" s="3">
        <f t="shared" ca="1" si="7"/>
        <v>4</v>
      </c>
      <c r="I53" s="3">
        <f t="shared" ca="1" si="8"/>
        <v>1</v>
      </c>
      <c r="J53" s="3">
        <f t="shared" ca="1" si="9"/>
        <v>65888</v>
      </c>
      <c r="K53" s="3">
        <f t="shared" ca="1" si="10"/>
        <v>6</v>
      </c>
      <c r="L53" s="3" t="str">
        <f t="shared" ca="1" si="11"/>
        <v>Saskatchewan</v>
      </c>
      <c r="M53" s="3">
        <f t="shared" ca="1" si="21"/>
        <v>263552</v>
      </c>
      <c r="N53" s="3">
        <f t="shared" ca="1" si="13"/>
        <v>188801.62438813222</v>
      </c>
      <c r="O53" s="3">
        <f t="shared" ca="1" si="22"/>
        <v>8547.9372830432549</v>
      </c>
      <c r="P53" s="3">
        <f t="shared" ca="1" si="15"/>
        <v>4793</v>
      </c>
      <c r="Q53" s="3">
        <f t="shared" ca="1" si="23"/>
        <v>3398.401910855689</v>
      </c>
      <c r="R53" s="3">
        <f t="shared" ca="1" si="24"/>
        <v>48199.279014930129</v>
      </c>
      <c r="S53" s="3">
        <f t="shared" ca="1" si="25"/>
        <v>320299.21629797341</v>
      </c>
      <c r="T53" s="3">
        <f t="shared" ca="1" si="26"/>
        <v>196993.02629898791</v>
      </c>
      <c r="U53" s="3">
        <f t="shared" ca="1" si="27"/>
        <v>123306.1899989855</v>
      </c>
    </row>
    <row r="54" spans="1:21" x14ac:dyDescent="0.3">
      <c r="A54" s="3">
        <f t="shared" ca="1" si="1"/>
        <v>2</v>
      </c>
      <c r="B54" s="3" t="str">
        <f t="shared" ca="1" si="2"/>
        <v>Women</v>
      </c>
      <c r="C54" s="3">
        <f t="shared" ca="1" si="3"/>
        <v>40</v>
      </c>
      <c r="D54" s="3">
        <f t="shared" ca="1" si="4"/>
        <v>1</v>
      </c>
      <c r="E54" s="3" t="str">
        <f t="shared" ca="1" si="5"/>
        <v>Health</v>
      </c>
      <c r="F54" s="3">
        <f t="shared" ca="1" si="6"/>
        <v>4</v>
      </c>
      <c r="G54" s="3" t="str">
        <f t="shared" ca="1" si="0"/>
        <v>Technical</v>
      </c>
      <c r="H54" s="3">
        <f t="shared" ca="1" si="7"/>
        <v>3</v>
      </c>
      <c r="I54" s="3">
        <f t="shared" ca="1" si="8"/>
        <v>3</v>
      </c>
      <c r="J54" s="3">
        <f t="shared" ca="1" si="9"/>
        <v>57942</v>
      </c>
      <c r="K54" s="3">
        <f t="shared" ca="1" si="10"/>
        <v>11</v>
      </c>
      <c r="L54" s="3" t="str">
        <f t="shared" ca="1" si="11"/>
        <v>Nova Scotia</v>
      </c>
      <c r="M54" s="3">
        <f t="shared" ca="1" si="21"/>
        <v>173826</v>
      </c>
      <c r="N54" s="3">
        <f t="shared" ca="1" si="13"/>
        <v>5964.22138246953</v>
      </c>
      <c r="O54" s="3">
        <f t="shared" ca="1" si="22"/>
        <v>139256.1027693628</v>
      </c>
      <c r="P54" s="3">
        <f t="shared" ca="1" si="15"/>
        <v>94320</v>
      </c>
      <c r="Q54" s="3">
        <f t="shared" ca="1" si="23"/>
        <v>38534.432747092891</v>
      </c>
      <c r="R54" s="3">
        <f t="shared" ca="1" si="24"/>
        <v>49247.233794908949</v>
      </c>
      <c r="S54" s="3">
        <f t="shared" ca="1" si="25"/>
        <v>362329.33656427177</v>
      </c>
      <c r="T54" s="3">
        <f t="shared" ca="1" si="26"/>
        <v>138818.65412956243</v>
      </c>
      <c r="U54" s="3">
        <f t="shared" ca="1" si="27"/>
        <v>223510.68243470934</v>
      </c>
    </row>
    <row r="55" spans="1:21" x14ac:dyDescent="0.3">
      <c r="A55" s="3">
        <f t="shared" ca="1" si="1"/>
        <v>2</v>
      </c>
      <c r="B55" s="3" t="str">
        <f t="shared" ca="1" si="2"/>
        <v>Women</v>
      </c>
      <c r="C55" s="3">
        <f t="shared" ca="1" si="3"/>
        <v>35</v>
      </c>
      <c r="D55" s="3">
        <f t="shared" ca="1" si="4"/>
        <v>4</v>
      </c>
      <c r="E55" s="3" t="str">
        <f t="shared" ca="1" si="5"/>
        <v>IT</v>
      </c>
      <c r="F55" s="3">
        <f t="shared" ca="1" si="6"/>
        <v>3</v>
      </c>
      <c r="G55" s="3" t="str">
        <f t="shared" ca="1" si="0"/>
        <v>University</v>
      </c>
      <c r="H55" s="3">
        <f t="shared" ca="1" si="7"/>
        <v>0</v>
      </c>
      <c r="I55" s="3">
        <f t="shared" ca="1" si="8"/>
        <v>1</v>
      </c>
      <c r="J55" s="3">
        <f t="shared" ca="1" si="9"/>
        <v>29218</v>
      </c>
      <c r="K55" s="3">
        <f t="shared" ca="1" si="10"/>
        <v>11</v>
      </c>
      <c r="L55" s="3" t="str">
        <f t="shared" ca="1" si="11"/>
        <v>Nova Scotia</v>
      </c>
      <c r="M55" s="3">
        <f t="shared" ca="1" si="21"/>
        <v>175308</v>
      </c>
      <c r="N55" s="3">
        <f t="shared" ca="1" si="13"/>
        <v>22601.327972815809</v>
      </c>
      <c r="O55" s="3">
        <f t="shared" ca="1" si="22"/>
        <v>11177.238706761251</v>
      </c>
      <c r="P55" s="3">
        <f t="shared" ca="1" si="15"/>
        <v>3148</v>
      </c>
      <c r="Q55" s="3">
        <f t="shared" ca="1" si="23"/>
        <v>21709.597876221971</v>
      </c>
      <c r="R55" s="3">
        <f t="shared" ca="1" si="24"/>
        <v>1009.5499114580177</v>
      </c>
      <c r="S55" s="3">
        <f t="shared" ca="1" si="25"/>
        <v>187494.78861821926</v>
      </c>
      <c r="T55" s="3">
        <f t="shared" ca="1" si="26"/>
        <v>47458.925849037783</v>
      </c>
      <c r="U55" s="3">
        <f t="shared" ca="1" si="27"/>
        <v>140035.86276918149</v>
      </c>
    </row>
    <row r="56" spans="1:21" x14ac:dyDescent="0.3">
      <c r="A56" s="3">
        <f t="shared" ca="1" si="1"/>
        <v>2</v>
      </c>
      <c r="B56" s="3" t="str">
        <f t="shared" ca="1" si="2"/>
        <v>Women</v>
      </c>
      <c r="C56" s="3">
        <f t="shared" ca="1" si="3"/>
        <v>40</v>
      </c>
      <c r="D56" s="3">
        <f t="shared" ca="1" si="4"/>
        <v>5</v>
      </c>
      <c r="E56" s="3" t="str">
        <f t="shared" ca="1" si="5"/>
        <v>General Work</v>
      </c>
      <c r="F56" s="3">
        <f t="shared" ca="1" si="6"/>
        <v>3</v>
      </c>
      <c r="G56" s="3" t="str">
        <f t="shared" ca="1" si="0"/>
        <v>University</v>
      </c>
      <c r="H56" s="3">
        <f t="shared" ca="1" si="7"/>
        <v>3</v>
      </c>
      <c r="I56" s="3">
        <f t="shared" ca="1" si="8"/>
        <v>3</v>
      </c>
      <c r="J56" s="3">
        <f t="shared" ca="1" si="9"/>
        <v>58610</v>
      </c>
      <c r="K56" s="3">
        <f t="shared" ca="1" si="10"/>
        <v>1</v>
      </c>
      <c r="L56" s="3" t="str">
        <f t="shared" ca="1" si="11"/>
        <v>Yukon</v>
      </c>
      <c r="M56" s="3">
        <f t="shared" ca="1" si="21"/>
        <v>351660</v>
      </c>
      <c r="N56" s="3">
        <f t="shared" ca="1" si="13"/>
        <v>337817.18332790001</v>
      </c>
      <c r="O56" s="3">
        <f t="shared" ca="1" si="22"/>
        <v>97064.715068104662</v>
      </c>
      <c r="P56" s="3">
        <f t="shared" ca="1" si="15"/>
        <v>11933</v>
      </c>
      <c r="Q56" s="3">
        <f t="shared" ca="1" si="23"/>
        <v>42226.951975593503</v>
      </c>
      <c r="R56" s="3">
        <f t="shared" ca="1" si="24"/>
        <v>82383.247740604653</v>
      </c>
      <c r="S56" s="3">
        <f t="shared" ca="1" si="25"/>
        <v>531107.96280870936</v>
      </c>
      <c r="T56" s="3">
        <f t="shared" ca="1" si="26"/>
        <v>391977.13530349353</v>
      </c>
      <c r="U56" s="3">
        <f t="shared" ca="1" si="27"/>
        <v>139130.82750521583</v>
      </c>
    </row>
    <row r="57" spans="1:21" x14ac:dyDescent="0.3">
      <c r="A57" s="3">
        <f t="shared" ca="1" si="1"/>
        <v>2</v>
      </c>
      <c r="B57" s="3" t="str">
        <f t="shared" ca="1" si="2"/>
        <v>Women</v>
      </c>
      <c r="C57" s="3">
        <f t="shared" ca="1" si="3"/>
        <v>38</v>
      </c>
      <c r="D57" s="3">
        <f t="shared" ca="1" si="4"/>
        <v>1</v>
      </c>
      <c r="E57" s="3" t="str">
        <f t="shared" ca="1" si="5"/>
        <v>Health</v>
      </c>
      <c r="F57" s="3">
        <f t="shared" ca="1" si="6"/>
        <v>4</v>
      </c>
      <c r="G57" s="3" t="str">
        <f t="shared" ca="1" si="0"/>
        <v>Technical</v>
      </c>
      <c r="H57" s="3">
        <f t="shared" ca="1" si="7"/>
        <v>2</v>
      </c>
      <c r="I57" s="3">
        <f t="shared" ca="1" si="8"/>
        <v>2</v>
      </c>
      <c r="J57" s="3">
        <f t="shared" ca="1" si="9"/>
        <v>81289</v>
      </c>
      <c r="K57" s="3">
        <f t="shared" ca="1" si="10"/>
        <v>8</v>
      </c>
      <c r="L57" s="3" t="str">
        <f t="shared" ca="1" si="11"/>
        <v>Quebec</v>
      </c>
      <c r="M57" s="3">
        <f t="shared" ca="1" si="21"/>
        <v>325156</v>
      </c>
      <c r="N57" s="3">
        <f t="shared" ca="1" si="13"/>
        <v>217400.18348803802</v>
      </c>
      <c r="O57" s="3">
        <f t="shared" ca="1" si="22"/>
        <v>149914.97715608825</v>
      </c>
      <c r="P57" s="3">
        <f t="shared" ca="1" si="15"/>
        <v>119144</v>
      </c>
      <c r="Q57" s="3">
        <f t="shared" ca="1" si="23"/>
        <v>72671.662402336413</v>
      </c>
      <c r="R57" s="3">
        <f t="shared" ca="1" si="24"/>
        <v>6506.8118978471402</v>
      </c>
      <c r="S57" s="3">
        <f t="shared" ca="1" si="25"/>
        <v>481577.78905393538</v>
      </c>
      <c r="T57" s="3">
        <f t="shared" ca="1" si="26"/>
        <v>409215.84589037445</v>
      </c>
      <c r="U57" s="3">
        <f t="shared" ca="1" si="27"/>
        <v>72361.943163560936</v>
      </c>
    </row>
    <row r="58" spans="1:21" x14ac:dyDescent="0.3">
      <c r="A58" s="3">
        <f t="shared" ca="1" si="1"/>
        <v>2</v>
      </c>
      <c r="B58" s="3" t="str">
        <f t="shared" ca="1" si="2"/>
        <v>Women</v>
      </c>
      <c r="C58" s="3">
        <f t="shared" ca="1" si="3"/>
        <v>33</v>
      </c>
      <c r="D58" s="3">
        <f t="shared" ca="1" si="4"/>
        <v>1</v>
      </c>
      <c r="E58" s="3" t="str">
        <f t="shared" ca="1" si="5"/>
        <v>Health</v>
      </c>
      <c r="F58" s="3">
        <f t="shared" ca="1" si="6"/>
        <v>2</v>
      </c>
      <c r="G58" s="3" t="str">
        <f t="shared" ca="1" si="0"/>
        <v>College</v>
      </c>
      <c r="H58" s="3">
        <f t="shared" ca="1" si="7"/>
        <v>0</v>
      </c>
      <c r="I58" s="3">
        <f t="shared" ca="1" si="8"/>
        <v>1</v>
      </c>
      <c r="J58" s="3">
        <f t="shared" ca="1" si="9"/>
        <v>44852</v>
      </c>
      <c r="K58" s="3">
        <f t="shared" ca="1" si="10"/>
        <v>3</v>
      </c>
      <c r="L58" s="3" t="str">
        <f t="shared" ca="1" si="11"/>
        <v>Northwest TR</v>
      </c>
      <c r="M58" s="3">
        <f t="shared" ca="1" si="21"/>
        <v>179408</v>
      </c>
      <c r="N58" s="3">
        <f t="shared" ca="1" si="13"/>
        <v>83235.190019881426</v>
      </c>
      <c r="O58" s="3">
        <f t="shared" ca="1" si="22"/>
        <v>28027.141999011772</v>
      </c>
      <c r="P58" s="3">
        <f t="shared" ca="1" si="15"/>
        <v>11307</v>
      </c>
      <c r="Q58" s="3">
        <f t="shared" ca="1" si="23"/>
        <v>29942.161576825365</v>
      </c>
      <c r="R58" s="3">
        <f t="shared" ca="1" si="24"/>
        <v>47957.189675900394</v>
      </c>
      <c r="S58" s="3">
        <f t="shared" ca="1" si="25"/>
        <v>255392.33167491216</v>
      </c>
      <c r="T58" s="3">
        <f t="shared" ca="1" si="26"/>
        <v>124484.35159670679</v>
      </c>
      <c r="U58" s="3">
        <f t="shared" ca="1" si="27"/>
        <v>130907.98007820536</v>
      </c>
    </row>
    <row r="59" spans="1:21" x14ac:dyDescent="0.3">
      <c r="A59" s="3">
        <f t="shared" ca="1" si="1"/>
        <v>1</v>
      </c>
      <c r="B59" s="3" t="str">
        <f t="shared" ca="1" si="2"/>
        <v>Men</v>
      </c>
      <c r="C59" s="3">
        <f t="shared" ca="1" si="3"/>
        <v>27</v>
      </c>
      <c r="D59" s="3">
        <f t="shared" ca="1" si="4"/>
        <v>3</v>
      </c>
      <c r="E59" s="3" t="str">
        <f t="shared" ca="1" si="5"/>
        <v>Teaching</v>
      </c>
      <c r="F59" s="3">
        <f t="shared" ca="1" si="6"/>
        <v>3</v>
      </c>
      <c r="G59" s="3" t="str">
        <f t="shared" ca="1" si="0"/>
        <v>University</v>
      </c>
      <c r="H59" s="3">
        <f t="shared" ca="1" si="7"/>
        <v>4</v>
      </c>
      <c r="I59" s="3">
        <f t="shared" ca="1" si="8"/>
        <v>3</v>
      </c>
      <c r="J59" s="3">
        <f t="shared" ca="1" si="9"/>
        <v>55645</v>
      </c>
      <c r="K59" s="3">
        <f t="shared" ca="1" si="10"/>
        <v>11</v>
      </c>
      <c r="L59" s="3" t="str">
        <f t="shared" ca="1" si="11"/>
        <v>Nova Scotia</v>
      </c>
      <c r="M59" s="3">
        <f t="shared" ca="1" si="21"/>
        <v>166935</v>
      </c>
      <c r="N59" s="3">
        <f t="shared" ca="1" si="13"/>
        <v>24813.860501586183</v>
      </c>
      <c r="O59" s="3">
        <f t="shared" ca="1" si="22"/>
        <v>141641.26241793457</v>
      </c>
      <c r="P59" s="3">
        <f t="shared" ca="1" si="15"/>
        <v>49208</v>
      </c>
      <c r="Q59" s="3">
        <f t="shared" ca="1" si="23"/>
        <v>17675.610977797816</v>
      </c>
      <c r="R59" s="3">
        <f t="shared" ca="1" si="24"/>
        <v>38552.0476354844</v>
      </c>
      <c r="S59" s="3">
        <f t="shared" ca="1" si="25"/>
        <v>347128.31005341897</v>
      </c>
      <c r="T59" s="3">
        <f t="shared" ca="1" si="26"/>
        <v>91697.471479383996</v>
      </c>
      <c r="U59" s="3">
        <f t="shared" ca="1" si="27"/>
        <v>255430.83857403498</v>
      </c>
    </row>
    <row r="60" spans="1:21" x14ac:dyDescent="0.3">
      <c r="A60" s="3">
        <f t="shared" ca="1" si="1"/>
        <v>1</v>
      </c>
      <c r="B60" s="3" t="str">
        <f t="shared" ca="1" si="2"/>
        <v>Men</v>
      </c>
      <c r="C60" s="3">
        <f t="shared" ca="1" si="3"/>
        <v>34</v>
      </c>
      <c r="D60" s="3">
        <f t="shared" ca="1" si="4"/>
        <v>1</v>
      </c>
      <c r="E60" s="3" t="str">
        <f t="shared" ca="1" si="5"/>
        <v>Health</v>
      </c>
      <c r="F60" s="3">
        <f t="shared" ca="1" si="6"/>
        <v>5</v>
      </c>
      <c r="G60" s="3" t="str">
        <f t="shared" ca="1" si="0"/>
        <v>Other</v>
      </c>
      <c r="H60" s="3">
        <f t="shared" ca="1" si="7"/>
        <v>3</v>
      </c>
      <c r="I60" s="3">
        <f t="shared" ca="1" si="8"/>
        <v>3</v>
      </c>
      <c r="J60" s="3">
        <f t="shared" ca="1" si="9"/>
        <v>44048</v>
      </c>
      <c r="K60" s="3">
        <f t="shared" ca="1" si="10"/>
        <v>1</v>
      </c>
      <c r="L60" s="3" t="str">
        <f t="shared" ca="1" si="11"/>
        <v>Yukon</v>
      </c>
      <c r="M60" s="3">
        <f t="shared" ca="1" si="21"/>
        <v>264288</v>
      </c>
      <c r="N60" s="3">
        <f t="shared" ca="1" si="13"/>
        <v>158758.73128130252</v>
      </c>
      <c r="O60" s="3">
        <f t="shared" ca="1" si="22"/>
        <v>59368.799404259073</v>
      </c>
      <c r="P60" s="3">
        <f t="shared" ca="1" si="15"/>
        <v>56076</v>
      </c>
      <c r="Q60" s="3">
        <f t="shared" ca="1" si="23"/>
        <v>3878.2639597165012</v>
      </c>
      <c r="R60" s="3">
        <f t="shared" ca="1" si="24"/>
        <v>4348.9606855696038</v>
      </c>
      <c r="S60" s="3">
        <f t="shared" ca="1" si="25"/>
        <v>328005.76008982869</v>
      </c>
      <c r="T60" s="3">
        <f t="shared" ca="1" si="26"/>
        <v>218712.99524101903</v>
      </c>
      <c r="U60" s="3">
        <f t="shared" ca="1" si="27"/>
        <v>109292.76484880966</v>
      </c>
    </row>
    <row r="61" spans="1:21" x14ac:dyDescent="0.3">
      <c r="A61" s="3">
        <f t="shared" ca="1" si="1"/>
        <v>1</v>
      </c>
      <c r="B61" s="3" t="str">
        <f t="shared" ca="1" si="2"/>
        <v>Men</v>
      </c>
      <c r="C61" s="3">
        <f t="shared" ca="1" si="3"/>
        <v>35</v>
      </c>
      <c r="D61" s="3">
        <f t="shared" ca="1" si="4"/>
        <v>1</v>
      </c>
      <c r="E61" s="3" t="str">
        <f t="shared" ca="1" si="5"/>
        <v>Health</v>
      </c>
      <c r="F61" s="3">
        <f t="shared" ca="1" si="6"/>
        <v>4</v>
      </c>
      <c r="G61" s="3" t="str">
        <f t="shared" ca="1" si="0"/>
        <v>Technical</v>
      </c>
      <c r="H61" s="3">
        <f t="shared" ca="1" si="7"/>
        <v>2</v>
      </c>
      <c r="I61" s="3">
        <f t="shared" ca="1" si="8"/>
        <v>3</v>
      </c>
      <c r="J61" s="3">
        <f t="shared" ca="1" si="9"/>
        <v>81228</v>
      </c>
      <c r="K61" s="3">
        <f t="shared" ca="1" si="10"/>
        <v>12</v>
      </c>
      <c r="L61" s="3" t="str">
        <f t="shared" ca="1" si="11"/>
        <v>Prince Edward Island</v>
      </c>
      <c r="M61" s="3">
        <f t="shared" ca="1" si="21"/>
        <v>324912</v>
      </c>
      <c r="N61" s="3">
        <f t="shared" ca="1" si="13"/>
        <v>146194.13927029626</v>
      </c>
      <c r="O61" s="3">
        <f t="shared" ca="1" si="22"/>
        <v>172430.42388921583</v>
      </c>
      <c r="P61" s="3">
        <f t="shared" ca="1" si="15"/>
        <v>145105</v>
      </c>
      <c r="Q61" s="3">
        <f t="shared" ca="1" si="23"/>
        <v>10449.952046196335</v>
      </c>
      <c r="R61" s="3">
        <f t="shared" ca="1" si="24"/>
        <v>107174.25762514307</v>
      </c>
      <c r="S61" s="3">
        <f t="shared" ca="1" si="25"/>
        <v>604516.68151435885</v>
      </c>
      <c r="T61" s="3">
        <f t="shared" ca="1" si="26"/>
        <v>301749.09131649259</v>
      </c>
      <c r="U61" s="3">
        <f t="shared" ca="1" si="27"/>
        <v>302767.59019786626</v>
      </c>
    </row>
    <row r="62" spans="1:21" x14ac:dyDescent="0.3">
      <c r="A62" s="3">
        <f t="shared" ca="1" si="1"/>
        <v>2</v>
      </c>
      <c r="B62" s="3" t="str">
        <f t="shared" ca="1" si="2"/>
        <v>Women</v>
      </c>
      <c r="C62" s="3">
        <f t="shared" ca="1" si="3"/>
        <v>33</v>
      </c>
      <c r="D62" s="3">
        <f t="shared" ca="1" si="4"/>
        <v>1</v>
      </c>
      <c r="E62" s="3" t="str">
        <f t="shared" ca="1" si="5"/>
        <v>Health</v>
      </c>
      <c r="F62" s="3">
        <f t="shared" ca="1" si="6"/>
        <v>2</v>
      </c>
      <c r="G62" s="3" t="str">
        <f t="shared" ca="1" si="0"/>
        <v>College</v>
      </c>
      <c r="H62" s="3">
        <f t="shared" ca="1" si="7"/>
        <v>2</v>
      </c>
      <c r="I62" s="3">
        <f t="shared" ca="1" si="8"/>
        <v>3</v>
      </c>
      <c r="J62" s="3">
        <f t="shared" ca="1" si="9"/>
        <v>34509</v>
      </c>
      <c r="K62" s="3">
        <f t="shared" ca="1" si="10"/>
        <v>10</v>
      </c>
      <c r="L62" s="3" t="str">
        <f t="shared" ca="1" si="11"/>
        <v>New Brunckwick</v>
      </c>
      <c r="M62" s="3">
        <f t="shared" ca="1" si="21"/>
        <v>207054</v>
      </c>
      <c r="N62" s="3">
        <f t="shared" ca="1" si="13"/>
        <v>40300.576558755289</v>
      </c>
      <c r="O62" s="3">
        <f t="shared" ca="1" si="22"/>
        <v>37358.779234434791</v>
      </c>
      <c r="P62" s="3">
        <f t="shared" ca="1" si="15"/>
        <v>5119</v>
      </c>
      <c r="Q62" s="3">
        <f t="shared" ca="1" si="23"/>
        <v>2968.7156960453126</v>
      </c>
      <c r="R62" s="3">
        <f t="shared" ca="1" si="24"/>
        <v>24579.963872295062</v>
      </c>
      <c r="S62" s="3">
        <f t="shared" ca="1" si="25"/>
        <v>268992.74310672987</v>
      </c>
      <c r="T62" s="3">
        <f t="shared" ca="1" si="26"/>
        <v>48388.292254800603</v>
      </c>
      <c r="U62" s="3">
        <f t="shared" ca="1" si="27"/>
        <v>220604.45085192926</v>
      </c>
    </row>
    <row r="63" spans="1:21" x14ac:dyDescent="0.3">
      <c r="A63" s="3">
        <f t="shared" ca="1" si="1"/>
        <v>2</v>
      </c>
      <c r="B63" s="3" t="str">
        <f t="shared" ca="1" si="2"/>
        <v>Women</v>
      </c>
      <c r="C63" s="3">
        <f t="shared" ca="1" si="3"/>
        <v>26</v>
      </c>
      <c r="D63" s="3">
        <f t="shared" ca="1" si="4"/>
        <v>1</v>
      </c>
      <c r="E63" s="3" t="str">
        <f t="shared" ca="1" si="5"/>
        <v>Health</v>
      </c>
      <c r="F63" s="3">
        <f t="shared" ca="1" si="6"/>
        <v>1</v>
      </c>
      <c r="G63" s="3" t="str">
        <f t="shared" ca="1" si="0"/>
        <v>High School</v>
      </c>
      <c r="H63" s="3">
        <f t="shared" ca="1" si="7"/>
        <v>4</v>
      </c>
      <c r="I63" s="3">
        <f t="shared" ca="1" si="8"/>
        <v>2</v>
      </c>
      <c r="J63" s="3">
        <f t="shared" ca="1" si="9"/>
        <v>84497</v>
      </c>
      <c r="K63" s="3">
        <f t="shared" ca="1" si="10"/>
        <v>6</v>
      </c>
      <c r="L63" s="3" t="str">
        <f t="shared" ca="1" si="11"/>
        <v>Saskatchewan</v>
      </c>
      <c r="M63" s="3">
        <f t="shared" ca="1" si="21"/>
        <v>337988</v>
      </c>
      <c r="N63" s="3">
        <f t="shared" ca="1" si="13"/>
        <v>47838.629607129624</v>
      </c>
      <c r="O63" s="3">
        <f t="shared" ca="1" si="22"/>
        <v>12963.632861551911</v>
      </c>
      <c r="P63" s="3">
        <f t="shared" ca="1" si="15"/>
        <v>3750</v>
      </c>
      <c r="Q63" s="3">
        <f t="shared" ca="1" si="23"/>
        <v>48381.511447083598</v>
      </c>
      <c r="R63" s="3">
        <f t="shared" ca="1" si="24"/>
        <v>98941.535416854604</v>
      </c>
      <c r="S63" s="3">
        <f t="shared" ca="1" si="25"/>
        <v>449893.16827840649</v>
      </c>
      <c r="T63" s="3">
        <f t="shared" ca="1" si="26"/>
        <v>99970.141054213222</v>
      </c>
      <c r="U63" s="3">
        <f t="shared" ca="1" si="27"/>
        <v>349923.02722419327</v>
      </c>
    </row>
    <row r="64" spans="1:21" x14ac:dyDescent="0.3">
      <c r="A64" s="3">
        <f t="shared" ca="1" si="1"/>
        <v>1</v>
      </c>
      <c r="B64" s="3" t="str">
        <f t="shared" ca="1" si="2"/>
        <v>Men</v>
      </c>
      <c r="C64" s="3">
        <f t="shared" ca="1" si="3"/>
        <v>32</v>
      </c>
      <c r="D64" s="3">
        <f t="shared" ca="1" si="4"/>
        <v>4</v>
      </c>
      <c r="E64" s="3" t="str">
        <f t="shared" ca="1" si="5"/>
        <v>IT</v>
      </c>
      <c r="F64" s="3">
        <f t="shared" ca="1" si="6"/>
        <v>4</v>
      </c>
      <c r="G64" s="3" t="str">
        <f t="shared" ca="1" si="0"/>
        <v>Technical</v>
      </c>
      <c r="H64" s="3">
        <f t="shared" ca="1" si="7"/>
        <v>4</v>
      </c>
      <c r="I64" s="3">
        <f t="shared" ca="1" si="8"/>
        <v>3</v>
      </c>
      <c r="J64" s="3">
        <f t="shared" ca="1" si="9"/>
        <v>83374</v>
      </c>
      <c r="K64" s="3">
        <f t="shared" ca="1" si="10"/>
        <v>3</v>
      </c>
      <c r="L64" s="3" t="str">
        <f t="shared" ca="1" si="11"/>
        <v>Northwest TR</v>
      </c>
      <c r="M64" s="3">
        <f t="shared" ca="1" si="21"/>
        <v>500244</v>
      </c>
      <c r="N64" s="3">
        <f t="shared" ca="1" si="13"/>
        <v>402533.33606781485</v>
      </c>
      <c r="O64" s="3">
        <f t="shared" ca="1" si="22"/>
        <v>136510.81557916585</v>
      </c>
      <c r="P64" s="3">
        <f t="shared" ca="1" si="15"/>
        <v>105572</v>
      </c>
      <c r="Q64" s="3">
        <f t="shared" ca="1" si="23"/>
        <v>71981.805488491911</v>
      </c>
      <c r="R64" s="3">
        <f t="shared" ca="1" si="24"/>
        <v>111942.34386792926</v>
      </c>
      <c r="S64" s="3">
        <f t="shared" ca="1" si="25"/>
        <v>748697.15944709512</v>
      </c>
      <c r="T64" s="3">
        <f t="shared" ca="1" si="26"/>
        <v>580087.14155630674</v>
      </c>
      <c r="U64" s="3">
        <f t="shared" ca="1" si="27"/>
        <v>168610.01789078838</v>
      </c>
    </row>
    <row r="65" spans="1:21" x14ac:dyDescent="0.3">
      <c r="A65" s="3">
        <f t="shared" ca="1" si="1"/>
        <v>2</v>
      </c>
      <c r="B65" s="3" t="str">
        <f t="shared" ca="1" si="2"/>
        <v>Women</v>
      </c>
      <c r="C65" s="3">
        <f t="shared" ca="1" si="3"/>
        <v>36</v>
      </c>
      <c r="D65" s="3">
        <f t="shared" ca="1" si="4"/>
        <v>5</v>
      </c>
      <c r="E65" s="3" t="str">
        <f t="shared" ca="1" si="5"/>
        <v>General Work</v>
      </c>
      <c r="F65" s="3">
        <f t="shared" ca="1" si="6"/>
        <v>2</v>
      </c>
      <c r="G65" s="3" t="str">
        <f t="shared" ca="1" si="0"/>
        <v>College</v>
      </c>
      <c r="H65" s="3">
        <f t="shared" ca="1" si="7"/>
        <v>4</v>
      </c>
      <c r="I65" s="3">
        <f t="shared" ca="1" si="8"/>
        <v>1</v>
      </c>
      <c r="J65" s="3">
        <f t="shared" ca="1" si="9"/>
        <v>43295</v>
      </c>
      <c r="K65" s="3">
        <f t="shared" ca="1" si="10"/>
        <v>6</v>
      </c>
      <c r="L65" s="3" t="str">
        <f t="shared" ca="1" si="11"/>
        <v>Saskatchewan</v>
      </c>
      <c r="M65" s="3">
        <f t="shared" ca="1" si="21"/>
        <v>173180</v>
      </c>
      <c r="N65" s="3">
        <f t="shared" ca="1" si="13"/>
        <v>116912.10047027786</v>
      </c>
      <c r="O65" s="3">
        <f t="shared" ca="1" si="22"/>
        <v>38927.554172063188</v>
      </c>
      <c r="P65" s="3">
        <f t="shared" ca="1" si="15"/>
        <v>13475</v>
      </c>
      <c r="Q65" s="3">
        <f t="shared" ca="1" si="23"/>
        <v>37659.917123409563</v>
      </c>
      <c r="R65" s="3">
        <f t="shared" ca="1" si="24"/>
        <v>46121.766898002657</v>
      </c>
      <c r="S65" s="3">
        <f t="shared" ca="1" si="25"/>
        <v>258229.32107006584</v>
      </c>
      <c r="T65" s="3">
        <f t="shared" ca="1" si="26"/>
        <v>168047.01759368743</v>
      </c>
      <c r="U65" s="3">
        <f t="shared" ca="1" si="27"/>
        <v>90182.303476378409</v>
      </c>
    </row>
    <row r="66" spans="1:21" x14ac:dyDescent="0.3">
      <c r="A66" s="3">
        <f t="shared" ca="1" si="1"/>
        <v>2</v>
      </c>
      <c r="B66" s="3" t="str">
        <f t="shared" ca="1" si="2"/>
        <v>Women</v>
      </c>
      <c r="C66" s="3">
        <f t="shared" ca="1" si="3"/>
        <v>42</v>
      </c>
      <c r="D66" s="3">
        <f t="shared" ca="1" si="4"/>
        <v>2</v>
      </c>
      <c r="E66" s="3" t="str">
        <f t="shared" ca="1" si="5"/>
        <v>Construction</v>
      </c>
      <c r="F66" s="3">
        <f t="shared" ca="1" si="6"/>
        <v>5</v>
      </c>
      <c r="G66" s="3" t="str">
        <f t="shared" ca="1" si="0"/>
        <v>Other</v>
      </c>
      <c r="H66" s="3">
        <f t="shared" ca="1" si="7"/>
        <v>3</v>
      </c>
      <c r="I66" s="3">
        <f t="shared" ca="1" si="8"/>
        <v>1</v>
      </c>
      <c r="J66" s="3">
        <f t="shared" ca="1" si="9"/>
        <v>47708</v>
      </c>
      <c r="K66" s="3">
        <f t="shared" ca="1" si="10"/>
        <v>3</v>
      </c>
      <c r="L66" s="3" t="str">
        <f t="shared" ca="1" si="11"/>
        <v>Northwest TR</v>
      </c>
      <c r="M66" s="3">
        <f t="shared" ca="1" si="21"/>
        <v>286248</v>
      </c>
      <c r="N66" s="3">
        <f t="shared" ca="1" si="13"/>
        <v>158495.19436053839</v>
      </c>
      <c r="O66" s="3">
        <f t="shared" ca="1" si="22"/>
        <v>20606.63572680248</v>
      </c>
      <c r="P66" s="3">
        <f t="shared" ca="1" si="15"/>
        <v>3327</v>
      </c>
      <c r="Q66" s="3">
        <f t="shared" ca="1" si="23"/>
        <v>41978.127713067202</v>
      </c>
      <c r="R66" s="3">
        <f t="shared" ca="1" si="24"/>
        <v>27085.201840383968</v>
      </c>
      <c r="S66" s="3">
        <f t="shared" ca="1" si="25"/>
        <v>333939.83756718645</v>
      </c>
      <c r="T66" s="3">
        <f t="shared" ca="1" si="26"/>
        <v>203800.32207360558</v>
      </c>
      <c r="U66" s="3">
        <f t="shared" ca="1" si="27"/>
        <v>130139.51549358087</v>
      </c>
    </row>
    <row r="67" spans="1:21" x14ac:dyDescent="0.3">
      <c r="A67" s="3">
        <f t="shared" ca="1" si="1"/>
        <v>1</v>
      </c>
      <c r="B67" s="3" t="str">
        <f t="shared" ca="1" si="2"/>
        <v>Men</v>
      </c>
      <c r="C67" s="3">
        <f t="shared" ca="1" si="3"/>
        <v>38</v>
      </c>
      <c r="D67" s="3">
        <f t="shared" ca="1" si="4"/>
        <v>3</v>
      </c>
      <c r="E67" s="3" t="str">
        <f t="shared" ca="1" si="5"/>
        <v>Teaching</v>
      </c>
      <c r="F67" s="3">
        <f t="shared" ca="1" si="6"/>
        <v>5</v>
      </c>
      <c r="G67" s="3" t="str">
        <f t="shared" ca="1" si="0"/>
        <v>Other</v>
      </c>
      <c r="H67" s="3">
        <f t="shared" ca="1" si="7"/>
        <v>2</v>
      </c>
      <c r="I67" s="3">
        <f t="shared" ca="1" si="8"/>
        <v>3</v>
      </c>
      <c r="J67" s="3">
        <f t="shared" ca="1" si="9"/>
        <v>73445</v>
      </c>
      <c r="K67" s="3">
        <f t="shared" ca="1" si="10"/>
        <v>3</v>
      </c>
      <c r="L67" s="3" t="str">
        <f t="shared" ca="1" si="11"/>
        <v>Northwest TR</v>
      </c>
      <c r="M67" s="3">
        <f t="shared" ca="1" si="21"/>
        <v>367225</v>
      </c>
      <c r="N67" s="3">
        <f t="shared" ca="1" si="13"/>
        <v>52085.196107927412</v>
      </c>
      <c r="O67" s="3">
        <f t="shared" ca="1" si="22"/>
        <v>27055.036399992467</v>
      </c>
      <c r="P67" s="3">
        <f t="shared" ca="1" si="15"/>
        <v>25440</v>
      </c>
      <c r="Q67" s="3">
        <f t="shared" ca="1" si="23"/>
        <v>9375.3333267011258</v>
      </c>
      <c r="R67" s="3">
        <f t="shared" ca="1" si="24"/>
        <v>12994.696058160571</v>
      </c>
      <c r="S67" s="3">
        <f t="shared" ca="1" si="25"/>
        <v>407274.73245815304</v>
      </c>
      <c r="T67" s="3">
        <f t="shared" ca="1" si="26"/>
        <v>86900.529434628552</v>
      </c>
      <c r="U67" s="3">
        <f t="shared" ca="1" si="27"/>
        <v>320374.20302352449</v>
      </c>
    </row>
    <row r="68" spans="1:21" x14ac:dyDescent="0.3">
      <c r="A68" s="3">
        <f t="shared" ca="1" si="1"/>
        <v>2</v>
      </c>
      <c r="B68" s="3" t="str">
        <f t="shared" ca="1" si="2"/>
        <v>Women</v>
      </c>
      <c r="C68" s="3">
        <f t="shared" ca="1" si="3"/>
        <v>29</v>
      </c>
      <c r="D68" s="3">
        <f t="shared" ca="1" si="4"/>
        <v>6</v>
      </c>
      <c r="E68" s="3" t="str">
        <f t="shared" ca="1" si="5"/>
        <v>Agriculture</v>
      </c>
      <c r="F68" s="3">
        <f t="shared" ca="1" si="6"/>
        <v>4</v>
      </c>
      <c r="G68" s="3" t="str">
        <f t="shared" ca="1" si="0"/>
        <v>Technical</v>
      </c>
      <c r="H68" s="3">
        <f t="shared" ca="1" si="7"/>
        <v>0</v>
      </c>
      <c r="I68" s="3">
        <f t="shared" ca="1" si="8"/>
        <v>2</v>
      </c>
      <c r="J68" s="3">
        <f t="shared" ca="1" si="9"/>
        <v>61488</v>
      </c>
      <c r="K68" s="3">
        <f t="shared" ca="1" si="10"/>
        <v>9</v>
      </c>
      <c r="L68" s="3" t="str">
        <f t="shared" ca="1" si="11"/>
        <v>New Foundland</v>
      </c>
      <c r="M68" s="3">
        <f t="shared" ca="1" si="21"/>
        <v>368928</v>
      </c>
      <c r="N68" s="3">
        <f t="shared" ca="1" si="13"/>
        <v>27963.782689757947</v>
      </c>
      <c r="O68" s="3">
        <f t="shared" ca="1" si="22"/>
        <v>7093.4207169961828</v>
      </c>
      <c r="P68" s="3">
        <f t="shared" ca="1" si="15"/>
        <v>4006</v>
      </c>
      <c r="Q68" s="3">
        <f t="shared" ca="1" si="23"/>
        <v>33844.98950997684</v>
      </c>
      <c r="R68" s="3">
        <f t="shared" ca="1" si="24"/>
        <v>42131.373314334953</v>
      </c>
      <c r="S68" s="3">
        <f t="shared" ca="1" si="25"/>
        <v>418152.79403133114</v>
      </c>
      <c r="T68" s="3">
        <f t="shared" ca="1" si="26"/>
        <v>65814.772199734783</v>
      </c>
      <c r="U68" s="3">
        <f t="shared" ca="1" si="27"/>
        <v>352338.02183159639</v>
      </c>
    </row>
    <row r="69" spans="1:21" x14ac:dyDescent="0.3">
      <c r="A69" s="3">
        <f t="shared" ca="1" si="1"/>
        <v>2</v>
      </c>
      <c r="B69" s="3" t="str">
        <f t="shared" ca="1" si="2"/>
        <v>Women</v>
      </c>
      <c r="C69" s="3">
        <f t="shared" ca="1" si="3"/>
        <v>27</v>
      </c>
      <c r="D69" s="3">
        <f t="shared" ca="1" si="4"/>
        <v>3</v>
      </c>
      <c r="E69" s="3" t="str">
        <f t="shared" ca="1" si="5"/>
        <v>Teaching</v>
      </c>
      <c r="F69" s="3">
        <f t="shared" ca="1" si="6"/>
        <v>3</v>
      </c>
      <c r="G69" s="3" t="str">
        <f t="shared" ref="G69:G132" ca="1" si="28">VLOOKUP(F69,$Z$29:$AA$33,2)</f>
        <v>University</v>
      </c>
      <c r="H69" s="3">
        <f t="shared" ca="1" si="7"/>
        <v>1</v>
      </c>
      <c r="I69" s="3">
        <f t="shared" ca="1" si="8"/>
        <v>1</v>
      </c>
      <c r="J69" s="3">
        <f t="shared" ca="1" si="9"/>
        <v>58480</v>
      </c>
      <c r="K69" s="3">
        <f t="shared" ca="1" si="10"/>
        <v>1</v>
      </c>
      <c r="L69" s="3" t="str">
        <f t="shared" ca="1" si="11"/>
        <v>Yukon</v>
      </c>
      <c r="M69" s="3">
        <f t="shared" ca="1" si="21"/>
        <v>350880</v>
      </c>
      <c r="N69" s="3">
        <f t="shared" ca="1" si="13"/>
        <v>266178.75504876039</v>
      </c>
      <c r="O69" s="3">
        <f t="shared" ca="1" si="22"/>
        <v>4418.937272898459</v>
      </c>
      <c r="P69" s="3">
        <f t="shared" ca="1" si="15"/>
        <v>360</v>
      </c>
      <c r="Q69" s="3">
        <f t="shared" ca="1" si="23"/>
        <v>34485.293569255409</v>
      </c>
      <c r="R69" s="3">
        <f t="shared" ca="1" si="24"/>
        <v>82784.38270776486</v>
      </c>
      <c r="S69" s="3">
        <f t="shared" ca="1" si="25"/>
        <v>438083.31998066331</v>
      </c>
      <c r="T69" s="3">
        <f t="shared" ca="1" si="26"/>
        <v>301024.04861801577</v>
      </c>
      <c r="U69" s="3">
        <f t="shared" ca="1" si="27"/>
        <v>137059.27136264753</v>
      </c>
    </row>
    <row r="70" spans="1:21" x14ac:dyDescent="0.3">
      <c r="A70" s="3">
        <f t="shared" ref="A70:A133" ca="1" si="29">RANDBETWEEN(1,2)</f>
        <v>1</v>
      </c>
      <c r="B70" s="3" t="str">
        <f t="shared" ref="B70:B133" ca="1" si="30">IF(A70=1, "Men", "Women")</f>
        <v>Men</v>
      </c>
      <c r="C70" s="3">
        <f t="shared" ref="C70:C133" ca="1" si="31">RANDBETWEEN(25,45)</f>
        <v>39</v>
      </c>
      <c r="D70" s="3">
        <f t="shared" ref="D70:D133" ca="1" si="32">RANDBETWEEN(1,6)</f>
        <v>4</v>
      </c>
      <c r="E70" s="3" t="str">
        <f t="shared" ref="E70:E133" ca="1" si="33">VLOOKUP(D70,$Z$6:$AA$11, 2)</f>
        <v>IT</v>
      </c>
      <c r="F70" s="3">
        <f t="shared" ref="F70:F133" ca="1" si="34">RANDBETWEEN(1,5)</f>
        <v>3</v>
      </c>
      <c r="G70" s="3" t="str">
        <f t="shared" ca="1" si="28"/>
        <v>University</v>
      </c>
      <c r="H70" s="3">
        <f t="shared" ref="H70:H133" ca="1" si="35">RANDBETWEEN(0,4)</f>
        <v>2</v>
      </c>
      <c r="I70" s="3">
        <f t="shared" ref="I70:I133" ca="1" si="36">RANDBETWEEN(1,3)</f>
        <v>3</v>
      </c>
      <c r="J70" s="3">
        <f t="shared" ref="J70:J133" ca="1" si="37">RANDBETWEEN(25000,90000)</f>
        <v>45859</v>
      </c>
      <c r="K70" s="3">
        <f t="shared" ref="K70:K133" ca="1" si="38">RANDBETWEEN(1,13)</f>
        <v>5</v>
      </c>
      <c r="L70" s="3" t="str">
        <f t="shared" ref="L70:L133" ca="1" si="39">VLOOKUP(K70,$Z$14:$AA$25,2)</f>
        <v>Nunavut</v>
      </c>
      <c r="M70" s="3">
        <f t="shared" ca="1" si="21"/>
        <v>137577</v>
      </c>
      <c r="N70" s="3">
        <f t="shared" ref="N70:N133" ca="1" si="40">RAND()*M70</f>
        <v>15628.190986440424</v>
      </c>
      <c r="O70" s="3">
        <f t="shared" ca="1" si="22"/>
        <v>70810.499308971586</v>
      </c>
      <c r="P70" s="3">
        <f t="shared" ref="P70:P133" ca="1" si="41">RANDBETWEEN(0,O70)</f>
        <v>27602</v>
      </c>
      <c r="Q70" s="3">
        <f t="shared" ca="1" si="23"/>
        <v>16810.088965087591</v>
      </c>
      <c r="R70" s="3">
        <f t="shared" ca="1" si="24"/>
        <v>25526.43377701869</v>
      </c>
      <c r="S70" s="3">
        <f t="shared" ca="1" si="25"/>
        <v>233913.93308599025</v>
      </c>
      <c r="T70" s="3">
        <f t="shared" ca="1" si="26"/>
        <v>60040.279951528013</v>
      </c>
      <c r="U70" s="3">
        <f t="shared" ca="1" si="27"/>
        <v>173873.65313446225</v>
      </c>
    </row>
    <row r="71" spans="1:21" x14ac:dyDescent="0.3">
      <c r="A71" s="3">
        <f t="shared" ca="1" si="29"/>
        <v>2</v>
      </c>
      <c r="B71" s="3" t="str">
        <f t="shared" ca="1" si="30"/>
        <v>Women</v>
      </c>
      <c r="C71" s="3">
        <f t="shared" ca="1" si="31"/>
        <v>28</v>
      </c>
      <c r="D71" s="3">
        <f t="shared" ca="1" si="32"/>
        <v>5</v>
      </c>
      <c r="E71" s="3" t="str">
        <f t="shared" ca="1" si="33"/>
        <v>General Work</v>
      </c>
      <c r="F71" s="3">
        <f t="shared" ca="1" si="34"/>
        <v>4</v>
      </c>
      <c r="G71" s="3" t="str">
        <f t="shared" ca="1" si="28"/>
        <v>Technical</v>
      </c>
      <c r="H71" s="3">
        <f t="shared" ca="1" si="35"/>
        <v>0</v>
      </c>
      <c r="I71" s="3">
        <f t="shared" ca="1" si="36"/>
        <v>2</v>
      </c>
      <c r="J71" s="3">
        <f t="shared" ca="1" si="37"/>
        <v>34168</v>
      </c>
      <c r="K71" s="3">
        <f t="shared" ca="1" si="38"/>
        <v>6</v>
      </c>
      <c r="L71" s="3" t="str">
        <f t="shared" ca="1" si="39"/>
        <v>Saskatchewan</v>
      </c>
      <c r="M71" s="3">
        <f t="shared" ca="1" si="21"/>
        <v>170840</v>
      </c>
      <c r="N71" s="3">
        <f t="shared" ca="1" si="40"/>
        <v>93230.134871832604</v>
      </c>
      <c r="O71" s="3">
        <f t="shared" ca="1" si="22"/>
        <v>60800.46389431323</v>
      </c>
      <c r="P71" s="3">
        <f t="shared" ca="1" si="41"/>
        <v>30608</v>
      </c>
      <c r="Q71" s="3">
        <f t="shared" ca="1" si="23"/>
        <v>920.70345521332956</v>
      </c>
      <c r="R71" s="3">
        <f t="shared" ca="1" si="24"/>
        <v>35790.344268234949</v>
      </c>
      <c r="S71" s="3">
        <f t="shared" ca="1" si="25"/>
        <v>267430.80816254817</v>
      </c>
      <c r="T71" s="3">
        <f t="shared" ca="1" si="26"/>
        <v>124758.83832704593</v>
      </c>
      <c r="U71" s="3">
        <f t="shared" ca="1" si="27"/>
        <v>142671.96983550224</v>
      </c>
    </row>
    <row r="72" spans="1:21" x14ac:dyDescent="0.3">
      <c r="A72" s="3">
        <f t="shared" ca="1" si="29"/>
        <v>1</v>
      </c>
      <c r="B72" s="3" t="str">
        <f t="shared" ca="1" si="30"/>
        <v>Men</v>
      </c>
      <c r="C72" s="3">
        <f t="shared" ca="1" si="31"/>
        <v>26</v>
      </c>
      <c r="D72" s="3">
        <f t="shared" ca="1" si="32"/>
        <v>4</v>
      </c>
      <c r="E72" s="3" t="str">
        <f t="shared" ca="1" si="33"/>
        <v>IT</v>
      </c>
      <c r="F72" s="3">
        <f t="shared" ca="1" si="34"/>
        <v>1</v>
      </c>
      <c r="G72" s="3" t="str">
        <f t="shared" ca="1" si="28"/>
        <v>High School</v>
      </c>
      <c r="H72" s="3">
        <f t="shared" ca="1" si="35"/>
        <v>2</v>
      </c>
      <c r="I72" s="3">
        <f t="shared" ca="1" si="36"/>
        <v>3</v>
      </c>
      <c r="J72" s="3">
        <f t="shared" ca="1" si="37"/>
        <v>62647</v>
      </c>
      <c r="K72" s="3">
        <f t="shared" ca="1" si="38"/>
        <v>8</v>
      </c>
      <c r="L72" s="3" t="str">
        <f t="shared" ca="1" si="39"/>
        <v>Quebec</v>
      </c>
      <c r="M72" s="3">
        <f t="shared" ca="1" si="21"/>
        <v>187941</v>
      </c>
      <c r="N72" s="3">
        <f t="shared" ca="1" si="40"/>
        <v>162912.39835946291</v>
      </c>
      <c r="O72" s="3">
        <f t="shared" ca="1" si="22"/>
        <v>15163.228019204462</v>
      </c>
      <c r="P72" s="3">
        <f t="shared" ca="1" si="41"/>
        <v>10034</v>
      </c>
      <c r="Q72" s="3">
        <f t="shared" ca="1" si="23"/>
        <v>26170.754981555598</v>
      </c>
      <c r="R72" s="3">
        <f t="shared" ca="1" si="24"/>
        <v>39582.421667833609</v>
      </c>
      <c r="S72" s="3">
        <f t="shared" ca="1" si="25"/>
        <v>242686.64968703807</v>
      </c>
      <c r="T72" s="3">
        <f t="shared" ca="1" si="26"/>
        <v>199117.15334101851</v>
      </c>
      <c r="U72" s="3">
        <f t="shared" ca="1" si="27"/>
        <v>43569.496346019558</v>
      </c>
    </row>
    <row r="73" spans="1:21" x14ac:dyDescent="0.3">
      <c r="A73" s="3">
        <f t="shared" ca="1" si="29"/>
        <v>1</v>
      </c>
      <c r="B73" s="3" t="str">
        <f t="shared" ca="1" si="30"/>
        <v>Men</v>
      </c>
      <c r="C73" s="3">
        <f t="shared" ca="1" si="31"/>
        <v>43</v>
      </c>
      <c r="D73" s="3">
        <f t="shared" ca="1" si="32"/>
        <v>1</v>
      </c>
      <c r="E73" s="3" t="str">
        <f t="shared" ca="1" si="33"/>
        <v>Health</v>
      </c>
      <c r="F73" s="3">
        <f t="shared" ca="1" si="34"/>
        <v>1</v>
      </c>
      <c r="G73" s="3" t="str">
        <f t="shared" ca="1" si="28"/>
        <v>High School</v>
      </c>
      <c r="H73" s="3">
        <f t="shared" ca="1" si="35"/>
        <v>2</v>
      </c>
      <c r="I73" s="3">
        <f t="shared" ca="1" si="36"/>
        <v>3</v>
      </c>
      <c r="J73" s="3">
        <f t="shared" ca="1" si="37"/>
        <v>84175</v>
      </c>
      <c r="K73" s="3">
        <f t="shared" ca="1" si="38"/>
        <v>1</v>
      </c>
      <c r="L73" s="3" t="str">
        <f t="shared" ca="1" si="39"/>
        <v>Yukon</v>
      </c>
      <c r="M73" s="3">
        <f t="shared" ca="1" si="21"/>
        <v>420875</v>
      </c>
      <c r="N73" s="3">
        <f t="shared" ca="1" si="40"/>
        <v>291989.91686993587</v>
      </c>
      <c r="O73" s="3">
        <f t="shared" ca="1" si="22"/>
        <v>13516.563197174484</v>
      </c>
      <c r="P73" s="3">
        <f t="shared" ca="1" si="41"/>
        <v>9890</v>
      </c>
      <c r="Q73" s="3">
        <f t="shared" ca="1" si="23"/>
        <v>45756.686834503424</v>
      </c>
      <c r="R73" s="3">
        <f t="shared" ca="1" si="24"/>
        <v>19659.559015332234</v>
      </c>
      <c r="S73" s="3">
        <f t="shared" ca="1" si="25"/>
        <v>454051.12221250671</v>
      </c>
      <c r="T73" s="3">
        <f t="shared" ca="1" si="26"/>
        <v>347636.6037044393</v>
      </c>
      <c r="U73" s="3">
        <f t="shared" ca="1" si="27"/>
        <v>106414.51850806741</v>
      </c>
    </row>
    <row r="74" spans="1:21" x14ac:dyDescent="0.3">
      <c r="A74" s="3">
        <f t="shared" ca="1" si="29"/>
        <v>2</v>
      </c>
      <c r="B74" s="3" t="str">
        <f t="shared" ca="1" si="30"/>
        <v>Women</v>
      </c>
      <c r="C74" s="3">
        <f t="shared" ca="1" si="31"/>
        <v>36</v>
      </c>
      <c r="D74" s="3">
        <f t="shared" ca="1" si="32"/>
        <v>1</v>
      </c>
      <c r="E74" s="3" t="str">
        <f t="shared" ca="1" si="33"/>
        <v>Health</v>
      </c>
      <c r="F74" s="3">
        <f t="shared" ca="1" si="34"/>
        <v>5</v>
      </c>
      <c r="G74" s="3" t="str">
        <f t="shared" ca="1" si="28"/>
        <v>Other</v>
      </c>
      <c r="H74" s="3">
        <f t="shared" ca="1" si="35"/>
        <v>3</v>
      </c>
      <c r="I74" s="3">
        <f t="shared" ca="1" si="36"/>
        <v>2</v>
      </c>
      <c r="J74" s="3">
        <f t="shared" ca="1" si="37"/>
        <v>34178</v>
      </c>
      <c r="K74" s="3">
        <f t="shared" ca="1" si="38"/>
        <v>2</v>
      </c>
      <c r="L74" s="3" t="str">
        <f t="shared" ca="1" si="39"/>
        <v>BC</v>
      </c>
      <c r="M74" s="3">
        <f t="shared" ca="1" si="21"/>
        <v>170890</v>
      </c>
      <c r="N74" s="3">
        <f t="shared" ca="1" si="40"/>
        <v>68275.137114473138</v>
      </c>
      <c r="O74" s="3">
        <f t="shared" ca="1" si="22"/>
        <v>36469.290506998354</v>
      </c>
      <c r="P74" s="3">
        <f t="shared" ca="1" si="41"/>
        <v>34182</v>
      </c>
      <c r="Q74" s="3">
        <f t="shared" ca="1" si="23"/>
        <v>14295.200374783823</v>
      </c>
      <c r="R74" s="3">
        <f t="shared" ca="1" si="24"/>
        <v>13141.963151654356</v>
      </c>
      <c r="S74" s="3">
        <f t="shared" ca="1" si="25"/>
        <v>220501.25365865271</v>
      </c>
      <c r="T74" s="3">
        <f t="shared" ca="1" si="26"/>
        <v>116752.33748925696</v>
      </c>
      <c r="U74" s="3">
        <f t="shared" ca="1" si="27"/>
        <v>103748.91616939576</v>
      </c>
    </row>
    <row r="75" spans="1:21" x14ac:dyDescent="0.3">
      <c r="A75" s="3">
        <f t="shared" ca="1" si="29"/>
        <v>1</v>
      </c>
      <c r="B75" s="3" t="str">
        <f t="shared" ca="1" si="30"/>
        <v>Men</v>
      </c>
      <c r="C75" s="3">
        <f t="shared" ca="1" si="31"/>
        <v>42</v>
      </c>
      <c r="D75" s="3">
        <f t="shared" ca="1" si="32"/>
        <v>2</v>
      </c>
      <c r="E75" s="3" t="str">
        <f t="shared" ca="1" si="33"/>
        <v>Construction</v>
      </c>
      <c r="F75" s="3">
        <f t="shared" ca="1" si="34"/>
        <v>3</v>
      </c>
      <c r="G75" s="3" t="str">
        <f t="shared" ca="1" si="28"/>
        <v>University</v>
      </c>
      <c r="H75" s="3">
        <f t="shared" ca="1" si="35"/>
        <v>3</v>
      </c>
      <c r="I75" s="3">
        <f t="shared" ca="1" si="36"/>
        <v>1</v>
      </c>
      <c r="J75" s="3">
        <f t="shared" ca="1" si="37"/>
        <v>59015</v>
      </c>
      <c r="K75" s="3">
        <f t="shared" ca="1" si="38"/>
        <v>7</v>
      </c>
      <c r="L75" s="3" t="str">
        <f t="shared" ca="1" si="39"/>
        <v>Ontario</v>
      </c>
      <c r="M75" s="3">
        <f t="shared" ca="1" si="21"/>
        <v>236060</v>
      </c>
      <c r="N75" s="3">
        <f t="shared" ca="1" si="40"/>
        <v>140784.56200977403</v>
      </c>
      <c r="O75" s="3">
        <f t="shared" ca="1" si="22"/>
        <v>53769.788240045171</v>
      </c>
      <c r="P75" s="3">
        <f t="shared" ca="1" si="41"/>
        <v>10054</v>
      </c>
      <c r="Q75" s="3">
        <f t="shared" ca="1" si="23"/>
        <v>1090.4615116576222</v>
      </c>
      <c r="R75" s="3">
        <f t="shared" ca="1" si="24"/>
        <v>86339.707802809338</v>
      </c>
      <c r="S75" s="3">
        <f t="shared" ca="1" si="25"/>
        <v>376169.4960428545</v>
      </c>
      <c r="T75" s="3">
        <f t="shared" ca="1" si="26"/>
        <v>151929.02352143166</v>
      </c>
      <c r="U75" s="3">
        <f t="shared" ca="1" si="27"/>
        <v>224240.47252142284</v>
      </c>
    </row>
    <row r="76" spans="1:21" x14ac:dyDescent="0.3">
      <c r="A76" s="3">
        <f t="shared" ca="1" si="29"/>
        <v>2</v>
      </c>
      <c r="B76" s="3" t="str">
        <f t="shared" ca="1" si="30"/>
        <v>Women</v>
      </c>
      <c r="C76" s="3">
        <f t="shared" ca="1" si="31"/>
        <v>39</v>
      </c>
      <c r="D76" s="3">
        <f t="shared" ca="1" si="32"/>
        <v>6</v>
      </c>
      <c r="E76" s="3" t="str">
        <f t="shared" ca="1" si="33"/>
        <v>Agriculture</v>
      </c>
      <c r="F76" s="3">
        <f t="shared" ca="1" si="34"/>
        <v>3</v>
      </c>
      <c r="G76" s="3" t="str">
        <f t="shared" ca="1" si="28"/>
        <v>University</v>
      </c>
      <c r="H76" s="3">
        <f t="shared" ca="1" si="35"/>
        <v>2</v>
      </c>
      <c r="I76" s="3">
        <f t="shared" ca="1" si="36"/>
        <v>2</v>
      </c>
      <c r="J76" s="3">
        <f t="shared" ca="1" si="37"/>
        <v>86271</v>
      </c>
      <c r="K76" s="3">
        <f t="shared" ca="1" si="38"/>
        <v>8</v>
      </c>
      <c r="L76" s="3" t="str">
        <f t="shared" ca="1" si="39"/>
        <v>Quebec</v>
      </c>
      <c r="M76" s="3">
        <f t="shared" ca="1" si="21"/>
        <v>258813</v>
      </c>
      <c r="N76" s="3">
        <f t="shared" ca="1" si="40"/>
        <v>123521.90970528219</v>
      </c>
      <c r="O76" s="3">
        <f t="shared" ca="1" si="22"/>
        <v>35635.769818101864</v>
      </c>
      <c r="P76" s="3">
        <f t="shared" ca="1" si="41"/>
        <v>35006</v>
      </c>
      <c r="Q76" s="3">
        <f t="shared" ca="1" si="23"/>
        <v>79043.345878254855</v>
      </c>
      <c r="R76" s="3">
        <f t="shared" ca="1" si="24"/>
        <v>114852.17193689267</v>
      </c>
      <c r="S76" s="3">
        <f t="shared" ca="1" si="25"/>
        <v>409300.94175499456</v>
      </c>
      <c r="T76" s="3">
        <f t="shared" ca="1" si="26"/>
        <v>237571.25558353704</v>
      </c>
      <c r="U76" s="3">
        <f t="shared" ca="1" si="27"/>
        <v>171729.68617145752</v>
      </c>
    </row>
    <row r="77" spans="1:21" x14ac:dyDescent="0.3">
      <c r="A77" s="3">
        <f t="shared" ca="1" si="29"/>
        <v>2</v>
      </c>
      <c r="B77" s="3" t="str">
        <f t="shared" ca="1" si="30"/>
        <v>Women</v>
      </c>
      <c r="C77" s="3">
        <f t="shared" ca="1" si="31"/>
        <v>33</v>
      </c>
      <c r="D77" s="3">
        <f t="shared" ca="1" si="32"/>
        <v>2</v>
      </c>
      <c r="E77" s="3" t="str">
        <f t="shared" ca="1" si="33"/>
        <v>Construction</v>
      </c>
      <c r="F77" s="3">
        <f t="shared" ca="1" si="34"/>
        <v>5</v>
      </c>
      <c r="G77" s="3" t="str">
        <f t="shared" ca="1" si="28"/>
        <v>Other</v>
      </c>
      <c r="H77" s="3">
        <f t="shared" ca="1" si="35"/>
        <v>2</v>
      </c>
      <c r="I77" s="3">
        <f t="shared" ca="1" si="36"/>
        <v>2</v>
      </c>
      <c r="J77" s="3">
        <f t="shared" ca="1" si="37"/>
        <v>87595</v>
      </c>
      <c r="K77" s="3">
        <f t="shared" ca="1" si="38"/>
        <v>7</v>
      </c>
      <c r="L77" s="3" t="str">
        <f t="shared" ca="1" si="39"/>
        <v>Ontario</v>
      </c>
      <c r="M77" s="3">
        <f t="shared" ca="1" si="21"/>
        <v>350380</v>
      </c>
      <c r="N77" s="3">
        <f t="shared" ca="1" si="40"/>
        <v>38990.847382890366</v>
      </c>
      <c r="O77" s="3">
        <f t="shared" ca="1" si="22"/>
        <v>173927.08213183863</v>
      </c>
      <c r="P77" s="3">
        <f t="shared" ca="1" si="41"/>
        <v>9284</v>
      </c>
      <c r="Q77" s="3">
        <f t="shared" ca="1" si="23"/>
        <v>55056.784243472372</v>
      </c>
      <c r="R77" s="3">
        <f t="shared" ca="1" si="24"/>
        <v>29659.59671839407</v>
      </c>
      <c r="S77" s="3">
        <f t="shared" ca="1" si="25"/>
        <v>553966.67885023274</v>
      </c>
      <c r="T77" s="3">
        <f t="shared" ca="1" si="26"/>
        <v>103331.63162636274</v>
      </c>
      <c r="U77" s="3">
        <f t="shared" ca="1" si="27"/>
        <v>450635.04722387</v>
      </c>
    </row>
    <row r="78" spans="1:21" x14ac:dyDescent="0.3">
      <c r="A78" s="3">
        <f t="shared" ca="1" si="29"/>
        <v>1</v>
      </c>
      <c r="B78" s="3" t="str">
        <f t="shared" ca="1" si="30"/>
        <v>Men</v>
      </c>
      <c r="C78" s="3">
        <f t="shared" ca="1" si="31"/>
        <v>43</v>
      </c>
      <c r="D78" s="3">
        <f t="shared" ca="1" si="32"/>
        <v>4</v>
      </c>
      <c r="E78" s="3" t="str">
        <f t="shared" ca="1" si="33"/>
        <v>IT</v>
      </c>
      <c r="F78" s="3">
        <f t="shared" ca="1" si="34"/>
        <v>4</v>
      </c>
      <c r="G78" s="3" t="str">
        <f t="shared" ca="1" si="28"/>
        <v>Technical</v>
      </c>
      <c r="H78" s="3">
        <f t="shared" ca="1" si="35"/>
        <v>4</v>
      </c>
      <c r="I78" s="3">
        <f t="shared" ca="1" si="36"/>
        <v>3</v>
      </c>
      <c r="J78" s="3">
        <f t="shared" ca="1" si="37"/>
        <v>82551</v>
      </c>
      <c r="K78" s="3">
        <f t="shared" ca="1" si="38"/>
        <v>6</v>
      </c>
      <c r="L78" s="3" t="str">
        <f t="shared" ca="1" si="39"/>
        <v>Saskatchewan</v>
      </c>
      <c r="M78" s="3">
        <f t="shared" ca="1" si="21"/>
        <v>330204</v>
      </c>
      <c r="N78" s="3">
        <f t="shared" ca="1" si="40"/>
        <v>261675.41339871552</v>
      </c>
      <c r="O78" s="3">
        <f t="shared" ca="1" si="22"/>
        <v>142368.91232880732</v>
      </c>
      <c r="P78" s="3">
        <f t="shared" ca="1" si="41"/>
        <v>34132</v>
      </c>
      <c r="Q78" s="3">
        <f t="shared" ca="1" si="23"/>
        <v>75181.430663996114</v>
      </c>
      <c r="R78" s="3">
        <f t="shared" ca="1" si="24"/>
        <v>42632.204993851024</v>
      </c>
      <c r="S78" s="3">
        <f t="shared" ca="1" si="25"/>
        <v>515205.11732265831</v>
      </c>
      <c r="T78" s="3">
        <f t="shared" ca="1" si="26"/>
        <v>370988.84406271169</v>
      </c>
      <c r="U78" s="3">
        <f t="shared" ca="1" si="27"/>
        <v>144216.27325994661</v>
      </c>
    </row>
    <row r="79" spans="1:21" x14ac:dyDescent="0.3">
      <c r="A79" s="3">
        <f t="shared" ca="1" si="29"/>
        <v>1</v>
      </c>
      <c r="B79" s="3" t="str">
        <f t="shared" ca="1" si="30"/>
        <v>Men</v>
      </c>
      <c r="C79" s="3">
        <f t="shared" ca="1" si="31"/>
        <v>28</v>
      </c>
      <c r="D79" s="3">
        <f t="shared" ca="1" si="32"/>
        <v>4</v>
      </c>
      <c r="E79" s="3" t="str">
        <f t="shared" ca="1" si="33"/>
        <v>IT</v>
      </c>
      <c r="F79" s="3">
        <f t="shared" ca="1" si="34"/>
        <v>4</v>
      </c>
      <c r="G79" s="3" t="str">
        <f t="shared" ca="1" si="28"/>
        <v>Technical</v>
      </c>
      <c r="H79" s="3">
        <f t="shared" ca="1" si="35"/>
        <v>2</v>
      </c>
      <c r="I79" s="3">
        <f t="shared" ca="1" si="36"/>
        <v>1</v>
      </c>
      <c r="J79" s="3">
        <f t="shared" ca="1" si="37"/>
        <v>54804</v>
      </c>
      <c r="K79" s="3">
        <f t="shared" ca="1" si="38"/>
        <v>4</v>
      </c>
      <c r="L79" s="3" t="str">
        <f t="shared" ca="1" si="39"/>
        <v>Alberta</v>
      </c>
      <c r="M79" s="3">
        <f t="shared" ca="1" si="21"/>
        <v>274020</v>
      </c>
      <c r="N79" s="3">
        <f t="shared" ca="1" si="40"/>
        <v>94015.79354100849</v>
      </c>
      <c r="O79" s="3">
        <f t="shared" ca="1" si="22"/>
        <v>2452.710543387318</v>
      </c>
      <c r="P79" s="3">
        <f t="shared" ca="1" si="41"/>
        <v>2314</v>
      </c>
      <c r="Q79" s="3">
        <f t="shared" ca="1" si="23"/>
        <v>11706.686590602199</v>
      </c>
      <c r="R79" s="3">
        <f t="shared" ca="1" si="24"/>
        <v>13230.240168639635</v>
      </c>
      <c r="S79" s="3">
        <f t="shared" ca="1" si="25"/>
        <v>289702.95071202697</v>
      </c>
      <c r="T79" s="3">
        <f t="shared" ca="1" si="26"/>
        <v>108036.48013161069</v>
      </c>
      <c r="U79" s="3">
        <f t="shared" ca="1" si="27"/>
        <v>181666.47058041627</v>
      </c>
    </row>
    <row r="80" spans="1:21" x14ac:dyDescent="0.3">
      <c r="A80" s="3">
        <f t="shared" ca="1" si="29"/>
        <v>1</v>
      </c>
      <c r="B80" s="3" t="str">
        <f t="shared" ca="1" si="30"/>
        <v>Men</v>
      </c>
      <c r="C80" s="3">
        <f t="shared" ca="1" si="31"/>
        <v>35</v>
      </c>
      <c r="D80" s="3">
        <f t="shared" ca="1" si="32"/>
        <v>2</v>
      </c>
      <c r="E80" s="3" t="str">
        <f t="shared" ca="1" si="33"/>
        <v>Construction</v>
      </c>
      <c r="F80" s="3">
        <f t="shared" ca="1" si="34"/>
        <v>2</v>
      </c>
      <c r="G80" s="3" t="str">
        <f t="shared" ca="1" si="28"/>
        <v>College</v>
      </c>
      <c r="H80" s="3">
        <f t="shared" ca="1" si="35"/>
        <v>2</v>
      </c>
      <c r="I80" s="3">
        <f t="shared" ca="1" si="36"/>
        <v>1</v>
      </c>
      <c r="J80" s="3">
        <f t="shared" ca="1" si="37"/>
        <v>75045</v>
      </c>
      <c r="K80" s="3">
        <f t="shared" ca="1" si="38"/>
        <v>10</v>
      </c>
      <c r="L80" s="3" t="str">
        <f t="shared" ca="1" si="39"/>
        <v>New Brunckwick</v>
      </c>
      <c r="M80" s="3">
        <f t="shared" ca="1" si="21"/>
        <v>450270</v>
      </c>
      <c r="N80" s="3">
        <f t="shared" ca="1" si="40"/>
        <v>369162.90129014815</v>
      </c>
      <c r="O80" s="3">
        <f t="shared" ca="1" si="22"/>
        <v>46573.641940158057</v>
      </c>
      <c r="P80" s="3">
        <f t="shared" ca="1" si="41"/>
        <v>16968</v>
      </c>
      <c r="Q80" s="3">
        <f t="shared" ca="1" si="23"/>
        <v>11828.076389493119</v>
      </c>
      <c r="R80" s="3">
        <f t="shared" ca="1" si="24"/>
        <v>106276.82157987007</v>
      </c>
      <c r="S80" s="3">
        <f t="shared" ca="1" si="25"/>
        <v>603120.46352002816</v>
      </c>
      <c r="T80" s="3">
        <f t="shared" ca="1" si="26"/>
        <v>397958.97767964128</v>
      </c>
      <c r="U80" s="3">
        <f t="shared" ca="1" si="27"/>
        <v>205161.48584038689</v>
      </c>
    </row>
    <row r="81" spans="1:21" x14ac:dyDescent="0.3">
      <c r="A81" s="3">
        <f t="shared" ca="1" si="29"/>
        <v>2</v>
      </c>
      <c r="B81" s="3" t="str">
        <f t="shared" ca="1" si="30"/>
        <v>Women</v>
      </c>
      <c r="C81" s="3">
        <f t="shared" ca="1" si="31"/>
        <v>34</v>
      </c>
      <c r="D81" s="3">
        <f t="shared" ca="1" si="32"/>
        <v>2</v>
      </c>
      <c r="E81" s="3" t="str">
        <f t="shared" ca="1" si="33"/>
        <v>Construction</v>
      </c>
      <c r="F81" s="3">
        <f t="shared" ca="1" si="34"/>
        <v>3</v>
      </c>
      <c r="G81" s="3" t="str">
        <f t="shared" ca="1" si="28"/>
        <v>University</v>
      </c>
      <c r="H81" s="3">
        <f t="shared" ca="1" si="35"/>
        <v>4</v>
      </c>
      <c r="I81" s="3">
        <f t="shared" ca="1" si="36"/>
        <v>2</v>
      </c>
      <c r="J81" s="3">
        <f t="shared" ca="1" si="37"/>
        <v>72895</v>
      </c>
      <c r="K81" s="3">
        <f t="shared" ca="1" si="38"/>
        <v>8</v>
      </c>
      <c r="L81" s="3" t="str">
        <f t="shared" ca="1" si="39"/>
        <v>Quebec</v>
      </c>
      <c r="M81" s="3">
        <f t="shared" ca="1" si="21"/>
        <v>291580</v>
      </c>
      <c r="N81" s="3">
        <f t="shared" ca="1" si="40"/>
        <v>107112.88574166597</v>
      </c>
      <c r="O81" s="3">
        <f t="shared" ca="1" si="22"/>
        <v>71611.845341993758</v>
      </c>
      <c r="P81" s="3">
        <f t="shared" ca="1" si="41"/>
        <v>8714</v>
      </c>
      <c r="Q81" s="3">
        <f t="shared" ca="1" si="23"/>
        <v>59305.087012001379</v>
      </c>
      <c r="R81" s="3">
        <f t="shared" ca="1" si="24"/>
        <v>7975.976408700526</v>
      </c>
      <c r="S81" s="3">
        <f t="shared" ca="1" si="25"/>
        <v>371167.82175069425</v>
      </c>
      <c r="T81" s="3">
        <f t="shared" ca="1" si="26"/>
        <v>175131.97275366736</v>
      </c>
      <c r="U81" s="3">
        <f t="shared" ca="1" si="27"/>
        <v>196035.84899702689</v>
      </c>
    </row>
    <row r="82" spans="1:21" x14ac:dyDescent="0.3">
      <c r="A82" s="3">
        <f t="shared" ca="1" si="29"/>
        <v>1</v>
      </c>
      <c r="B82" s="3" t="str">
        <f t="shared" ca="1" si="30"/>
        <v>Men</v>
      </c>
      <c r="C82" s="3">
        <f t="shared" ca="1" si="31"/>
        <v>40</v>
      </c>
      <c r="D82" s="3">
        <f t="shared" ca="1" si="32"/>
        <v>2</v>
      </c>
      <c r="E82" s="3" t="str">
        <f t="shared" ca="1" si="33"/>
        <v>Construction</v>
      </c>
      <c r="F82" s="3">
        <f t="shared" ca="1" si="34"/>
        <v>4</v>
      </c>
      <c r="G82" s="3" t="str">
        <f t="shared" ca="1" si="28"/>
        <v>Technical</v>
      </c>
      <c r="H82" s="3">
        <f t="shared" ca="1" si="35"/>
        <v>2</v>
      </c>
      <c r="I82" s="3">
        <f t="shared" ca="1" si="36"/>
        <v>2</v>
      </c>
      <c r="J82" s="3">
        <f t="shared" ca="1" si="37"/>
        <v>76932</v>
      </c>
      <c r="K82" s="3">
        <f t="shared" ca="1" si="38"/>
        <v>11</v>
      </c>
      <c r="L82" s="3" t="str">
        <f t="shared" ca="1" si="39"/>
        <v>Nova Scotia</v>
      </c>
      <c r="M82" s="3">
        <f t="shared" ca="1" si="21"/>
        <v>307728</v>
      </c>
      <c r="N82" s="3">
        <f t="shared" ca="1" si="40"/>
        <v>251944.07894549207</v>
      </c>
      <c r="O82" s="3">
        <f t="shared" ca="1" si="22"/>
        <v>48295.56151013411</v>
      </c>
      <c r="P82" s="3">
        <f t="shared" ca="1" si="41"/>
        <v>8131</v>
      </c>
      <c r="Q82" s="3">
        <f t="shared" ca="1" si="23"/>
        <v>58643.375435285692</v>
      </c>
      <c r="R82" s="3">
        <f t="shared" ca="1" si="24"/>
        <v>4741.4703241808174</v>
      </c>
      <c r="S82" s="3">
        <f t="shared" ca="1" si="25"/>
        <v>360765.03183431498</v>
      </c>
      <c r="T82" s="3">
        <f t="shared" ca="1" si="26"/>
        <v>318718.45438077778</v>
      </c>
      <c r="U82" s="3">
        <f t="shared" ca="1" si="27"/>
        <v>42046.577453537204</v>
      </c>
    </row>
    <row r="83" spans="1:21" x14ac:dyDescent="0.3">
      <c r="A83" s="3">
        <f t="shared" ca="1" si="29"/>
        <v>1</v>
      </c>
      <c r="B83" s="3" t="str">
        <f t="shared" ca="1" si="30"/>
        <v>Men</v>
      </c>
      <c r="C83" s="3">
        <f t="shared" ca="1" si="31"/>
        <v>30</v>
      </c>
      <c r="D83" s="3">
        <f t="shared" ca="1" si="32"/>
        <v>4</v>
      </c>
      <c r="E83" s="3" t="str">
        <f t="shared" ca="1" si="33"/>
        <v>IT</v>
      </c>
      <c r="F83" s="3">
        <f t="shared" ca="1" si="34"/>
        <v>3</v>
      </c>
      <c r="G83" s="3" t="str">
        <f t="shared" ca="1" si="28"/>
        <v>University</v>
      </c>
      <c r="H83" s="3">
        <f t="shared" ca="1" si="35"/>
        <v>3</v>
      </c>
      <c r="I83" s="3">
        <f t="shared" ca="1" si="36"/>
        <v>2</v>
      </c>
      <c r="J83" s="3">
        <f t="shared" ca="1" si="37"/>
        <v>62300</v>
      </c>
      <c r="K83" s="3">
        <f t="shared" ca="1" si="38"/>
        <v>6</v>
      </c>
      <c r="L83" s="3" t="str">
        <f t="shared" ca="1" si="39"/>
        <v>Saskatchewan</v>
      </c>
      <c r="M83" s="3">
        <f t="shared" ca="1" si="21"/>
        <v>373800</v>
      </c>
      <c r="N83" s="3">
        <f t="shared" ca="1" si="40"/>
        <v>216548.04315391826</v>
      </c>
      <c r="O83" s="3">
        <f t="shared" ca="1" si="22"/>
        <v>38111.711382154819</v>
      </c>
      <c r="P83" s="3">
        <f t="shared" ca="1" si="41"/>
        <v>25320</v>
      </c>
      <c r="Q83" s="3">
        <f t="shared" ca="1" si="23"/>
        <v>39513.738653847358</v>
      </c>
      <c r="R83" s="3">
        <f t="shared" ca="1" si="24"/>
        <v>77722.413519405731</v>
      </c>
      <c r="S83" s="3">
        <f t="shared" ca="1" si="25"/>
        <v>489634.1249015606</v>
      </c>
      <c r="T83" s="3">
        <f t="shared" ca="1" si="26"/>
        <v>281381.7818077656</v>
      </c>
      <c r="U83" s="3">
        <f t="shared" ca="1" si="27"/>
        <v>208252.343093795</v>
      </c>
    </row>
    <row r="84" spans="1:21" x14ac:dyDescent="0.3">
      <c r="A84" s="3">
        <f t="shared" ca="1" si="29"/>
        <v>1</v>
      </c>
      <c r="B84" s="3" t="str">
        <f t="shared" ca="1" si="30"/>
        <v>Men</v>
      </c>
      <c r="C84" s="3">
        <f t="shared" ca="1" si="31"/>
        <v>38</v>
      </c>
      <c r="D84" s="3">
        <f t="shared" ca="1" si="32"/>
        <v>2</v>
      </c>
      <c r="E84" s="3" t="str">
        <f t="shared" ca="1" si="33"/>
        <v>Construction</v>
      </c>
      <c r="F84" s="3">
        <f t="shared" ca="1" si="34"/>
        <v>3</v>
      </c>
      <c r="G84" s="3" t="str">
        <f t="shared" ca="1" si="28"/>
        <v>University</v>
      </c>
      <c r="H84" s="3">
        <f t="shared" ca="1" si="35"/>
        <v>0</v>
      </c>
      <c r="I84" s="3">
        <f t="shared" ca="1" si="36"/>
        <v>2</v>
      </c>
      <c r="J84" s="3">
        <f t="shared" ca="1" si="37"/>
        <v>62193</v>
      </c>
      <c r="K84" s="3">
        <f t="shared" ca="1" si="38"/>
        <v>6</v>
      </c>
      <c r="L84" s="3" t="str">
        <f t="shared" ca="1" si="39"/>
        <v>Saskatchewan</v>
      </c>
      <c r="M84" s="3">
        <f t="shared" ca="1" si="21"/>
        <v>373158</v>
      </c>
      <c r="N84" s="3">
        <f t="shared" ca="1" si="40"/>
        <v>18191.156908089179</v>
      </c>
      <c r="O84" s="3">
        <f t="shared" ca="1" si="22"/>
        <v>75119.761887128596</v>
      </c>
      <c r="P84" s="3">
        <f t="shared" ca="1" si="41"/>
        <v>70955</v>
      </c>
      <c r="Q84" s="3">
        <f t="shared" ca="1" si="23"/>
        <v>41038.539386373101</v>
      </c>
      <c r="R84" s="3">
        <f t="shared" ca="1" si="24"/>
        <v>58067.16914420075</v>
      </c>
      <c r="S84" s="3">
        <f t="shared" ca="1" si="25"/>
        <v>506344.93103132932</v>
      </c>
      <c r="T84" s="3">
        <f t="shared" ca="1" si="26"/>
        <v>130184.69629446228</v>
      </c>
      <c r="U84" s="3">
        <f t="shared" ca="1" si="27"/>
        <v>376160.23473686702</v>
      </c>
    </row>
    <row r="85" spans="1:21" x14ac:dyDescent="0.3">
      <c r="A85" s="3">
        <f t="shared" ca="1" si="29"/>
        <v>1</v>
      </c>
      <c r="B85" s="3" t="str">
        <f t="shared" ca="1" si="30"/>
        <v>Men</v>
      </c>
      <c r="C85" s="3">
        <f t="shared" ca="1" si="31"/>
        <v>34</v>
      </c>
      <c r="D85" s="3">
        <f t="shared" ca="1" si="32"/>
        <v>6</v>
      </c>
      <c r="E85" s="3" t="str">
        <f t="shared" ca="1" si="33"/>
        <v>Agriculture</v>
      </c>
      <c r="F85" s="3">
        <f t="shared" ca="1" si="34"/>
        <v>5</v>
      </c>
      <c r="G85" s="3" t="str">
        <f t="shared" ca="1" si="28"/>
        <v>Other</v>
      </c>
      <c r="H85" s="3">
        <f t="shared" ca="1" si="35"/>
        <v>1</v>
      </c>
      <c r="I85" s="3">
        <f t="shared" ca="1" si="36"/>
        <v>1</v>
      </c>
      <c r="J85" s="3">
        <f t="shared" ca="1" si="37"/>
        <v>72127</v>
      </c>
      <c r="K85" s="3">
        <f t="shared" ca="1" si="38"/>
        <v>7</v>
      </c>
      <c r="L85" s="3" t="str">
        <f t="shared" ca="1" si="39"/>
        <v>Ontario</v>
      </c>
      <c r="M85" s="3">
        <f t="shared" ca="1" si="21"/>
        <v>216381</v>
      </c>
      <c r="N85" s="3">
        <f t="shared" ca="1" si="40"/>
        <v>152878.07385448433</v>
      </c>
      <c r="O85" s="3">
        <f t="shared" ca="1" si="22"/>
        <v>15846.35638812278</v>
      </c>
      <c r="P85" s="3">
        <f t="shared" ca="1" si="41"/>
        <v>8936</v>
      </c>
      <c r="Q85" s="3">
        <f t="shared" ca="1" si="23"/>
        <v>13028.556581056841</v>
      </c>
      <c r="R85" s="3">
        <f t="shared" ca="1" si="24"/>
        <v>9126.9529907469678</v>
      </c>
      <c r="S85" s="3">
        <f t="shared" ca="1" si="25"/>
        <v>241354.30937886974</v>
      </c>
      <c r="T85" s="3">
        <f t="shared" ca="1" si="26"/>
        <v>174842.63043554118</v>
      </c>
      <c r="U85" s="3">
        <f t="shared" ca="1" si="27"/>
        <v>66511.678943328559</v>
      </c>
    </row>
    <row r="86" spans="1:21" x14ac:dyDescent="0.3">
      <c r="A86" s="3">
        <f t="shared" ca="1" si="29"/>
        <v>2</v>
      </c>
      <c r="B86" s="3" t="str">
        <f t="shared" ca="1" si="30"/>
        <v>Women</v>
      </c>
      <c r="C86" s="3">
        <f t="shared" ca="1" si="31"/>
        <v>33</v>
      </c>
      <c r="D86" s="3">
        <f t="shared" ca="1" si="32"/>
        <v>2</v>
      </c>
      <c r="E86" s="3" t="str">
        <f t="shared" ca="1" si="33"/>
        <v>Construction</v>
      </c>
      <c r="F86" s="3">
        <f t="shared" ca="1" si="34"/>
        <v>1</v>
      </c>
      <c r="G86" s="3" t="str">
        <f t="shared" ca="1" si="28"/>
        <v>High School</v>
      </c>
      <c r="H86" s="3">
        <f t="shared" ca="1" si="35"/>
        <v>0</v>
      </c>
      <c r="I86" s="3">
        <f t="shared" ca="1" si="36"/>
        <v>1</v>
      </c>
      <c r="J86" s="3">
        <f t="shared" ca="1" si="37"/>
        <v>51378</v>
      </c>
      <c r="K86" s="3">
        <f t="shared" ca="1" si="38"/>
        <v>13</v>
      </c>
      <c r="L86" s="3" t="str">
        <f t="shared" ca="1" si="39"/>
        <v>Prince Edward Island</v>
      </c>
      <c r="M86" s="3">
        <f t="shared" ca="1" si="21"/>
        <v>154134</v>
      </c>
      <c r="N86" s="3">
        <f t="shared" ca="1" si="40"/>
        <v>51705.224250485269</v>
      </c>
      <c r="O86" s="3">
        <f t="shared" ca="1" si="22"/>
        <v>15567.79884110608</v>
      </c>
      <c r="P86" s="3">
        <f t="shared" ca="1" si="41"/>
        <v>2225</v>
      </c>
      <c r="Q86" s="3">
        <f t="shared" ca="1" si="23"/>
        <v>45473.613819763457</v>
      </c>
      <c r="R86" s="3">
        <f t="shared" ca="1" si="24"/>
        <v>47144.906005691955</v>
      </c>
      <c r="S86" s="3">
        <f t="shared" ca="1" si="25"/>
        <v>216846.70484679803</v>
      </c>
      <c r="T86" s="3">
        <f t="shared" ca="1" si="26"/>
        <v>99403.838070248719</v>
      </c>
      <c r="U86" s="3">
        <f t="shared" ca="1" si="27"/>
        <v>117442.86677654932</v>
      </c>
    </row>
    <row r="87" spans="1:21" x14ac:dyDescent="0.3">
      <c r="A87" s="3">
        <f t="shared" ca="1" si="29"/>
        <v>2</v>
      </c>
      <c r="B87" s="3" t="str">
        <f t="shared" ca="1" si="30"/>
        <v>Women</v>
      </c>
      <c r="C87" s="3">
        <f t="shared" ca="1" si="31"/>
        <v>39</v>
      </c>
      <c r="D87" s="3">
        <f t="shared" ca="1" si="32"/>
        <v>3</v>
      </c>
      <c r="E87" s="3" t="str">
        <f t="shared" ca="1" si="33"/>
        <v>Teaching</v>
      </c>
      <c r="F87" s="3">
        <f t="shared" ca="1" si="34"/>
        <v>5</v>
      </c>
      <c r="G87" s="3" t="str">
        <f t="shared" ca="1" si="28"/>
        <v>Other</v>
      </c>
      <c r="H87" s="3">
        <f t="shared" ca="1" si="35"/>
        <v>1</v>
      </c>
      <c r="I87" s="3">
        <f t="shared" ca="1" si="36"/>
        <v>3</v>
      </c>
      <c r="J87" s="3">
        <f t="shared" ca="1" si="37"/>
        <v>57580</v>
      </c>
      <c r="K87" s="3">
        <f t="shared" ca="1" si="38"/>
        <v>4</v>
      </c>
      <c r="L87" s="3" t="str">
        <f t="shared" ca="1" si="39"/>
        <v>Alberta</v>
      </c>
      <c r="M87" s="3">
        <f t="shared" ca="1" si="21"/>
        <v>230320</v>
      </c>
      <c r="N87" s="3">
        <f t="shared" ca="1" si="40"/>
        <v>75051.880772132616</v>
      </c>
      <c r="O87" s="3">
        <f t="shared" ca="1" si="22"/>
        <v>154830.10343920669</v>
      </c>
      <c r="P87" s="3">
        <f t="shared" ca="1" si="41"/>
        <v>8897</v>
      </c>
      <c r="Q87" s="3">
        <f t="shared" ca="1" si="23"/>
        <v>14518.232258935694</v>
      </c>
      <c r="R87" s="3">
        <f t="shared" ca="1" si="24"/>
        <v>75500.058639653304</v>
      </c>
      <c r="S87" s="3">
        <f t="shared" ca="1" si="25"/>
        <v>460650.16207886004</v>
      </c>
      <c r="T87" s="3">
        <f t="shared" ca="1" si="26"/>
        <v>98467.113031068307</v>
      </c>
      <c r="U87" s="3">
        <f t="shared" ca="1" si="27"/>
        <v>362183.04904779175</v>
      </c>
    </row>
    <row r="88" spans="1:21" x14ac:dyDescent="0.3">
      <c r="A88" s="3">
        <f t="shared" ca="1" si="29"/>
        <v>1</v>
      </c>
      <c r="B88" s="3" t="str">
        <f t="shared" ca="1" si="30"/>
        <v>Men</v>
      </c>
      <c r="C88" s="3">
        <f t="shared" ca="1" si="31"/>
        <v>44</v>
      </c>
      <c r="D88" s="3">
        <f t="shared" ca="1" si="32"/>
        <v>6</v>
      </c>
      <c r="E88" s="3" t="str">
        <f t="shared" ca="1" si="33"/>
        <v>Agriculture</v>
      </c>
      <c r="F88" s="3">
        <f t="shared" ca="1" si="34"/>
        <v>5</v>
      </c>
      <c r="G88" s="3" t="str">
        <f t="shared" ca="1" si="28"/>
        <v>Other</v>
      </c>
      <c r="H88" s="3">
        <f t="shared" ca="1" si="35"/>
        <v>1</v>
      </c>
      <c r="I88" s="3">
        <f t="shared" ca="1" si="36"/>
        <v>3</v>
      </c>
      <c r="J88" s="3">
        <f t="shared" ca="1" si="37"/>
        <v>74217</v>
      </c>
      <c r="K88" s="3">
        <f t="shared" ca="1" si="38"/>
        <v>13</v>
      </c>
      <c r="L88" s="3" t="str">
        <f t="shared" ca="1" si="39"/>
        <v>Prince Edward Island</v>
      </c>
      <c r="M88" s="3">
        <f t="shared" ca="1" si="21"/>
        <v>296868</v>
      </c>
      <c r="N88" s="3">
        <f t="shared" ca="1" si="40"/>
        <v>250213.37406325189</v>
      </c>
      <c r="O88" s="3">
        <f t="shared" ca="1" si="22"/>
        <v>187851.0011532268</v>
      </c>
      <c r="P88" s="3">
        <f t="shared" ca="1" si="41"/>
        <v>185358</v>
      </c>
      <c r="Q88" s="3">
        <f t="shared" ca="1" si="23"/>
        <v>58560.614965186796</v>
      </c>
      <c r="R88" s="3">
        <f t="shared" ca="1" si="24"/>
        <v>70968.034140281467</v>
      </c>
      <c r="S88" s="3">
        <f t="shared" ca="1" si="25"/>
        <v>555687.03529350832</v>
      </c>
      <c r="T88" s="3">
        <f t="shared" ca="1" si="26"/>
        <v>494131.98902843869</v>
      </c>
      <c r="U88" s="3">
        <f t="shared" ca="1" si="27"/>
        <v>61555.046265069628</v>
      </c>
    </row>
    <row r="89" spans="1:21" x14ac:dyDescent="0.3">
      <c r="A89" s="3">
        <f t="shared" ca="1" si="29"/>
        <v>2</v>
      </c>
      <c r="B89" s="3" t="str">
        <f t="shared" ca="1" si="30"/>
        <v>Women</v>
      </c>
      <c r="C89" s="3">
        <f t="shared" ca="1" si="31"/>
        <v>25</v>
      </c>
      <c r="D89" s="3">
        <f t="shared" ca="1" si="32"/>
        <v>2</v>
      </c>
      <c r="E89" s="3" t="str">
        <f t="shared" ca="1" si="33"/>
        <v>Construction</v>
      </c>
      <c r="F89" s="3">
        <f t="shared" ca="1" si="34"/>
        <v>4</v>
      </c>
      <c r="G89" s="3" t="str">
        <f t="shared" ca="1" si="28"/>
        <v>Technical</v>
      </c>
      <c r="H89" s="3">
        <f t="shared" ca="1" si="35"/>
        <v>3</v>
      </c>
      <c r="I89" s="3">
        <f t="shared" ca="1" si="36"/>
        <v>3</v>
      </c>
      <c r="J89" s="3">
        <f t="shared" ca="1" si="37"/>
        <v>83212</v>
      </c>
      <c r="K89" s="3">
        <f t="shared" ca="1" si="38"/>
        <v>12</v>
      </c>
      <c r="L89" s="3" t="str">
        <f t="shared" ca="1" si="39"/>
        <v>Prince Edward Island</v>
      </c>
      <c r="M89" s="3">
        <f t="shared" ca="1" si="21"/>
        <v>416060</v>
      </c>
      <c r="N89" s="3">
        <f t="shared" ca="1" si="40"/>
        <v>115241.2342954472</v>
      </c>
      <c r="O89" s="3">
        <f t="shared" ca="1" si="22"/>
        <v>162650.85644534318</v>
      </c>
      <c r="P89" s="3">
        <f t="shared" ca="1" si="41"/>
        <v>90372</v>
      </c>
      <c r="Q89" s="3">
        <f t="shared" ca="1" si="23"/>
        <v>56288.941817060862</v>
      </c>
      <c r="R89" s="3">
        <f t="shared" ca="1" si="24"/>
        <v>55345.731611325275</v>
      </c>
      <c r="S89" s="3">
        <f t="shared" ca="1" si="25"/>
        <v>634056.58805666852</v>
      </c>
      <c r="T89" s="3">
        <f t="shared" ca="1" si="26"/>
        <v>261902.17611250805</v>
      </c>
      <c r="U89" s="3">
        <f t="shared" ca="1" si="27"/>
        <v>372154.41194416047</v>
      </c>
    </row>
    <row r="90" spans="1:21" x14ac:dyDescent="0.3">
      <c r="A90" s="3">
        <f t="shared" ca="1" si="29"/>
        <v>2</v>
      </c>
      <c r="B90" s="3" t="str">
        <f t="shared" ca="1" si="30"/>
        <v>Women</v>
      </c>
      <c r="C90" s="3">
        <f t="shared" ca="1" si="31"/>
        <v>41</v>
      </c>
      <c r="D90" s="3">
        <f t="shared" ca="1" si="32"/>
        <v>3</v>
      </c>
      <c r="E90" s="3" t="str">
        <f t="shared" ca="1" si="33"/>
        <v>Teaching</v>
      </c>
      <c r="F90" s="3">
        <f t="shared" ca="1" si="34"/>
        <v>2</v>
      </c>
      <c r="G90" s="3" t="str">
        <f t="shared" ca="1" si="28"/>
        <v>College</v>
      </c>
      <c r="H90" s="3">
        <f t="shared" ca="1" si="35"/>
        <v>3</v>
      </c>
      <c r="I90" s="3">
        <f t="shared" ca="1" si="36"/>
        <v>2</v>
      </c>
      <c r="J90" s="3">
        <f t="shared" ca="1" si="37"/>
        <v>39318</v>
      </c>
      <c r="K90" s="3">
        <f t="shared" ca="1" si="38"/>
        <v>9</v>
      </c>
      <c r="L90" s="3" t="str">
        <f t="shared" ca="1" si="39"/>
        <v>New Foundland</v>
      </c>
      <c r="M90" s="3">
        <f t="shared" ca="1" si="21"/>
        <v>235908</v>
      </c>
      <c r="N90" s="3">
        <f t="shared" ca="1" si="40"/>
        <v>60094.8738160918</v>
      </c>
      <c r="O90" s="3">
        <f t="shared" ca="1" si="22"/>
        <v>48328.428113630762</v>
      </c>
      <c r="P90" s="3">
        <f t="shared" ca="1" si="41"/>
        <v>24677</v>
      </c>
      <c r="Q90" s="3">
        <f t="shared" ca="1" si="23"/>
        <v>10261.708072296926</v>
      </c>
      <c r="R90" s="3">
        <f t="shared" ca="1" si="24"/>
        <v>15556.835474184243</v>
      </c>
      <c r="S90" s="3">
        <f t="shared" ca="1" si="25"/>
        <v>299793.26358781499</v>
      </c>
      <c r="T90" s="3">
        <f t="shared" ca="1" si="26"/>
        <v>95033.581888388726</v>
      </c>
      <c r="U90" s="3">
        <f t="shared" ca="1" si="27"/>
        <v>204759.68169942626</v>
      </c>
    </row>
    <row r="91" spans="1:21" x14ac:dyDescent="0.3">
      <c r="A91" s="3">
        <f t="shared" ca="1" si="29"/>
        <v>1</v>
      </c>
      <c r="B91" s="3" t="str">
        <f t="shared" ca="1" si="30"/>
        <v>Men</v>
      </c>
      <c r="C91" s="3">
        <f t="shared" ca="1" si="31"/>
        <v>34</v>
      </c>
      <c r="D91" s="3">
        <f t="shared" ca="1" si="32"/>
        <v>2</v>
      </c>
      <c r="E91" s="3" t="str">
        <f t="shared" ca="1" si="33"/>
        <v>Construction</v>
      </c>
      <c r="F91" s="3">
        <f t="shared" ca="1" si="34"/>
        <v>1</v>
      </c>
      <c r="G91" s="3" t="str">
        <f t="shared" ca="1" si="28"/>
        <v>High School</v>
      </c>
      <c r="H91" s="3">
        <f t="shared" ca="1" si="35"/>
        <v>0</v>
      </c>
      <c r="I91" s="3">
        <f t="shared" ca="1" si="36"/>
        <v>2</v>
      </c>
      <c r="J91" s="3">
        <f t="shared" ca="1" si="37"/>
        <v>72543</v>
      </c>
      <c r="K91" s="3">
        <f t="shared" ca="1" si="38"/>
        <v>13</v>
      </c>
      <c r="L91" s="3" t="str">
        <f t="shared" ca="1" si="39"/>
        <v>Prince Edward Island</v>
      </c>
      <c r="M91" s="3">
        <f t="shared" ca="1" si="21"/>
        <v>435258</v>
      </c>
      <c r="N91" s="3">
        <f t="shared" ca="1" si="40"/>
        <v>383106.05680581671</v>
      </c>
      <c r="O91" s="3">
        <f t="shared" ca="1" si="22"/>
        <v>15460.210714651022</v>
      </c>
      <c r="P91" s="3">
        <f t="shared" ca="1" si="41"/>
        <v>11235</v>
      </c>
      <c r="Q91" s="3">
        <f t="shared" ca="1" si="23"/>
        <v>2957.0234522250362</v>
      </c>
      <c r="R91" s="3">
        <f t="shared" ca="1" si="24"/>
        <v>82657.825346839687</v>
      </c>
      <c r="S91" s="3">
        <f t="shared" ca="1" si="25"/>
        <v>533376.03606149077</v>
      </c>
      <c r="T91" s="3">
        <f t="shared" ca="1" si="26"/>
        <v>397298.08025804174</v>
      </c>
      <c r="U91" s="3">
        <f t="shared" ca="1" si="27"/>
        <v>136077.95580344903</v>
      </c>
    </row>
    <row r="92" spans="1:21" x14ac:dyDescent="0.3">
      <c r="A92" s="3">
        <f t="shared" ca="1" si="29"/>
        <v>1</v>
      </c>
      <c r="B92" s="3" t="str">
        <f t="shared" ca="1" si="30"/>
        <v>Men</v>
      </c>
      <c r="C92" s="3">
        <f t="shared" ca="1" si="31"/>
        <v>43</v>
      </c>
      <c r="D92" s="3">
        <f t="shared" ca="1" si="32"/>
        <v>5</v>
      </c>
      <c r="E92" s="3" t="str">
        <f t="shared" ca="1" si="33"/>
        <v>General Work</v>
      </c>
      <c r="F92" s="3">
        <f t="shared" ca="1" si="34"/>
        <v>1</v>
      </c>
      <c r="G92" s="3" t="str">
        <f t="shared" ca="1" si="28"/>
        <v>High School</v>
      </c>
      <c r="H92" s="3">
        <f t="shared" ca="1" si="35"/>
        <v>4</v>
      </c>
      <c r="I92" s="3">
        <f t="shared" ca="1" si="36"/>
        <v>1</v>
      </c>
      <c r="J92" s="3">
        <f t="shared" ca="1" si="37"/>
        <v>50927</v>
      </c>
      <c r="K92" s="3">
        <f t="shared" ca="1" si="38"/>
        <v>6</v>
      </c>
      <c r="L92" s="3" t="str">
        <f t="shared" ca="1" si="39"/>
        <v>Saskatchewan</v>
      </c>
      <c r="M92" s="3">
        <f t="shared" ca="1" si="21"/>
        <v>152781</v>
      </c>
      <c r="N92" s="3">
        <f t="shared" ca="1" si="40"/>
        <v>48507.103117018713</v>
      </c>
      <c r="O92" s="3">
        <f t="shared" ca="1" si="22"/>
        <v>35220.291029509448</v>
      </c>
      <c r="P92" s="3">
        <f t="shared" ca="1" si="41"/>
        <v>31909</v>
      </c>
      <c r="Q92" s="3">
        <f t="shared" ca="1" si="23"/>
        <v>19768.683268451139</v>
      </c>
      <c r="R92" s="3">
        <f t="shared" ca="1" si="24"/>
        <v>9490.123139184454</v>
      </c>
      <c r="S92" s="3">
        <f t="shared" ca="1" si="25"/>
        <v>197491.41416869391</v>
      </c>
      <c r="T92" s="3">
        <f t="shared" ca="1" si="26"/>
        <v>100184.78638546984</v>
      </c>
      <c r="U92" s="3">
        <f t="shared" ca="1" si="27"/>
        <v>97306.627783224074</v>
      </c>
    </row>
    <row r="93" spans="1:21" x14ac:dyDescent="0.3">
      <c r="A93" s="3">
        <f t="shared" ca="1" si="29"/>
        <v>1</v>
      </c>
      <c r="B93" s="3" t="str">
        <f t="shared" ca="1" si="30"/>
        <v>Men</v>
      </c>
      <c r="C93" s="3">
        <f t="shared" ca="1" si="31"/>
        <v>31</v>
      </c>
      <c r="D93" s="3">
        <f t="shared" ca="1" si="32"/>
        <v>2</v>
      </c>
      <c r="E93" s="3" t="str">
        <f t="shared" ca="1" si="33"/>
        <v>Construction</v>
      </c>
      <c r="F93" s="3">
        <f t="shared" ca="1" si="34"/>
        <v>2</v>
      </c>
      <c r="G93" s="3" t="str">
        <f t="shared" ca="1" si="28"/>
        <v>College</v>
      </c>
      <c r="H93" s="3">
        <f t="shared" ca="1" si="35"/>
        <v>2</v>
      </c>
      <c r="I93" s="3">
        <f t="shared" ca="1" si="36"/>
        <v>3</v>
      </c>
      <c r="J93" s="3">
        <f t="shared" ca="1" si="37"/>
        <v>88261</v>
      </c>
      <c r="K93" s="3">
        <f t="shared" ca="1" si="38"/>
        <v>13</v>
      </c>
      <c r="L93" s="3" t="str">
        <f t="shared" ca="1" si="39"/>
        <v>Prince Edward Island</v>
      </c>
      <c r="M93" s="3">
        <f t="shared" ca="1" si="21"/>
        <v>264783</v>
      </c>
      <c r="N93" s="3">
        <f t="shared" ca="1" si="40"/>
        <v>197691.56837977812</v>
      </c>
      <c r="O93" s="3">
        <f t="shared" ca="1" si="22"/>
        <v>139926.32641928381</v>
      </c>
      <c r="P93" s="3">
        <f t="shared" ca="1" si="41"/>
        <v>111575</v>
      </c>
      <c r="Q93" s="3">
        <f t="shared" ca="1" si="23"/>
        <v>85709.061992487535</v>
      </c>
      <c r="R93" s="3">
        <f t="shared" ca="1" si="24"/>
        <v>74472.071720181179</v>
      </c>
      <c r="S93" s="3">
        <f t="shared" ca="1" si="25"/>
        <v>479181.39813946502</v>
      </c>
      <c r="T93" s="3">
        <f t="shared" ca="1" si="26"/>
        <v>394975.63037226564</v>
      </c>
      <c r="U93" s="3">
        <f t="shared" ca="1" si="27"/>
        <v>84205.767767199373</v>
      </c>
    </row>
    <row r="94" spans="1:21" x14ac:dyDescent="0.3">
      <c r="A94" s="3">
        <f t="shared" ca="1" si="29"/>
        <v>1</v>
      </c>
      <c r="B94" s="3" t="str">
        <f t="shared" ca="1" si="30"/>
        <v>Men</v>
      </c>
      <c r="C94" s="3">
        <f t="shared" ca="1" si="31"/>
        <v>38</v>
      </c>
      <c r="D94" s="3">
        <f t="shared" ca="1" si="32"/>
        <v>4</v>
      </c>
      <c r="E94" s="3" t="str">
        <f t="shared" ca="1" si="33"/>
        <v>IT</v>
      </c>
      <c r="F94" s="3">
        <f t="shared" ca="1" si="34"/>
        <v>5</v>
      </c>
      <c r="G94" s="3" t="str">
        <f t="shared" ca="1" si="28"/>
        <v>Other</v>
      </c>
      <c r="H94" s="3">
        <f t="shared" ca="1" si="35"/>
        <v>0</v>
      </c>
      <c r="I94" s="3">
        <f t="shared" ca="1" si="36"/>
        <v>3</v>
      </c>
      <c r="J94" s="3">
        <f t="shared" ca="1" si="37"/>
        <v>62470</v>
      </c>
      <c r="K94" s="3">
        <f t="shared" ca="1" si="38"/>
        <v>6</v>
      </c>
      <c r="L94" s="3" t="str">
        <f t="shared" ca="1" si="39"/>
        <v>Saskatchewan</v>
      </c>
      <c r="M94" s="3">
        <f t="shared" ref="M94:M157" ca="1" si="42">J94*RANDBETWEEN(3,6)</f>
        <v>187410</v>
      </c>
      <c r="N94" s="3">
        <f t="shared" ca="1" si="40"/>
        <v>11457.230121429624</v>
      </c>
      <c r="O94" s="3">
        <f t="shared" ref="O94:O157" ca="1" si="43">I94*RAND()*J94</f>
        <v>70767.210330888571</v>
      </c>
      <c r="P94" s="3">
        <f t="shared" ca="1" si="41"/>
        <v>21054</v>
      </c>
      <c r="Q94" s="3">
        <f t="shared" ref="Q94:Q157" ca="1" si="44">RAND()*J94</f>
        <v>41551.146863426889</v>
      </c>
      <c r="R94" s="3">
        <f t="shared" ref="R94:R157" ca="1" si="45">RAND()*J94*1.5</f>
        <v>74966.764572694432</v>
      </c>
      <c r="S94" s="3">
        <f t="shared" ref="S94:S157" ca="1" si="46">M94+O94+R94</f>
        <v>333143.974903583</v>
      </c>
      <c r="T94" s="3">
        <f t="shared" ref="T94:T157" ca="1" si="47">N94+P94+Q94</f>
        <v>74062.376984856513</v>
      </c>
      <c r="U94" s="3">
        <f t="shared" ref="U94:U157" ca="1" si="48">S94-T94</f>
        <v>259081.5979187265</v>
      </c>
    </row>
    <row r="95" spans="1:21" x14ac:dyDescent="0.3">
      <c r="A95" s="3">
        <f t="shared" ca="1" si="29"/>
        <v>1</v>
      </c>
      <c r="B95" s="3" t="str">
        <f t="shared" ca="1" si="30"/>
        <v>Men</v>
      </c>
      <c r="C95" s="3">
        <f t="shared" ca="1" si="31"/>
        <v>25</v>
      </c>
      <c r="D95" s="3">
        <f t="shared" ca="1" si="32"/>
        <v>2</v>
      </c>
      <c r="E95" s="3" t="str">
        <f t="shared" ca="1" si="33"/>
        <v>Construction</v>
      </c>
      <c r="F95" s="3">
        <f t="shared" ca="1" si="34"/>
        <v>4</v>
      </c>
      <c r="G95" s="3" t="str">
        <f t="shared" ca="1" si="28"/>
        <v>Technical</v>
      </c>
      <c r="H95" s="3">
        <f t="shared" ca="1" si="35"/>
        <v>1</v>
      </c>
      <c r="I95" s="3">
        <f t="shared" ca="1" si="36"/>
        <v>1</v>
      </c>
      <c r="J95" s="3">
        <f t="shared" ca="1" si="37"/>
        <v>71576</v>
      </c>
      <c r="K95" s="3">
        <f t="shared" ca="1" si="38"/>
        <v>9</v>
      </c>
      <c r="L95" s="3" t="str">
        <f t="shared" ca="1" si="39"/>
        <v>New Foundland</v>
      </c>
      <c r="M95" s="3">
        <f t="shared" ca="1" si="42"/>
        <v>286304</v>
      </c>
      <c r="N95" s="3">
        <f t="shared" ca="1" si="40"/>
        <v>143032.07017705025</v>
      </c>
      <c r="O95" s="3">
        <f t="shared" ca="1" si="43"/>
        <v>66642.263857472863</v>
      </c>
      <c r="P95" s="3">
        <f t="shared" ca="1" si="41"/>
        <v>18181</v>
      </c>
      <c r="Q95" s="3">
        <f t="shared" ca="1" si="44"/>
        <v>16516.651111156643</v>
      </c>
      <c r="R95" s="3">
        <f t="shared" ca="1" si="45"/>
        <v>50722.446511312824</v>
      </c>
      <c r="S95" s="3">
        <f t="shared" ca="1" si="46"/>
        <v>403668.71036878566</v>
      </c>
      <c r="T95" s="3">
        <f t="shared" ca="1" si="47"/>
        <v>177729.7212882069</v>
      </c>
      <c r="U95" s="3">
        <f t="shared" ca="1" si="48"/>
        <v>225938.98908057876</v>
      </c>
    </row>
    <row r="96" spans="1:21" x14ac:dyDescent="0.3">
      <c r="A96" s="3">
        <f t="shared" ca="1" si="29"/>
        <v>2</v>
      </c>
      <c r="B96" s="3" t="str">
        <f t="shared" ca="1" si="30"/>
        <v>Women</v>
      </c>
      <c r="C96" s="3">
        <f t="shared" ca="1" si="31"/>
        <v>25</v>
      </c>
      <c r="D96" s="3">
        <f t="shared" ca="1" si="32"/>
        <v>4</v>
      </c>
      <c r="E96" s="3" t="str">
        <f t="shared" ca="1" si="33"/>
        <v>IT</v>
      </c>
      <c r="F96" s="3">
        <f t="shared" ca="1" si="34"/>
        <v>2</v>
      </c>
      <c r="G96" s="3" t="str">
        <f t="shared" ca="1" si="28"/>
        <v>College</v>
      </c>
      <c r="H96" s="3">
        <f t="shared" ca="1" si="35"/>
        <v>2</v>
      </c>
      <c r="I96" s="3">
        <f t="shared" ca="1" si="36"/>
        <v>2</v>
      </c>
      <c r="J96" s="3">
        <f t="shared" ca="1" si="37"/>
        <v>27201</v>
      </c>
      <c r="K96" s="3">
        <f t="shared" ca="1" si="38"/>
        <v>11</v>
      </c>
      <c r="L96" s="3" t="str">
        <f t="shared" ca="1" si="39"/>
        <v>Nova Scotia</v>
      </c>
      <c r="M96" s="3">
        <f t="shared" ca="1" si="42"/>
        <v>108804</v>
      </c>
      <c r="N96" s="3">
        <f t="shared" ca="1" si="40"/>
        <v>87343.70836003068</v>
      </c>
      <c r="O96" s="3">
        <f t="shared" ca="1" si="43"/>
        <v>31668.381909019332</v>
      </c>
      <c r="P96" s="3">
        <f t="shared" ca="1" si="41"/>
        <v>18918</v>
      </c>
      <c r="Q96" s="3">
        <f t="shared" ca="1" si="44"/>
        <v>22759.376049967534</v>
      </c>
      <c r="R96" s="3">
        <f t="shared" ca="1" si="45"/>
        <v>11739.63382265361</v>
      </c>
      <c r="S96" s="3">
        <f t="shared" ca="1" si="46"/>
        <v>152212.01573167296</v>
      </c>
      <c r="T96" s="3">
        <f t="shared" ca="1" si="47"/>
        <v>129021.08440999821</v>
      </c>
      <c r="U96" s="3">
        <f t="shared" ca="1" si="48"/>
        <v>23190.931321674754</v>
      </c>
    </row>
    <row r="97" spans="1:21" x14ac:dyDescent="0.3">
      <c r="A97" s="3">
        <f t="shared" ca="1" si="29"/>
        <v>1</v>
      </c>
      <c r="B97" s="3" t="str">
        <f t="shared" ca="1" si="30"/>
        <v>Men</v>
      </c>
      <c r="C97" s="3">
        <f t="shared" ca="1" si="31"/>
        <v>44</v>
      </c>
      <c r="D97" s="3">
        <f t="shared" ca="1" si="32"/>
        <v>2</v>
      </c>
      <c r="E97" s="3" t="str">
        <f t="shared" ca="1" si="33"/>
        <v>Construction</v>
      </c>
      <c r="F97" s="3">
        <f t="shared" ca="1" si="34"/>
        <v>1</v>
      </c>
      <c r="G97" s="3" t="str">
        <f t="shared" ca="1" si="28"/>
        <v>High School</v>
      </c>
      <c r="H97" s="3">
        <f t="shared" ca="1" si="35"/>
        <v>4</v>
      </c>
      <c r="I97" s="3">
        <f t="shared" ca="1" si="36"/>
        <v>3</v>
      </c>
      <c r="J97" s="3">
        <f t="shared" ca="1" si="37"/>
        <v>71767</v>
      </c>
      <c r="K97" s="3">
        <f t="shared" ca="1" si="38"/>
        <v>3</v>
      </c>
      <c r="L97" s="3" t="str">
        <f t="shared" ca="1" si="39"/>
        <v>Northwest TR</v>
      </c>
      <c r="M97" s="3">
        <f t="shared" ca="1" si="42"/>
        <v>215301</v>
      </c>
      <c r="N97" s="3">
        <f t="shared" ca="1" si="40"/>
        <v>77981.354838382162</v>
      </c>
      <c r="O97" s="3">
        <f t="shared" ca="1" si="43"/>
        <v>11228.125332100582</v>
      </c>
      <c r="P97" s="3">
        <f t="shared" ca="1" si="41"/>
        <v>6231</v>
      </c>
      <c r="Q97" s="3">
        <f t="shared" ca="1" si="44"/>
        <v>39002.52873483461</v>
      </c>
      <c r="R97" s="3">
        <f t="shared" ca="1" si="45"/>
        <v>80229.85636150479</v>
      </c>
      <c r="S97" s="3">
        <f t="shared" ca="1" si="46"/>
        <v>306758.98169360537</v>
      </c>
      <c r="T97" s="3">
        <f t="shared" ca="1" si="47"/>
        <v>123214.88357321676</v>
      </c>
      <c r="U97" s="3">
        <f t="shared" ca="1" si="48"/>
        <v>183544.0981203886</v>
      </c>
    </row>
    <row r="98" spans="1:21" x14ac:dyDescent="0.3">
      <c r="A98" s="3">
        <f t="shared" ca="1" si="29"/>
        <v>2</v>
      </c>
      <c r="B98" s="3" t="str">
        <f t="shared" ca="1" si="30"/>
        <v>Women</v>
      </c>
      <c r="C98" s="3">
        <f t="shared" ca="1" si="31"/>
        <v>38</v>
      </c>
      <c r="D98" s="3">
        <f t="shared" ca="1" si="32"/>
        <v>2</v>
      </c>
      <c r="E98" s="3" t="str">
        <f t="shared" ca="1" si="33"/>
        <v>Construction</v>
      </c>
      <c r="F98" s="3">
        <f t="shared" ca="1" si="34"/>
        <v>1</v>
      </c>
      <c r="G98" s="3" t="str">
        <f t="shared" ca="1" si="28"/>
        <v>High School</v>
      </c>
      <c r="H98" s="3">
        <f t="shared" ca="1" si="35"/>
        <v>0</v>
      </c>
      <c r="I98" s="3">
        <f t="shared" ca="1" si="36"/>
        <v>3</v>
      </c>
      <c r="J98" s="3">
        <f t="shared" ca="1" si="37"/>
        <v>64435</v>
      </c>
      <c r="K98" s="3">
        <f t="shared" ca="1" si="38"/>
        <v>8</v>
      </c>
      <c r="L98" s="3" t="str">
        <f t="shared" ca="1" si="39"/>
        <v>Quebec</v>
      </c>
      <c r="M98" s="3">
        <f t="shared" ca="1" si="42"/>
        <v>322175</v>
      </c>
      <c r="N98" s="3">
        <f t="shared" ca="1" si="40"/>
        <v>92502.58771963726</v>
      </c>
      <c r="O98" s="3">
        <f t="shared" ca="1" si="43"/>
        <v>121016.0009357306</v>
      </c>
      <c r="P98" s="3">
        <f t="shared" ca="1" si="41"/>
        <v>32980</v>
      </c>
      <c r="Q98" s="3">
        <f t="shared" ca="1" si="44"/>
        <v>13580.782458363101</v>
      </c>
      <c r="R98" s="3">
        <f t="shared" ca="1" si="45"/>
        <v>17577.074798648002</v>
      </c>
      <c r="S98" s="3">
        <f t="shared" ca="1" si="46"/>
        <v>460768.0757343786</v>
      </c>
      <c r="T98" s="3">
        <f t="shared" ca="1" si="47"/>
        <v>139063.37017800036</v>
      </c>
      <c r="U98" s="3">
        <f t="shared" ca="1" si="48"/>
        <v>321704.70555637823</v>
      </c>
    </row>
    <row r="99" spans="1:21" x14ac:dyDescent="0.3">
      <c r="A99" s="3">
        <f t="shared" ca="1" si="29"/>
        <v>1</v>
      </c>
      <c r="B99" s="3" t="str">
        <f t="shared" ca="1" si="30"/>
        <v>Men</v>
      </c>
      <c r="C99" s="3">
        <f t="shared" ca="1" si="31"/>
        <v>35</v>
      </c>
      <c r="D99" s="3">
        <f t="shared" ca="1" si="32"/>
        <v>1</v>
      </c>
      <c r="E99" s="3" t="str">
        <f t="shared" ca="1" si="33"/>
        <v>Health</v>
      </c>
      <c r="F99" s="3">
        <f t="shared" ca="1" si="34"/>
        <v>1</v>
      </c>
      <c r="G99" s="3" t="str">
        <f t="shared" ca="1" si="28"/>
        <v>High School</v>
      </c>
      <c r="H99" s="3">
        <f t="shared" ca="1" si="35"/>
        <v>1</v>
      </c>
      <c r="I99" s="3">
        <f t="shared" ca="1" si="36"/>
        <v>3</v>
      </c>
      <c r="J99" s="3">
        <f t="shared" ca="1" si="37"/>
        <v>39518</v>
      </c>
      <c r="K99" s="3">
        <f t="shared" ca="1" si="38"/>
        <v>8</v>
      </c>
      <c r="L99" s="3" t="str">
        <f t="shared" ca="1" si="39"/>
        <v>Quebec</v>
      </c>
      <c r="M99" s="3">
        <f t="shared" ca="1" si="42"/>
        <v>118554</v>
      </c>
      <c r="N99" s="3">
        <f t="shared" ca="1" si="40"/>
        <v>102426.65227809812</v>
      </c>
      <c r="O99" s="3">
        <f t="shared" ca="1" si="43"/>
        <v>116756.0648729208</v>
      </c>
      <c r="P99" s="3">
        <f t="shared" ca="1" si="41"/>
        <v>88283</v>
      </c>
      <c r="Q99" s="3">
        <f t="shared" ca="1" si="44"/>
        <v>195.01583000883281</v>
      </c>
      <c r="R99" s="3">
        <f t="shared" ca="1" si="45"/>
        <v>42933.724479129873</v>
      </c>
      <c r="S99" s="3">
        <f t="shared" ca="1" si="46"/>
        <v>278243.78935205069</v>
      </c>
      <c r="T99" s="3">
        <f t="shared" ca="1" si="47"/>
        <v>190904.66810810694</v>
      </c>
      <c r="U99" s="3">
        <f t="shared" ca="1" si="48"/>
        <v>87339.121243943751</v>
      </c>
    </row>
    <row r="100" spans="1:21" x14ac:dyDescent="0.3">
      <c r="A100" s="3">
        <f t="shared" ca="1" si="29"/>
        <v>1</v>
      </c>
      <c r="B100" s="3" t="str">
        <f t="shared" ca="1" si="30"/>
        <v>Men</v>
      </c>
      <c r="C100" s="3">
        <f t="shared" ca="1" si="31"/>
        <v>44</v>
      </c>
      <c r="D100" s="3">
        <f t="shared" ca="1" si="32"/>
        <v>5</v>
      </c>
      <c r="E100" s="3" t="str">
        <f t="shared" ca="1" si="33"/>
        <v>General Work</v>
      </c>
      <c r="F100" s="3">
        <f t="shared" ca="1" si="34"/>
        <v>5</v>
      </c>
      <c r="G100" s="3" t="str">
        <f t="shared" ca="1" si="28"/>
        <v>Other</v>
      </c>
      <c r="H100" s="3">
        <f t="shared" ca="1" si="35"/>
        <v>1</v>
      </c>
      <c r="I100" s="3">
        <f t="shared" ca="1" si="36"/>
        <v>1</v>
      </c>
      <c r="J100" s="3">
        <f t="shared" ca="1" si="37"/>
        <v>48584</v>
      </c>
      <c r="K100" s="3">
        <f t="shared" ca="1" si="38"/>
        <v>10</v>
      </c>
      <c r="L100" s="3" t="str">
        <f t="shared" ca="1" si="39"/>
        <v>New Brunckwick</v>
      </c>
      <c r="M100" s="3">
        <f t="shared" ca="1" si="42"/>
        <v>194336</v>
      </c>
      <c r="N100" s="3">
        <f t="shared" ca="1" si="40"/>
        <v>87377.557372541341</v>
      </c>
      <c r="O100" s="3">
        <f t="shared" ca="1" si="43"/>
        <v>47545.751712793448</v>
      </c>
      <c r="P100" s="3">
        <f t="shared" ca="1" si="41"/>
        <v>24799</v>
      </c>
      <c r="Q100" s="3">
        <f t="shared" ca="1" si="44"/>
        <v>19131.132551363437</v>
      </c>
      <c r="R100" s="3">
        <f t="shared" ca="1" si="45"/>
        <v>64778.632622261342</v>
      </c>
      <c r="S100" s="3">
        <f t="shared" ca="1" si="46"/>
        <v>306660.38433505478</v>
      </c>
      <c r="T100" s="3">
        <f t="shared" ca="1" si="47"/>
        <v>131307.68992390478</v>
      </c>
      <c r="U100" s="3">
        <f t="shared" ca="1" si="48"/>
        <v>175352.69441115001</v>
      </c>
    </row>
    <row r="101" spans="1:21" x14ac:dyDescent="0.3">
      <c r="A101" s="3">
        <f t="shared" ca="1" si="29"/>
        <v>2</v>
      </c>
      <c r="B101" s="3" t="str">
        <f t="shared" ca="1" si="30"/>
        <v>Women</v>
      </c>
      <c r="C101" s="3">
        <f t="shared" ca="1" si="31"/>
        <v>36</v>
      </c>
      <c r="D101" s="3">
        <f t="shared" ca="1" si="32"/>
        <v>4</v>
      </c>
      <c r="E101" s="3" t="str">
        <f t="shared" ca="1" si="33"/>
        <v>IT</v>
      </c>
      <c r="F101" s="3">
        <f t="shared" ca="1" si="34"/>
        <v>3</v>
      </c>
      <c r="G101" s="3" t="str">
        <f t="shared" ca="1" si="28"/>
        <v>University</v>
      </c>
      <c r="H101" s="3">
        <f t="shared" ca="1" si="35"/>
        <v>0</v>
      </c>
      <c r="I101" s="3">
        <f t="shared" ca="1" si="36"/>
        <v>2</v>
      </c>
      <c r="J101" s="3">
        <f t="shared" ca="1" si="37"/>
        <v>75282</v>
      </c>
      <c r="K101" s="3">
        <f t="shared" ca="1" si="38"/>
        <v>3</v>
      </c>
      <c r="L101" s="3" t="str">
        <f t="shared" ca="1" si="39"/>
        <v>Northwest TR</v>
      </c>
      <c r="M101" s="3">
        <f t="shared" ca="1" si="42"/>
        <v>451692</v>
      </c>
      <c r="N101" s="3">
        <f t="shared" ca="1" si="40"/>
        <v>298987.23228481907</v>
      </c>
      <c r="O101" s="3">
        <f t="shared" ca="1" si="43"/>
        <v>26168.38461853324</v>
      </c>
      <c r="P101" s="3">
        <f t="shared" ca="1" si="41"/>
        <v>6670</v>
      </c>
      <c r="Q101" s="3">
        <f t="shared" ca="1" si="44"/>
        <v>37508.846360924748</v>
      </c>
      <c r="R101" s="3">
        <f t="shared" ca="1" si="45"/>
        <v>7275.1827838197751</v>
      </c>
      <c r="S101" s="3">
        <f t="shared" ca="1" si="46"/>
        <v>485135.56740235304</v>
      </c>
      <c r="T101" s="3">
        <f t="shared" ca="1" si="47"/>
        <v>343166.07864574384</v>
      </c>
      <c r="U101" s="3">
        <f t="shared" ca="1" si="48"/>
        <v>141969.48875660921</v>
      </c>
    </row>
    <row r="102" spans="1:21" x14ac:dyDescent="0.3">
      <c r="A102" s="3">
        <f t="shared" ca="1" si="29"/>
        <v>2</v>
      </c>
      <c r="B102" s="3" t="str">
        <f t="shared" ca="1" si="30"/>
        <v>Women</v>
      </c>
      <c r="C102" s="3">
        <f t="shared" ca="1" si="31"/>
        <v>31</v>
      </c>
      <c r="D102" s="3">
        <f t="shared" ca="1" si="32"/>
        <v>4</v>
      </c>
      <c r="E102" s="3" t="str">
        <f t="shared" ca="1" si="33"/>
        <v>IT</v>
      </c>
      <c r="F102" s="3">
        <f t="shared" ca="1" si="34"/>
        <v>3</v>
      </c>
      <c r="G102" s="3" t="str">
        <f t="shared" ca="1" si="28"/>
        <v>University</v>
      </c>
      <c r="H102" s="3">
        <f t="shared" ca="1" si="35"/>
        <v>1</v>
      </c>
      <c r="I102" s="3">
        <f t="shared" ca="1" si="36"/>
        <v>3</v>
      </c>
      <c r="J102" s="3">
        <f t="shared" ca="1" si="37"/>
        <v>80234</v>
      </c>
      <c r="K102" s="3">
        <f t="shared" ca="1" si="38"/>
        <v>10</v>
      </c>
      <c r="L102" s="3" t="str">
        <f t="shared" ca="1" si="39"/>
        <v>New Brunckwick</v>
      </c>
      <c r="M102" s="3">
        <f t="shared" ca="1" si="42"/>
        <v>401170</v>
      </c>
      <c r="N102" s="3">
        <f t="shared" ca="1" si="40"/>
        <v>338790.17178529582</v>
      </c>
      <c r="O102" s="3">
        <f t="shared" ca="1" si="43"/>
        <v>88394.220817489375</v>
      </c>
      <c r="P102" s="3">
        <f t="shared" ca="1" si="41"/>
        <v>54742</v>
      </c>
      <c r="Q102" s="3">
        <f t="shared" ca="1" si="44"/>
        <v>13114.640856952232</v>
      </c>
      <c r="R102" s="3">
        <f t="shared" ca="1" si="45"/>
        <v>110123.80504476308</v>
      </c>
      <c r="S102" s="3">
        <f t="shared" ca="1" si="46"/>
        <v>599688.02586225246</v>
      </c>
      <c r="T102" s="3">
        <f t="shared" ca="1" si="47"/>
        <v>406646.81264224806</v>
      </c>
      <c r="U102" s="3">
        <f t="shared" ca="1" si="48"/>
        <v>193041.2132200044</v>
      </c>
    </row>
    <row r="103" spans="1:21" x14ac:dyDescent="0.3">
      <c r="A103" s="3">
        <f t="shared" ca="1" si="29"/>
        <v>1</v>
      </c>
      <c r="B103" s="3" t="str">
        <f t="shared" ca="1" si="30"/>
        <v>Men</v>
      </c>
      <c r="C103" s="3">
        <f t="shared" ca="1" si="31"/>
        <v>26</v>
      </c>
      <c r="D103" s="3">
        <f t="shared" ca="1" si="32"/>
        <v>3</v>
      </c>
      <c r="E103" s="3" t="str">
        <f t="shared" ca="1" si="33"/>
        <v>Teaching</v>
      </c>
      <c r="F103" s="3">
        <f t="shared" ca="1" si="34"/>
        <v>5</v>
      </c>
      <c r="G103" s="3" t="str">
        <f t="shared" ca="1" si="28"/>
        <v>Other</v>
      </c>
      <c r="H103" s="3">
        <f t="shared" ca="1" si="35"/>
        <v>1</v>
      </c>
      <c r="I103" s="3">
        <f t="shared" ca="1" si="36"/>
        <v>3</v>
      </c>
      <c r="J103" s="3">
        <f t="shared" ca="1" si="37"/>
        <v>46961</v>
      </c>
      <c r="K103" s="3">
        <f t="shared" ca="1" si="38"/>
        <v>3</v>
      </c>
      <c r="L103" s="3" t="str">
        <f t="shared" ca="1" si="39"/>
        <v>Northwest TR</v>
      </c>
      <c r="M103" s="3">
        <f t="shared" ca="1" si="42"/>
        <v>140883</v>
      </c>
      <c r="N103" s="3">
        <f t="shared" ca="1" si="40"/>
        <v>97914.568213550141</v>
      </c>
      <c r="O103" s="3">
        <f t="shared" ca="1" si="43"/>
        <v>89330.275495473034</v>
      </c>
      <c r="P103" s="3">
        <f t="shared" ca="1" si="41"/>
        <v>29613</v>
      </c>
      <c r="Q103" s="3">
        <f t="shared" ca="1" si="44"/>
        <v>4859.2833037492137</v>
      </c>
      <c r="R103" s="3">
        <f t="shared" ca="1" si="45"/>
        <v>24484.350787953081</v>
      </c>
      <c r="S103" s="3">
        <f t="shared" ca="1" si="46"/>
        <v>254697.62628342613</v>
      </c>
      <c r="T103" s="3">
        <f t="shared" ca="1" si="47"/>
        <v>132386.85151729936</v>
      </c>
      <c r="U103" s="3">
        <f t="shared" ca="1" si="48"/>
        <v>122310.77476612676</v>
      </c>
    </row>
    <row r="104" spans="1:21" x14ac:dyDescent="0.3">
      <c r="A104" s="3">
        <f t="shared" ca="1" si="29"/>
        <v>1</v>
      </c>
      <c r="B104" s="3" t="str">
        <f t="shared" ca="1" si="30"/>
        <v>Men</v>
      </c>
      <c r="C104" s="3">
        <f t="shared" ca="1" si="31"/>
        <v>41</v>
      </c>
      <c r="D104" s="3">
        <f t="shared" ca="1" si="32"/>
        <v>1</v>
      </c>
      <c r="E104" s="3" t="str">
        <f t="shared" ca="1" si="33"/>
        <v>Health</v>
      </c>
      <c r="F104" s="3">
        <f t="shared" ca="1" si="34"/>
        <v>5</v>
      </c>
      <c r="G104" s="3" t="str">
        <f t="shared" ca="1" si="28"/>
        <v>Other</v>
      </c>
      <c r="H104" s="3">
        <f t="shared" ca="1" si="35"/>
        <v>0</v>
      </c>
      <c r="I104" s="3">
        <f t="shared" ca="1" si="36"/>
        <v>1</v>
      </c>
      <c r="J104" s="3">
        <f t="shared" ca="1" si="37"/>
        <v>44368</v>
      </c>
      <c r="K104" s="3">
        <f t="shared" ca="1" si="38"/>
        <v>4</v>
      </c>
      <c r="L104" s="3" t="str">
        <f t="shared" ca="1" si="39"/>
        <v>Alberta</v>
      </c>
      <c r="M104" s="3">
        <f t="shared" ca="1" si="42"/>
        <v>221840</v>
      </c>
      <c r="N104" s="3">
        <f t="shared" ca="1" si="40"/>
        <v>165926.90057535918</v>
      </c>
      <c r="O104" s="3">
        <f t="shared" ca="1" si="43"/>
        <v>41871.089946775086</v>
      </c>
      <c r="P104" s="3">
        <f t="shared" ca="1" si="41"/>
        <v>8691</v>
      </c>
      <c r="Q104" s="3">
        <f t="shared" ca="1" si="44"/>
        <v>24081.083398153121</v>
      </c>
      <c r="R104" s="3">
        <f t="shared" ca="1" si="45"/>
        <v>22737.261946249273</v>
      </c>
      <c r="S104" s="3">
        <f t="shared" ca="1" si="46"/>
        <v>286448.3518930244</v>
      </c>
      <c r="T104" s="3">
        <f t="shared" ca="1" si="47"/>
        <v>198698.98397351231</v>
      </c>
      <c r="U104" s="3">
        <f t="shared" ca="1" si="48"/>
        <v>87749.367919512093</v>
      </c>
    </row>
    <row r="105" spans="1:21" x14ac:dyDescent="0.3">
      <c r="A105" s="3">
        <f t="shared" ca="1" si="29"/>
        <v>1</v>
      </c>
      <c r="B105" s="3" t="str">
        <f t="shared" ca="1" si="30"/>
        <v>Men</v>
      </c>
      <c r="C105" s="3">
        <f t="shared" ca="1" si="31"/>
        <v>45</v>
      </c>
      <c r="D105" s="3">
        <f t="shared" ca="1" si="32"/>
        <v>6</v>
      </c>
      <c r="E105" s="3" t="str">
        <f t="shared" ca="1" si="33"/>
        <v>Agriculture</v>
      </c>
      <c r="F105" s="3">
        <f t="shared" ca="1" si="34"/>
        <v>5</v>
      </c>
      <c r="G105" s="3" t="str">
        <f t="shared" ca="1" si="28"/>
        <v>Other</v>
      </c>
      <c r="H105" s="3">
        <f t="shared" ca="1" si="35"/>
        <v>0</v>
      </c>
      <c r="I105" s="3">
        <f t="shared" ca="1" si="36"/>
        <v>3</v>
      </c>
      <c r="J105" s="3">
        <f t="shared" ca="1" si="37"/>
        <v>47250</v>
      </c>
      <c r="K105" s="3">
        <f t="shared" ca="1" si="38"/>
        <v>6</v>
      </c>
      <c r="L105" s="3" t="str">
        <f t="shared" ca="1" si="39"/>
        <v>Saskatchewan</v>
      </c>
      <c r="M105" s="3">
        <f t="shared" ca="1" si="42"/>
        <v>141750</v>
      </c>
      <c r="N105" s="3">
        <f t="shared" ca="1" si="40"/>
        <v>42112.768434934944</v>
      </c>
      <c r="O105" s="3">
        <f t="shared" ca="1" si="43"/>
        <v>64235.737871368896</v>
      </c>
      <c r="P105" s="3">
        <f t="shared" ca="1" si="41"/>
        <v>17429</v>
      </c>
      <c r="Q105" s="3">
        <f t="shared" ca="1" si="44"/>
        <v>22298.431761192325</v>
      </c>
      <c r="R105" s="3">
        <f t="shared" ca="1" si="45"/>
        <v>67204.947510214726</v>
      </c>
      <c r="S105" s="3">
        <f t="shared" ca="1" si="46"/>
        <v>273190.68538158364</v>
      </c>
      <c r="T105" s="3">
        <f t="shared" ca="1" si="47"/>
        <v>81840.200196127262</v>
      </c>
      <c r="U105" s="3">
        <f t="shared" ca="1" si="48"/>
        <v>191350.48518545637</v>
      </c>
    </row>
    <row r="106" spans="1:21" x14ac:dyDescent="0.3">
      <c r="A106" s="3">
        <f t="shared" ca="1" si="29"/>
        <v>2</v>
      </c>
      <c r="B106" s="3" t="str">
        <f t="shared" ca="1" si="30"/>
        <v>Women</v>
      </c>
      <c r="C106" s="3">
        <f t="shared" ca="1" si="31"/>
        <v>29</v>
      </c>
      <c r="D106" s="3">
        <f t="shared" ca="1" si="32"/>
        <v>2</v>
      </c>
      <c r="E106" s="3" t="str">
        <f t="shared" ca="1" si="33"/>
        <v>Construction</v>
      </c>
      <c r="F106" s="3">
        <f t="shared" ca="1" si="34"/>
        <v>3</v>
      </c>
      <c r="G106" s="3" t="str">
        <f t="shared" ca="1" si="28"/>
        <v>University</v>
      </c>
      <c r="H106" s="3">
        <f t="shared" ca="1" si="35"/>
        <v>0</v>
      </c>
      <c r="I106" s="3">
        <f t="shared" ca="1" si="36"/>
        <v>3</v>
      </c>
      <c r="J106" s="3">
        <f t="shared" ca="1" si="37"/>
        <v>51107</v>
      </c>
      <c r="K106" s="3">
        <f t="shared" ca="1" si="38"/>
        <v>4</v>
      </c>
      <c r="L106" s="3" t="str">
        <f t="shared" ca="1" si="39"/>
        <v>Alberta</v>
      </c>
      <c r="M106" s="3">
        <f t="shared" ca="1" si="42"/>
        <v>255535</v>
      </c>
      <c r="N106" s="3">
        <f t="shared" ca="1" si="40"/>
        <v>90494.553815344421</v>
      </c>
      <c r="O106" s="3">
        <f t="shared" ca="1" si="43"/>
        <v>126491.79930764796</v>
      </c>
      <c r="P106" s="3">
        <f t="shared" ca="1" si="41"/>
        <v>34634</v>
      </c>
      <c r="Q106" s="3">
        <f t="shared" ca="1" si="44"/>
        <v>47714.470695335869</v>
      </c>
      <c r="R106" s="3">
        <f t="shared" ca="1" si="45"/>
        <v>14289.327692841378</v>
      </c>
      <c r="S106" s="3">
        <f t="shared" ca="1" si="46"/>
        <v>396316.12700048933</v>
      </c>
      <c r="T106" s="3">
        <f t="shared" ca="1" si="47"/>
        <v>172843.02451068029</v>
      </c>
      <c r="U106" s="3">
        <f t="shared" ca="1" si="48"/>
        <v>223473.10248980904</v>
      </c>
    </row>
    <row r="107" spans="1:21" x14ac:dyDescent="0.3">
      <c r="A107" s="3">
        <f t="shared" ca="1" si="29"/>
        <v>2</v>
      </c>
      <c r="B107" s="3" t="str">
        <f t="shared" ca="1" si="30"/>
        <v>Women</v>
      </c>
      <c r="C107" s="3">
        <f t="shared" ca="1" si="31"/>
        <v>37</v>
      </c>
      <c r="D107" s="3">
        <f t="shared" ca="1" si="32"/>
        <v>2</v>
      </c>
      <c r="E107" s="3" t="str">
        <f t="shared" ca="1" si="33"/>
        <v>Construction</v>
      </c>
      <c r="F107" s="3">
        <f t="shared" ca="1" si="34"/>
        <v>1</v>
      </c>
      <c r="G107" s="3" t="str">
        <f t="shared" ca="1" si="28"/>
        <v>High School</v>
      </c>
      <c r="H107" s="3">
        <f t="shared" ca="1" si="35"/>
        <v>3</v>
      </c>
      <c r="I107" s="3">
        <f t="shared" ca="1" si="36"/>
        <v>3</v>
      </c>
      <c r="J107" s="3">
        <f t="shared" ca="1" si="37"/>
        <v>89429</v>
      </c>
      <c r="K107" s="3">
        <f t="shared" ca="1" si="38"/>
        <v>4</v>
      </c>
      <c r="L107" s="3" t="str">
        <f t="shared" ca="1" si="39"/>
        <v>Alberta</v>
      </c>
      <c r="M107" s="3">
        <f t="shared" ca="1" si="42"/>
        <v>536574</v>
      </c>
      <c r="N107" s="3">
        <f t="shared" ca="1" si="40"/>
        <v>425881.23575480585</v>
      </c>
      <c r="O107" s="3">
        <f t="shared" ca="1" si="43"/>
        <v>29704.860629744737</v>
      </c>
      <c r="P107" s="3">
        <f t="shared" ca="1" si="41"/>
        <v>20714</v>
      </c>
      <c r="Q107" s="3">
        <f t="shared" ca="1" si="44"/>
        <v>86218.80397265176</v>
      </c>
      <c r="R107" s="3">
        <f t="shared" ca="1" si="45"/>
        <v>61183.350558988786</v>
      </c>
      <c r="S107" s="3">
        <f t="shared" ca="1" si="46"/>
        <v>627462.21118873346</v>
      </c>
      <c r="T107" s="3">
        <f t="shared" ca="1" si="47"/>
        <v>532814.03972745757</v>
      </c>
      <c r="U107" s="3">
        <f t="shared" ca="1" si="48"/>
        <v>94648.171461275895</v>
      </c>
    </row>
    <row r="108" spans="1:21" x14ac:dyDescent="0.3">
      <c r="A108" s="3">
        <f t="shared" ca="1" si="29"/>
        <v>2</v>
      </c>
      <c r="B108" s="3" t="str">
        <f t="shared" ca="1" si="30"/>
        <v>Women</v>
      </c>
      <c r="C108" s="3">
        <f t="shared" ca="1" si="31"/>
        <v>32</v>
      </c>
      <c r="D108" s="3">
        <f t="shared" ca="1" si="32"/>
        <v>5</v>
      </c>
      <c r="E108" s="3" t="str">
        <f t="shared" ca="1" si="33"/>
        <v>General Work</v>
      </c>
      <c r="F108" s="3">
        <f t="shared" ca="1" si="34"/>
        <v>1</v>
      </c>
      <c r="G108" s="3" t="str">
        <f t="shared" ca="1" si="28"/>
        <v>High School</v>
      </c>
      <c r="H108" s="3">
        <f t="shared" ca="1" si="35"/>
        <v>4</v>
      </c>
      <c r="I108" s="3">
        <f t="shared" ca="1" si="36"/>
        <v>1</v>
      </c>
      <c r="J108" s="3">
        <f t="shared" ca="1" si="37"/>
        <v>85104</v>
      </c>
      <c r="K108" s="3">
        <f t="shared" ca="1" si="38"/>
        <v>2</v>
      </c>
      <c r="L108" s="3" t="str">
        <f t="shared" ca="1" si="39"/>
        <v>BC</v>
      </c>
      <c r="M108" s="3">
        <f t="shared" ca="1" si="42"/>
        <v>255312</v>
      </c>
      <c r="N108" s="3">
        <f t="shared" ca="1" si="40"/>
        <v>227842.71712924723</v>
      </c>
      <c r="O108" s="3">
        <f t="shared" ca="1" si="43"/>
        <v>23113.332762463964</v>
      </c>
      <c r="P108" s="3">
        <f t="shared" ca="1" si="41"/>
        <v>20488</v>
      </c>
      <c r="Q108" s="3">
        <f t="shared" ca="1" si="44"/>
        <v>82094.331723590367</v>
      </c>
      <c r="R108" s="3">
        <f t="shared" ca="1" si="45"/>
        <v>73562.145257585245</v>
      </c>
      <c r="S108" s="3">
        <f t="shared" ca="1" si="46"/>
        <v>351987.47802004917</v>
      </c>
      <c r="T108" s="3">
        <f t="shared" ca="1" si="47"/>
        <v>330425.04885283759</v>
      </c>
      <c r="U108" s="3">
        <f t="shared" ca="1" si="48"/>
        <v>21562.42916721158</v>
      </c>
    </row>
    <row r="109" spans="1:21" x14ac:dyDescent="0.3">
      <c r="A109" s="3">
        <f t="shared" ca="1" si="29"/>
        <v>1</v>
      </c>
      <c r="B109" s="3" t="str">
        <f t="shared" ca="1" si="30"/>
        <v>Men</v>
      </c>
      <c r="C109" s="3">
        <f t="shared" ca="1" si="31"/>
        <v>27</v>
      </c>
      <c r="D109" s="3">
        <f t="shared" ca="1" si="32"/>
        <v>2</v>
      </c>
      <c r="E109" s="3" t="str">
        <f t="shared" ca="1" si="33"/>
        <v>Construction</v>
      </c>
      <c r="F109" s="3">
        <f t="shared" ca="1" si="34"/>
        <v>5</v>
      </c>
      <c r="G109" s="3" t="str">
        <f t="shared" ca="1" si="28"/>
        <v>Other</v>
      </c>
      <c r="H109" s="3">
        <f t="shared" ca="1" si="35"/>
        <v>1</v>
      </c>
      <c r="I109" s="3">
        <f t="shared" ca="1" si="36"/>
        <v>3</v>
      </c>
      <c r="J109" s="3">
        <f t="shared" ca="1" si="37"/>
        <v>55013</v>
      </c>
      <c r="K109" s="3">
        <f t="shared" ca="1" si="38"/>
        <v>1</v>
      </c>
      <c r="L109" s="3" t="str">
        <f t="shared" ca="1" si="39"/>
        <v>Yukon</v>
      </c>
      <c r="M109" s="3">
        <f t="shared" ca="1" si="42"/>
        <v>220052</v>
      </c>
      <c r="N109" s="3">
        <f t="shared" ca="1" si="40"/>
        <v>124718.05318104185</v>
      </c>
      <c r="O109" s="3">
        <f t="shared" ca="1" si="43"/>
        <v>117941.4033034266</v>
      </c>
      <c r="P109" s="3">
        <f t="shared" ca="1" si="41"/>
        <v>37203</v>
      </c>
      <c r="Q109" s="3">
        <f t="shared" ca="1" si="44"/>
        <v>38611.558791299525</v>
      </c>
      <c r="R109" s="3">
        <f t="shared" ca="1" si="45"/>
        <v>9320.7171586406203</v>
      </c>
      <c r="S109" s="3">
        <f t="shared" ca="1" si="46"/>
        <v>347314.12046206719</v>
      </c>
      <c r="T109" s="3">
        <f t="shared" ca="1" si="47"/>
        <v>200532.61197234137</v>
      </c>
      <c r="U109" s="3">
        <f t="shared" ca="1" si="48"/>
        <v>146781.50848972582</v>
      </c>
    </row>
    <row r="110" spans="1:21" x14ac:dyDescent="0.3">
      <c r="A110" s="3">
        <f t="shared" ca="1" si="29"/>
        <v>1</v>
      </c>
      <c r="B110" s="3" t="str">
        <f t="shared" ca="1" si="30"/>
        <v>Men</v>
      </c>
      <c r="C110" s="3">
        <f t="shared" ca="1" si="31"/>
        <v>31</v>
      </c>
      <c r="D110" s="3">
        <f t="shared" ca="1" si="32"/>
        <v>3</v>
      </c>
      <c r="E110" s="3" t="str">
        <f t="shared" ca="1" si="33"/>
        <v>Teaching</v>
      </c>
      <c r="F110" s="3">
        <f t="shared" ca="1" si="34"/>
        <v>5</v>
      </c>
      <c r="G110" s="3" t="str">
        <f t="shared" ca="1" si="28"/>
        <v>Other</v>
      </c>
      <c r="H110" s="3">
        <f t="shared" ca="1" si="35"/>
        <v>2</v>
      </c>
      <c r="I110" s="3">
        <f t="shared" ca="1" si="36"/>
        <v>2</v>
      </c>
      <c r="J110" s="3">
        <f t="shared" ca="1" si="37"/>
        <v>79860</v>
      </c>
      <c r="K110" s="3">
        <f t="shared" ca="1" si="38"/>
        <v>3</v>
      </c>
      <c r="L110" s="3" t="str">
        <f t="shared" ca="1" si="39"/>
        <v>Northwest TR</v>
      </c>
      <c r="M110" s="3">
        <f t="shared" ca="1" si="42"/>
        <v>399300</v>
      </c>
      <c r="N110" s="3">
        <f t="shared" ca="1" si="40"/>
        <v>134153.39892650649</v>
      </c>
      <c r="O110" s="3">
        <f t="shared" ca="1" si="43"/>
        <v>42385.286877494465</v>
      </c>
      <c r="P110" s="3">
        <f t="shared" ca="1" si="41"/>
        <v>18365</v>
      </c>
      <c r="Q110" s="3">
        <f t="shared" ca="1" si="44"/>
        <v>41286.1399535499</v>
      </c>
      <c r="R110" s="3">
        <f t="shared" ca="1" si="45"/>
        <v>37617.982771865951</v>
      </c>
      <c r="S110" s="3">
        <f t="shared" ca="1" si="46"/>
        <v>479303.26964936045</v>
      </c>
      <c r="T110" s="3">
        <f t="shared" ca="1" si="47"/>
        <v>193804.53888005638</v>
      </c>
      <c r="U110" s="3">
        <f t="shared" ca="1" si="48"/>
        <v>285498.73076930409</v>
      </c>
    </row>
    <row r="111" spans="1:21" x14ac:dyDescent="0.3">
      <c r="A111" s="3">
        <f t="shared" ca="1" si="29"/>
        <v>2</v>
      </c>
      <c r="B111" s="3" t="str">
        <f t="shared" ca="1" si="30"/>
        <v>Women</v>
      </c>
      <c r="C111" s="3">
        <f t="shared" ca="1" si="31"/>
        <v>25</v>
      </c>
      <c r="D111" s="3">
        <f t="shared" ca="1" si="32"/>
        <v>5</v>
      </c>
      <c r="E111" s="3" t="str">
        <f t="shared" ca="1" si="33"/>
        <v>General Work</v>
      </c>
      <c r="F111" s="3">
        <f t="shared" ca="1" si="34"/>
        <v>5</v>
      </c>
      <c r="G111" s="3" t="str">
        <f t="shared" ca="1" si="28"/>
        <v>Other</v>
      </c>
      <c r="H111" s="3">
        <f t="shared" ca="1" si="35"/>
        <v>3</v>
      </c>
      <c r="I111" s="3">
        <f t="shared" ca="1" si="36"/>
        <v>1</v>
      </c>
      <c r="J111" s="3">
        <f t="shared" ca="1" si="37"/>
        <v>43524</v>
      </c>
      <c r="K111" s="3">
        <f t="shared" ca="1" si="38"/>
        <v>3</v>
      </c>
      <c r="L111" s="3" t="str">
        <f t="shared" ca="1" si="39"/>
        <v>Northwest TR</v>
      </c>
      <c r="M111" s="3">
        <f t="shared" ca="1" si="42"/>
        <v>217620</v>
      </c>
      <c r="N111" s="3">
        <f t="shared" ca="1" si="40"/>
        <v>175387.55942578206</v>
      </c>
      <c r="O111" s="3">
        <f t="shared" ca="1" si="43"/>
        <v>14690.01067944225</v>
      </c>
      <c r="P111" s="3">
        <f t="shared" ca="1" si="41"/>
        <v>9718</v>
      </c>
      <c r="Q111" s="3">
        <f t="shared" ca="1" si="44"/>
        <v>7366.7771012670873</v>
      </c>
      <c r="R111" s="3">
        <f t="shared" ca="1" si="45"/>
        <v>31351.248676891992</v>
      </c>
      <c r="S111" s="3">
        <f t="shared" ca="1" si="46"/>
        <v>263661.25935633422</v>
      </c>
      <c r="T111" s="3">
        <f t="shared" ca="1" si="47"/>
        <v>192472.33652704916</v>
      </c>
      <c r="U111" s="3">
        <f t="shared" ca="1" si="48"/>
        <v>71188.92282928506</v>
      </c>
    </row>
    <row r="112" spans="1:21" x14ac:dyDescent="0.3">
      <c r="A112" s="3">
        <f t="shared" ca="1" si="29"/>
        <v>2</v>
      </c>
      <c r="B112" s="3" t="str">
        <f t="shared" ca="1" si="30"/>
        <v>Women</v>
      </c>
      <c r="C112" s="3">
        <f t="shared" ca="1" si="31"/>
        <v>45</v>
      </c>
      <c r="D112" s="3">
        <f t="shared" ca="1" si="32"/>
        <v>6</v>
      </c>
      <c r="E112" s="3" t="str">
        <f t="shared" ca="1" si="33"/>
        <v>Agriculture</v>
      </c>
      <c r="F112" s="3">
        <f t="shared" ca="1" si="34"/>
        <v>4</v>
      </c>
      <c r="G112" s="3" t="str">
        <f t="shared" ca="1" si="28"/>
        <v>Technical</v>
      </c>
      <c r="H112" s="3">
        <f t="shared" ca="1" si="35"/>
        <v>1</v>
      </c>
      <c r="I112" s="3">
        <f t="shared" ca="1" si="36"/>
        <v>3</v>
      </c>
      <c r="J112" s="3">
        <f t="shared" ca="1" si="37"/>
        <v>64380</v>
      </c>
      <c r="K112" s="3">
        <f t="shared" ca="1" si="38"/>
        <v>12</v>
      </c>
      <c r="L112" s="3" t="str">
        <f t="shared" ca="1" si="39"/>
        <v>Prince Edward Island</v>
      </c>
      <c r="M112" s="3">
        <f t="shared" ca="1" si="42"/>
        <v>193140</v>
      </c>
      <c r="N112" s="3">
        <f t="shared" ca="1" si="40"/>
        <v>170217.11343014688</v>
      </c>
      <c r="O112" s="3">
        <f t="shared" ca="1" si="43"/>
        <v>62848.565949071708</v>
      </c>
      <c r="P112" s="3">
        <f t="shared" ca="1" si="41"/>
        <v>4373</v>
      </c>
      <c r="Q112" s="3">
        <f t="shared" ca="1" si="44"/>
        <v>60856.373675519062</v>
      </c>
      <c r="R112" s="3">
        <f t="shared" ca="1" si="45"/>
        <v>49455.774608994492</v>
      </c>
      <c r="S112" s="3">
        <f t="shared" ca="1" si="46"/>
        <v>305444.34055806621</v>
      </c>
      <c r="T112" s="3">
        <f t="shared" ca="1" si="47"/>
        <v>235446.48710566596</v>
      </c>
      <c r="U112" s="3">
        <f t="shared" ca="1" si="48"/>
        <v>69997.853452400246</v>
      </c>
    </row>
    <row r="113" spans="1:21" x14ac:dyDescent="0.3">
      <c r="A113" s="3">
        <f t="shared" ca="1" si="29"/>
        <v>1</v>
      </c>
      <c r="B113" s="3" t="str">
        <f t="shared" ca="1" si="30"/>
        <v>Men</v>
      </c>
      <c r="C113" s="3">
        <f t="shared" ca="1" si="31"/>
        <v>36</v>
      </c>
      <c r="D113" s="3">
        <f t="shared" ca="1" si="32"/>
        <v>1</v>
      </c>
      <c r="E113" s="3" t="str">
        <f t="shared" ca="1" si="33"/>
        <v>Health</v>
      </c>
      <c r="F113" s="3">
        <f t="shared" ca="1" si="34"/>
        <v>2</v>
      </c>
      <c r="G113" s="3" t="str">
        <f t="shared" ca="1" si="28"/>
        <v>College</v>
      </c>
      <c r="H113" s="3">
        <f t="shared" ca="1" si="35"/>
        <v>1</v>
      </c>
      <c r="I113" s="3">
        <f t="shared" ca="1" si="36"/>
        <v>2</v>
      </c>
      <c r="J113" s="3">
        <f t="shared" ca="1" si="37"/>
        <v>72469</v>
      </c>
      <c r="K113" s="3">
        <f t="shared" ca="1" si="38"/>
        <v>8</v>
      </c>
      <c r="L113" s="3" t="str">
        <f t="shared" ca="1" si="39"/>
        <v>Quebec</v>
      </c>
      <c r="M113" s="3">
        <f t="shared" ca="1" si="42"/>
        <v>434814</v>
      </c>
      <c r="N113" s="3">
        <f t="shared" ca="1" si="40"/>
        <v>75183.935477391889</v>
      </c>
      <c r="O113" s="3">
        <f t="shared" ca="1" si="43"/>
        <v>87234.888635748575</v>
      </c>
      <c r="P113" s="3">
        <f t="shared" ca="1" si="41"/>
        <v>6137</v>
      </c>
      <c r="Q113" s="3">
        <f t="shared" ca="1" si="44"/>
        <v>47793.477401164761</v>
      </c>
      <c r="R113" s="3">
        <f t="shared" ca="1" si="45"/>
        <v>106809.46470408633</v>
      </c>
      <c r="S113" s="3">
        <f t="shared" ca="1" si="46"/>
        <v>628858.35333983495</v>
      </c>
      <c r="T113" s="3">
        <f t="shared" ca="1" si="47"/>
        <v>129114.41287855664</v>
      </c>
      <c r="U113" s="3">
        <f t="shared" ca="1" si="48"/>
        <v>499743.94046127831</v>
      </c>
    </row>
    <row r="114" spans="1:21" x14ac:dyDescent="0.3">
      <c r="A114" s="3">
        <f t="shared" ca="1" si="29"/>
        <v>1</v>
      </c>
      <c r="B114" s="3" t="str">
        <f t="shared" ca="1" si="30"/>
        <v>Men</v>
      </c>
      <c r="C114" s="3">
        <f t="shared" ca="1" si="31"/>
        <v>45</v>
      </c>
      <c r="D114" s="3">
        <f t="shared" ca="1" si="32"/>
        <v>6</v>
      </c>
      <c r="E114" s="3" t="str">
        <f t="shared" ca="1" si="33"/>
        <v>Agriculture</v>
      </c>
      <c r="F114" s="3">
        <f t="shared" ca="1" si="34"/>
        <v>5</v>
      </c>
      <c r="G114" s="3" t="str">
        <f t="shared" ca="1" si="28"/>
        <v>Other</v>
      </c>
      <c r="H114" s="3">
        <f t="shared" ca="1" si="35"/>
        <v>0</v>
      </c>
      <c r="I114" s="3">
        <f t="shared" ca="1" si="36"/>
        <v>1</v>
      </c>
      <c r="J114" s="3">
        <f t="shared" ca="1" si="37"/>
        <v>76972</v>
      </c>
      <c r="K114" s="3">
        <f t="shared" ca="1" si="38"/>
        <v>8</v>
      </c>
      <c r="L114" s="3" t="str">
        <f t="shared" ca="1" si="39"/>
        <v>Quebec</v>
      </c>
      <c r="M114" s="3">
        <f t="shared" ca="1" si="42"/>
        <v>461832</v>
      </c>
      <c r="N114" s="3">
        <f t="shared" ca="1" si="40"/>
        <v>100524.92470654368</v>
      </c>
      <c r="O114" s="3">
        <f t="shared" ca="1" si="43"/>
        <v>22182.118614617517</v>
      </c>
      <c r="P114" s="3">
        <f t="shared" ca="1" si="41"/>
        <v>6754</v>
      </c>
      <c r="Q114" s="3">
        <f t="shared" ca="1" si="44"/>
        <v>19621.558401563634</v>
      </c>
      <c r="R114" s="3">
        <f t="shared" ca="1" si="45"/>
        <v>39538.240782786655</v>
      </c>
      <c r="S114" s="3">
        <f t="shared" ca="1" si="46"/>
        <v>523552.35939740413</v>
      </c>
      <c r="T114" s="3">
        <f t="shared" ca="1" si="47"/>
        <v>126900.48310810732</v>
      </c>
      <c r="U114" s="3">
        <f t="shared" ca="1" si="48"/>
        <v>396651.87628929678</v>
      </c>
    </row>
    <row r="115" spans="1:21" x14ac:dyDescent="0.3">
      <c r="A115" s="3">
        <f t="shared" ca="1" si="29"/>
        <v>1</v>
      </c>
      <c r="B115" s="3" t="str">
        <f t="shared" ca="1" si="30"/>
        <v>Men</v>
      </c>
      <c r="C115" s="3">
        <f t="shared" ca="1" si="31"/>
        <v>41</v>
      </c>
      <c r="D115" s="3">
        <f t="shared" ca="1" si="32"/>
        <v>1</v>
      </c>
      <c r="E115" s="3" t="str">
        <f t="shared" ca="1" si="33"/>
        <v>Health</v>
      </c>
      <c r="F115" s="3">
        <f t="shared" ca="1" si="34"/>
        <v>1</v>
      </c>
      <c r="G115" s="3" t="str">
        <f t="shared" ca="1" si="28"/>
        <v>High School</v>
      </c>
      <c r="H115" s="3">
        <f t="shared" ca="1" si="35"/>
        <v>2</v>
      </c>
      <c r="I115" s="3">
        <f t="shared" ca="1" si="36"/>
        <v>2</v>
      </c>
      <c r="J115" s="3">
        <f t="shared" ca="1" si="37"/>
        <v>67107</v>
      </c>
      <c r="K115" s="3">
        <f t="shared" ca="1" si="38"/>
        <v>3</v>
      </c>
      <c r="L115" s="3" t="str">
        <f t="shared" ca="1" si="39"/>
        <v>Northwest TR</v>
      </c>
      <c r="M115" s="3">
        <f t="shared" ca="1" si="42"/>
        <v>201321</v>
      </c>
      <c r="N115" s="3">
        <f t="shared" ca="1" si="40"/>
        <v>81232.925270346721</v>
      </c>
      <c r="O115" s="3">
        <f t="shared" ca="1" si="43"/>
        <v>10052.959773334427</v>
      </c>
      <c r="P115" s="3">
        <f t="shared" ca="1" si="41"/>
        <v>2841</v>
      </c>
      <c r="Q115" s="3">
        <f t="shared" ca="1" si="44"/>
        <v>50602.776620601573</v>
      </c>
      <c r="R115" s="3">
        <f t="shared" ca="1" si="45"/>
        <v>66702.206697561036</v>
      </c>
      <c r="S115" s="3">
        <f t="shared" ca="1" si="46"/>
        <v>278076.16647089546</v>
      </c>
      <c r="T115" s="3">
        <f t="shared" ca="1" si="47"/>
        <v>134676.70189094829</v>
      </c>
      <c r="U115" s="3">
        <f t="shared" ca="1" si="48"/>
        <v>143399.46457994718</v>
      </c>
    </row>
    <row r="116" spans="1:21" x14ac:dyDescent="0.3">
      <c r="A116" s="3">
        <f t="shared" ca="1" si="29"/>
        <v>2</v>
      </c>
      <c r="B116" s="3" t="str">
        <f t="shared" ca="1" si="30"/>
        <v>Women</v>
      </c>
      <c r="C116" s="3">
        <f t="shared" ca="1" si="31"/>
        <v>33</v>
      </c>
      <c r="D116" s="3">
        <f t="shared" ca="1" si="32"/>
        <v>5</v>
      </c>
      <c r="E116" s="3" t="str">
        <f t="shared" ca="1" si="33"/>
        <v>General Work</v>
      </c>
      <c r="F116" s="3">
        <f t="shared" ca="1" si="34"/>
        <v>2</v>
      </c>
      <c r="G116" s="3" t="str">
        <f t="shared" ca="1" si="28"/>
        <v>College</v>
      </c>
      <c r="H116" s="3">
        <f t="shared" ca="1" si="35"/>
        <v>4</v>
      </c>
      <c r="I116" s="3">
        <f t="shared" ca="1" si="36"/>
        <v>3</v>
      </c>
      <c r="J116" s="3">
        <f t="shared" ca="1" si="37"/>
        <v>87246</v>
      </c>
      <c r="K116" s="3">
        <f t="shared" ca="1" si="38"/>
        <v>13</v>
      </c>
      <c r="L116" s="3" t="str">
        <f t="shared" ca="1" si="39"/>
        <v>Prince Edward Island</v>
      </c>
      <c r="M116" s="3">
        <f t="shared" ca="1" si="42"/>
        <v>523476</v>
      </c>
      <c r="N116" s="3">
        <f t="shared" ca="1" si="40"/>
        <v>275675.20497164095</v>
      </c>
      <c r="O116" s="3">
        <f t="shared" ca="1" si="43"/>
        <v>68070.859084076015</v>
      </c>
      <c r="P116" s="3">
        <f t="shared" ca="1" si="41"/>
        <v>52681</v>
      </c>
      <c r="Q116" s="3">
        <f t="shared" ca="1" si="44"/>
        <v>70602.670291070899</v>
      </c>
      <c r="R116" s="3">
        <f t="shared" ca="1" si="45"/>
        <v>71945.738184054295</v>
      </c>
      <c r="S116" s="3">
        <f t="shared" ca="1" si="46"/>
        <v>663492.59726813028</v>
      </c>
      <c r="T116" s="3">
        <f t="shared" ca="1" si="47"/>
        <v>398958.87526271184</v>
      </c>
      <c r="U116" s="3">
        <f t="shared" ca="1" si="48"/>
        <v>264533.72200541844</v>
      </c>
    </row>
    <row r="117" spans="1:21" x14ac:dyDescent="0.3">
      <c r="A117" s="3">
        <f t="shared" ca="1" si="29"/>
        <v>1</v>
      </c>
      <c r="B117" s="3" t="str">
        <f t="shared" ca="1" si="30"/>
        <v>Men</v>
      </c>
      <c r="C117" s="3">
        <f t="shared" ca="1" si="31"/>
        <v>42</v>
      </c>
      <c r="D117" s="3">
        <f t="shared" ca="1" si="32"/>
        <v>1</v>
      </c>
      <c r="E117" s="3" t="str">
        <f t="shared" ca="1" si="33"/>
        <v>Health</v>
      </c>
      <c r="F117" s="3">
        <f t="shared" ca="1" si="34"/>
        <v>2</v>
      </c>
      <c r="G117" s="3" t="str">
        <f t="shared" ca="1" si="28"/>
        <v>College</v>
      </c>
      <c r="H117" s="3">
        <f t="shared" ca="1" si="35"/>
        <v>3</v>
      </c>
      <c r="I117" s="3">
        <f t="shared" ca="1" si="36"/>
        <v>1</v>
      </c>
      <c r="J117" s="3">
        <f t="shared" ca="1" si="37"/>
        <v>70682</v>
      </c>
      <c r="K117" s="3">
        <f t="shared" ca="1" si="38"/>
        <v>10</v>
      </c>
      <c r="L117" s="3" t="str">
        <f t="shared" ca="1" si="39"/>
        <v>New Brunckwick</v>
      </c>
      <c r="M117" s="3">
        <f t="shared" ca="1" si="42"/>
        <v>212046</v>
      </c>
      <c r="N117" s="3">
        <f t="shared" ca="1" si="40"/>
        <v>177959.62322122836</v>
      </c>
      <c r="O117" s="3">
        <f t="shared" ca="1" si="43"/>
        <v>54379.92238625406</v>
      </c>
      <c r="P117" s="3">
        <f t="shared" ca="1" si="41"/>
        <v>4637</v>
      </c>
      <c r="Q117" s="3">
        <f t="shared" ca="1" si="44"/>
        <v>34911.017196415778</v>
      </c>
      <c r="R117" s="3">
        <f t="shared" ca="1" si="45"/>
        <v>27703.803840363704</v>
      </c>
      <c r="S117" s="3">
        <f t="shared" ca="1" si="46"/>
        <v>294129.72622661776</v>
      </c>
      <c r="T117" s="3">
        <f t="shared" ca="1" si="47"/>
        <v>217507.64041764414</v>
      </c>
      <c r="U117" s="3">
        <f t="shared" ca="1" si="48"/>
        <v>76622.085808973614</v>
      </c>
    </row>
    <row r="118" spans="1:21" x14ac:dyDescent="0.3">
      <c r="A118" s="3">
        <f t="shared" ca="1" si="29"/>
        <v>1</v>
      </c>
      <c r="B118" s="3" t="str">
        <f t="shared" ca="1" si="30"/>
        <v>Men</v>
      </c>
      <c r="C118" s="3">
        <f t="shared" ca="1" si="31"/>
        <v>35</v>
      </c>
      <c r="D118" s="3">
        <f t="shared" ca="1" si="32"/>
        <v>3</v>
      </c>
      <c r="E118" s="3" t="str">
        <f t="shared" ca="1" si="33"/>
        <v>Teaching</v>
      </c>
      <c r="F118" s="3">
        <f t="shared" ca="1" si="34"/>
        <v>2</v>
      </c>
      <c r="G118" s="3" t="str">
        <f t="shared" ca="1" si="28"/>
        <v>College</v>
      </c>
      <c r="H118" s="3">
        <f t="shared" ca="1" si="35"/>
        <v>1</v>
      </c>
      <c r="I118" s="3">
        <f t="shared" ca="1" si="36"/>
        <v>2</v>
      </c>
      <c r="J118" s="3">
        <f t="shared" ca="1" si="37"/>
        <v>50719</v>
      </c>
      <c r="K118" s="3">
        <f t="shared" ca="1" si="38"/>
        <v>4</v>
      </c>
      <c r="L118" s="3" t="str">
        <f t="shared" ca="1" si="39"/>
        <v>Alberta</v>
      </c>
      <c r="M118" s="3">
        <f t="shared" ca="1" si="42"/>
        <v>253595</v>
      </c>
      <c r="N118" s="3">
        <f t="shared" ca="1" si="40"/>
        <v>11961.547708627717</v>
      </c>
      <c r="O118" s="3">
        <f t="shared" ca="1" si="43"/>
        <v>92763.169223889126</v>
      </c>
      <c r="P118" s="3">
        <f t="shared" ca="1" si="41"/>
        <v>16044</v>
      </c>
      <c r="Q118" s="3">
        <f t="shared" ca="1" si="44"/>
        <v>9316.8708753114697</v>
      </c>
      <c r="R118" s="3">
        <f t="shared" ca="1" si="45"/>
        <v>50591.498348174166</v>
      </c>
      <c r="S118" s="3">
        <f t="shared" ca="1" si="46"/>
        <v>396949.66757206328</v>
      </c>
      <c r="T118" s="3">
        <f t="shared" ca="1" si="47"/>
        <v>37322.418583939187</v>
      </c>
      <c r="U118" s="3">
        <f t="shared" ca="1" si="48"/>
        <v>359627.24898812408</v>
      </c>
    </row>
    <row r="119" spans="1:21" x14ac:dyDescent="0.3">
      <c r="A119" s="3">
        <f t="shared" ca="1" si="29"/>
        <v>2</v>
      </c>
      <c r="B119" s="3" t="str">
        <f t="shared" ca="1" si="30"/>
        <v>Women</v>
      </c>
      <c r="C119" s="3">
        <f t="shared" ca="1" si="31"/>
        <v>29</v>
      </c>
      <c r="D119" s="3">
        <f t="shared" ca="1" si="32"/>
        <v>2</v>
      </c>
      <c r="E119" s="3" t="str">
        <f t="shared" ca="1" si="33"/>
        <v>Construction</v>
      </c>
      <c r="F119" s="3">
        <f t="shared" ca="1" si="34"/>
        <v>5</v>
      </c>
      <c r="G119" s="3" t="str">
        <f t="shared" ca="1" si="28"/>
        <v>Other</v>
      </c>
      <c r="H119" s="3">
        <f t="shared" ca="1" si="35"/>
        <v>0</v>
      </c>
      <c r="I119" s="3">
        <f t="shared" ca="1" si="36"/>
        <v>2</v>
      </c>
      <c r="J119" s="3">
        <f t="shared" ca="1" si="37"/>
        <v>34217</v>
      </c>
      <c r="K119" s="3">
        <f t="shared" ca="1" si="38"/>
        <v>7</v>
      </c>
      <c r="L119" s="3" t="str">
        <f t="shared" ca="1" si="39"/>
        <v>Ontario</v>
      </c>
      <c r="M119" s="3">
        <f t="shared" ca="1" si="42"/>
        <v>102651</v>
      </c>
      <c r="N119" s="3">
        <f t="shared" ca="1" si="40"/>
        <v>47109.608118762233</v>
      </c>
      <c r="O119" s="3">
        <f t="shared" ca="1" si="43"/>
        <v>44710.030244447793</v>
      </c>
      <c r="P119" s="3">
        <f t="shared" ca="1" si="41"/>
        <v>26684</v>
      </c>
      <c r="Q119" s="3">
        <f t="shared" ca="1" si="44"/>
        <v>15265.933736852316</v>
      </c>
      <c r="R119" s="3">
        <f t="shared" ca="1" si="45"/>
        <v>51113.412671023776</v>
      </c>
      <c r="S119" s="3">
        <f t="shared" ca="1" si="46"/>
        <v>198474.44291547156</v>
      </c>
      <c r="T119" s="3">
        <f t="shared" ca="1" si="47"/>
        <v>89059.541855614545</v>
      </c>
      <c r="U119" s="3">
        <f t="shared" ca="1" si="48"/>
        <v>109414.90105985702</v>
      </c>
    </row>
    <row r="120" spans="1:21" x14ac:dyDescent="0.3">
      <c r="A120" s="3">
        <f t="shared" ca="1" si="29"/>
        <v>1</v>
      </c>
      <c r="B120" s="3" t="str">
        <f t="shared" ca="1" si="30"/>
        <v>Men</v>
      </c>
      <c r="C120" s="3">
        <f t="shared" ca="1" si="31"/>
        <v>27</v>
      </c>
      <c r="D120" s="3">
        <f t="shared" ca="1" si="32"/>
        <v>4</v>
      </c>
      <c r="E120" s="3" t="str">
        <f t="shared" ca="1" si="33"/>
        <v>IT</v>
      </c>
      <c r="F120" s="3">
        <f t="shared" ca="1" si="34"/>
        <v>5</v>
      </c>
      <c r="G120" s="3" t="str">
        <f t="shared" ca="1" si="28"/>
        <v>Other</v>
      </c>
      <c r="H120" s="3">
        <f t="shared" ca="1" si="35"/>
        <v>3</v>
      </c>
      <c r="I120" s="3">
        <f t="shared" ca="1" si="36"/>
        <v>2</v>
      </c>
      <c r="J120" s="3">
        <f t="shared" ca="1" si="37"/>
        <v>77297</v>
      </c>
      <c r="K120" s="3">
        <f t="shared" ca="1" si="38"/>
        <v>12</v>
      </c>
      <c r="L120" s="3" t="str">
        <f t="shared" ca="1" si="39"/>
        <v>Prince Edward Island</v>
      </c>
      <c r="M120" s="3">
        <f t="shared" ca="1" si="42"/>
        <v>386485</v>
      </c>
      <c r="N120" s="3">
        <f t="shared" ca="1" si="40"/>
        <v>295980.51904574077</v>
      </c>
      <c r="O120" s="3">
        <f t="shared" ca="1" si="43"/>
        <v>78106.326237334913</v>
      </c>
      <c r="P120" s="3">
        <f t="shared" ca="1" si="41"/>
        <v>14384</v>
      </c>
      <c r="Q120" s="3">
        <f t="shared" ca="1" si="44"/>
        <v>8499.8681389681533</v>
      </c>
      <c r="R120" s="3">
        <f t="shared" ca="1" si="45"/>
        <v>73594.582016506814</v>
      </c>
      <c r="S120" s="3">
        <f t="shared" ca="1" si="46"/>
        <v>538185.9082538418</v>
      </c>
      <c r="T120" s="3">
        <f t="shared" ca="1" si="47"/>
        <v>318864.3871847089</v>
      </c>
      <c r="U120" s="3">
        <f t="shared" ca="1" si="48"/>
        <v>219321.5210691329</v>
      </c>
    </row>
    <row r="121" spans="1:21" x14ac:dyDescent="0.3">
      <c r="A121" s="3">
        <f t="shared" ca="1" si="29"/>
        <v>1</v>
      </c>
      <c r="B121" s="3" t="str">
        <f t="shared" ca="1" si="30"/>
        <v>Men</v>
      </c>
      <c r="C121" s="3">
        <f t="shared" ca="1" si="31"/>
        <v>28</v>
      </c>
      <c r="D121" s="3">
        <f t="shared" ca="1" si="32"/>
        <v>5</v>
      </c>
      <c r="E121" s="3" t="str">
        <f t="shared" ca="1" si="33"/>
        <v>General Work</v>
      </c>
      <c r="F121" s="3">
        <f t="shared" ca="1" si="34"/>
        <v>5</v>
      </c>
      <c r="G121" s="3" t="str">
        <f t="shared" ca="1" si="28"/>
        <v>Other</v>
      </c>
      <c r="H121" s="3">
        <f t="shared" ca="1" si="35"/>
        <v>3</v>
      </c>
      <c r="I121" s="3">
        <f t="shared" ca="1" si="36"/>
        <v>1</v>
      </c>
      <c r="J121" s="3">
        <f t="shared" ca="1" si="37"/>
        <v>83992</v>
      </c>
      <c r="K121" s="3">
        <f t="shared" ca="1" si="38"/>
        <v>1</v>
      </c>
      <c r="L121" s="3" t="str">
        <f t="shared" ca="1" si="39"/>
        <v>Yukon</v>
      </c>
      <c r="M121" s="3">
        <f t="shared" ca="1" si="42"/>
        <v>503952</v>
      </c>
      <c r="N121" s="3">
        <f t="shared" ca="1" si="40"/>
        <v>377168.10447607737</v>
      </c>
      <c r="O121" s="3">
        <f t="shared" ca="1" si="43"/>
        <v>46701.654353111415</v>
      </c>
      <c r="P121" s="3">
        <f t="shared" ca="1" si="41"/>
        <v>34319</v>
      </c>
      <c r="Q121" s="3">
        <f t="shared" ca="1" si="44"/>
        <v>60981.253493617718</v>
      </c>
      <c r="R121" s="3">
        <f t="shared" ca="1" si="45"/>
        <v>24457.671848750542</v>
      </c>
      <c r="S121" s="3">
        <f t="shared" ca="1" si="46"/>
        <v>575111.32620186196</v>
      </c>
      <c r="T121" s="3">
        <f t="shared" ca="1" si="47"/>
        <v>472468.35796969506</v>
      </c>
      <c r="U121" s="3">
        <f t="shared" ca="1" si="48"/>
        <v>102642.9682321669</v>
      </c>
    </row>
    <row r="122" spans="1:21" x14ac:dyDescent="0.3">
      <c r="A122" s="3">
        <f t="shared" ca="1" si="29"/>
        <v>1</v>
      </c>
      <c r="B122" s="3" t="str">
        <f t="shared" ca="1" si="30"/>
        <v>Men</v>
      </c>
      <c r="C122" s="3">
        <f t="shared" ca="1" si="31"/>
        <v>38</v>
      </c>
      <c r="D122" s="3">
        <f t="shared" ca="1" si="32"/>
        <v>4</v>
      </c>
      <c r="E122" s="3" t="str">
        <f t="shared" ca="1" si="33"/>
        <v>IT</v>
      </c>
      <c r="F122" s="3">
        <f t="shared" ca="1" si="34"/>
        <v>4</v>
      </c>
      <c r="G122" s="3" t="str">
        <f t="shared" ca="1" si="28"/>
        <v>Technical</v>
      </c>
      <c r="H122" s="3">
        <f t="shared" ca="1" si="35"/>
        <v>3</v>
      </c>
      <c r="I122" s="3">
        <f t="shared" ca="1" si="36"/>
        <v>3</v>
      </c>
      <c r="J122" s="3">
        <f t="shared" ca="1" si="37"/>
        <v>38625</v>
      </c>
      <c r="K122" s="3">
        <f t="shared" ca="1" si="38"/>
        <v>10</v>
      </c>
      <c r="L122" s="3" t="str">
        <f t="shared" ca="1" si="39"/>
        <v>New Brunckwick</v>
      </c>
      <c r="M122" s="3">
        <f t="shared" ca="1" si="42"/>
        <v>115875</v>
      </c>
      <c r="N122" s="3">
        <f t="shared" ca="1" si="40"/>
        <v>65823.447062338688</v>
      </c>
      <c r="O122" s="3">
        <f t="shared" ca="1" si="43"/>
        <v>50145.134057764939</v>
      </c>
      <c r="P122" s="3">
        <f t="shared" ca="1" si="41"/>
        <v>17754</v>
      </c>
      <c r="Q122" s="3">
        <f t="shared" ca="1" si="44"/>
        <v>30766.617730824302</v>
      </c>
      <c r="R122" s="3">
        <f t="shared" ca="1" si="45"/>
        <v>20195.386667303468</v>
      </c>
      <c r="S122" s="3">
        <f t="shared" ca="1" si="46"/>
        <v>186215.52072506843</v>
      </c>
      <c r="T122" s="3">
        <f t="shared" ca="1" si="47"/>
        <v>114344.06479316299</v>
      </c>
      <c r="U122" s="3">
        <f t="shared" ca="1" si="48"/>
        <v>71871.455931905439</v>
      </c>
    </row>
    <row r="123" spans="1:21" x14ac:dyDescent="0.3">
      <c r="A123" s="3">
        <f t="shared" ca="1" si="29"/>
        <v>2</v>
      </c>
      <c r="B123" s="3" t="str">
        <f t="shared" ca="1" si="30"/>
        <v>Women</v>
      </c>
      <c r="C123" s="3">
        <f t="shared" ca="1" si="31"/>
        <v>33</v>
      </c>
      <c r="D123" s="3">
        <f t="shared" ca="1" si="32"/>
        <v>5</v>
      </c>
      <c r="E123" s="3" t="str">
        <f t="shared" ca="1" si="33"/>
        <v>General Work</v>
      </c>
      <c r="F123" s="3">
        <f t="shared" ca="1" si="34"/>
        <v>3</v>
      </c>
      <c r="G123" s="3" t="str">
        <f t="shared" ca="1" si="28"/>
        <v>University</v>
      </c>
      <c r="H123" s="3">
        <f t="shared" ca="1" si="35"/>
        <v>2</v>
      </c>
      <c r="I123" s="3">
        <f t="shared" ca="1" si="36"/>
        <v>1</v>
      </c>
      <c r="J123" s="3">
        <f t="shared" ca="1" si="37"/>
        <v>43185</v>
      </c>
      <c r="K123" s="3">
        <f t="shared" ca="1" si="38"/>
        <v>2</v>
      </c>
      <c r="L123" s="3" t="str">
        <f t="shared" ca="1" si="39"/>
        <v>BC</v>
      </c>
      <c r="M123" s="3">
        <f t="shared" ca="1" si="42"/>
        <v>129555</v>
      </c>
      <c r="N123" s="3">
        <f t="shared" ca="1" si="40"/>
        <v>18691.853895868684</v>
      </c>
      <c r="O123" s="3">
        <f t="shared" ca="1" si="43"/>
        <v>7868.2584940961833</v>
      </c>
      <c r="P123" s="3">
        <f t="shared" ca="1" si="41"/>
        <v>5217</v>
      </c>
      <c r="Q123" s="3">
        <f t="shared" ca="1" si="44"/>
        <v>12224.012213370137</v>
      </c>
      <c r="R123" s="3">
        <f t="shared" ca="1" si="45"/>
        <v>46100.35383310038</v>
      </c>
      <c r="S123" s="3">
        <f t="shared" ca="1" si="46"/>
        <v>183523.61232719658</v>
      </c>
      <c r="T123" s="3">
        <f t="shared" ca="1" si="47"/>
        <v>36132.866109238821</v>
      </c>
      <c r="U123" s="3">
        <f t="shared" ca="1" si="48"/>
        <v>147390.74621795776</v>
      </c>
    </row>
    <row r="124" spans="1:21" x14ac:dyDescent="0.3">
      <c r="A124" s="3">
        <f t="shared" ca="1" si="29"/>
        <v>1</v>
      </c>
      <c r="B124" s="3" t="str">
        <f t="shared" ca="1" si="30"/>
        <v>Men</v>
      </c>
      <c r="C124" s="3">
        <f t="shared" ca="1" si="31"/>
        <v>30</v>
      </c>
      <c r="D124" s="3">
        <f t="shared" ca="1" si="32"/>
        <v>5</v>
      </c>
      <c r="E124" s="3" t="str">
        <f t="shared" ca="1" si="33"/>
        <v>General Work</v>
      </c>
      <c r="F124" s="3">
        <f t="shared" ca="1" si="34"/>
        <v>4</v>
      </c>
      <c r="G124" s="3" t="str">
        <f t="shared" ca="1" si="28"/>
        <v>Technical</v>
      </c>
      <c r="H124" s="3">
        <f t="shared" ca="1" si="35"/>
        <v>3</v>
      </c>
      <c r="I124" s="3">
        <f t="shared" ca="1" si="36"/>
        <v>2</v>
      </c>
      <c r="J124" s="3">
        <f t="shared" ca="1" si="37"/>
        <v>32833</v>
      </c>
      <c r="K124" s="3">
        <f t="shared" ca="1" si="38"/>
        <v>3</v>
      </c>
      <c r="L124" s="3" t="str">
        <f t="shared" ca="1" si="39"/>
        <v>Northwest TR</v>
      </c>
      <c r="M124" s="3">
        <f t="shared" ca="1" si="42"/>
        <v>131332</v>
      </c>
      <c r="N124" s="3">
        <f t="shared" ca="1" si="40"/>
        <v>50180.615022728176</v>
      </c>
      <c r="O124" s="3">
        <f t="shared" ca="1" si="43"/>
        <v>49124.110454157308</v>
      </c>
      <c r="P124" s="3">
        <f t="shared" ca="1" si="41"/>
        <v>26460</v>
      </c>
      <c r="Q124" s="3">
        <f t="shared" ca="1" si="44"/>
        <v>32718.853274853696</v>
      </c>
      <c r="R124" s="3">
        <f t="shared" ca="1" si="45"/>
        <v>10127.268510684416</v>
      </c>
      <c r="S124" s="3">
        <f t="shared" ca="1" si="46"/>
        <v>190583.37896484174</v>
      </c>
      <c r="T124" s="3">
        <f t="shared" ca="1" si="47"/>
        <v>109359.46829758187</v>
      </c>
      <c r="U124" s="3">
        <f t="shared" ca="1" si="48"/>
        <v>81223.910667259872</v>
      </c>
    </row>
    <row r="125" spans="1:21" x14ac:dyDescent="0.3">
      <c r="A125" s="3">
        <f t="shared" ca="1" si="29"/>
        <v>1</v>
      </c>
      <c r="B125" s="3" t="str">
        <f t="shared" ca="1" si="30"/>
        <v>Men</v>
      </c>
      <c r="C125" s="3">
        <f t="shared" ca="1" si="31"/>
        <v>41</v>
      </c>
      <c r="D125" s="3">
        <f t="shared" ca="1" si="32"/>
        <v>3</v>
      </c>
      <c r="E125" s="3" t="str">
        <f t="shared" ca="1" si="33"/>
        <v>Teaching</v>
      </c>
      <c r="F125" s="3">
        <f t="shared" ca="1" si="34"/>
        <v>2</v>
      </c>
      <c r="G125" s="3" t="str">
        <f t="shared" ca="1" si="28"/>
        <v>College</v>
      </c>
      <c r="H125" s="3">
        <f t="shared" ca="1" si="35"/>
        <v>1</v>
      </c>
      <c r="I125" s="3">
        <f t="shared" ca="1" si="36"/>
        <v>3</v>
      </c>
      <c r="J125" s="3">
        <f t="shared" ca="1" si="37"/>
        <v>49641</v>
      </c>
      <c r="K125" s="3">
        <f t="shared" ca="1" si="38"/>
        <v>5</v>
      </c>
      <c r="L125" s="3" t="str">
        <f t="shared" ca="1" si="39"/>
        <v>Nunavut</v>
      </c>
      <c r="M125" s="3">
        <f t="shared" ca="1" si="42"/>
        <v>148923</v>
      </c>
      <c r="N125" s="3">
        <f t="shared" ca="1" si="40"/>
        <v>10381.753305136397</v>
      </c>
      <c r="O125" s="3">
        <f t="shared" ca="1" si="43"/>
        <v>46544.496397190072</v>
      </c>
      <c r="P125" s="3">
        <f t="shared" ca="1" si="41"/>
        <v>7104</v>
      </c>
      <c r="Q125" s="3">
        <f t="shared" ca="1" si="44"/>
        <v>17177.841579304808</v>
      </c>
      <c r="R125" s="3">
        <f t="shared" ca="1" si="45"/>
        <v>34994.925249023516</v>
      </c>
      <c r="S125" s="3">
        <f t="shared" ca="1" si="46"/>
        <v>230462.4216462136</v>
      </c>
      <c r="T125" s="3">
        <f t="shared" ca="1" si="47"/>
        <v>34663.594884441205</v>
      </c>
      <c r="U125" s="3">
        <f t="shared" ca="1" si="48"/>
        <v>195798.82676177239</v>
      </c>
    </row>
    <row r="126" spans="1:21" x14ac:dyDescent="0.3">
      <c r="A126" s="3">
        <f t="shared" ca="1" si="29"/>
        <v>1</v>
      </c>
      <c r="B126" s="3" t="str">
        <f t="shared" ca="1" si="30"/>
        <v>Men</v>
      </c>
      <c r="C126" s="3">
        <f t="shared" ca="1" si="31"/>
        <v>43</v>
      </c>
      <c r="D126" s="3">
        <f t="shared" ca="1" si="32"/>
        <v>2</v>
      </c>
      <c r="E126" s="3" t="str">
        <f t="shared" ca="1" si="33"/>
        <v>Construction</v>
      </c>
      <c r="F126" s="3">
        <f t="shared" ca="1" si="34"/>
        <v>3</v>
      </c>
      <c r="G126" s="3" t="str">
        <f t="shared" ca="1" si="28"/>
        <v>University</v>
      </c>
      <c r="H126" s="3">
        <f t="shared" ca="1" si="35"/>
        <v>0</v>
      </c>
      <c r="I126" s="3">
        <f t="shared" ca="1" si="36"/>
        <v>3</v>
      </c>
      <c r="J126" s="3">
        <f t="shared" ca="1" si="37"/>
        <v>37687</v>
      </c>
      <c r="K126" s="3">
        <f t="shared" ca="1" si="38"/>
        <v>6</v>
      </c>
      <c r="L126" s="3" t="str">
        <f t="shared" ca="1" si="39"/>
        <v>Saskatchewan</v>
      </c>
      <c r="M126" s="3">
        <f t="shared" ca="1" si="42"/>
        <v>188435</v>
      </c>
      <c r="N126" s="3">
        <f t="shared" ca="1" si="40"/>
        <v>177292.99544882294</v>
      </c>
      <c r="O126" s="3">
        <f t="shared" ca="1" si="43"/>
        <v>85347.270528918219</v>
      </c>
      <c r="P126" s="3">
        <f t="shared" ca="1" si="41"/>
        <v>76280</v>
      </c>
      <c r="Q126" s="3">
        <f t="shared" ca="1" si="44"/>
        <v>36271.185413253523</v>
      </c>
      <c r="R126" s="3">
        <f t="shared" ca="1" si="45"/>
        <v>14944.281009926992</v>
      </c>
      <c r="S126" s="3">
        <f t="shared" ca="1" si="46"/>
        <v>288726.55153884523</v>
      </c>
      <c r="T126" s="3">
        <f t="shared" ca="1" si="47"/>
        <v>289844.18086207646</v>
      </c>
      <c r="U126" s="3">
        <f t="shared" ca="1" si="48"/>
        <v>-1117.629323231231</v>
      </c>
    </row>
    <row r="127" spans="1:21" x14ac:dyDescent="0.3">
      <c r="A127" s="3">
        <f t="shared" ca="1" si="29"/>
        <v>2</v>
      </c>
      <c r="B127" s="3" t="str">
        <f t="shared" ca="1" si="30"/>
        <v>Women</v>
      </c>
      <c r="C127" s="3">
        <f t="shared" ca="1" si="31"/>
        <v>42</v>
      </c>
      <c r="D127" s="3">
        <f t="shared" ca="1" si="32"/>
        <v>2</v>
      </c>
      <c r="E127" s="3" t="str">
        <f t="shared" ca="1" si="33"/>
        <v>Construction</v>
      </c>
      <c r="F127" s="3">
        <f t="shared" ca="1" si="34"/>
        <v>5</v>
      </c>
      <c r="G127" s="3" t="str">
        <f t="shared" ca="1" si="28"/>
        <v>Other</v>
      </c>
      <c r="H127" s="3">
        <f t="shared" ca="1" si="35"/>
        <v>2</v>
      </c>
      <c r="I127" s="3">
        <f t="shared" ca="1" si="36"/>
        <v>2</v>
      </c>
      <c r="J127" s="3">
        <f t="shared" ca="1" si="37"/>
        <v>84805</v>
      </c>
      <c r="K127" s="3">
        <f t="shared" ca="1" si="38"/>
        <v>3</v>
      </c>
      <c r="L127" s="3" t="str">
        <f t="shared" ca="1" si="39"/>
        <v>Northwest TR</v>
      </c>
      <c r="M127" s="3">
        <f t="shared" ca="1" si="42"/>
        <v>508830</v>
      </c>
      <c r="N127" s="3">
        <f t="shared" ca="1" si="40"/>
        <v>421379.82669799484</v>
      </c>
      <c r="O127" s="3">
        <f t="shared" ca="1" si="43"/>
        <v>38209.997046785575</v>
      </c>
      <c r="P127" s="3">
        <f t="shared" ca="1" si="41"/>
        <v>37107</v>
      </c>
      <c r="Q127" s="3">
        <f t="shared" ca="1" si="44"/>
        <v>31040.487001960228</v>
      </c>
      <c r="R127" s="3">
        <f t="shared" ca="1" si="45"/>
        <v>62763.380035047587</v>
      </c>
      <c r="S127" s="3">
        <f t="shared" ca="1" si="46"/>
        <v>609803.37708183308</v>
      </c>
      <c r="T127" s="3">
        <f t="shared" ca="1" si="47"/>
        <v>489527.31369995506</v>
      </c>
      <c r="U127" s="3">
        <f t="shared" ca="1" si="48"/>
        <v>120276.06338187802</v>
      </c>
    </row>
    <row r="128" spans="1:21" x14ac:dyDescent="0.3">
      <c r="A128" s="3">
        <f t="shared" ca="1" si="29"/>
        <v>2</v>
      </c>
      <c r="B128" s="3" t="str">
        <f t="shared" ca="1" si="30"/>
        <v>Women</v>
      </c>
      <c r="C128" s="3">
        <f t="shared" ca="1" si="31"/>
        <v>28</v>
      </c>
      <c r="D128" s="3">
        <f t="shared" ca="1" si="32"/>
        <v>5</v>
      </c>
      <c r="E128" s="3" t="str">
        <f t="shared" ca="1" si="33"/>
        <v>General Work</v>
      </c>
      <c r="F128" s="3">
        <f t="shared" ca="1" si="34"/>
        <v>4</v>
      </c>
      <c r="G128" s="3" t="str">
        <f t="shared" ca="1" si="28"/>
        <v>Technical</v>
      </c>
      <c r="H128" s="3">
        <f t="shared" ca="1" si="35"/>
        <v>1</v>
      </c>
      <c r="I128" s="3">
        <f t="shared" ca="1" si="36"/>
        <v>1</v>
      </c>
      <c r="J128" s="3">
        <f t="shared" ca="1" si="37"/>
        <v>55040</v>
      </c>
      <c r="K128" s="3">
        <f t="shared" ca="1" si="38"/>
        <v>11</v>
      </c>
      <c r="L128" s="3" t="str">
        <f t="shared" ca="1" si="39"/>
        <v>Nova Scotia</v>
      </c>
      <c r="M128" s="3">
        <f t="shared" ca="1" si="42"/>
        <v>330240</v>
      </c>
      <c r="N128" s="3">
        <f t="shared" ca="1" si="40"/>
        <v>148025.69166244919</v>
      </c>
      <c r="O128" s="3">
        <f t="shared" ca="1" si="43"/>
        <v>52835.413345370376</v>
      </c>
      <c r="P128" s="3">
        <f t="shared" ca="1" si="41"/>
        <v>24631</v>
      </c>
      <c r="Q128" s="3">
        <f t="shared" ca="1" si="44"/>
        <v>28507.633980816594</v>
      </c>
      <c r="R128" s="3">
        <f t="shared" ca="1" si="45"/>
        <v>59087.814784012255</v>
      </c>
      <c r="S128" s="3">
        <f t="shared" ca="1" si="46"/>
        <v>442163.22812938265</v>
      </c>
      <c r="T128" s="3">
        <f t="shared" ca="1" si="47"/>
        <v>201164.32564326579</v>
      </c>
      <c r="U128" s="3">
        <f t="shared" ca="1" si="48"/>
        <v>240998.90248611686</v>
      </c>
    </row>
    <row r="129" spans="1:21" x14ac:dyDescent="0.3">
      <c r="A129" s="3">
        <f t="shared" ca="1" si="29"/>
        <v>2</v>
      </c>
      <c r="B129" s="3" t="str">
        <f t="shared" ca="1" si="30"/>
        <v>Women</v>
      </c>
      <c r="C129" s="3">
        <f t="shared" ca="1" si="31"/>
        <v>40</v>
      </c>
      <c r="D129" s="3">
        <f t="shared" ca="1" si="32"/>
        <v>3</v>
      </c>
      <c r="E129" s="3" t="str">
        <f t="shared" ca="1" si="33"/>
        <v>Teaching</v>
      </c>
      <c r="F129" s="3">
        <f t="shared" ca="1" si="34"/>
        <v>4</v>
      </c>
      <c r="G129" s="3" t="str">
        <f t="shared" ca="1" si="28"/>
        <v>Technical</v>
      </c>
      <c r="H129" s="3">
        <f t="shared" ca="1" si="35"/>
        <v>0</v>
      </c>
      <c r="I129" s="3">
        <f t="shared" ca="1" si="36"/>
        <v>2</v>
      </c>
      <c r="J129" s="3">
        <f t="shared" ca="1" si="37"/>
        <v>86588</v>
      </c>
      <c r="K129" s="3">
        <f t="shared" ca="1" si="38"/>
        <v>3</v>
      </c>
      <c r="L129" s="3" t="str">
        <f t="shared" ca="1" si="39"/>
        <v>Northwest TR</v>
      </c>
      <c r="M129" s="3">
        <f t="shared" ca="1" si="42"/>
        <v>519528</v>
      </c>
      <c r="N129" s="3">
        <f t="shared" ca="1" si="40"/>
        <v>180187.91039341706</v>
      </c>
      <c r="O129" s="3">
        <f t="shared" ca="1" si="43"/>
        <v>58407.207030819598</v>
      </c>
      <c r="P129" s="3">
        <f t="shared" ca="1" si="41"/>
        <v>3292</v>
      </c>
      <c r="Q129" s="3">
        <f t="shared" ca="1" si="44"/>
        <v>62222.978022836243</v>
      </c>
      <c r="R129" s="3">
        <f t="shared" ca="1" si="45"/>
        <v>37363.492633741356</v>
      </c>
      <c r="S129" s="3">
        <f t="shared" ca="1" si="46"/>
        <v>615298.69966456096</v>
      </c>
      <c r="T129" s="3">
        <f t="shared" ca="1" si="47"/>
        <v>245702.88841625329</v>
      </c>
      <c r="U129" s="3">
        <f t="shared" ca="1" si="48"/>
        <v>369595.8112483077</v>
      </c>
    </row>
    <row r="130" spans="1:21" x14ac:dyDescent="0.3">
      <c r="A130" s="3">
        <f t="shared" ca="1" si="29"/>
        <v>2</v>
      </c>
      <c r="B130" s="3" t="str">
        <f t="shared" ca="1" si="30"/>
        <v>Women</v>
      </c>
      <c r="C130" s="3">
        <f t="shared" ca="1" si="31"/>
        <v>27</v>
      </c>
      <c r="D130" s="3">
        <f t="shared" ca="1" si="32"/>
        <v>6</v>
      </c>
      <c r="E130" s="3" t="str">
        <f t="shared" ca="1" si="33"/>
        <v>Agriculture</v>
      </c>
      <c r="F130" s="3">
        <f t="shared" ca="1" si="34"/>
        <v>3</v>
      </c>
      <c r="G130" s="3" t="str">
        <f t="shared" ca="1" si="28"/>
        <v>University</v>
      </c>
      <c r="H130" s="3">
        <f t="shared" ca="1" si="35"/>
        <v>0</v>
      </c>
      <c r="I130" s="3">
        <f t="shared" ca="1" si="36"/>
        <v>3</v>
      </c>
      <c r="J130" s="3">
        <f t="shared" ca="1" si="37"/>
        <v>42841</v>
      </c>
      <c r="K130" s="3">
        <f t="shared" ca="1" si="38"/>
        <v>4</v>
      </c>
      <c r="L130" s="3" t="str">
        <f t="shared" ca="1" si="39"/>
        <v>Alberta</v>
      </c>
      <c r="M130" s="3">
        <f t="shared" ca="1" si="42"/>
        <v>128523</v>
      </c>
      <c r="N130" s="3">
        <f t="shared" ca="1" si="40"/>
        <v>127479.42604899703</v>
      </c>
      <c r="O130" s="3">
        <f t="shared" ca="1" si="43"/>
        <v>84231.496071955247</v>
      </c>
      <c r="P130" s="3">
        <f t="shared" ca="1" si="41"/>
        <v>71020</v>
      </c>
      <c r="Q130" s="3">
        <f t="shared" ca="1" si="44"/>
        <v>9148.0530778145385</v>
      </c>
      <c r="R130" s="3">
        <f t="shared" ca="1" si="45"/>
        <v>40332.326607843846</v>
      </c>
      <c r="S130" s="3">
        <f t="shared" ca="1" si="46"/>
        <v>253086.82267979911</v>
      </c>
      <c r="T130" s="3">
        <f t="shared" ca="1" si="47"/>
        <v>207647.47912681158</v>
      </c>
      <c r="U130" s="3">
        <f t="shared" ca="1" si="48"/>
        <v>45439.343552987528</v>
      </c>
    </row>
    <row r="131" spans="1:21" x14ac:dyDescent="0.3">
      <c r="A131" s="3">
        <f t="shared" ca="1" si="29"/>
        <v>1</v>
      </c>
      <c r="B131" s="3" t="str">
        <f t="shared" ca="1" si="30"/>
        <v>Men</v>
      </c>
      <c r="C131" s="3">
        <f t="shared" ca="1" si="31"/>
        <v>41</v>
      </c>
      <c r="D131" s="3">
        <f t="shared" ca="1" si="32"/>
        <v>1</v>
      </c>
      <c r="E131" s="3" t="str">
        <f t="shared" ca="1" si="33"/>
        <v>Health</v>
      </c>
      <c r="F131" s="3">
        <f t="shared" ca="1" si="34"/>
        <v>2</v>
      </c>
      <c r="G131" s="3" t="str">
        <f t="shared" ca="1" si="28"/>
        <v>College</v>
      </c>
      <c r="H131" s="3">
        <f t="shared" ca="1" si="35"/>
        <v>1</v>
      </c>
      <c r="I131" s="3">
        <f t="shared" ca="1" si="36"/>
        <v>1</v>
      </c>
      <c r="J131" s="3">
        <f t="shared" ca="1" si="37"/>
        <v>78370</v>
      </c>
      <c r="K131" s="3">
        <f t="shared" ca="1" si="38"/>
        <v>6</v>
      </c>
      <c r="L131" s="3" t="str">
        <f t="shared" ca="1" si="39"/>
        <v>Saskatchewan</v>
      </c>
      <c r="M131" s="3">
        <f t="shared" ca="1" si="42"/>
        <v>470220</v>
      </c>
      <c r="N131" s="3">
        <f t="shared" ca="1" si="40"/>
        <v>11710.917141116995</v>
      </c>
      <c r="O131" s="3">
        <f t="shared" ca="1" si="43"/>
        <v>75228.006489965832</v>
      </c>
      <c r="P131" s="3">
        <f t="shared" ca="1" si="41"/>
        <v>70575</v>
      </c>
      <c r="Q131" s="3">
        <f t="shared" ca="1" si="44"/>
        <v>59341.192569692779</v>
      </c>
      <c r="R131" s="3">
        <f t="shared" ca="1" si="45"/>
        <v>44832.759754852625</v>
      </c>
      <c r="S131" s="3">
        <f t="shared" ca="1" si="46"/>
        <v>590280.76624481846</v>
      </c>
      <c r="T131" s="3">
        <f t="shared" ca="1" si="47"/>
        <v>141627.10971080977</v>
      </c>
      <c r="U131" s="3">
        <f t="shared" ca="1" si="48"/>
        <v>448653.65653400868</v>
      </c>
    </row>
    <row r="132" spans="1:21" x14ac:dyDescent="0.3">
      <c r="A132" s="3">
        <f t="shared" ca="1" si="29"/>
        <v>2</v>
      </c>
      <c r="B132" s="3" t="str">
        <f t="shared" ca="1" si="30"/>
        <v>Women</v>
      </c>
      <c r="C132" s="3">
        <f t="shared" ca="1" si="31"/>
        <v>29</v>
      </c>
      <c r="D132" s="3">
        <f t="shared" ca="1" si="32"/>
        <v>2</v>
      </c>
      <c r="E132" s="3" t="str">
        <f t="shared" ca="1" si="33"/>
        <v>Construction</v>
      </c>
      <c r="F132" s="3">
        <f t="shared" ca="1" si="34"/>
        <v>4</v>
      </c>
      <c r="G132" s="3" t="str">
        <f t="shared" ca="1" si="28"/>
        <v>Technical</v>
      </c>
      <c r="H132" s="3">
        <f t="shared" ca="1" si="35"/>
        <v>1</v>
      </c>
      <c r="I132" s="3">
        <f t="shared" ca="1" si="36"/>
        <v>2</v>
      </c>
      <c r="J132" s="3">
        <f t="shared" ca="1" si="37"/>
        <v>80184</v>
      </c>
      <c r="K132" s="3">
        <f t="shared" ca="1" si="38"/>
        <v>4</v>
      </c>
      <c r="L132" s="3" t="str">
        <f t="shared" ca="1" si="39"/>
        <v>Alberta</v>
      </c>
      <c r="M132" s="3">
        <f t="shared" ca="1" si="42"/>
        <v>240552</v>
      </c>
      <c r="N132" s="3">
        <f t="shared" ca="1" si="40"/>
        <v>63472.595335931444</v>
      </c>
      <c r="O132" s="3">
        <f t="shared" ca="1" si="43"/>
        <v>4853.3813138752421</v>
      </c>
      <c r="P132" s="3">
        <f t="shared" ca="1" si="41"/>
        <v>36</v>
      </c>
      <c r="Q132" s="3">
        <f t="shared" ca="1" si="44"/>
        <v>22920.61916421261</v>
      </c>
      <c r="R132" s="3">
        <f t="shared" ca="1" si="45"/>
        <v>107209.59722002195</v>
      </c>
      <c r="S132" s="3">
        <f t="shared" ca="1" si="46"/>
        <v>352614.9785338972</v>
      </c>
      <c r="T132" s="3">
        <f t="shared" ca="1" si="47"/>
        <v>86429.214500144051</v>
      </c>
      <c r="U132" s="3">
        <f t="shared" ca="1" si="48"/>
        <v>266185.76403375313</v>
      </c>
    </row>
    <row r="133" spans="1:21" x14ac:dyDescent="0.3">
      <c r="A133" s="3">
        <f t="shared" ca="1" si="29"/>
        <v>2</v>
      </c>
      <c r="B133" s="3" t="str">
        <f t="shared" ca="1" si="30"/>
        <v>Women</v>
      </c>
      <c r="C133" s="3">
        <f t="shared" ca="1" si="31"/>
        <v>35</v>
      </c>
      <c r="D133" s="3">
        <f t="shared" ca="1" si="32"/>
        <v>4</v>
      </c>
      <c r="E133" s="3" t="str">
        <f t="shared" ca="1" si="33"/>
        <v>IT</v>
      </c>
      <c r="F133" s="3">
        <f t="shared" ca="1" si="34"/>
        <v>5</v>
      </c>
      <c r="G133" s="3" t="str">
        <f t="shared" ref="G133:G196" ca="1" si="49">VLOOKUP(F133,$Z$29:$AA$33,2)</f>
        <v>Other</v>
      </c>
      <c r="H133" s="3">
        <f t="shared" ca="1" si="35"/>
        <v>3</v>
      </c>
      <c r="I133" s="3">
        <f t="shared" ca="1" si="36"/>
        <v>1</v>
      </c>
      <c r="J133" s="3">
        <f t="shared" ca="1" si="37"/>
        <v>68977</v>
      </c>
      <c r="K133" s="3">
        <f t="shared" ca="1" si="38"/>
        <v>6</v>
      </c>
      <c r="L133" s="3" t="str">
        <f t="shared" ca="1" si="39"/>
        <v>Saskatchewan</v>
      </c>
      <c r="M133" s="3">
        <f t="shared" ca="1" si="42"/>
        <v>344885</v>
      </c>
      <c r="N133" s="3">
        <f t="shared" ca="1" si="40"/>
        <v>43782.009168608747</v>
      </c>
      <c r="O133" s="3">
        <f t="shared" ca="1" si="43"/>
        <v>42271.079425616546</v>
      </c>
      <c r="P133" s="3">
        <f t="shared" ca="1" si="41"/>
        <v>21743</v>
      </c>
      <c r="Q133" s="3">
        <f t="shared" ca="1" si="44"/>
        <v>62344.73412171274</v>
      </c>
      <c r="R133" s="3">
        <f t="shared" ca="1" si="45"/>
        <v>11698.841562945981</v>
      </c>
      <c r="S133" s="3">
        <f t="shared" ca="1" si="46"/>
        <v>398854.92098856252</v>
      </c>
      <c r="T133" s="3">
        <f t="shared" ca="1" si="47"/>
        <v>127869.74329032149</v>
      </c>
      <c r="U133" s="3">
        <f t="shared" ca="1" si="48"/>
        <v>270985.17769824102</v>
      </c>
    </row>
    <row r="134" spans="1:21" x14ac:dyDescent="0.3">
      <c r="A134" s="3">
        <f t="shared" ref="A134:A197" ca="1" si="50">RANDBETWEEN(1,2)</f>
        <v>1</v>
      </c>
      <c r="B134" s="3" t="str">
        <f t="shared" ref="B134:B197" ca="1" si="51">IF(A134=1, "Men", "Women")</f>
        <v>Men</v>
      </c>
      <c r="C134" s="3">
        <f t="shared" ref="C134:C197" ca="1" si="52">RANDBETWEEN(25,45)</f>
        <v>33</v>
      </c>
      <c r="D134" s="3">
        <f t="shared" ref="D134:D197" ca="1" si="53">RANDBETWEEN(1,6)</f>
        <v>2</v>
      </c>
      <c r="E134" s="3" t="str">
        <f t="shared" ref="E134:E197" ca="1" si="54">VLOOKUP(D134,$Z$6:$AA$11, 2)</f>
        <v>Construction</v>
      </c>
      <c r="F134" s="3">
        <f t="shared" ref="F134:F197" ca="1" si="55">RANDBETWEEN(1,5)</f>
        <v>2</v>
      </c>
      <c r="G134" s="3" t="str">
        <f t="shared" ca="1" si="49"/>
        <v>College</v>
      </c>
      <c r="H134" s="3">
        <f t="shared" ref="H134:H197" ca="1" si="56">RANDBETWEEN(0,4)</f>
        <v>3</v>
      </c>
      <c r="I134" s="3">
        <f t="shared" ref="I134:I197" ca="1" si="57">RANDBETWEEN(1,3)</f>
        <v>2</v>
      </c>
      <c r="J134" s="3">
        <f t="shared" ref="J134:J197" ca="1" si="58">RANDBETWEEN(25000,90000)</f>
        <v>70663</v>
      </c>
      <c r="K134" s="3">
        <f t="shared" ref="K134:K197" ca="1" si="59">RANDBETWEEN(1,13)</f>
        <v>3</v>
      </c>
      <c r="L134" s="3" t="str">
        <f t="shared" ref="L134:L197" ca="1" si="60">VLOOKUP(K134,$Z$14:$AA$25,2)</f>
        <v>Northwest TR</v>
      </c>
      <c r="M134" s="3">
        <f t="shared" ca="1" si="42"/>
        <v>211989</v>
      </c>
      <c r="N134" s="3">
        <f t="shared" ref="N134:N197" ca="1" si="61">RAND()*M134</f>
        <v>146379.39131717669</v>
      </c>
      <c r="O134" s="3">
        <f t="shared" ca="1" si="43"/>
        <v>25406.800885396115</v>
      </c>
      <c r="P134" s="3">
        <f t="shared" ref="P134:P197" ca="1" si="62">RANDBETWEEN(0,O134)</f>
        <v>16604</v>
      </c>
      <c r="Q134" s="3">
        <f t="shared" ca="1" si="44"/>
        <v>9717.3625580581065</v>
      </c>
      <c r="R134" s="3">
        <f t="shared" ca="1" si="45"/>
        <v>87477.673294255699</v>
      </c>
      <c r="S134" s="3">
        <f t="shared" ca="1" si="46"/>
        <v>324873.47417965182</v>
      </c>
      <c r="T134" s="3">
        <f t="shared" ca="1" si="47"/>
        <v>172700.7538752348</v>
      </c>
      <c r="U134" s="3">
        <f t="shared" ca="1" si="48"/>
        <v>152172.72030441702</v>
      </c>
    </row>
    <row r="135" spans="1:21" x14ac:dyDescent="0.3">
      <c r="A135" s="3">
        <f t="shared" ca="1" si="50"/>
        <v>1</v>
      </c>
      <c r="B135" s="3" t="str">
        <f t="shared" ca="1" si="51"/>
        <v>Men</v>
      </c>
      <c r="C135" s="3">
        <f t="shared" ca="1" si="52"/>
        <v>25</v>
      </c>
      <c r="D135" s="3">
        <f t="shared" ca="1" si="53"/>
        <v>4</v>
      </c>
      <c r="E135" s="3" t="str">
        <f t="shared" ca="1" si="54"/>
        <v>IT</v>
      </c>
      <c r="F135" s="3">
        <f t="shared" ca="1" si="55"/>
        <v>1</v>
      </c>
      <c r="G135" s="3" t="str">
        <f t="shared" ca="1" si="49"/>
        <v>High School</v>
      </c>
      <c r="H135" s="3">
        <f t="shared" ca="1" si="56"/>
        <v>2</v>
      </c>
      <c r="I135" s="3">
        <f t="shared" ca="1" si="57"/>
        <v>2</v>
      </c>
      <c r="J135" s="3">
        <f t="shared" ca="1" si="58"/>
        <v>75207</v>
      </c>
      <c r="K135" s="3">
        <f t="shared" ca="1" si="59"/>
        <v>7</v>
      </c>
      <c r="L135" s="3" t="str">
        <f t="shared" ca="1" si="60"/>
        <v>Ontario</v>
      </c>
      <c r="M135" s="3">
        <f t="shared" ca="1" si="42"/>
        <v>376035</v>
      </c>
      <c r="N135" s="3">
        <f t="shared" ca="1" si="61"/>
        <v>291682.32960636186</v>
      </c>
      <c r="O135" s="3">
        <f t="shared" ca="1" si="43"/>
        <v>124379.21721094393</v>
      </c>
      <c r="P135" s="3">
        <f t="shared" ca="1" si="62"/>
        <v>67260</v>
      </c>
      <c r="Q135" s="3">
        <f t="shared" ca="1" si="44"/>
        <v>48939.622431714823</v>
      </c>
      <c r="R135" s="3">
        <f t="shared" ca="1" si="45"/>
        <v>18435.943388403924</v>
      </c>
      <c r="S135" s="3">
        <f t="shared" ca="1" si="46"/>
        <v>518850.16059934784</v>
      </c>
      <c r="T135" s="3">
        <f t="shared" ca="1" si="47"/>
        <v>407881.95203807671</v>
      </c>
      <c r="U135" s="3">
        <f t="shared" ca="1" si="48"/>
        <v>110968.20856127114</v>
      </c>
    </row>
    <row r="136" spans="1:21" x14ac:dyDescent="0.3">
      <c r="A136" s="3">
        <f t="shared" ca="1" si="50"/>
        <v>2</v>
      </c>
      <c r="B136" s="3" t="str">
        <f t="shared" ca="1" si="51"/>
        <v>Women</v>
      </c>
      <c r="C136" s="3">
        <f t="shared" ca="1" si="52"/>
        <v>30</v>
      </c>
      <c r="D136" s="3">
        <f t="shared" ca="1" si="53"/>
        <v>2</v>
      </c>
      <c r="E136" s="3" t="str">
        <f t="shared" ca="1" si="54"/>
        <v>Construction</v>
      </c>
      <c r="F136" s="3">
        <f t="shared" ca="1" si="55"/>
        <v>2</v>
      </c>
      <c r="G136" s="3" t="str">
        <f t="shared" ca="1" si="49"/>
        <v>College</v>
      </c>
      <c r="H136" s="3">
        <f t="shared" ca="1" si="56"/>
        <v>0</v>
      </c>
      <c r="I136" s="3">
        <f t="shared" ca="1" si="57"/>
        <v>2</v>
      </c>
      <c r="J136" s="3">
        <f t="shared" ca="1" si="58"/>
        <v>64725</v>
      </c>
      <c r="K136" s="3">
        <f t="shared" ca="1" si="59"/>
        <v>12</v>
      </c>
      <c r="L136" s="3" t="str">
        <f t="shared" ca="1" si="60"/>
        <v>Prince Edward Island</v>
      </c>
      <c r="M136" s="3">
        <f t="shared" ca="1" si="42"/>
        <v>194175</v>
      </c>
      <c r="N136" s="3">
        <f t="shared" ca="1" si="61"/>
        <v>110917.01914396015</v>
      </c>
      <c r="O136" s="3">
        <f t="shared" ca="1" si="43"/>
        <v>117956.38714705168</v>
      </c>
      <c r="P136" s="3">
        <f t="shared" ca="1" si="62"/>
        <v>2797</v>
      </c>
      <c r="Q136" s="3">
        <f t="shared" ca="1" si="44"/>
        <v>55285.934028410054</v>
      </c>
      <c r="R136" s="3">
        <f t="shared" ca="1" si="45"/>
        <v>9723.8387499913861</v>
      </c>
      <c r="S136" s="3">
        <f t="shared" ca="1" si="46"/>
        <v>321855.22589704307</v>
      </c>
      <c r="T136" s="3">
        <f t="shared" ca="1" si="47"/>
        <v>168999.95317237021</v>
      </c>
      <c r="U136" s="3">
        <f t="shared" ca="1" si="48"/>
        <v>152855.27272467286</v>
      </c>
    </row>
    <row r="137" spans="1:21" x14ac:dyDescent="0.3">
      <c r="A137" s="3">
        <f t="shared" ca="1" si="50"/>
        <v>1</v>
      </c>
      <c r="B137" s="3" t="str">
        <f t="shared" ca="1" si="51"/>
        <v>Men</v>
      </c>
      <c r="C137" s="3">
        <f t="shared" ca="1" si="52"/>
        <v>42</v>
      </c>
      <c r="D137" s="3">
        <f t="shared" ca="1" si="53"/>
        <v>5</v>
      </c>
      <c r="E137" s="3" t="str">
        <f t="shared" ca="1" si="54"/>
        <v>General Work</v>
      </c>
      <c r="F137" s="3">
        <f t="shared" ca="1" si="55"/>
        <v>3</v>
      </c>
      <c r="G137" s="3" t="str">
        <f t="shared" ca="1" si="49"/>
        <v>University</v>
      </c>
      <c r="H137" s="3">
        <f t="shared" ca="1" si="56"/>
        <v>3</v>
      </c>
      <c r="I137" s="3">
        <f t="shared" ca="1" si="57"/>
        <v>2</v>
      </c>
      <c r="J137" s="3">
        <f t="shared" ca="1" si="58"/>
        <v>30796</v>
      </c>
      <c r="K137" s="3">
        <f t="shared" ca="1" si="59"/>
        <v>9</v>
      </c>
      <c r="L137" s="3" t="str">
        <f t="shared" ca="1" si="60"/>
        <v>New Foundland</v>
      </c>
      <c r="M137" s="3">
        <f t="shared" ca="1" si="42"/>
        <v>123184</v>
      </c>
      <c r="N137" s="3">
        <f t="shared" ca="1" si="61"/>
        <v>2377.233931227659</v>
      </c>
      <c r="O137" s="3">
        <f t="shared" ca="1" si="43"/>
        <v>27667.636303175648</v>
      </c>
      <c r="P137" s="3">
        <f t="shared" ca="1" si="62"/>
        <v>6415</v>
      </c>
      <c r="Q137" s="3">
        <f t="shared" ca="1" si="44"/>
        <v>1625.5451037659163</v>
      </c>
      <c r="R137" s="3">
        <f t="shared" ca="1" si="45"/>
        <v>20453.672419091279</v>
      </c>
      <c r="S137" s="3">
        <f t="shared" ca="1" si="46"/>
        <v>171305.30872226693</v>
      </c>
      <c r="T137" s="3">
        <f t="shared" ca="1" si="47"/>
        <v>10417.779034993577</v>
      </c>
      <c r="U137" s="3">
        <f t="shared" ca="1" si="48"/>
        <v>160887.52968727335</v>
      </c>
    </row>
    <row r="138" spans="1:21" x14ac:dyDescent="0.3">
      <c r="A138" s="3">
        <f t="shared" ca="1" si="50"/>
        <v>1</v>
      </c>
      <c r="B138" s="3" t="str">
        <f t="shared" ca="1" si="51"/>
        <v>Men</v>
      </c>
      <c r="C138" s="3">
        <f t="shared" ca="1" si="52"/>
        <v>40</v>
      </c>
      <c r="D138" s="3">
        <f t="shared" ca="1" si="53"/>
        <v>1</v>
      </c>
      <c r="E138" s="3" t="str">
        <f t="shared" ca="1" si="54"/>
        <v>Health</v>
      </c>
      <c r="F138" s="3">
        <f t="shared" ca="1" si="55"/>
        <v>3</v>
      </c>
      <c r="G138" s="3" t="str">
        <f t="shared" ca="1" si="49"/>
        <v>University</v>
      </c>
      <c r="H138" s="3">
        <f t="shared" ca="1" si="56"/>
        <v>4</v>
      </c>
      <c r="I138" s="3">
        <f t="shared" ca="1" si="57"/>
        <v>2</v>
      </c>
      <c r="J138" s="3">
        <f t="shared" ca="1" si="58"/>
        <v>58682</v>
      </c>
      <c r="K138" s="3">
        <f t="shared" ca="1" si="59"/>
        <v>11</v>
      </c>
      <c r="L138" s="3" t="str">
        <f t="shared" ca="1" si="60"/>
        <v>Nova Scotia</v>
      </c>
      <c r="M138" s="3">
        <f t="shared" ca="1" si="42"/>
        <v>352092</v>
      </c>
      <c r="N138" s="3">
        <f t="shared" ca="1" si="61"/>
        <v>344020.8989320494</v>
      </c>
      <c r="O138" s="3">
        <f t="shared" ca="1" si="43"/>
        <v>112897.12882424987</v>
      </c>
      <c r="P138" s="3">
        <f t="shared" ca="1" si="62"/>
        <v>22240</v>
      </c>
      <c r="Q138" s="3">
        <f t="shared" ca="1" si="44"/>
        <v>54635.93201476481</v>
      </c>
      <c r="R138" s="3">
        <f t="shared" ca="1" si="45"/>
        <v>57174.71061774384</v>
      </c>
      <c r="S138" s="3">
        <f t="shared" ca="1" si="46"/>
        <v>522163.83944199368</v>
      </c>
      <c r="T138" s="3">
        <f t="shared" ca="1" si="47"/>
        <v>420896.83094681421</v>
      </c>
      <c r="U138" s="3">
        <f t="shared" ca="1" si="48"/>
        <v>101267.00849517947</v>
      </c>
    </row>
    <row r="139" spans="1:21" x14ac:dyDescent="0.3">
      <c r="A139" s="3">
        <f t="shared" ca="1" si="50"/>
        <v>2</v>
      </c>
      <c r="B139" s="3" t="str">
        <f t="shared" ca="1" si="51"/>
        <v>Women</v>
      </c>
      <c r="C139" s="3">
        <f t="shared" ca="1" si="52"/>
        <v>37</v>
      </c>
      <c r="D139" s="3">
        <f t="shared" ca="1" si="53"/>
        <v>3</v>
      </c>
      <c r="E139" s="3" t="str">
        <f t="shared" ca="1" si="54"/>
        <v>Teaching</v>
      </c>
      <c r="F139" s="3">
        <f t="shared" ca="1" si="55"/>
        <v>3</v>
      </c>
      <c r="G139" s="3" t="str">
        <f t="shared" ca="1" si="49"/>
        <v>University</v>
      </c>
      <c r="H139" s="3">
        <f t="shared" ca="1" si="56"/>
        <v>2</v>
      </c>
      <c r="I139" s="3">
        <f t="shared" ca="1" si="57"/>
        <v>2</v>
      </c>
      <c r="J139" s="3">
        <f t="shared" ca="1" si="58"/>
        <v>43322</v>
      </c>
      <c r="K139" s="3">
        <f t="shared" ca="1" si="59"/>
        <v>4</v>
      </c>
      <c r="L139" s="3" t="str">
        <f t="shared" ca="1" si="60"/>
        <v>Alberta</v>
      </c>
      <c r="M139" s="3">
        <f t="shared" ca="1" si="42"/>
        <v>173288</v>
      </c>
      <c r="N139" s="3">
        <f t="shared" ca="1" si="61"/>
        <v>17876.426734910114</v>
      </c>
      <c r="O139" s="3">
        <f t="shared" ca="1" si="43"/>
        <v>20244.748569914143</v>
      </c>
      <c r="P139" s="3">
        <f t="shared" ca="1" si="62"/>
        <v>16997</v>
      </c>
      <c r="Q139" s="3">
        <f t="shared" ca="1" si="44"/>
        <v>33909.579670255807</v>
      </c>
      <c r="R139" s="3">
        <f t="shared" ca="1" si="45"/>
        <v>22332.397097342138</v>
      </c>
      <c r="S139" s="3">
        <f t="shared" ca="1" si="46"/>
        <v>215865.14566725626</v>
      </c>
      <c r="T139" s="3">
        <f t="shared" ca="1" si="47"/>
        <v>68783.006405165914</v>
      </c>
      <c r="U139" s="3">
        <f t="shared" ca="1" si="48"/>
        <v>147082.13926209035</v>
      </c>
    </row>
    <row r="140" spans="1:21" x14ac:dyDescent="0.3">
      <c r="A140" s="3">
        <f t="shared" ca="1" si="50"/>
        <v>1</v>
      </c>
      <c r="B140" s="3" t="str">
        <f t="shared" ca="1" si="51"/>
        <v>Men</v>
      </c>
      <c r="C140" s="3">
        <f t="shared" ca="1" si="52"/>
        <v>40</v>
      </c>
      <c r="D140" s="3">
        <f t="shared" ca="1" si="53"/>
        <v>4</v>
      </c>
      <c r="E140" s="3" t="str">
        <f t="shared" ca="1" si="54"/>
        <v>IT</v>
      </c>
      <c r="F140" s="3">
        <f t="shared" ca="1" si="55"/>
        <v>4</v>
      </c>
      <c r="G140" s="3" t="str">
        <f t="shared" ca="1" si="49"/>
        <v>Technical</v>
      </c>
      <c r="H140" s="3">
        <f t="shared" ca="1" si="56"/>
        <v>2</v>
      </c>
      <c r="I140" s="3">
        <f t="shared" ca="1" si="57"/>
        <v>2</v>
      </c>
      <c r="J140" s="3">
        <f t="shared" ca="1" si="58"/>
        <v>47665</v>
      </c>
      <c r="K140" s="3">
        <f t="shared" ca="1" si="59"/>
        <v>11</v>
      </c>
      <c r="L140" s="3" t="str">
        <f t="shared" ca="1" si="60"/>
        <v>Nova Scotia</v>
      </c>
      <c r="M140" s="3">
        <f t="shared" ca="1" si="42"/>
        <v>238325</v>
      </c>
      <c r="N140" s="3">
        <f t="shared" ca="1" si="61"/>
        <v>223036.08196178186</v>
      </c>
      <c r="O140" s="3">
        <f t="shared" ca="1" si="43"/>
        <v>94143.770938791233</v>
      </c>
      <c r="P140" s="3">
        <f t="shared" ca="1" si="62"/>
        <v>39333</v>
      </c>
      <c r="Q140" s="3">
        <f t="shared" ca="1" si="44"/>
        <v>31911.261686869995</v>
      </c>
      <c r="R140" s="3">
        <f t="shared" ca="1" si="45"/>
        <v>56488.921810469357</v>
      </c>
      <c r="S140" s="3">
        <f t="shared" ca="1" si="46"/>
        <v>388957.69274926058</v>
      </c>
      <c r="T140" s="3">
        <f t="shared" ca="1" si="47"/>
        <v>294280.34364865185</v>
      </c>
      <c r="U140" s="3">
        <f t="shared" ca="1" si="48"/>
        <v>94677.349100608728</v>
      </c>
    </row>
    <row r="141" spans="1:21" x14ac:dyDescent="0.3">
      <c r="A141" s="3">
        <f t="shared" ca="1" si="50"/>
        <v>1</v>
      </c>
      <c r="B141" s="3" t="str">
        <f t="shared" ca="1" si="51"/>
        <v>Men</v>
      </c>
      <c r="C141" s="3">
        <f t="shared" ca="1" si="52"/>
        <v>36</v>
      </c>
      <c r="D141" s="3">
        <f t="shared" ca="1" si="53"/>
        <v>5</v>
      </c>
      <c r="E141" s="3" t="str">
        <f t="shared" ca="1" si="54"/>
        <v>General Work</v>
      </c>
      <c r="F141" s="3">
        <f t="shared" ca="1" si="55"/>
        <v>2</v>
      </c>
      <c r="G141" s="3" t="str">
        <f t="shared" ca="1" si="49"/>
        <v>College</v>
      </c>
      <c r="H141" s="3">
        <f t="shared" ca="1" si="56"/>
        <v>0</v>
      </c>
      <c r="I141" s="3">
        <f t="shared" ca="1" si="57"/>
        <v>3</v>
      </c>
      <c r="J141" s="3">
        <f t="shared" ca="1" si="58"/>
        <v>57654</v>
      </c>
      <c r="K141" s="3">
        <f t="shared" ca="1" si="59"/>
        <v>2</v>
      </c>
      <c r="L141" s="3" t="str">
        <f t="shared" ca="1" si="60"/>
        <v>BC</v>
      </c>
      <c r="M141" s="3">
        <f t="shared" ca="1" si="42"/>
        <v>230616</v>
      </c>
      <c r="N141" s="3">
        <f t="shared" ca="1" si="61"/>
        <v>20042.120810929529</v>
      </c>
      <c r="O141" s="3">
        <f t="shared" ca="1" si="43"/>
        <v>67351.124738944724</v>
      </c>
      <c r="P141" s="3">
        <f t="shared" ca="1" si="62"/>
        <v>21560</v>
      </c>
      <c r="Q141" s="3">
        <f t="shared" ca="1" si="44"/>
        <v>33487.075579840908</v>
      </c>
      <c r="R141" s="3">
        <f t="shared" ca="1" si="45"/>
        <v>82487.199282518093</v>
      </c>
      <c r="S141" s="3">
        <f t="shared" ca="1" si="46"/>
        <v>380454.32402146282</v>
      </c>
      <c r="T141" s="3">
        <f t="shared" ca="1" si="47"/>
        <v>75089.196390770434</v>
      </c>
      <c r="U141" s="3">
        <f t="shared" ca="1" si="48"/>
        <v>305365.12763069238</v>
      </c>
    </row>
    <row r="142" spans="1:21" x14ac:dyDescent="0.3">
      <c r="A142" s="3">
        <f t="shared" ca="1" si="50"/>
        <v>1</v>
      </c>
      <c r="B142" s="3" t="str">
        <f t="shared" ca="1" si="51"/>
        <v>Men</v>
      </c>
      <c r="C142" s="3">
        <f t="shared" ca="1" si="52"/>
        <v>40</v>
      </c>
      <c r="D142" s="3">
        <f t="shared" ca="1" si="53"/>
        <v>5</v>
      </c>
      <c r="E142" s="3" t="str">
        <f t="shared" ca="1" si="54"/>
        <v>General Work</v>
      </c>
      <c r="F142" s="3">
        <f t="shared" ca="1" si="55"/>
        <v>3</v>
      </c>
      <c r="G142" s="3" t="str">
        <f t="shared" ca="1" si="49"/>
        <v>University</v>
      </c>
      <c r="H142" s="3">
        <f t="shared" ca="1" si="56"/>
        <v>1</v>
      </c>
      <c r="I142" s="3">
        <f t="shared" ca="1" si="57"/>
        <v>2</v>
      </c>
      <c r="J142" s="3">
        <f t="shared" ca="1" si="58"/>
        <v>32605</v>
      </c>
      <c r="K142" s="3">
        <f t="shared" ca="1" si="59"/>
        <v>5</v>
      </c>
      <c r="L142" s="3" t="str">
        <f t="shared" ca="1" si="60"/>
        <v>Nunavut</v>
      </c>
      <c r="M142" s="3">
        <f t="shared" ca="1" si="42"/>
        <v>163025</v>
      </c>
      <c r="N142" s="3">
        <f t="shared" ca="1" si="61"/>
        <v>136889.26041133917</v>
      </c>
      <c r="O142" s="3">
        <f t="shared" ca="1" si="43"/>
        <v>56929.85455520996</v>
      </c>
      <c r="P142" s="3">
        <f t="shared" ca="1" si="62"/>
        <v>17228</v>
      </c>
      <c r="Q142" s="3">
        <f t="shared" ca="1" si="44"/>
        <v>467.48486919903729</v>
      </c>
      <c r="R142" s="3">
        <f t="shared" ca="1" si="45"/>
        <v>44898.418097215283</v>
      </c>
      <c r="S142" s="3">
        <f t="shared" ca="1" si="46"/>
        <v>264853.27265242522</v>
      </c>
      <c r="T142" s="3">
        <f t="shared" ca="1" si="47"/>
        <v>154584.74528053822</v>
      </c>
      <c r="U142" s="3">
        <f t="shared" ca="1" si="48"/>
        <v>110268.527371887</v>
      </c>
    </row>
    <row r="143" spans="1:21" x14ac:dyDescent="0.3">
      <c r="A143" s="3">
        <f t="shared" ca="1" si="50"/>
        <v>2</v>
      </c>
      <c r="B143" s="3" t="str">
        <f t="shared" ca="1" si="51"/>
        <v>Women</v>
      </c>
      <c r="C143" s="3">
        <f t="shared" ca="1" si="52"/>
        <v>44</v>
      </c>
      <c r="D143" s="3">
        <f t="shared" ca="1" si="53"/>
        <v>1</v>
      </c>
      <c r="E143" s="3" t="str">
        <f t="shared" ca="1" si="54"/>
        <v>Health</v>
      </c>
      <c r="F143" s="3">
        <f t="shared" ca="1" si="55"/>
        <v>5</v>
      </c>
      <c r="G143" s="3" t="str">
        <f t="shared" ca="1" si="49"/>
        <v>Other</v>
      </c>
      <c r="H143" s="3">
        <f t="shared" ca="1" si="56"/>
        <v>0</v>
      </c>
      <c r="I143" s="3">
        <f t="shared" ca="1" si="57"/>
        <v>2</v>
      </c>
      <c r="J143" s="3">
        <f t="shared" ca="1" si="58"/>
        <v>86512</v>
      </c>
      <c r="K143" s="3">
        <f t="shared" ca="1" si="59"/>
        <v>7</v>
      </c>
      <c r="L143" s="3" t="str">
        <f t="shared" ca="1" si="60"/>
        <v>Ontario</v>
      </c>
      <c r="M143" s="3">
        <f t="shared" ca="1" si="42"/>
        <v>346048</v>
      </c>
      <c r="N143" s="3">
        <f t="shared" ca="1" si="61"/>
        <v>24954.44450057012</v>
      </c>
      <c r="O143" s="3">
        <f t="shared" ca="1" si="43"/>
        <v>51335.26183325435</v>
      </c>
      <c r="P143" s="3">
        <f t="shared" ca="1" si="62"/>
        <v>38863</v>
      </c>
      <c r="Q143" s="3">
        <f t="shared" ca="1" si="44"/>
        <v>65924.984769853865</v>
      </c>
      <c r="R143" s="3">
        <f t="shared" ca="1" si="45"/>
        <v>30808.921563414558</v>
      </c>
      <c r="S143" s="3">
        <f t="shared" ca="1" si="46"/>
        <v>428192.18339666893</v>
      </c>
      <c r="T143" s="3">
        <f t="shared" ca="1" si="47"/>
        <v>129742.42927042398</v>
      </c>
      <c r="U143" s="3">
        <f t="shared" ca="1" si="48"/>
        <v>298449.75412624492</v>
      </c>
    </row>
    <row r="144" spans="1:21" x14ac:dyDescent="0.3">
      <c r="A144" s="3">
        <f t="shared" ca="1" si="50"/>
        <v>1</v>
      </c>
      <c r="B144" s="3" t="str">
        <f t="shared" ca="1" si="51"/>
        <v>Men</v>
      </c>
      <c r="C144" s="3">
        <f t="shared" ca="1" si="52"/>
        <v>36</v>
      </c>
      <c r="D144" s="3">
        <f t="shared" ca="1" si="53"/>
        <v>5</v>
      </c>
      <c r="E144" s="3" t="str">
        <f t="shared" ca="1" si="54"/>
        <v>General Work</v>
      </c>
      <c r="F144" s="3">
        <f t="shared" ca="1" si="55"/>
        <v>1</v>
      </c>
      <c r="G144" s="3" t="str">
        <f t="shared" ca="1" si="49"/>
        <v>High School</v>
      </c>
      <c r="H144" s="3">
        <f t="shared" ca="1" si="56"/>
        <v>0</v>
      </c>
      <c r="I144" s="3">
        <f t="shared" ca="1" si="57"/>
        <v>3</v>
      </c>
      <c r="J144" s="3">
        <f t="shared" ca="1" si="58"/>
        <v>70659</v>
      </c>
      <c r="K144" s="3">
        <f t="shared" ca="1" si="59"/>
        <v>7</v>
      </c>
      <c r="L144" s="3" t="str">
        <f t="shared" ca="1" si="60"/>
        <v>Ontario</v>
      </c>
      <c r="M144" s="3">
        <f t="shared" ca="1" si="42"/>
        <v>282636</v>
      </c>
      <c r="N144" s="3">
        <f t="shared" ca="1" si="61"/>
        <v>220948.81159061723</v>
      </c>
      <c r="O144" s="3">
        <f t="shared" ca="1" si="43"/>
        <v>29560.156193595547</v>
      </c>
      <c r="P144" s="3">
        <f t="shared" ca="1" si="62"/>
        <v>18079</v>
      </c>
      <c r="Q144" s="3">
        <f t="shared" ca="1" si="44"/>
        <v>6967.4052718775647</v>
      </c>
      <c r="R144" s="3">
        <f t="shared" ca="1" si="45"/>
        <v>3691.3086053447419</v>
      </c>
      <c r="S144" s="3">
        <f t="shared" ca="1" si="46"/>
        <v>315887.46479894029</v>
      </c>
      <c r="T144" s="3">
        <f t="shared" ca="1" si="47"/>
        <v>245995.2168624948</v>
      </c>
      <c r="U144" s="3">
        <f t="shared" ca="1" si="48"/>
        <v>69892.247936445492</v>
      </c>
    </row>
    <row r="145" spans="1:21" x14ac:dyDescent="0.3">
      <c r="A145" s="3">
        <f t="shared" ca="1" si="50"/>
        <v>1</v>
      </c>
      <c r="B145" s="3" t="str">
        <f t="shared" ca="1" si="51"/>
        <v>Men</v>
      </c>
      <c r="C145" s="3">
        <f t="shared" ca="1" si="52"/>
        <v>29</v>
      </c>
      <c r="D145" s="3">
        <f t="shared" ca="1" si="53"/>
        <v>2</v>
      </c>
      <c r="E145" s="3" t="str">
        <f t="shared" ca="1" si="54"/>
        <v>Construction</v>
      </c>
      <c r="F145" s="3">
        <f t="shared" ca="1" si="55"/>
        <v>4</v>
      </c>
      <c r="G145" s="3" t="str">
        <f t="shared" ca="1" si="49"/>
        <v>Technical</v>
      </c>
      <c r="H145" s="3">
        <f t="shared" ca="1" si="56"/>
        <v>0</v>
      </c>
      <c r="I145" s="3">
        <f t="shared" ca="1" si="57"/>
        <v>2</v>
      </c>
      <c r="J145" s="3">
        <f t="shared" ca="1" si="58"/>
        <v>82544</v>
      </c>
      <c r="K145" s="3">
        <f t="shared" ca="1" si="59"/>
        <v>13</v>
      </c>
      <c r="L145" s="3" t="str">
        <f t="shared" ca="1" si="60"/>
        <v>Prince Edward Island</v>
      </c>
      <c r="M145" s="3">
        <f t="shared" ca="1" si="42"/>
        <v>495264</v>
      </c>
      <c r="N145" s="3">
        <f t="shared" ca="1" si="61"/>
        <v>127275.3542844054</v>
      </c>
      <c r="O145" s="3">
        <f t="shared" ca="1" si="43"/>
        <v>49601.158821017452</v>
      </c>
      <c r="P145" s="3">
        <f t="shared" ca="1" si="62"/>
        <v>20062</v>
      </c>
      <c r="Q145" s="3">
        <f t="shared" ca="1" si="44"/>
        <v>15399.409212153058</v>
      </c>
      <c r="R145" s="3">
        <f t="shared" ca="1" si="45"/>
        <v>12383.770731183809</v>
      </c>
      <c r="S145" s="3">
        <f t="shared" ca="1" si="46"/>
        <v>557248.9295522013</v>
      </c>
      <c r="T145" s="3">
        <f t="shared" ca="1" si="47"/>
        <v>162736.76349655847</v>
      </c>
      <c r="U145" s="3">
        <f t="shared" ca="1" si="48"/>
        <v>394512.16605564283</v>
      </c>
    </row>
    <row r="146" spans="1:21" x14ac:dyDescent="0.3">
      <c r="A146" s="3">
        <f t="shared" ca="1" si="50"/>
        <v>1</v>
      </c>
      <c r="B146" s="3" t="str">
        <f t="shared" ca="1" si="51"/>
        <v>Men</v>
      </c>
      <c r="C146" s="3">
        <f t="shared" ca="1" si="52"/>
        <v>28</v>
      </c>
      <c r="D146" s="3">
        <f t="shared" ca="1" si="53"/>
        <v>6</v>
      </c>
      <c r="E146" s="3" t="str">
        <f t="shared" ca="1" si="54"/>
        <v>Agriculture</v>
      </c>
      <c r="F146" s="3">
        <f t="shared" ca="1" si="55"/>
        <v>2</v>
      </c>
      <c r="G146" s="3" t="str">
        <f t="shared" ca="1" si="49"/>
        <v>College</v>
      </c>
      <c r="H146" s="3">
        <f t="shared" ca="1" si="56"/>
        <v>2</v>
      </c>
      <c r="I146" s="3">
        <f t="shared" ca="1" si="57"/>
        <v>2</v>
      </c>
      <c r="J146" s="3">
        <f t="shared" ca="1" si="58"/>
        <v>55846</v>
      </c>
      <c r="K146" s="3">
        <f t="shared" ca="1" si="59"/>
        <v>11</v>
      </c>
      <c r="L146" s="3" t="str">
        <f t="shared" ca="1" si="60"/>
        <v>Nova Scotia</v>
      </c>
      <c r="M146" s="3">
        <f t="shared" ca="1" si="42"/>
        <v>279230</v>
      </c>
      <c r="N146" s="3">
        <f t="shared" ca="1" si="61"/>
        <v>193744.35482044471</v>
      </c>
      <c r="O146" s="3">
        <f t="shared" ca="1" si="43"/>
        <v>8256.2686880694964</v>
      </c>
      <c r="P146" s="3">
        <f t="shared" ca="1" si="62"/>
        <v>209</v>
      </c>
      <c r="Q146" s="3">
        <f t="shared" ca="1" si="44"/>
        <v>6074.7240270969332</v>
      </c>
      <c r="R146" s="3">
        <f t="shared" ca="1" si="45"/>
        <v>20301.231560977165</v>
      </c>
      <c r="S146" s="3">
        <f t="shared" ca="1" si="46"/>
        <v>307787.50024904666</v>
      </c>
      <c r="T146" s="3">
        <f t="shared" ca="1" si="47"/>
        <v>200028.07884754165</v>
      </c>
      <c r="U146" s="3">
        <f t="shared" ca="1" si="48"/>
        <v>107759.42140150501</v>
      </c>
    </row>
    <row r="147" spans="1:21" x14ac:dyDescent="0.3">
      <c r="A147" s="3">
        <f t="shared" ca="1" si="50"/>
        <v>1</v>
      </c>
      <c r="B147" s="3" t="str">
        <f t="shared" ca="1" si="51"/>
        <v>Men</v>
      </c>
      <c r="C147" s="3">
        <f t="shared" ca="1" si="52"/>
        <v>44</v>
      </c>
      <c r="D147" s="3">
        <f t="shared" ca="1" si="53"/>
        <v>1</v>
      </c>
      <c r="E147" s="3" t="str">
        <f t="shared" ca="1" si="54"/>
        <v>Health</v>
      </c>
      <c r="F147" s="3">
        <f t="shared" ca="1" si="55"/>
        <v>4</v>
      </c>
      <c r="G147" s="3" t="str">
        <f t="shared" ca="1" si="49"/>
        <v>Technical</v>
      </c>
      <c r="H147" s="3">
        <f t="shared" ca="1" si="56"/>
        <v>2</v>
      </c>
      <c r="I147" s="3">
        <f t="shared" ca="1" si="57"/>
        <v>1</v>
      </c>
      <c r="J147" s="3">
        <f t="shared" ca="1" si="58"/>
        <v>28762</v>
      </c>
      <c r="K147" s="3">
        <f t="shared" ca="1" si="59"/>
        <v>4</v>
      </c>
      <c r="L147" s="3" t="str">
        <f t="shared" ca="1" si="60"/>
        <v>Alberta</v>
      </c>
      <c r="M147" s="3">
        <f t="shared" ca="1" si="42"/>
        <v>115048</v>
      </c>
      <c r="N147" s="3">
        <f t="shared" ca="1" si="61"/>
        <v>59470.936798216098</v>
      </c>
      <c r="O147" s="3">
        <f t="shared" ca="1" si="43"/>
        <v>28640.843088755108</v>
      </c>
      <c r="P147" s="3">
        <f t="shared" ca="1" si="62"/>
        <v>26343</v>
      </c>
      <c r="Q147" s="3">
        <f t="shared" ca="1" si="44"/>
        <v>25009.807574136834</v>
      </c>
      <c r="R147" s="3">
        <f t="shared" ca="1" si="45"/>
        <v>36344.346653824694</v>
      </c>
      <c r="S147" s="3">
        <f t="shared" ca="1" si="46"/>
        <v>180033.18974257979</v>
      </c>
      <c r="T147" s="3">
        <f t="shared" ca="1" si="47"/>
        <v>110823.74437235294</v>
      </c>
      <c r="U147" s="3">
        <f t="shared" ca="1" si="48"/>
        <v>69209.445370226851</v>
      </c>
    </row>
    <row r="148" spans="1:21" x14ac:dyDescent="0.3">
      <c r="A148" s="3">
        <f t="shared" ca="1" si="50"/>
        <v>2</v>
      </c>
      <c r="B148" s="3" t="str">
        <f t="shared" ca="1" si="51"/>
        <v>Women</v>
      </c>
      <c r="C148" s="3">
        <f t="shared" ca="1" si="52"/>
        <v>35</v>
      </c>
      <c r="D148" s="3">
        <f t="shared" ca="1" si="53"/>
        <v>3</v>
      </c>
      <c r="E148" s="3" t="str">
        <f t="shared" ca="1" si="54"/>
        <v>Teaching</v>
      </c>
      <c r="F148" s="3">
        <f t="shared" ca="1" si="55"/>
        <v>1</v>
      </c>
      <c r="G148" s="3" t="str">
        <f t="shared" ca="1" si="49"/>
        <v>High School</v>
      </c>
      <c r="H148" s="3">
        <f t="shared" ca="1" si="56"/>
        <v>2</v>
      </c>
      <c r="I148" s="3">
        <f t="shared" ca="1" si="57"/>
        <v>1</v>
      </c>
      <c r="J148" s="3">
        <f t="shared" ca="1" si="58"/>
        <v>80799</v>
      </c>
      <c r="K148" s="3">
        <f t="shared" ca="1" si="59"/>
        <v>8</v>
      </c>
      <c r="L148" s="3" t="str">
        <f t="shared" ca="1" si="60"/>
        <v>Quebec</v>
      </c>
      <c r="M148" s="3">
        <f t="shared" ca="1" si="42"/>
        <v>323196</v>
      </c>
      <c r="N148" s="3">
        <f t="shared" ca="1" si="61"/>
        <v>311906.80188790284</v>
      </c>
      <c r="O148" s="3">
        <f t="shared" ca="1" si="43"/>
        <v>41207.011775637002</v>
      </c>
      <c r="P148" s="3">
        <f t="shared" ca="1" si="62"/>
        <v>7089</v>
      </c>
      <c r="Q148" s="3">
        <f t="shared" ca="1" si="44"/>
        <v>17850.049332373172</v>
      </c>
      <c r="R148" s="3">
        <f t="shared" ca="1" si="45"/>
        <v>27705.210024665445</v>
      </c>
      <c r="S148" s="3">
        <f t="shared" ca="1" si="46"/>
        <v>392108.22180030245</v>
      </c>
      <c r="T148" s="3">
        <f t="shared" ca="1" si="47"/>
        <v>336845.85122027603</v>
      </c>
      <c r="U148" s="3">
        <f t="shared" ca="1" si="48"/>
        <v>55262.370580026414</v>
      </c>
    </row>
    <row r="149" spans="1:21" x14ac:dyDescent="0.3">
      <c r="A149" s="3">
        <f t="shared" ca="1" si="50"/>
        <v>2</v>
      </c>
      <c r="B149" s="3" t="str">
        <f t="shared" ca="1" si="51"/>
        <v>Women</v>
      </c>
      <c r="C149" s="3">
        <f t="shared" ca="1" si="52"/>
        <v>44</v>
      </c>
      <c r="D149" s="3">
        <f t="shared" ca="1" si="53"/>
        <v>1</v>
      </c>
      <c r="E149" s="3" t="str">
        <f t="shared" ca="1" si="54"/>
        <v>Health</v>
      </c>
      <c r="F149" s="3">
        <f t="shared" ca="1" si="55"/>
        <v>4</v>
      </c>
      <c r="G149" s="3" t="str">
        <f t="shared" ca="1" si="49"/>
        <v>Technical</v>
      </c>
      <c r="H149" s="3">
        <f t="shared" ca="1" si="56"/>
        <v>3</v>
      </c>
      <c r="I149" s="3">
        <f t="shared" ca="1" si="57"/>
        <v>1</v>
      </c>
      <c r="J149" s="3">
        <f t="shared" ca="1" si="58"/>
        <v>84975</v>
      </c>
      <c r="K149" s="3">
        <f t="shared" ca="1" si="59"/>
        <v>8</v>
      </c>
      <c r="L149" s="3" t="str">
        <f t="shared" ca="1" si="60"/>
        <v>Quebec</v>
      </c>
      <c r="M149" s="3">
        <f t="shared" ca="1" si="42"/>
        <v>424875</v>
      </c>
      <c r="N149" s="3">
        <f t="shared" ca="1" si="61"/>
        <v>405665.94859043235</v>
      </c>
      <c r="O149" s="3">
        <f t="shared" ca="1" si="43"/>
        <v>64156.934806927158</v>
      </c>
      <c r="P149" s="3">
        <f t="shared" ca="1" si="62"/>
        <v>15342</v>
      </c>
      <c r="Q149" s="3">
        <f t="shared" ca="1" si="44"/>
        <v>34644.785037163558</v>
      </c>
      <c r="R149" s="3">
        <f t="shared" ca="1" si="45"/>
        <v>25022.774195738879</v>
      </c>
      <c r="S149" s="3">
        <f t="shared" ca="1" si="46"/>
        <v>514054.70900266606</v>
      </c>
      <c r="T149" s="3">
        <f t="shared" ca="1" si="47"/>
        <v>455652.73362759594</v>
      </c>
      <c r="U149" s="3">
        <f t="shared" ca="1" si="48"/>
        <v>58401.97537507012</v>
      </c>
    </row>
    <row r="150" spans="1:21" x14ac:dyDescent="0.3">
      <c r="A150" s="3">
        <f t="shared" ca="1" si="50"/>
        <v>2</v>
      </c>
      <c r="B150" s="3" t="str">
        <f t="shared" ca="1" si="51"/>
        <v>Women</v>
      </c>
      <c r="C150" s="3">
        <f t="shared" ca="1" si="52"/>
        <v>37</v>
      </c>
      <c r="D150" s="3">
        <f t="shared" ca="1" si="53"/>
        <v>6</v>
      </c>
      <c r="E150" s="3" t="str">
        <f t="shared" ca="1" si="54"/>
        <v>Agriculture</v>
      </c>
      <c r="F150" s="3">
        <f t="shared" ca="1" si="55"/>
        <v>1</v>
      </c>
      <c r="G150" s="3" t="str">
        <f t="shared" ca="1" si="49"/>
        <v>High School</v>
      </c>
      <c r="H150" s="3">
        <f t="shared" ca="1" si="56"/>
        <v>4</v>
      </c>
      <c r="I150" s="3">
        <f t="shared" ca="1" si="57"/>
        <v>1</v>
      </c>
      <c r="J150" s="3">
        <f t="shared" ca="1" si="58"/>
        <v>63921</v>
      </c>
      <c r="K150" s="3">
        <f t="shared" ca="1" si="59"/>
        <v>2</v>
      </c>
      <c r="L150" s="3" t="str">
        <f t="shared" ca="1" si="60"/>
        <v>BC</v>
      </c>
      <c r="M150" s="3">
        <f t="shared" ca="1" si="42"/>
        <v>319605</v>
      </c>
      <c r="N150" s="3">
        <f t="shared" ca="1" si="61"/>
        <v>283560.02574665664</v>
      </c>
      <c r="O150" s="3">
        <f t="shared" ca="1" si="43"/>
        <v>42080.056658233734</v>
      </c>
      <c r="P150" s="3">
        <f t="shared" ca="1" si="62"/>
        <v>22520</v>
      </c>
      <c r="Q150" s="3">
        <f t="shared" ca="1" si="44"/>
        <v>63483.53656793914</v>
      </c>
      <c r="R150" s="3">
        <f t="shared" ca="1" si="45"/>
        <v>48574.831321247751</v>
      </c>
      <c r="S150" s="3">
        <f t="shared" ca="1" si="46"/>
        <v>410259.88797948149</v>
      </c>
      <c r="T150" s="3">
        <f t="shared" ca="1" si="47"/>
        <v>369563.56231459579</v>
      </c>
      <c r="U150" s="3">
        <f t="shared" ca="1" si="48"/>
        <v>40696.325664885691</v>
      </c>
    </row>
    <row r="151" spans="1:21" x14ac:dyDescent="0.3">
      <c r="A151" s="3">
        <f t="shared" ca="1" si="50"/>
        <v>2</v>
      </c>
      <c r="B151" s="3" t="str">
        <f t="shared" ca="1" si="51"/>
        <v>Women</v>
      </c>
      <c r="C151" s="3">
        <f t="shared" ca="1" si="52"/>
        <v>32</v>
      </c>
      <c r="D151" s="3">
        <f t="shared" ca="1" si="53"/>
        <v>2</v>
      </c>
      <c r="E151" s="3" t="str">
        <f t="shared" ca="1" si="54"/>
        <v>Construction</v>
      </c>
      <c r="F151" s="3">
        <f t="shared" ca="1" si="55"/>
        <v>5</v>
      </c>
      <c r="G151" s="3" t="str">
        <f t="shared" ca="1" si="49"/>
        <v>Other</v>
      </c>
      <c r="H151" s="3">
        <f t="shared" ca="1" si="56"/>
        <v>1</v>
      </c>
      <c r="I151" s="3">
        <f t="shared" ca="1" si="57"/>
        <v>3</v>
      </c>
      <c r="J151" s="3">
        <f t="shared" ca="1" si="58"/>
        <v>56689</v>
      </c>
      <c r="K151" s="3">
        <f t="shared" ca="1" si="59"/>
        <v>1</v>
      </c>
      <c r="L151" s="3" t="str">
        <f t="shared" ca="1" si="60"/>
        <v>Yukon</v>
      </c>
      <c r="M151" s="3">
        <f t="shared" ca="1" si="42"/>
        <v>340134</v>
      </c>
      <c r="N151" s="3">
        <f t="shared" ca="1" si="61"/>
        <v>104976.32236549701</v>
      </c>
      <c r="O151" s="3">
        <f t="shared" ca="1" si="43"/>
        <v>135517.00530719789</v>
      </c>
      <c r="P151" s="3">
        <f t="shared" ca="1" si="62"/>
        <v>26047</v>
      </c>
      <c r="Q151" s="3">
        <f t="shared" ca="1" si="44"/>
        <v>54279.977518007086</v>
      </c>
      <c r="R151" s="3">
        <f t="shared" ca="1" si="45"/>
        <v>42999.376345586978</v>
      </c>
      <c r="S151" s="3">
        <f t="shared" ca="1" si="46"/>
        <v>518650.38165278488</v>
      </c>
      <c r="T151" s="3">
        <f t="shared" ca="1" si="47"/>
        <v>185303.29988350411</v>
      </c>
      <c r="U151" s="3">
        <f t="shared" ca="1" si="48"/>
        <v>333347.08176928078</v>
      </c>
    </row>
    <row r="152" spans="1:21" x14ac:dyDescent="0.3">
      <c r="A152" s="3">
        <f t="shared" ca="1" si="50"/>
        <v>1</v>
      </c>
      <c r="B152" s="3" t="str">
        <f t="shared" ca="1" si="51"/>
        <v>Men</v>
      </c>
      <c r="C152" s="3">
        <f t="shared" ca="1" si="52"/>
        <v>36</v>
      </c>
      <c r="D152" s="3">
        <f t="shared" ca="1" si="53"/>
        <v>3</v>
      </c>
      <c r="E152" s="3" t="str">
        <f t="shared" ca="1" si="54"/>
        <v>Teaching</v>
      </c>
      <c r="F152" s="3">
        <f t="shared" ca="1" si="55"/>
        <v>4</v>
      </c>
      <c r="G152" s="3" t="str">
        <f t="shared" ca="1" si="49"/>
        <v>Technical</v>
      </c>
      <c r="H152" s="3">
        <f t="shared" ca="1" si="56"/>
        <v>0</v>
      </c>
      <c r="I152" s="3">
        <f t="shared" ca="1" si="57"/>
        <v>3</v>
      </c>
      <c r="J152" s="3">
        <f t="shared" ca="1" si="58"/>
        <v>76358</v>
      </c>
      <c r="K152" s="3">
        <f t="shared" ca="1" si="59"/>
        <v>9</v>
      </c>
      <c r="L152" s="3" t="str">
        <f t="shared" ca="1" si="60"/>
        <v>New Foundland</v>
      </c>
      <c r="M152" s="3">
        <f t="shared" ca="1" si="42"/>
        <v>458148</v>
      </c>
      <c r="N152" s="3">
        <f t="shared" ca="1" si="61"/>
        <v>426852.86291909788</v>
      </c>
      <c r="O152" s="3">
        <f t="shared" ca="1" si="43"/>
        <v>12482.841731976014</v>
      </c>
      <c r="P152" s="3">
        <f t="shared" ca="1" si="62"/>
        <v>1696</v>
      </c>
      <c r="Q152" s="3">
        <f t="shared" ca="1" si="44"/>
        <v>10626.620096147481</v>
      </c>
      <c r="R152" s="3">
        <f t="shared" ca="1" si="45"/>
        <v>73784.034510915211</v>
      </c>
      <c r="S152" s="3">
        <f t="shared" ca="1" si="46"/>
        <v>544414.87624289119</v>
      </c>
      <c r="T152" s="3">
        <f t="shared" ca="1" si="47"/>
        <v>439175.48301524535</v>
      </c>
      <c r="U152" s="3">
        <f t="shared" ca="1" si="48"/>
        <v>105239.39322764584</v>
      </c>
    </row>
    <row r="153" spans="1:21" x14ac:dyDescent="0.3">
      <c r="A153" s="3">
        <f t="shared" ca="1" si="50"/>
        <v>2</v>
      </c>
      <c r="B153" s="3" t="str">
        <f t="shared" ca="1" si="51"/>
        <v>Women</v>
      </c>
      <c r="C153" s="3">
        <f t="shared" ca="1" si="52"/>
        <v>34</v>
      </c>
      <c r="D153" s="3">
        <f t="shared" ca="1" si="53"/>
        <v>5</v>
      </c>
      <c r="E153" s="3" t="str">
        <f t="shared" ca="1" si="54"/>
        <v>General Work</v>
      </c>
      <c r="F153" s="3">
        <f t="shared" ca="1" si="55"/>
        <v>5</v>
      </c>
      <c r="G153" s="3" t="str">
        <f t="shared" ca="1" si="49"/>
        <v>Other</v>
      </c>
      <c r="H153" s="3">
        <f t="shared" ca="1" si="56"/>
        <v>3</v>
      </c>
      <c r="I153" s="3">
        <f t="shared" ca="1" si="57"/>
        <v>2</v>
      </c>
      <c r="J153" s="3">
        <f t="shared" ca="1" si="58"/>
        <v>88151</v>
      </c>
      <c r="K153" s="3">
        <f t="shared" ca="1" si="59"/>
        <v>5</v>
      </c>
      <c r="L153" s="3" t="str">
        <f t="shared" ca="1" si="60"/>
        <v>Nunavut</v>
      </c>
      <c r="M153" s="3">
        <f t="shared" ca="1" si="42"/>
        <v>352604</v>
      </c>
      <c r="N153" s="3">
        <f t="shared" ca="1" si="61"/>
        <v>323911.2503704321</v>
      </c>
      <c r="O153" s="3">
        <f t="shared" ca="1" si="43"/>
        <v>57799.851463771854</v>
      </c>
      <c r="P153" s="3">
        <f t="shared" ca="1" si="62"/>
        <v>12413</v>
      </c>
      <c r="Q153" s="3">
        <f t="shared" ca="1" si="44"/>
        <v>45547.169880740541</v>
      </c>
      <c r="R153" s="3">
        <f t="shared" ca="1" si="45"/>
        <v>96628.350025175634</v>
      </c>
      <c r="S153" s="3">
        <f t="shared" ca="1" si="46"/>
        <v>507032.2014889475</v>
      </c>
      <c r="T153" s="3">
        <f t="shared" ca="1" si="47"/>
        <v>381871.42025117262</v>
      </c>
      <c r="U153" s="3">
        <f t="shared" ca="1" si="48"/>
        <v>125160.78123777488</v>
      </c>
    </row>
    <row r="154" spans="1:21" x14ac:dyDescent="0.3">
      <c r="A154" s="3">
        <f t="shared" ca="1" si="50"/>
        <v>1</v>
      </c>
      <c r="B154" s="3" t="str">
        <f t="shared" ca="1" si="51"/>
        <v>Men</v>
      </c>
      <c r="C154" s="3">
        <f t="shared" ca="1" si="52"/>
        <v>29</v>
      </c>
      <c r="D154" s="3">
        <f t="shared" ca="1" si="53"/>
        <v>5</v>
      </c>
      <c r="E154" s="3" t="str">
        <f t="shared" ca="1" si="54"/>
        <v>General Work</v>
      </c>
      <c r="F154" s="3">
        <f t="shared" ca="1" si="55"/>
        <v>5</v>
      </c>
      <c r="G154" s="3" t="str">
        <f t="shared" ca="1" si="49"/>
        <v>Other</v>
      </c>
      <c r="H154" s="3">
        <f t="shared" ca="1" si="56"/>
        <v>0</v>
      </c>
      <c r="I154" s="3">
        <f t="shared" ca="1" si="57"/>
        <v>3</v>
      </c>
      <c r="J154" s="3">
        <f t="shared" ca="1" si="58"/>
        <v>34578</v>
      </c>
      <c r="K154" s="3">
        <f t="shared" ca="1" si="59"/>
        <v>3</v>
      </c>
      <c r="L154" s="3" t="str">
        <f t="shared" ca="1" si="60"/>
        <v>Northwest TR</v>
      </c>
      <c r="M154" s="3">
        <f t="shared" ca="1" si="42"/>
        <v>103734</v>
      </c>
      <c r="N154" s="3">
        <f t="shared" ca="1" si="61"/>
        <v>65328.2772060309</v>
      </c>
      <c r="O154" s="3">
        <f t="shared" ca="1" si="43"/>
        <v>74320.067657523861</v>
      </c>
      <c r="P154" s="3">
        <f t="shared" ca="1" si="62"/>
        <v>49925</v>
      </c>
      <c r="Q154" s="3">
        <f t="shared" ca="1" si="44"/>
        <v>5960.7071517962695</v>
      </c>
      <c r="R154" s="3">
        <f t="shared" ca="1" si="45"/>
        <v>1875.8232480011629</v>
      </c>
      <c r="S154" s="3">
        <f t="shared" ca="1" si="46"/>
        <v>179929.89090552501</v>
      </c>
      <c r="T154" s="3">
        <f t="shared" ca="1" si="47"/>
        <v>121213.98435782718</v>
      </c>
      <c r="U154" s="3">
        <f t="shared" ca="1" si="48"/>
        <v>58715.906547697829</v>
      </c>
    </row>
    <row r="155" spans="1:21" x14ac:dyDescent="0.3">
      <c r="A155" s="3">
        <f t="shared" ca="1" si="50"/>
        <v>1</v>
      </c>
      <c r="B155" s="3" t="str">
        <f t="shared" ca="1" si="51"/>
        <v>Men</v>
      </c>
      <c r="C155" s="3">
        <f t="shared" ca="1" si="52"/>
        <v>30</v>
      </c>
      <c r="D155" s="3">
        <f t="shared" ca="1" si="53"/>
        <v>1</v>
      </c>
      <c r="E155" s="3" t="str">
        <f t="shared" ca="1" si="54"/>
        <v>Health</v>
      </c>
      <c r="F155" s="3">
        <f t="shared" ca="1" si="55"/>
        <v>3</v>
      </c>
      <c r="G155" s="3" t="str">
        <f t="shared" ca="1" si="49"/>
        <v>University</v>
      </c>
      <c r="H155" s="3">
        <f t="shared" ca="1" si="56"/>
        <v>1</v>
      </c>
      <c r="I155" s="3">
        <f t="shared" ca="1" si="57"/>
        <v>3</v>
      </c>
      <c r="J155" s="3">
        <f t="shared" ca="1" si="58"/>
        <v>77881</v>
      </c>
      <c r="K155" s="3">
        <f t="shared" ca="1" si="59"/>
        <v>9</v>
      </c>
      <c r="L155" s="3" t="str">
        <f t="shared" ca="1" si="60"/>
        <v>New Foundland</v>
      </c>
      <c r="M155" s="3">
        <f t="shared" ca="1" si="42"/>
        <v>467286</v>
      </c>
      <c r="N155" s="3">
        <f t="shared" ca="1" si="61"/>
        <v>414426.33176875929</v>
      </c>
      <c r="O155" s="3">
        <f t="shared" ca="1" si="43"/>
        <v>2502.0766905621717</v>
      </c>
      <c r="P155" s="3">
        <f t="shared" ca="1" si="62"/>
        <v>1488</v>
      </c>
      <c r="Q155" s="3">
        <f t="shared" ca="1" si="44"/>
        <v>16487.024021200061</v>
      </c>
      <c r="R155" s="3">
        <f t="shared" ca="1" si="45"/>
        <v>13141.352634905577</v>
      </c>
      <c r="S155" s="3">
        <f t="shared" ca="1" si="46"/>
        <v>482929.42932546779</v>
      </c>
      <c r="T155" s="3">
        <f t="shared" ca="1" si="47"/>
        <v>432401.35578995937</v>
      </c>
      <c r="U155" s="3">
        <f t="shared" ca="1" si="48"/>
        <v>50528.073535508418</v>
      </c>
    </row>
    <row r="156" spans="1:21" x14ac:dyDescent="0.3">
      <c r="A156" s="3">
        <f t="shared" ca="1" si="50"/>
        <v>2</v>
      </c>
      <c r="B156" s="3" t="str">
        <f t="shared" ca="1" si="51"/>
        <v>Women</v>
      </c>
      <c r="C156" s="3">
        <f t="shared" ca="1" si="52"/>
        <v>39</v>
      </c>
      <c r="D156" s="3">
        <f t="shared" ca="1" si="53"/>
        <v>3</v>
      </c>
      <c r="E156" s="3" t="str">
        <f t="shared" ca="1" si="54"/>
        <v>Teaching</v>
      </c>
      <c r="F156" s="3">
        <f t="shared" ca="1" si="55"/>
        <v>2</v>
      </c>
      <c r="G156" s="3" t="str">
        <f t="shared" ca="1" si="49"/>
        <v>College</v>
      </c>
      <c r="H156" s="3">
        <f t="shared" ca="1" si="56"/>
        <v>3</v>
      </c>
      <c r="I156" s="3">
        <f t="shared" ca="1" si="57"/>
        <v>2</v>
      </c>
      <c r="J156" s="3">
        <f t="shared" ca="1" si="58"/>
        <v>81814</v>
      </c>
      <c r="K156" s="3">
        <f t="shared" ca="1" si="59"/>
        <v>12</v>
      </c>
      <c r="L156" s="3" t="str">
        <f t="shared" ca="1" si="60"/>
        <v>Prince Edward Island</v>
      </c>
      <c r="M156" s="3">
        <f t="shared" ca="1" si="42"/>
        <v>490884</v>
      </c>
      <c r="N156" s="3">
        <f t="shared" ca="1" si="61"/>
        <v>173626.20968174556</v>
      </c>
      <c r="O156" s="3">
        <f t="shared" ca="1" si="43"/>
        <v>107610.09089754485</v>
      </c>
      <c r="P156" s="3">
        <f t="shared" ca="1" si="62"/>
        <v>54353</v>
      </c>
      <c r="Q156" s="3">
        <f t="shared" ca="1" si="44"/>
        <v>1280.2155871197424</v>
      </c>
      <c r="R156" s="3">
        <f t="shared" ca="1" si="45"/>
        <v>6000.1983400926856</v>
      </c>
      <c r="S156" s="3">
        <f t="shared" ca="1" si="46"/>
        <v>604494.28923763754</v>
      </c>
      <c r="T156" s="3">
        <f t="shared" ca="1" si="47"/>
        <v>229259.42526886531</v>
      </c>
      <c r="U156" s="3">
        <f t="shared" ca="1" si="48"/>
        <v>375234.86396877223</v>
      </c>
    </row>
    <row r="157" spans="1:21" x14ac:dyDescent="0.3">
      <c r="A157" s="3">
        <f t="shared" ca="1" si="50"/>
        <v>2</v>
      </c>
      <c r="B157" s="3" t="str">
        <f t="shared" ca="1" si="51"/>
        <v>Women</v>
      </c>
      <c r="C157" s="3">
        <f t="shared" ca="1" si="52"/>
        <v>29</v>
      </c>
      <c r="D157" s="3">
        <f t="shared" ca="1" si="53"/>
        <v>6</v>
      </c>
      <c r="E157" s="3" t="str">
        <f t="shared" ca="1" si="54"/>
        <v>Agriculture</v>
      </c>
      <c r="F157" s="3">
        <f t="shared" ca="1" si="55"/>
        <v>4</v>
      </c>
      <c r="G157" s="3" t="str">
        <f t="shared" ca="1" si="49"/>
        <v>Technical</v>
      </c>
      <c r="H157" s="3">
        <f t="shared" ca="1" si="56"/>
        <v>0</v>
      </c>
      <c r="I157" s="3">
        <f t="shared" ca="1" si="57"/>
        <v>3</v>
      </c>
      <c r="J157" s="3">
        <f t="shared" ca="1" si="58"/>
        <v>32964</v>
      </c>
      <c r="K157" s="3">
        <f t="shared" ca="1" si="59"/>
        <v>6</v>
      </c>
      <c r="L157" s="3" t="str">
        <f t="shared" ca="1" si="60"/>
        <v>Saskatchewan</v>
      </c>
      <c r="M157" s="3">
        <f t="shared" ca="1" si="42"/>
        <v>131856</v>
      </c>
      <c r="N157" s="3">
        <f t="shared" ca="1" si="61"/>
        <v>2352.7637843239409</v>
      </c>
      <c r="O157" s="3">
        <f t="shared" ca="1" si="43"/>
        <v>61778.459888371472</v>
      </c>
      <c r="P157" s="3">
        <f t="shared" ca="1" si="62"/>
        <v>54939</v>
      </c>
      <c r="Q157" s="3">
        <f t="shared" ca="1" si="44"/>
        <v>23659.239046843108</v>
      </c>
      <c r="R157" s="3">
        <f t="shared" ca="1" si="45"/>
        <v>17149.109467405942</v>
      </c>
      <c r="S157" s="3">
        <f t="shared" ca="1" si="46"/>
        <v>210783.56935577741</v>
      </c>
      <c r="T157" s="3">
        <f t="shared" ca="1" si="47"/>
        <v>80951.002831167047</v>
      </c>
      <c r="U157" s="3">
        <f t="shared" ca="1" si="48"/>
        <v>129832.56652461036</v>
      </c>
    </row>
    <row r="158" spans="1:21" x14ac:dyDescent="0.3">
      <c r="A158" s="3">
        <f t="shared" ca="1" si="50"/>
        <v>1</v>
      </c>
      <c r="B158" s="3" t="str">
        <f t="shared" ca="1" si="51"/>
        <v>Men</v>
      </c>
      <c r="C158" s="3">
        <f t="shared" ca="1" si="52"/>
        <v>40</v>
      </c>
      <c r="D158" s="3">
        <f t="shared" ca="1" si="53"/>
        <v>1</v>
      </c>
      <c r="E158" s="3" t="str">
        <f t="shared" ca="1" si="54"/>
        <v>Health</v>
      </c>
      <c r="F158" s="3">
        <f t="shared" ca="1" si="55"/>
        <v>3</v>
      </c>
      <c r="G158" s="3" t="str">
        <f t="shared" ca="1" si="49"/>
        <v>University</v>
      </c>
      <c r="H158" s="3">
        <f t="shared" ca="1" si="56"/>
        <v>1</v>
      </c>
      <c r="I158" s="3">
        <f t="shared" ca="1" si="57"/>
        <v>3</v>
      </c>
      <c r="J158" s="3">
        <f t="shared" ca="1" si="58"/>
        <v>42810</v>
      </c>
      <c r="K158" s="3">
        <f t="shared" ca="1" si="59"/>
        <v>12</v>
      </c>
      <c r="L158" s="3" t="str">
        <f t="shared" ca="1" si="60"/>
        <v>Prince Edward Island</v>
      </c>
      <c r="M158" s="3">
        <f t="shared" ref="M158:M221" ca="1" si="63">J158*RANDBETWEEN(3,6)</f>
        <v>128430</v>
      </c>
      <c r="N158" s="3">
        <f t="shared" ca="1" si="61"/>
        <v>2573.0108533630701</v>
      </c>
      <c r="O158" s="3">
        <f t="shared" ref="O158:O221" ca="1" si="64">I158*RAND()*J158</f>
        <v>77516.556555479125</v>
      </c>
      <c r="P158" s="3">
        <f t="shared" ca="1" si="62"/>
        <v>1439</v>
      </c>
      <c r="Q158" s="3">
        <f t="shared" ref="Q158:Q221" ca="1" si="65">RAND()*J158</f>
        <v>7265.5043464220162</v>
      </c>
      <c r="R158" s="3">
        <f t="shared" ref="R158:R221" ca="1" si="66">RAND()*J158*1.5</f>
        <v>29018.441376320661</v>
      </c>
      <c r="S158" s="3">
        <f t="shared" ref="S158:S221" ca="1" si="67">M158+O158+R158</f>
        <v>234964.99793179979</v>
      </c>
      <c r="T158" s="3">
        <f t="shared" ref="T158:T221" ca="1" si="68">N158+P158+Q158</f>
        <v>11277.515199785086</v>
      </c>
      <c r="U158" s="3">
        <f t="shared" ref="U158:U221" ca="1" si="69">S158-T158</f>
        <v>223687.4827320147</v>
      </c>
    </row>
    <row r="159" spans="1:21" x14ac:dyDescent="0.3">
      <c r="A159" s="3">
        <f t="shared" ca="1" si="50"/>
        <v>2</v>
      </c>
      <c r="B159" s="3" t="str">
        <f t="shared" ca="1" si="51"/>
        <v>Women</v>
      </c>
      <c r="C159" s="3">
        <f t="shared" ca="1" si="52"/>
        <v>32</v>
      </c>
      <c r="D159" s="3">
        <f t="shared" ca="1" si="53"/>
        <v>6</v>
      </c>
      <c r="E159" s="3" t="str">
        <f t="shared" ca="1" si="54"/>
        <v>Agriculture</v>
      </c>
      <c r="F159" s="3">
        <f t="shared" ca="1" si="55"/>
        <v>4</v>
      </c>
      <c r="G159" s="3" t="str">
        <f t="shared" ca="1" si="49"/>
        <v>Technical</v>
      </c>
      <c r="H159" s="3">
        <f t="shared" ca="1" si="56"/>
        <v>1</v>
      </c>
      <c r="I159" s="3">
        <f t="shared" ca="1" si="57"/>
        <v>2</v>
      </c>
      <c r="J159" s="3">
        <f t="shared" ca="1" si="58"/>
        <v>64246</v>
      </c>
      <c r="K159" s="3">
        <f t="shared" ca="1" si="59"/>
        <v>2</v>
      </c>
      <c r="L159" s="3" t="str">
        <f t="shared" ca="1" si="60"/>
        <v>BC</v>
      </c>
      <c r="M159" s="3">
        <f t="shared" ca="1" si="63"/>
        <v>192738</v>
      </c>
      <c r="N159" s="3">
        <f t="shared" ca="1" si="61"/>
        <v>167713.58746362798</v>
      </c>
      <c r="O159" s="3">
        <f t="shared" ca="1" si="64"/>
        <v>117221.29650318384</v>
      </c>
      <c r="P159" s="3">
        <f t="shared" ca="1" si="62"/>
        <v>44594</v>
      </c>
      <c r="Q159" s="3">
        <f t="shared" ca="1" si="65"/>
        <v>49606.997170772527</v>
      </c>
      <c r="R159" s="3">
        <f t="shared" ca="1" si="66"/>
        <v>62867.183917051007</v>
      </c>
      <c r="S159" s="3">
        <f t="shared" ca="1" si="67"/>
        <v>372826.48042023485</v>
      </c>
      <c r="T159" s="3">
        <f t="shared" ca="1" si="68"/>
        <v>261914.5846344005</v>
      </c>
      <c r="U159" s="3">
        <f t="shared" ca="1" si="69"/>
        <v>110911.89578583435</v>
      </c>
    </row>
    <row r="160" spans="1:21" x14ac:dyDescent="0.3">
      <c r="A160" s="3">
        <f t="shared" ca="1" si="50"/>
        <v>1</v>
      </c>
      <c r="B160" s="3" t="str">
        <f t="shared" ca="1" si="51"/>
        <v>Men</v>
      </c>
      <c r="C160" s="3">
        <f t="shared" ca="1" si="52"/>
        <v>42</v>
      </c>
      <c r="D160" s="3">
        <f t="shared" ca="1" si="53"/>
        <v>2</v>
      </c>
      <c r="E160" s="3" t="str">
        <f t="shared" ca="1" si="54"/>
        <v>Construction</v>
      </c>
      <c r="F160" s="3">
        <f t="shared" ca="1" si="55"/>
        <v>5</v>
      </c>
      <c r="G160" s="3" t="str">
        <f t="shared" ca="1" si="49"/>
        <v>Other</v>
      </c>
      <c r="H160" s="3">
        <f t="shared" ca="1" si="56"/>
        <v>2</v>
      </c>
      <c r="I160" s="3">
        <f t="shared" ca="1" si="57"/>
        <v>2</v>
      </c>
      <c r="J160" s="3">
        <f t="shared" ca="1" si="58"/>
        <v>73496</v>
      </c>
      <c r="K160" s="3">
        <f t="shared" ca="1" si="59"/>
        <v>9</v>
      </c>
      <c r="L160" s="3" t="str">
        <f t="shared" ca="1" si="60"/>
        <v>New Foundland</v>
      </c>
      <c r="M160" s="3">
        <f t="shared" ca="1" si="63"/>
        <v>367480</v>
      </c>
      <c r="N160" s="3">
        <f t="shared" ca="1" si="61"/>
        <v>80874.16846500551</v>
      </c>
      <c r="O160" s="3">
        <f t="shared" ca="1" si="64"/>
        <v>84889.189466852127</v>
      </c>
      <c r="P160" s="3">
        <f t="shared" ca="1" si="62"/>
        <v>77009</v>
      </c>
      <c r="Q160" s="3">
        <f t="shared" ca="1" si="65"/>
        <v>6639.4096549779024</v>
      </c>
      <c r="R160" s="3">
        <f t="shared" ca="1" si="66"/>
        <v>101066.04244303933</v>
      </c>
      <c r="S160" s="3">
        <f t="shared" ca="1" si="67"/>
        <v>553435.23190989147</v>
      </c>
      <c r="T160" s="3">
        <f t="shared" ca="1" si="68"/>
        <v>164522.57811998343</v>
      </c>
      <c r="U160" s="3">
        <f t="shared" ca="1" si="69"/>
        <v>388912.65378990804</v>
      </c>
    </row>
    <row r="161" spans="1:21" x14ac:dyDescent="0.3">
      <c r="A161" s="3">
        <f t="shared" ca="1" si="50"/>
        <v>1</v>
      </c>
      <c r="B161" s="3" t="str">
        <f t="shared" ca="1" si="51"/>
        <v>Men</v>
      </c>
      <c r="C161" s="3">
        <f t="shared" ca="1" si="52"/>
        <v>32</v>
      </c>
      <c r="D161" s="3">
        <f t="shared" ca="1" si="53"/>
        <v>4</v>
      </c>
      <c r="E161" s="3" t="str">
        <f t="shared" ca="1" si="54"/>
        <v>IT</v>
      </c>
      <c r="F161" s="3">
        <f t="shared" ca="1" si="55"/>
        <v>5</v>
      </c>
      <c r="G161" s="3" t="str">
        <f t="shared" ca="1" si="49"/>
        <v>Other</v>
      </c>
      <c r="H161" s="3">
        <f t="shared" ca="1" si="56"/>
        <v>4</v>
      </c>
      <c r="I161" s="3">
        <f t="shared" ca="1" si="57"/>
        <v>1</v>
      </c>
      <c r="J161" s="3">
        <f t="shared" ca="1" si="58"/>
        <v>60484</v>
      </c>
      <c r="K161" s="3">
        <f t="shared" ca="1" si="59"/>
        <v>3</v>
      </c>
      <c r="L161" s="3" t="str">
        <f t="shared" ca="1" si="60"/>
        <v>Northwest TR</v>
      </c>
      <c r="M161" s="3">
        <f t="shared" ca="1" si="63"/>
        <v>241936</v>
      </c>
      <c r="N161" s="3">
        <f t="shared" ca="1" si="61"/>
        <v>41057.198494047072</v>
      </c>
      <c r="O161" s="3">
        <f t="shared" ca="1" si="64"/>
        <v>4484.4562696971125</v>
      </c>
      <c r="P161" s="3">
        <f t="shared" ca="1" si="62"/>
        <v>3105</v>
      </c>
      <c r="Q161" s="3">
        <f t="shared" ca="1" si="65"/>
        <v>24723.906794182589</v>
      </c>
      <c r="R161" s="3">
        <f t="shared" ca="1" si="66"/>
        <v>65852.630797083853</v>
      </c>
      <c r="S161" s="3">
        <f t="shared" ca="1" si="67"/>
        <v>312273.08706678095</v>
      </c>
      <c r="T161" s="3">
        <f t="shared" ca="1" si="68"/>
        <v>68886.105288229664</v>
      </c>
      <c r="U161" s="3">
        <f t="shared" ca="1" si="69"/>
        <v>243386.9817785513</v>
      </c>
    </row>
    <row r="162" spans="1:21" x14ac:dyDescent="0.3">
      <c r="A162" s="3">
        <f t="shared" ca="1" si="50"/>
        <v>2</v>
      </c>
      <c r="B162" s="3" t="str">
        <f t="shared" ca="1" si="51"/>
        <v>Women</v>
      </c>
      <c r="C162" s="3">
        <f t="shared" ca="1" si="52"/>
        <v>40</v>
      </c>
      <c r="D162" s="3">
        <f t="shared" ca="1" si="53"/>
        <v>1</v>
      </c>
      <c r="E162" s="3" t="str">
        <f t="shared" ca="1" si="54"/>
        <v>Health</v>
      </c>
      <c r="F162" s="3">
        <f t="shared" ca="1" si="55"/>
        <v>2</v>
      </c>
      <c r="G162" s="3" t="str">
        <f t="shared" ca="1" si="49"/>
        <v>College</v>
      </c>
      <c r="H162" s="3">
        <f t="shared" ca="1" si="56"/>
        <v>3</v>
      </c>
      <c r="I162" s="3">
        <f t="shared" ca="1" si="57"/>
        <v>3</v>
      </c>
      <c r="J162" s="3">
        <f t="shared" ca="1" si="58"/>
        <v>28072</v>
      </c>
      <c r="K162" s="3">
        <f t="shared" ca="1" si="59"/>
        <v>5</v>
      </c>
      <c r="L162" s="3" t="str">
        <f t="shared" ca="1" si="60"/>
        <v>Nunavut</v>
      </c>
      <c r="M162" s="3">
        <f t="shared" ca="1" si="63"/>
        <v>140360</v>
      </c>
      <c r="N162" s="3">
        <f t="shared" ca="1" si="61"/>
        <v>138159.76300037527</v>
      </c>
      <c r="O162" s="3">
        <f t="shared" ca="1" si="64"/>
        <v>10111.413992888884</v>
      </c>
      <c r="P162" s="3">
        <f t="shared" ca="1" si="62"/>
        <v>8816</v>
      </c>
      <c r="Q162" s="3">
        <f t="shared" ca="1" si="65"/>
        <v>6809.5469580970512</v>
      </c>
      <c r="R162" s="3">
        <f t="shared" ca="1" si="66"/>
        <v>31197.367157662076</v>
      </c>
      <c r="S162" s="3">
        <f t="shared" ca="1" si="67"/>
        <v>181668.78115055096</v>
      </c>
      <c r="T162" s="3">
        <f t="shared" ca="1" si="68"/>
        <v>153785.30995847232</v>
      </c>
      <c r="U162" s="3">
        <f t="shared" ca="1" si="69"/>
        <v>27883.471192078636</v>
      </c>
    </row>
    <row r="163" spans="1:21" x14ac:dyDescent="0.3">
      <c r="A163" s="3">
        <f t="shared" ca="1" si="50"/>
        <v>2</v>
      </c>
      <c r="B163" s="3" t="str">
        <f t="shared" ca="1" si="51"/>
        <v>Women</v>
      </c>
      <c r="C163" s="3">
        <f t="shared" ca="1" si="52"/>
        <v>36</v>
      </c>
      <c r="D163" s="3">
        <f t="shared" ca="1" si="53"/>
        <v>4</v>
      </c>
      <c r="E163" s="3" t="str">
        <f t="shared" ca="1" si="54"/>
        <v>IT</v>
      </c>
      <c r="F163" s="3">
        <f t="shared" ca="1" si="55"/>
        <v>5</v>
      </c>
      <c r="G163" s="3" t="str">
        <f t="shared" ca="1" si="49"/>
        <v>Other</v>
      </c>
      <c r="H163" s="3">
        <f t="shared" ca="1" si="56"/>
        <v>3</v>
      </c>
      <c r="I163" s="3">
        <f t="shared" ca="1" si="57"/>
        <v>2</v>
      </c>
      <c r="J163" s="3">
        <f t="shared" ca="1" si="58"/>
        <v>55861</v>
      </c>
      <c r="K163" s="3">
        <f t="shared" ca="1" si="59"/>
        <v>11</v>
      </c>
      <c r="L163" s="3" t="str">
        <f t="shared" ca="1" si="60"/>
        <v>Nova Scotia</v>
      </c>
      <c r="M163" s="3">
        <f t="shared" ca="1" si="63"/>
        <v>279305</v>
      </c>
      <c r="N163" s="3">
        <f t="shared" ca="1" si="61"/>
        <v>135443.5426572836</v>
      </c>
      <c r="O163" s="3">
        <f t="shared" ca="1" si="64"/>
        <v>43975.406731341718</v>
      </c>
      <c r="P163" s="3">
        <f t="shared" ca="1" si="62"/>
        <v>36142</v>
      </c>
      <c r="Q163" s="3">
        <f t="shared" ca="1" si="65"/>
        <v>12688.578556197885</v>
      </c>
      <c r="R163" s="3">
        <f t="shared" ca="1" si="66"/>
        <v>53898.258383963446</v>
      </c>
      <c r="S163" s="3">
        <f t="shared" ca="1" si="67"/>
        <v>377178.66511530516</v>
      </c>
      <c r="T163" s="3">
        <f t="shared" ca="1" si="68"/>
        <v>184274.12121348147</v>
      </c>
      <c r="U163" s="3">
        <f t="shared" ca="1" si="69"/>
        <v>192904.54390182369</v>
      </c>
    </row>
    <row r="164" spans="1:21" x14ac:dyDescent="0.3">
      <c r="A164" s="3">
        <f t="shared" ca="1" si="50"/>
        <v>1</v>
      </c>
      <c r="B164" s="3" t="str">
        <f t="shared" ca="1" si="51"/>
        <v>Men</v>
      </c>
      <c r="C164" s="3">
        <f t="shared" ca="1" si="52"/>
        <v>42</v>
      </c>
      <c r="D164" s="3">
        <f t="shared" ca="1" si="53"/>
        <v>6</v>
      </c>
      <c r="E164" s="3" t="str">
        <f t="shared" ca="1" si="54"/>
        <v>Agriculture</v>
      </c>
      <c r="F164" s="3">
        <f t="shared" ca="1" si="55"/>
        <v>5</v>
      </c>
      <c r="G164" s="3" t="str">
        <f t="shared" ca="1" si="49"/>
        <v>Other</v>
      </c>
      <c r="H164" s="3">
        <f t="shared" ca="1" si="56"/>
        <v>0</v>
      </c>
      <c r="I164" s="3">
        <f t="shared" ca="1" si="57"/>
        <v>3</v>
      </c>
      <c r="J164" s="3">
        <f t="shared" ca="1" si="58"/>
        <v>63890</v>
      </c>
      <c r="K164" s="3">
        <f t="shared" ca="1" si="59"/>
        <v>11</v>
      </c>
      <c r="L164" s="3" t="str">
        <f t="shared" ca="1" si="60"/>
        <v>Nova Scotia</v>
      </c>
      <c r="M164" s="3">
        <f t="shared" ca="1" si="63"/>
        <v>255560</v>
      </c>
      <c r="N164" s="3">
        <f t="shared" ca="1" si="61"/>
        <v>118152.85287407853</v>
      </c>
      <c r="O164" s="3">
        <f t="shared" ca="1" si="64"/>
        <v>165512.1458175054</v>
      </c>
      <c r="P164" s="3">
        <f t="shared" ca="1" si="62"/>
        <v>125881</v>
      </c>
      <c r="Q164" s="3">
        <f t="shared" ca="1" si="65"/>
        <v>12535.472804319175</v>
      </c>
      <c r="R164" s="3">
        <f t="shared" ca="1" si="66"/>
        <v>62522.639702228276</v>
      </c>
      <c r="S164" s="3">
        <f t="shared" ca="1" si="67"/>
        <v>483594.78551973368</v>
      </c>
      <c r="T164" s="3">
        <f t="shared" ca="1" si="68"/>
        <v>256569.3256783977</v>
      </c>
      <c r="U164" s="3">
        <f t="shared" ca="1" si="69"/>
        <v>227025.45984133598</v>
      </c>
    </row>
    <row r="165" spans="1:21" x14ac:dyDescent="0.3">
      <c r="A165" s="3">
        <f t="shared" ca="1" si="50"/>
        <v>2</v>
      </c>
      <c r="B165" s="3" t="str">
        <f t="shared" ca="1" si="51"/>
        <v>Women</v>
      </c>
      <c r="C165" s="3">
        <f t="shared" ca="1" si="52"/>
        <v>43</v>
      </c>
      <c r="D165" s="3">
        <f t="shared" ca="1" si="53"/>
        <v>5</v>
      </c>
      <c r="E165" s="3" t="str">
        <f t="shared" ca="1" si="54"/>
        <v>General Work</v>
      </c>
      <c r="F165" s="3">
        <f t="shared" ca="1" si="55"/>
        <v>5</v>
      </c>
      <c r="G165" s="3" t="str">
        <f t="shared" ca="1" si="49"/>
        <v>Other</v>
      </c>
      <c r="H165" s="3">
        <f t="shared" ca="1" si="56"/>
        <v>2</v>
      </c>
      <c r="I165" s="3">
        <f t="shared" ca="1" si="57"/>
        <v>3</v>
      </c>
      <c r="J165" s="3">
        <f t="shared" ca="1" si="58"/>
        <v>80196</v>
      </c>
      <c r="K165" s="3">
        <f t="shared" ca="1" si="59"/>
        <v>4</v>
      </c>
      <c r="L165" s="3" t="str">
        <f t="shared" ca="1" si="60"/>
        <v>Alberta</v>
      </c>
      <c r="M165" s="3">
        <f t="shared" ca="1" si="63"/>
        <v>400980</v>
      </c>
      <c r="N165" s="3">
        <f t="shared" ca="1" si="61"/>
        <v>374800.41984001716</v>
      </c>
      <c r="O165" s="3">
        <f t="shared" ca="1" si="64"/>
        <v>214148.70603838426</v>
      </c>
      <c r="P165" s="3">
        <f t="shared" ca="1" si="62"/>
        <v>182640</v>
      </c>
      <c r="Q165" s="3">
        <f t="shared" ca="1" si="65"/>
        <v>18201.054320920652</v>
      </c>
      <c r="R165" s="3">
        <f t="shared" ca="1" si="66"/>
        <v>112000.54497645298</v>
      </c>
      <c r="S165" s="3">
        <f t="shared" ca="1" si="67"/>
        <v>727129.25101483718</v>
      </c>
      <c r="T165" s="3">
        <f t="shared" ca="1" si="68"/>
        <v>575641.47416093771</v>
      </c>
      <c r="U165" s="3">
        <f t="shared" ca="1" si="69"/>
        <v>151487.77685389947</v>
      </c>
    </row>
    <row r="166" spans="1:21" x14ac:dyDescent="0.3">
      <c r="A166" s="3">
        <f t="shared" ca="1" si="50"/>
        <v>1</v>
      </c>
      <c r="B166" s="3" t="str">
        <f t="shared" ca="1" si="51"/>
        <v>Men</v>
      </c>
      <c r="C166" s="3">
        <f t="shared" ca="1" si="52"/>
        <v>41</v>
      </c>
      <c r="D166" s="3">
        <f t="shared" ca="1" si="53"/>
        <v>5</v>
      </c>
      <c r="E166" s="3" t="str">
        <f t="shared" ca="1" si="54"/>
        <v>General Work</v>
      </c>
      <c r="F166" s="3">
        <f t="shared" ca="1" si="55"/>
        <v>2</v>
      </c>
      <c r="G166" s="3" t="str">
        <f t="shared" ca="1" si="49"/>
        <v>College</v>
      </c>
      <c r="H166" s="3">
        <f t="shared" ca="1" si="56"/>
        <v>3</v>
      </c>
      <c r="I166" s="3">
        <f t="shared" ca="1" si="57"/>
        <v>1</v>
      </c>
      <c r="J166" s="3">
        <f t="shared" ca="1" si="58"/>
        <v>52831</v>
      </c>
      <c r="K166" s="3">
        <f t="shared" ca="1" si="59"/>
        <v>2</v>
      </c>
      <c r="L166" s="3" t="str">
        <f t="shared" ca="1" si="60"/>
        <v>BC</v>
      </c>
      <c r="M166" s="3">
        <f t="shared" ca="1" si="63"/>
        <v>316986</v>
      </c>
      <c r="N166" s="3">
        <f t="shared" ca="1" si="61"/>
        <v>315179.98658349219</v>
      </c>
      <c r="O166" s="3">
        <f t="shared" ca="1" si="64"/>
        <v>21225.182299063741</v>
      </c>
      <c r="P166" s="3">
        <f t="shared" ca="1" si="62"/>
        <v>20921</v>
      </c>
      <c r="Q166" s="3">
        <f t="shared" ca="1" si="65"/>
        <v>47327.265640199017</v>
      </c>
      <c r="R166" s="3">
        <f t="shared" ca="1" si="66"/>
        <v>153.35357492492668</v>
      </c>
      <c r="S166" s="3">
        <f t="shared" ca="1" si="67"/>
        <v>338364.53587398864</v>
      </c>
      <c r="T166" s="3">
        <f t="shared" ca="1" si="68"/>
        <v>383428.2522236912</v>
      </c>
      <c r="U166" s="3">
        <f t="shared" ca="1" si="69"/>
        <v>-45063.716349702561</v>
      </c>
    </row>
    <row r="167" spans="1:21" x14ac:dyDescent="0.3">
      <c r="A167" s="3">
        <f t="shared" ca="1" si="50"/>
        <v>2</v>
      </c>
      <c r="B167" s="3" t="str">
        <f t="shared" ca="1" si="51"/>
        <v>Women</v>
      </c>
      <c r="C167" s="3">
        <f t="shared" ca="1" si="52"/>
        <v>39</v>
      </c>
      <c r="D167" s="3">
        <f t="shared" ca="1" si="53"/>
        <v>2</v>
      </c>
      <c r="E167" s="3" t="str">
        <f t="shared" ca="1" si="54"/>
        <v>Construction</v>
      </c>
      <c r="F167" s="3">
        <f t="shared" ca="1" si="55"/>
        <v>4</v>
      </c>
      <c r="G167" s="3" t="str">
        <f t="shared" ca="1" si="49"/>
        <v>Technical</v>
      </c>
      <c r="H167" s="3">
        <f t="shared" ca="1" si="56"/>
        <v>3</v>
      </c>
      <c r="I167" s="3">
        <f t="shared" ca="1" si="57"/>
        <v>1</v>
      </c>
      <c r="J167" s="3">
        <f t="shared" ca="1" si="58"/>
        <v>56032</v>
      </c>
      <c r="K167" s="3">
        <f t="shared" ca="1" si="59"/>
        <v>1</v>
      </c>
      <c r="L167" s="3" t="str">
        <f t="shared" ca="1" si="60"/>
        <v>Yukon</v>
      </c>
      <c r="M167" s="3">
        <f t="shared" ca="1" si="63"/>
        <v>336192</v>
      </c>
      <c r="N167" s="3">
        <f t="shared" ca="1" si="61"/>
        <v>214817.40937645079</v>
      </c>
      <c r="O167" s="3">
        <f t="shared" ca="1" si="64"/>
        <v>48386.384678038041</v>
      </c>
      <c r="P167" s="3">
        <f t="shared" ca="1" si="62"/>
        <v>21593</v>
      </c>
      <c r="Q167" s="3">
        <f t="shared" ca="1" si="65"/>
        <v>5737.9288895563095</v>
      </c>
      <c r="R167" s="3">
        <f t="shared" ca="1" si="66"/>
        <v>9494.7651275845819</v>
      </c>
      <c r="S167" s="3">
        <f t="shared" ca="1" si="67"/>
        <v>394073.14980562264</v>
      </c>
      <c r="T167" s="3">
        <f t="shared" ca="1" si="68"/>
        <v>242148.33826600711</v>
      </c>
      <c r="U167" s="3">
        <f t="shared" ca="1" si="69"/>
        <v>151924.81153961553</v>
      </c>
    </row>
    <row r="168" spans="1:21" x14ac:dyDescent="0.3">
      <c r="A168" s="3">
        <f t="shared" ca="1" si="50"/>
        <v>2</v>
      </c>
      <c r="B168" s="3" t="str">
        <f t="shared" ca="1" si="51"/>
        <v>Women</v>
      </c>
      <c r="C168" s="3">
        <f t="shared" ca="1" si="52"/>
        <v>34</v>
      </c>
      <c r="D168" s="3">
        <f t="shared" ca="1" si="53"/>
        <v>1</v>
      </c>
      <c r="E168" s="3" t="str">
        <f t="shared" ca="1" si="54"/>
        <v>Health</v>
      </c>
      <c r="F168" s="3">
        <f t="shared" ca="1" si="55"/>
        <v>2</v>
      </c>
      <c r="G168" s="3" t="str">
        <f t="shared" ca="1" si="49"/>
        <v>College</v>
      </c>
      <c r="H168" s="3">
        <f t="shared" ca="1" si="56"/>
        <v>2</v>
      </c>
      <c r="I168" s="3">
        <f t="shared" ca="1" si="57"/>
        <v>2</v>
      </c>
      <c r="J168" s="3">
        <f t="shared" ca="1" si="58"/>
        <v>48878</v>
      </c>
      <c r="K168" s="3">
        <f t="shared" ca="1" si="59"/>
        <v>4</v>
      </c>
      <c r="L168" s="3" t="str">
        <f t="shared" ca="1" si="60"/>
        <v>Alberta</v>
      </c>
      <c r="M168" s="3">
        <f t="shared" ca="1" si="63"/>
        <v>293268</v>
      </c>
      <c r="N168" s="3">
        <f t="shared" ca="1" si="61"/>
        <v>209494.59815056808</v>
      </c>
      <c r="O168" s="3">
        <f t="shared" ca="1" si="64"/>
        <v>19908.58888038389</v>
      </c>
      <c r="P168" s="3">
        <f t="shared" ca="1" si="62"/>
        <v>13937</v>
      </c>
      <c r="Q168" s="3">
        <f t="shared" ca="1" si="65"/>
        <v>1753.2216969330175</v>
      </c>
      <c r="R168" s="3">
        <f t="shared" ca="1" si="66"/>
        <v>44717.312122090239</v>
      </c>
      <c r="S168" s="3">
        <f t="shared" ca="1" si="67"/>
        <v>357893.90100247413</v>
      </c>
      <c r="T168" s="3">
        <f t="shared" ca="1" si="68"/>
        <v>225184.81984750109</v>
      </c>
      <c r="U168" s="3">
        <f t="shared" ca="1" si="69"/>
        <v>132709.08115497304</v>
      </c>
    </row>
    <row r="169" spans="1:21" x14ac:dyDescent="0.3">
      <c r="A169" s="3">
        <f t="shared" ca="1" si="50"/>
        <v>1</v>
      </c>
      <c r="B169" s="3" t="str">
        <f t="shared" ca="1" si="51"/>
        <v>Men</v>
      </c>
      <c r="C169" s="3">
        <f t="shared" ca="1" si="52"/>
        <v>34</v>
      </c>
      <c r="D169" s="3">
        <f t="shared" ca="1" si="53"/>
        <v>1</v>
      </c>
      <c r="E169" s="3" t="str">
        <f t="shared" ca="1" si="54"/>
        <v>Health</v>
      </c>
      <c r="F169" s="3">
        <f t="shared" ca="1" si="55"/>
        <v>1</v>
      </c>
      <c r="G169" s="3" t="str">
        <f t="shared" ca="1" si="49"/>
        <v>High School</v>
      </c>
      <c r="H169" s="3">
        <f t="shared" ca="1" si="56"/>
        <v>1</v>
      </c>
      <c r="I169" s="3">
        <f t="shared" ca="1" si="57"/>
        <v>2</v>
      </c>
      <c r="J169" s="3">
        <f t="shared" ca="1" si="58"/>
        <v>65822</v>
      </c>
      <c r="K169" s="3">
        <f t="shared" ca="1" si="59"/>
        <v>3</v>
      </c>
      <c r="L169" s="3" t="str">
        <f t="shared" ca="1" si="60"/>
        <v>Northwest TR</v>
      </c>
      <c r="M169" s="3">
        <f t="shared" ca="1" si="63"/>
        <v>394932</v>
      </c>
      <c r="N169" s="3">
        <f t="shared" ca="1" si="61"/>
        <v>380596.06865111273</v>
      </c>
      <c r="O169" s="3">
        <f t="shared" ca="1" si="64"/>
        <v>48050.310015951349</v>
      </c>
      <c r="P169" s="3">
        <f t="shared" ca="1" si="62"/>
        <v>21025</v>
      </c>
      <c r="Q169" s="3">
        <f t="shared" ca="1" si="65"/>
        <v>62208.871052740556</v>
      </c>
      <c r="R169" s="3">
        <f t="shared" ca="1" si="66"/>
        <v>74013.569398796535</v>
      </c>
      <c r="S169" s="3">
        <f t="shared" ca="1" si="67"/>
        <v>516995.87941474788</v>
      </c>
      <c r="T169" s="3">
        <f t="shared" ca="1" si="68"/>
        <v>463829.93970385328</v>
      </c>
      <c r="U169" s="3">
        <f t="shared" ca="1" si="69"/>
        <v>53165.9397108946</v>
      </c>
    </row>
    <row r="170" spans="1:21" x14ac:dyDescent="0.3">
      <c r="A170" s="3">
        <f t="shared" ca="1" si="50"/>
        <v>1</v>
      </c>
      <c r="B170" s="3" t="str">
        <f t="shared" ca="1" si="51"/>
        <v>Men</v>
      </c>
      <c r="C170" s="3">
        <f t="shared" ca="1" si="52"/>
        <v>44</v>
      </c>
      <c r="D170" s="3">
        <f t="shared" ca="1" si="53"/>
        <v>5</v>
      </c>
      <c r="E170" s="3" t="str">
        <f t="shared" ca="1" si="54"/>
        <v>General Work</v>
      </c>
      <c r="F170" s="3">
        <f t="shared" ca="1" si="55"/>
        <v>4</v>
      </c>
      <c r="G170" s="3" t="str">
        <f t="shared" ca="1" si="49"/>
        <v>Technical</v>
      </c>
      <c r="H170" s="3">
        <f t="shared" ca="1" si="56"/>
        <v>2</v>
      </c>
      <c r="I170" s="3">
        <f t="shared" ca="1" si="57"/>
        <v>3</v>
      </c>
      <c r="J170" s="3">
        <f t="shared" ca="1" si="58"/>
        <v>88128</v>
      </c>
      <c r="K170" s="3">
        <f t="shared" ca="1" si="59"/>
        <v>13</v>
      </c>
      <c r="L170" s="3" t="str">
        <f t="shared" ca="1" si="60"/>
        <v>Prince Edward Island</v>
      </c>
      <c r="M170" s="3">
        <f t="shared" ca="1" si="63"/>
        <v>352512</v>
      </c>
      <c r="N170" s="3">
        <f t="shared" ca="1" si="61"/>
        <v>185595.22511072681</v>
      </c>
      <c r="O170" s="3">
        <f t="shared" ca="1" si="64"/>
        <v>48271.436746584623</v>
      </c>
      <c r="P170" s="3">
        <f t="shared" ca="1" si="62"/>
        <v>37791</v>
      </c>
      <c r="Q170" s="3">
        <f t="shared" ca="1" si="65"/>
        <v>85177.469123609815</v>
      </c>
      <c r="R170" s="3">
        <f t="shared" ca="1" si="66"/>
        <v>117538.29401560925</v>
      </c>
      <c r="S170" s="3">
        <f t="shared" ca="1" si="67"/>
        <v>518321.73076219385</v>
      </c>
      <c r="T170" s="3">
        <f t="shared" ca="1" si="68"/>
        <v>308563.69423433661</v>
      </c>
      <c r="U170" s="3">
        <f t="shared" ca="1" si="69"/>
        <v>209758.03652785724</v>
      </c>
    </row>
    <row r="171" spans="1:21" x14ac:dyDescent="0.3">
      <c r="A171" s="3">
        <f t="shared" ca="1" si="50"/>
        <v>1</v>
      </c>
      <c r="B171" s="3" t="str">
        <f t="shared" ca="1" si="51"/>
        <v>Men</v>
      </c>
      <c r="C171" s="3">
        <f t="shared" ca="1" si="52"/>
        <v>30</v>
      </c>
      <c r="D171" s="3">
        <f t="shared" ca="1" si="53"/>
        <v>3</v>
      </c>
      <c r="E171" s="3" t="str">
        <f t="shared" ca="1" si="54"/>
        <v>Teaching</v>
      </c>
      <c r="F171" s="3">
        <f t="shared" ca="1" si="55"/>
        <v>1</v>
      </c>
      <c r="G171" s="3" t="str">
        <f t="shared" ca="1" si="49"/>
        <v>High School</v>
      </c>
      <c r="H171" s="3">
        <f t="shared" ca="1" si="56"/>
        <v>4</v>
      </c>
      <c r="I171" s="3">
        <f t="shared" ca="1" si="57"/>
        <v>1</v>
      </c>
      <c r="J171" s="3">
        <f t="shared" ca="1" si="58"/>
        <v>30377</v>
      </c>
      <c r="K171" s="3">
        <f t="shared" ca="1" si="59"/>
        <v>9</v>
      </c>
      <c r="L171" s="3" t="str">
        <f t="shared" ca="1" si="60"/>
        <v>New Foundland</v>
      </c>
      <c r="M171" s="3">
        <f t="shared" ca="1" si="63"/>
        <v>182262</v>
      </c>
      <c r="N171" s="3">
        <f t="shared" ca="1" si="61"/>
        <v>142503.10028206542</v>
      </c>
      <c r="O171" s="3">
        <f t="shared" ca="1" si="64"/>
        <v>10357.585543728697</v>
      </c>
      <c r="P171" s="3">
        <f t="shared" ca="1" si="62"/>
        <v>8380</v>
      </c>
      <c r="Q171" s="3">
        <f t="shared" ca="1" si="65"/>
        <v>26874.519348255799</v>
      </c>
      <c r="R171" s="3">
        <f t="shared" ca="1" si="66"/>
        <v>10058.141028854658</v>
      </c>
      <c r="S171" s="3">
        <f t="shared" ca="1" si="67"/>
        <v>202677.72657258334</v>
      </c>
      <c r="T171" s="3">
        <f t="shared" ca="1" si="68"/>
        <v>177757.61963032122</v>
      </c>
      <c r="U171" s="3">
        <f t="shared" ca="1" si="69"/>
        <v>24920.106942262122</v>
      </c>
    </row>
    <row r="172" spans="1:21" x14ac:dyDescent="0.3">
      <c r="A172" s="3">
        <f t="shared" ca="1" si="50"/>
        <v>2</v>
      </c>
      <c r="B172" s="3" t="str">
        <f t="shared" ca="1" si="51"/>
        <v>Women</v>
      </c>
      <c r="C172" s="3">
        <f t="shared" ca="1" si="52"/>
        <v>34</v>
      </c>
      <c r="D172" s="3">
        <f t="shared" ca="1" si="53"/>
        <v>6</v>
      </c>
      <c r="E172" s="3" t="str">
        <f t="shared" ca="1" si="54"/>
        <v>Agriculture</v>
      </c>
      <c r="F172" s="3">
        <f t="shared" ca="1" si="55"/>
        <v>3</v>
      </c>
      <c r="G172" s="3" t="str">
        <f t="shared" ca="1" si="49"/>
        <v>University</v>
      </c>
      <c r="H172" s="3">
        <f t="shared" ca="1" si="56"/>
        <v>4</v>
      </c>
      <c r="I172" s="3">
        <f t="shared" ca="1" si="57"/>
        <v>1</v>
      </c>
      <c r="J172" s="3">
        <f t="shared" ca="1" si="58"/>
        <v>60363</v>
      </c>
      <c r="K172" s="3">
        <f t="shared" ca="1" si="59"/>
        <v>7</v>
      </c>
      <c r="L172" s="3" t="str">
        <f t="shared" ca="1" si="60"/>
        <v>Ontario</v>
      </c>
      <c r="M172" s="3">
        <f t="shared" ca="1" si="63"/>
        <v>181089</v>
      </c>
      <c r="N172" s="3">
        <f t="shared" ca="1" si="61"/>
        <v>136727.69503659857</v>
      </c>
      <c r="O172" s="3">
        <f t="shared" ca="1" si="64"/>
        <v>29607.831400552219</v>
      </c>
      <c r="P172" s="3">
        <f t="shared" ca="1" si="62"/>
        <v>7822</v>
      </c>
      <c r="Q172" s="3">
        <f t="shared" ca="1" si="65"/>
        <v>42498.269104879844</v>
      </c>
      <c r="R172" s="3">
        <f t="shared" ca="1" si="66"/>
        <v>90519.349811633554</v>
      </c>
      <c r="S172" s="3">
        <f t="shared" ca="1" si="67"/>
        <v>301216.18121218577</v>
      </c>
      <c r="T172" s="3">
        <f t="shared" ca="1" si="68"/>
        <v>187047.96414147841</v>
      </c>
      <c r="U172" s="3">
        <f t="shared" ca="1" si="69"/>
        <v>114168.21707070735</v>
      </c>
    </row>
    <row r="173" spans="1:21" x14ac:dyDescent="0.3">
      <c r="A173" s="3">
        <f t="shared" ca="1" si="50"/>
        <v>2</v>
      </c>
      <c r="B173" s="3" t="str">
        <f t="shared" ca="1" si="51"/>
        <v>Women</v>
      </c>
      <c r="C173" s="3">
        <f t="shared" ca="1" si="52"/>
        <v>37</v>
      </c>
      <c r="D173" s="3">
        <f t="shared" ca="1" si="53"/>
        <v>2</v>
      </c>
      <c r="E173" s="3" t="str">
        <f t="shared" ca="1" si="54"/>
        <v>Construction</v>
      </c>
      <c r="F173" s="3">
        <f t="shared" ca="1" si="55"/>
        <v>5</v>
      </c>
      <c r="G173" s="3" t="str">
        <f t="shared" ca="1" si="49"/>
        <v>Other</v>
      </c>
      <c r="H173" s="3">
        <f t="shared" ca="1" si="56"/>
        <v>2</v>
      </c>
      <c r="I173" s="3">
        <f t="shared" ca="1" si="57"/>
        <v>1</v>
      </c>
      <c r="J173" s="3">
        <f t="shared" ca="1" si="58"/>
        <v>89068</v>
      </c>
      <c r="K173" s="3">
        <f t="shared" ca="1" si="59"/>
        <v>13</v>
      </c>
      <c r="L173" s="3" t="str">
        <f t="shared" ca="1" si="60"/>
        <v>Prince Edward Island</v>
      </c>
      <c r="M173" s="3">
        <f t="shared" ca="1" si="63"/>
        <v>445340</v>
      </c>
      <c r="N173" s="3">
        <f t="shared" ca="1" si="61"/>
        <v>280355.74033392494</v>
      </c>
      <c r="O173" s="3">
        <f t="shared" ca="1" si="64"/>
        <v>75575.499140981556</v>
      </c>
      <c r="P173" s="3">
        <f t="shared" ca="1" si="62"/>
        <v>47194</v>
      </c>
      <c r="Q173" s="3">
        <f t="shared" ca="1" si="65"/>
        <v>86133.30153779329</v>
      </c>
      <c r="R173" s="3">
        <f t="shared" ca="1" si="66"/>
        <v>10673.250045608753</v>
      </c>
      <c r="S173" s="3">
        <f t="shared" ca="1" si="67"/>
        <v>531588.74918659031</v>
      </c>
      <c r="T173" s="3">
        <f t="shared" ca="1" si="68"/>
        <v>413683.04187171825</v>
      </c>
      <c r="U173" s="3">
        <f t="shared" ca="1" si="69"/>
        <v>117905.70731487207</v>
      </c>
    </row>
    <row r="174" spans="1:21" x14ac:dyDescent="0.3">
      <c r="A174" s="3">
        <f t="shared" ca="1" si="50"/>
        <v>1</v>
      </c>
      <c r="B174" s="3" t="str">
        <f t="shared" ca="1" si="51"/>
        <v>Men</v>
      </c>
      <c r="C174" s="3">
        <f t="shared" ca="1" si="52"/>
        <v>45</v>
      </c>
      <c r="D174" s="3">
        <f t="shared" ca="1" si="53"/>
        <v>3</v>
      </c>
      <c r="E174" s="3" t="str">
        <f t="shared" ca="1" si="54"/>
        <v>Teaching</v>
      </c>
      <c r="F174" s="3">
        <f t="shared" ca="1" si="55"/>
        <v>2</v>
      </c>
      <c r="G174" s="3" t="str">
        <f t="shared" ca="1" si="49"/>
        <v>College</v>
      </c>
      <c r="H174" s="3">
        <f t="shared" ca="1" si="56"/>
        <v>3</v>
      </c>
      <c r="I174" s="3">
        <f t="shared" ca="1" si="57"/>
        <v>3</v>
      </c>
      <c r="J174" s="3">
        <f t="shared" ca="1" si="58"/>
        <v>68947</v>
      </c>
      <c r="K174" s="3">
        <f t="shared" ca="1" si="59"/>
        <v>8</v>
      </c>
      <c r="L174" s="3" t="str">
        <f t="shared" ca="1" si="60"/>
        <v>Quebec</v>
      </c>
      <c r="M174" s="3">
        <f t="shared" ca="1" si="63"/>
        <v>206841</v>
      </c>
      <c r="N174" s="3">
        <f t="shared" ca="1" si="61"/>
        <v>60109.940090465177</v>
      </c>
      <c r="O174" s="3">
        <f t="shared" ca="1" si="64"/>
        <v>139793.21736546844</v>
      </c>
      <c r="P174" s="3">
        <f t="shared" ca="1" si="62"/>
        <v>133946</v>
      </c>
      <c r="Q174" s="3">
        <f t="shared" ca="1" si="65"/>
        <v>45614.926646327054</v>
      </c>
      <c r="R174" s="3">
        <f t="shared" ca="1" si="66"/>
        <v>62378.792928259296</v>
      </c>
      <c r="S174" s="3">
        <f t="shared" ca="1" si="67"/>
        <v>409013.01029372774</v>
      </c>
      <c r="T174" s="3">
        <f t="shared" ca="1" si="68"/>
        <v>239670.86673679223</v>
      </c>
      <c r="U174" s="3">
        <f t="shared" ca="1" si="69"/>
        <v>169342.14355693551</v>
      </c>
    </row>
    <row r="175" spans="1:21" x14ac:dyDescent="0.3">
      <c r="A175" s="3">
        <f t="shared" ca="1" si="50"/>
        <v>2</v>
      </c>
      <c r="B175" s="3" t="str">
        <f t="shared" ca="1" si="51"/>
        <v>Women</v>
      </c>
      <c r="C175" s="3">
        <f t="shared" ca="1" si="52"/>
        <v>28</v>
      </c>
      <c r="D175" s="3">
        <f t="shared" ca="1" si="53"/>
        <v>6</v>
      </c>
      <c r="E175" s="3" t="str">
        <f t="shared" ca="1" si="54"/>
        <v>Agriculture</v>
      </c>
      <c r="F175" s="3">
        <f t="shared" ca="1" si="55"/>
        <v>4</v>
      </c>
      <c r="G175" s="3" t="str">
        <f t="shared" ca="1" si="49"/>
        <v>Technical</v>
      </c>
      <c r="H175" s="3">
        <f t="shared" ca="1" si="56"/>
        <v>2</v>
      </c>
      <c r="I175" s="3">
        <f t="shared" ca="1" si="57"/>
        <v>1</v>
      </c>
      <c r="J175" s="3">
        <f t="shared" ca="1" si="58"/>
        <v>61060</v>
      </c>
      <c r="K175" s="3">
        <f t="shared" ca="1" si="59"/>
        <v>5</v>
      </c>
      <c r="L175" s="3" t="str">
        <f t="shared" ca="1" si="60"/>
        <v>Nunavut</v>
      </c>
      <c r="M175" s="3">
        <f t="shared" ca="1" si="63"/>
        <v>305300</v>
      </c>
      <c r="N175" s="3">
        <f t="shared" ca="1" si="61"/>
        <v>239837.02418613312</v>
      </c>
      <c r="O175" s="3">
        <f t="shared" ca="1" si="64"/>
        <v>39304.386359464072</v>
      </c>
      <c r="P175" s="3">
        <f t="shared" ca="1" si="62"/>
        <v>22816</v>
      </c>
      <c r="Q175" s="3">
        <f t="shared" ca="1" si="65"/>
        <v>47679.478508006992</v>
      </c>
      <c r="R175" s="3">
        <f t="shared" ca="1" si="66"/>
        <v>73726.294118633872</v>
      </c>
      <c r="S175" s="3">
        <f t="shared" ca="1" si="67"/>
        <v>418330.68047809799</v>
      </c>
      <c r="T175" s="3">
        <f t="shared" ca="1" si="68"/>
        <v>310332.50269414013</v>
      </c>
      <c r="U175" s="3">
        <f t="shared" ca="1" si="69"/>
        <v>107998.17778395786</v>
      </c>
    </row>
    <row r="176" spans="1:21" x14ac:dyDescent="0.3">
      <c r="A176" s="3">
        <f t="shared" ca="1" si="50"/>
        <v>2</v>
      </c>
      <c r="B176" s="3" t="str">
        <f t="shared" ca="1" si="51"/>
        <v>Women</v>
      </c>
      <c r="C176" s="3">
        <f t="shared" ca="1" si="52"/>
        <v>27</v>
      </c>
      <c r="D176" s="3">
        <f t="shared" ca="1" si="53"/>
        <v>1</v>
      </c>
      <c r="E176" s="3" t="str">
        <f t="shared" ca="1" si="54"/>
        <v>Health</v>
      </c>
      <c r="F176" s="3">
        <f t="shared" ca="1" si="55"/>
        <v>1</v>
      </c>
      <c r="G176" s="3" t="str">
        <f t="shared" ca="1" si="49"/>
        <v>High School</v>
      </c>
      <c r="H176" s="3">
        <f t="shared" ca="1" si="56"/>
        <v>2</v>
      </c>
      <c r="I176" s="3">
        <f t="shared" ca="1" si="57"/>
        <v>1</v>
      </c>
      <c r="J176" s="3">
        <f t="shared" ca="1" si="58"/>
        <v>59051</v>
      </c>
      <c r="K176" s="3">
        <f t="shared" ca="1" si="59"/>
        <v>2</v>
      </c>
      <c r="L176" s="3" t="str">
        <f t="shared" ca="1" si="60"/>
        <v>BC</v>
      </c>
      <c r="M176" s="3">
        <f t="shared" ca="1" si="63"/>
        <v>236204</v>
      </c>
      <c r="N176" s="3">
        <f t="shared" ca="1" si="61"/>
        <v>98673.310110255203</v>
      </c>
      <c r="O176" s="3">
        <f t="shared" ca="1" si="64"/>
        <v>20854.831649066444</v>
      </c>
      <c r="P176" s="3">
        <f t="shared" ca="1" si="62"/>
        <v>9174</v>
      </c>
      <c r="Q176" s="3">
        <f t="shared" ca="1" si="65"/>
        <v>32026.501747983137</v>
      </c>
      <c r="R176" s="3">
        <f t="shared" ca="1" si="66"/>
        <v>66080.240474642269</v>
      </c>
      <c r="S176" s="3">
        <f t="shared" ca="1" si="67"/>
        <v>323139.07212370873</v>
      </c>
      <c r="T176" s="3">
        <f t="shared" ca="1" si="68"/>
        <v>139873.81185823833</v>
      </c>
      <c r="U176" s="3">
        <f t="shared" ca="1" si="69"/>
        <v>183265.2602654704</v>
      </c>
    </row>
    <row r="177" spans="1:21" x14ac:dyDescent="0.3">
      <c r="A177" s="3">
        <f t="shared" ca="1" si="50"/>
        <v>2</v>
      </c>
      <c r="B177" s="3" t="str">
        <f t="shared" ca="1" si="51"/>
        <v>Women</v>
      </c>
      <c r="C177" s="3">
        <f t="shared" ca="1" si="52"/>
        <v>38</v>
      </c>
      <c r="D177" s="3">
        <f t="shared" ca="1" si="53"/>
        <v>2</v>
      </c>
      <c r="E177" s="3" t="str">
        <f t="shared" ca="1" si="54"/>
        <v>Construction</v>
      </c>
      <c r="F177" s="3">
        <f t="shared" ca="1" si="55"/>
        <v>5</v>
      </c>
      <c r="G177" s="3" t="str">
        <f t="shared" ca="1" si="49"/>
        <v>Other</v>
      </c>
      <c r="H177" s="3">
        <f t="shared" ca="1" si="56"/>
        <v>4</v>
      </c>
      <c r="I177" s="3">
        <f t="shared" ca="1" si="57"/>
        <v>2</v>
      </c>
      <c r="J177" s="3">
        <f t="shared" ca="1" si="58"/>
        <v>81975</v>
      </c>
      <c r="K177" s="3">
        <f t="shared" ca="1" si="59"/>
        <v>8</v>
      </c>
      <c r="L177" s="3" t="str">
        <f t="shared" ca="1" si="60"/>
        <v>Quebec</v>
      </c>
      <c r="M177" s="3">
        <f t="shared" ca="1" si="63"/>
        <v>327900</v>
      </c>
      <c r="N177" s="3">
        <f t="shared" ca="1" si="61"/>
        <v>184522.48912425363</v>
      </c>
      <c r="O177" s="3">
        <f t="shared" ca="1" si="64"/>
        <v>149771.87442558823</v>
      </c>
      <c r="P177" s="3">
        <f t="shared" ca="1" si="62"/>
        <v>102278</v>
      </c>
      <c r="Q177" s="3">
        <f t="shared" ca="1" si="65"/>
        <v>78894.306012506131</v>
      </c>
      <c r="R177" s="3">
        <f t="shared" ca="1" si="66"/>
        <v>61307.33043627243</v>
      </c>
      <c r="S177" s="3">
        <f t="shared" ca="1" si="67"/>
        <v>538979.20486186072</v>
      </c>
      <c r="T177" s="3">
        <f t="shared" ca="1" si="68"/>
        <v>365694.79513675976</v>
      </c>
      <c r="U177" s="3">
        <f t="shared" ca="1" si="69"/>
        <v>173284.40972510097</v>
      </c>
    </row>
    <row r="178" spans="1:21" x14ac:dyDescent="0.3">
      <c r="A178" s="3">
        <f t="shared" ca="1" si="50"/>
        <v>1</v>
      </c>
      <c r="B178" s="3" t="str">
        <f t="shared" ca="1" si="51"/>
        <v>Men</v>
      </c>
      <c r="C178" s="3">
        <f t="shared" ca="1" si="52"/>
        <v>42</v>
      </c>
      <c r="D178" s="3">
        <f t="shared" ca="1" si="53"/>
        <v>5</v>
      </c>
      <c r="E178" s="3" t="str">
        <f t="shared" ca="1" si="54"/>
        <v>General Work</v>
      </c>
      <c r="F178" s="3">
        <f t="shared" ca="1" si="55"/>
        <v>1</v>
      </c>
      <c r="G178" s="3" t="str">
        <f t="shared" ca="1" si="49"/>
        <v>High School</v>
      </c>
      <c r="H178" s="3">
        <f t="shared" ca="1" si="56"/>
        <v>0</v>
      </c>
      <c r="I178" s="3">
        <f t="shared" ca="1" si="57"/>
        <v>3</v>
      </c>
      <c r="J178" s="3">
        <f t="shared" ca="1" si="58"/>
        <v>57944</v>
      </c>
      <c r="K178" s="3">
        <f t="shared" ca="1" si="59"/>
        <v>13</v>
      </c>
      <c r="L178" s="3" t="str">
        <f t="shared" ca="1" si="60"/>
        <v>Prince Edward Island</v>
      </c>
      <c r="M178" s="3">
        <f t="shared" ca="1" si="63"/>
        <v>173832</v>
      </c>
      <c r="N178" s="3">
        <f t="shared" ca="1" si="61"/>
        <v>10213.916027595349</v>
      </c>
      <c r="O178" s="3">
        <f t="shared" ca="1" si="64"/>
        <v>106746.12624046268</v>
      </c>
      <c r="P178" s="3">
        <f t="shared" ca="1" si="62"/>
        <v>33893</v>
      </c>
      <c r="Q178" s="3">
        <f t="shared" ca="1" si="65"/>
        <v>32972.436182856043</v>
      </c>
      <c r="R178" s="3">
        <f t="shared" ca="1" si="66"/>
        <v>86588.017106389336</v>
      </c>
      <c r="S178" s="3">
        <f t="shared" ca="1" si="67"/>
        <v>367166.14334685198</v>
      </c>
      <c r="T178" s="3">
        <f t="shared" ca="1" si="68"/>
        <v>77079.352210451383</v>
      </c>
      <c r="U178" s="3">
        <f t="shared" ca="1" si="69"/>
        <v>290086.7911364006</v>
      </c>
    </row>
    <row r="179" spans="1:21" x14ac:dyDescent="0.3">
      <c r="A179" s="3">
        <f t="shared" ca="1" si="50"/>
        <v>1</v>
      </c>
      <c r="B179" s="3" t="str">
        <f t="shared" ca="1" si="51"/>
        <v>Men</v>
      </c>
      <c r="C179" s="3">
        <f t="shared" ca="1" si="52"/>
        <v>26</v>
      </c>
      <c r="D179" s="3">
        <f t="shared" ca="1" si="53"/>
        <v>5</v>
      </c>
      <c r="E179" s="3" t="str">
        <f t="shared" ca="1" si="54"/>
        <v>General Work</v>
      </c>
      <c r="F179" s="3">
        <f t="shared" ca="1" si="55"/>
        <v>3</v>
      </c>
      <c r="G179" s="3" t="str">
        <f t="shared" ca="1" si="49"/>
        <v>University</v>
      </c>
      <c r="H179" s="3">
        <f t="shared" ca="1" si="56"/>
        <v>4</v>
      </c>
      <c r="I179" s="3">
        <f t="shared" ca="1" si="57"/>
        <v>1</v>
      </c>
      <c r="J179" s="3">
        <f t="shared" ca="1" si="58"/>
        <v>80567</v>
      </c>
      <c r="K179" s="3">
        <f t="shared" ca="1" si="59"/>
        <v>5</v>
      </c>
      <c r="L179" s="3" t="str">
        <f t="shared" ca="1" si="60"/>
        <v>Nunavut</v>
      </c>
      <c r="M179" s="3">
        <f t="shared" ca="1" si="63"/>
        <v>402835</v>
      </c>
      <c r="N179" s="3">
        <f t="shared" ca="1" si="61"/>
        <v>261588.62068075608</v>
      </c>
      <c r="O179" s="3">
        <f t="shared" ca="1" si="64"/>
        <v>55423.621913618779</v>
      </c>
      <c r="P179" s="3">
        <f t="shared" ca="1" si="62"/>
        <v>42053</v>
      </c>
      <c r="Q179" s="3">
        <f t="shared" ca="1" si="65"/>
        <v>31062.598590571124</v>
      </c>
      <c r="R179" s="3">
        <f t="shared" ca="1" si="66"/>
        <v>97857.161569720789</v>
      </c>
      <c r="S179" s="3">
        <f t="shared" ca="1" si="67"/>
        <v>556115.78348333959</v>
      </c>
      <c r="T179" s="3">
        <f t="shared" ca="1" si="68"/>
        <v>334704.21927132719</v>
      </c>
      <c r="U179" s="3">
        <f t="shared" ca="1" si="69"/>
        <v>221411.5642120124</v>
      </c>
    </row>
    <row r="180" spans="1:21" x14ac:dyDescent="0.3">
      <c r="A180" s="3">
        <f t="shared" ca="1" si="50"/>
        <v>2</v>
      </c>
      <c r="B180" s="3" t="str">
        <f t="shared" ca="1" si="51"/>
        <v>Women</v>
      </c>
      <c r="C180" s="3">
        <f t="shared" ca="1" si="52"/>
        <v>36</v>
      </c>
      <c r="D180" s="3">
        <f t="shared" ca="1" si="53"/>
        <v>3</v>
      </c>
      <c r="E180" s="3" t="str">
        <f t="shared" ca="1" si="54"/>
        <v>Teaching</v>
      </c>
      <c r="F180" s="3">
        <f t="shared" ca="1" si="55"/>
        <v>3</v>
      </c>
      <c r="G180" s="3" t="str">
        <f t="shared" ca="1" si="49"/>
        <v>University</v>
      </c>
      <c r="H180" s="3">
        <f t="shared" ca="1" si="56"/>
        <v>2</v>
      </c>
      <c r="I180" s="3">
        <f t="shared" ca="1" si="57"/>
        <v>1</v>
      </c>
      <c r="J180" s="3">
        <f t="shared" ca="1" si="58"/>
        <v>73115</v>
      </c>
      <c r="K180" s="3">
        <f t="shared" ca="1" si="59"/>
        <v>13</v>
      </c>
      <c r="L180" s="3" t="str">
        <f t="shared" ca="1" si="60"/>
        <v>Prince Edward Island</v>
      </c>
      <c r="M180" s="3">
        <f t="shared" ca="1" si="63"/>
        <v>365575</v>
      </c>
      <c r="N180" s="3">
        <f t="shared" ca="1" si="61"/>
        <v>174177.46112565396</v>
      </c>
      <c r="O180" s="3">
        <f t="shared" ca="1" si="64"/>
        <v>25109.628970928796</v>
      </c>
      <c r="P180" s="3">
        <f t="shared" ca="1" si="62"/>
        <v>18739</v>
      </c>
      <c r="Q180" s="3">
        <f t="shared" ca="1" si="65"/>
        <v>38458.527876352447</v>
      </c>
      <c r="R180" s="3">
        <f t="shared" ca="1" si="66"/>
        <v>27721.563850764214</v>
      </c>
      <c r="S180" s="3">
        <f t="shared" ca="1" si="67"/>
        <v>418406.19282169302</v>
      </c>
      <c r="T180" s="3">
        <f t="shared" ca="1" si="68"/>
        <v>231374.98900200642</v>
      </c>
      <c r="U180" s="3">
        <f t="shared" ca="1" si="69"/>
        <v>187031.20381968661</v>
      </c>
    </row>
    <row r="181" spans="1:21" x14ac:dyDescent="0.3">
      <c r="A181" s="3">
        <f t="shared" ca="1" si="50"/>
        <v>2</v>
      </c>
      <c r="B181" s="3" t="str">
        <f t="shared" ca="1" si="51"/>
        <v>Women</v>
      </c>
      <c r="C181" s="3">
        <f t="shared" ca="1" si="52"/>
        <v>37</v>
      </c>
      <c r="D181" s="3">
        <f t="shared" ca="1" si="53"/>
        <v>3</v>
      </c>
      <c r="E181" s="3" t="str">
        <f t="shared" ca="1" si="54"/>
        <v>Teaching</v>
      </c>
      <c r="F181" s="3">
        <f t="shared" ca="1" si="55"/>
        <v>5</v>
      </c>
      <c r="G181" s="3" t="str">
        <f t="shared" ca="1" si="49"/>
        <v>Other</v>
      </c>
      <c r="H181" s="3">
        <f t="shared" ca="1" si="56"/>
        <v>3</v>
      </c>
      <c r="I181" s="3">
        <f t="shared" ca="1" si="57"/>
        <v>2</v>
      </c>
      <c r="J181" s="3">
        <f t="shared" ca="1" si="58"/>
        <v>39112</v>
      </c>
      <c r="K181" s="3">
        <f t="shared" ca="1" si="59"/>
        <v>1</v>
      </c>
      <c r="L181" s="3" t="str">
        <f t="shared" ca="1" si="60"/>
        <v>Yukon</v>
      </c>
      <c r="M181" s="3">
        <f t="shared" ca="1" si="63"/>
        <v>195560</v>
      </c>
      <c r="N181" s="3">
        <f t="shared" ca="1" si="61"/>
        <v>181009.53034176069</v>
      </c>
      <c r="O181" s="3">
        <f t="shared" ca="1" si="64"/>
        <v>11816.425169721568</v>
      </c>
      <c r="P181" s="3">
        <f t="shared" ca="1" si="62"/>
        <v>1305</v>
      </c>
      <c r="Q181" s="3">
        <f t="shared" ca="1" si="65"/>
        <v>27867.778393793866</v>
      </c>
      <c r="R181" s="3">
        <f t="shared" ca="1" si="66"/>
        <v>23074.907577079251</v>
      </c>
      <c r="S181" s="3">
        <f t="shared" ca="1" si="67"/>
        <v>230451.33274680082</v>
      </c>
      <c r="T181" s="3">
        <f t="shared" ca="1" si="68"/>
        <v>210182.30873555457</v>
      </c>
      <c r="U181" s="3">
        <f t="shared" ca="1" si="69"/>
        <v>20269.024011246249</v>
      </c>
    </row>
    <row r="182" spans="1:21" x14ac:dyDescent="0.3">
      <c r="A182" s="3">
        <f t="shared" ca="1" si="50"/>
        <v>2</v>
      </c>
      <c r="B182" s="3" t="str">
        <f t="shared" ca="1" si="51"/>
        <v>Women</v>
      </c>
      <c r="C182" s="3">
        <f t="shared" ca="1" si="52"/>
        <v>25</v>
      </c>
      <c r="D182" s="3">
        <f t="shared" ca="1" si="53"/>
        <v>2</v>
      </c>
      <c r="E182" s="3" t="str">
        <f t="shared" ca="1" si="54"/>
        <v>Construction</v>
      </c>
      <c r="F182" s="3">
        <f t="shared" ca="1" si="55"/>
        <v>3</v>
      </c>
      <c r="G182" s="3" t="str">
        <f t="shared" ca="1" si="49"/>
        <v>University</v>
      </c>
      <c r="H182" s="3">
        <f t="shared" ca="1" si="56"/>
        <v>4</v>
      </c>
      <c r="I182" s="3">
        <f t="shared" ca="1" si="57"/>
        <v>1</v>
      </c>
      <c r="J182" s="3">
        <f t="shared" ca="1" si="58"/>
        <v>85201</v>
      </c>
      <c r="K182" s="3">
        <f t="shared" ca="1" si="59"/>
        <v>3</v>
      </c>
      <c r="L182" s="3" t="str">
        <f t="shared" ca="1" si="60"/>
        <v>Northwest TR</v>
      </c>
      <c r="M182" s="3">
        <f t="shared" ca="1" si="63"/>
        <v>426005</v>
      </c>
      <c r="N182" s="3">
        <f t="shared" ca="1" si="61"/>
        <v>403600.85589952592</v>
      </c>
      <c r="O182" s="3">
        <f t="shared" ca="1" si="64"/>
        <v>46624.380573414404</v>
      </c>
      <c r="P182" s="3">
        <f t="shared" ca="1" si="62"/>
        <v>6332</v>
      </c>
      <c r="Q182" s="3">
        <f t="shared" ca="1" si="65"/>
        <v>39922.986461495166</v>
      </c>
      <c r="R182" s="3">
        <f t="shared" ca="1" si="66"/>
        <v>110922.14153214225</v>
      </c>
      <c r="S182" s="3">
        <f t="shared" ca="1" si="67"/>
        <v>583551.52210555668</v>
      </c>
      <c r="T182" s="3">
        <f t="shared" ca="1" si="68"/>
        <v>449855.84236102109</v>
      </c>
      <c r="U182" s="3">
        <f t="shared" ca="1" si="69"/>
        <v>133695.67974453559</v>
      </c>
    </row>
    <row r="183" spans="1:21" x14ac:dyDescent="0.3">
      <c r="A183" s="3">
        <f t="shared" ca="1" si="50"/>
        <v>1</v>
      </c>
      <c r="B183" s="3" t="str">
        <f t="shared" ca="1" si="51"/>
        <v>Men</v>
      </c>
      <c r="C183" s="3">
        <f t="shared" ca="1" si="52"/>
        <v>25</v>
      </c>
      <c r="D183" s="3">
        <f t="shared" ca="1" si="53"/>
        <v>1</v>
      </c>
      <c r="E183" s="3" t="str">
        <f t="shared" ca="1" si="54"/>
        <v>Health</v>
      </c>
      <c r="F183" s="3">
        <f t="shared" ca="1" si="55"/>
        <v>4</v>
      </c>
      <c r="G183" s="3" t="str">
        <f t="shared" ca="1" si="49"/>
        <v>Technical</v>
      </c>
      <c r="H183" s="3">
        <f t="shared" ca="1" si="56"/>
        <v>2</v>
      </c>
      <c r="I183" s="3">
        <f t="shared" ca="1" si="57"/>
        <v>1</v>
      </c>
      <c r="J183" s="3">
        <f t="shared" ca="1" si="58"/>
        <v>52925</v>
      </c>
      <c r="K183" s="3">
        <f t="shared" ca="1" si="59"/>
        <v>13</v>
      </c>
      <c r="L183" s="3" t="str">
        <f t="shared" ca="1" si="60"/>
        <v>Prince Edward Island</v>
      </c>
      <c r="M183" s="3">
        <f t="shared" ca="1" si="63"/>
        <v>211700</v>
      </c>
      <c r="N183" s="3">
        <f t="shared" ca="1" si="61"/>
        <v>156331.83574805062</v>
      </c>
      <c r="O183" s="3">
        <f t="shared" ca="1" si="64"/>
        <v>41909.148841988965</v>
      </c>
      <c r="P183" s="3">
        <f t="shared" ca="1" si="62"/>
        <v>16791</v>
      </c>
      <c r="Q183" s="3">
        <f t="shared" ca="1" si="65"/>
        <v>11793.787357646848</v>
      </c>
      <c r="R183" s="3">
        <f t="shared" ca="1" si="66"/>
        <v>64648.812092496766</v>
      </c>
      <c r="S183" s="3">
        <f t="shared" ca="1" si="67"/>
        <v>318257.96093448572</v>
      </c>
      <c r="T183" s="3">
        <f t="shared" ca="1" si="68"/>
        <v>184916.62310569748</v>
      </c>
      <c r="U183" s="3">
        <f t="shared" ca="1" si="69"/>
        <v>133341.33782878824</v>
      </c>
    </row>
    <row r="184" spans="1:21" x14ac:dyDescent="0.3">
      <c r="A184" s="3">
        <f t="shared" ca="1" si="50"/>
        <v>2</v>
      </c>
      <c r="B184" s="3" t="str">
        <f t="shared" ca="1" si="51"/>
        <v>Women</v>
      </c>
      <c r="C184" s="3">
        <f t="shared" ca="1" si="52"/>
        <v>30</v>
      </c>
      <c r="D184" s="3">
        <f t="shared" ca="1" si="53"/>
        <v>4</v>
      </c>
      <c r="E184" s="3" t="str">
        <f t="shared" ca="1" si="54"/>
        <v>IT</v>
      </c>
      <c r="F184" s="3">
        <f t="shared" ca="1" si="55"/>
        <v>5</v>
      </c>
      <c r="G184" s="3" t="str">
        <f t="shared" ca="1" si="49"/>
        <v>Other</v>
      </c>
      <c r="H184" s="3">
        <f t="shared" ca="1" si="56"/>
        <v>3</v>
      </c>
      <c r="I184" s="3">
        <f t="shared" ca="1" si="57"/>
        <v>2</v>
      </c>
      <c r="J184" s="3">
        <f t="shared" ca="1" si="58"/>
        <v>44149</v>
      </c>
      <c r="K184" s="3">
        <f t="shared" ca="1" si="59"/>
        <v>7</v>
      </c>
      <c r="L184" s="3" t="str">
        <f t="shared" ca="1" si="60"/>
        <v>Ontario</v>
      </c>
      <c r="M184" s="3">
        <f t="shared" ca="1" si="63"/>
        <v>220745</v>
      </c>
      <c r="N184" s="3">
        <f t="shared" ca="1" si="61"/>
        <v>205255.6676292207</v>
      </c>
      <c r="O184" s="3">
        <f t="shared" ca="1" si="64"/>
        <v>63043.239236708541</v>
      </c>
      <c r="P184" s="3">
        <f t="shared" ca="1" si="62"/>
        <v>58081</v>
      </c>
      <c r="Q184" s="3">
        <f t="shared" ca="1" si="65"/>
        <v>25050.202713282797</v>
      </c>
      <c r="R184" s="3">
        <f t="shared" ca="1" si="66"/>
        <v>12525.391776779608</v>
      </c>
      <c r="S184" s="3">
        <f t="shared" ca="1" si="67"/>
        <v>296313.63101348816</v>
      </c>
      <c r="T184" s="3">
        <f t="shared" ca="1" si="68"/>
        <v>288386.87034250348</v>
      </c>
      <c r="U184" s="3">
        <f t="shared" ca="1" si="69"/>
        <v>7926.7606709846877</v>
      </c>
    </row>
    <row r="185" spans="1:21" x14ac:dyDescent="0.3">
      <c r="A185" s="3">
        <f t="shared" ca="1" si="50"/>
        <v>2</v>
      </c>
      <c r="B185" s="3" t="str">
        <f t="shared" ca="1" si="51"/>
        <v>Women</v>
      </c>
      <c r="C185" s="3">
        <f t="shared" ca="1" si="52"/>
        <v>40</v>
      </c>
      <c r="D185" s="3">
        <f t="shared" ca="1" si="53"/>
        <v>2</v>
      </c>
      <c r="E185" s="3" t="str">
        <f t="shared" ca="1" si="54"/>
        <v>Construction</v>
      </c>
      <c r="F185" s="3">
        <f t="shared" ca="1" si="55"/>
        <v>2</v>
      </c>
      <c r="G185" s="3" t="str">
        <f t="shared" ca="1" si="49"/>
        <v>College</v>
      </c>
      <c r="H185" s="3">
        <f t="shared" ca="1" si="56"/>
        <v>1</v>
      </c>
      <c r="I185" s="3">
        <f t="shared" ca="1" si="57"/>
        <v>2</v>
      </c>
      <c r="J185" s="3">
        <f t="shared" ca="1" si="58"/>
        <v>79783</v>
      </c>
      <c r="K185" s="3">
        <f t="shared" ca="1" si="59"/>
        <v>9</v>
      </c>
      <c r="L185" s="3" t="str">
        <f t="shared" ca="1" si="60"/>
        <v>New Foundland</v>
      </c>
      <c r="M185" s="3">
        <f t="shared" ca="1" si="63"/>
        <v>398915</v>
      </c>
      <c r="N185" s="3">
        <f t="shared" ca="1" si="61"/>
        <v>129584.48093275937</v>
      </c>
      <c r="O185" s="3">
        <f t="shared" ca="1" si="64"/>
        <v>120081.95685752596</v>
      </c>
      <c r="P185" s="3">
        <f t="shared" ca="1" si="62"/>
        <v>7804</v>
      </c>
      <c r="Q185" s="3">
        <f t="shared" ca="1" si="65"/>
        <v>16490.285373094437</v>
      </c>
      <c r="R185" s="3">
        <f t="shared" ca="1" si="66"/>
        <v>14027.648948259079</v>
      </c>
      <c r="S185" s="3">
        <f t="shared" ca="1" si="67"/>
        <v>533024.60580578505</v>
      </c>
      <c r="T185" s="3">
        <f t="shared" ca="1" si="68"/>
        <v>153878.76630585379</v>
      </c>
      <c r="U185" s="3">
        <f t="shared" ca="1" si="69"/>
        <v>379145.83949993126</v>
      </c>
    </row>
    <row r="186" spans="1:21" x14ac:dyDescent="0.3">
      <c r="A186" s="3">
        <f t="shared" ca="1" si="50"/>
        <v>2</v>
      </c>
      <c r="B186" s="3" t="str">
        <f t="shared" ca="1" si="51"/>
        <v>Women</v>
      </c>
      <c r="C186" s="3">
        <f t="shared" ca="1" si="52"/>
        <v>36</v>
      </c>
      <c r="D186" s="3">
        <f t="shared" ca="1" si="53"/>
        <v>5</v>
      </c>
      <c r="E186" s="3" t="str">
        <f t="shared" ca="1" si="54"/>
        <v>General Work</v>
      </c>
      <c r="F186" s="3">
        <f t="shared" ca="1" si="55"/>
        <v>5</v>
      </c>
      <c r="G186" s="3" t="str">
        <f t="shared" ca="1" si="49"/>
        <v>Other</v>
      </c>
      <c r="H186" s="3">
        <f t="shared" ca="1" si="56"/>
        <v>3</v>
      </c>
      <c r="I186" s="3">
        <f t="shared" ca="1" si="57"/>
        <v>1</v>
      </c>
      <c r="J186" s="3">
        <f t="shared" ca="1" si="58"/>
        <v>66608</v>
      </c>
      <c r="K186" s="3">
        <f t="shared" ca="1" si="59"/>
        <v>8</v>
      </c>
      <c r="L186" s="3" t="str">
        <f t="shared" ca="1" si="60"/>
        <v>Quebec</v>
      </c>
      <c r="M186" s="3">
        <f t="shared" ca="1" si="63"/>
        <v>333040</v>
      </c>
      <c r="N186" s="3">
        <f t="shared" ca="1" si="61"/>
        <v>154124.66531421361</v>
      </c>
      <c r="O186" s="3">
        <f t="shared" ca="1" si="64"/>
        <v>52507.755599031902</v>
      </c>
      <c r="P186" s="3">
        <f t="shared" ca="1" si="62"/>
        <v>19053</v>
      </c>
      <c r="Q186" s="3">
        <f t="shared" ca="1" si="65"/>
        <v>572.04507123266274</v>
      </c>
      <c r="R186" s="3">
        <f t="shared" ca="1" si="66"/>
        <v>25674.433229033049</v>
      </c>
      <c r="S186" s="3">
        <f t="shared" ca="1" si="67"/>
        <v>411222.18882806494</v>
      </c>
      <c r="T186" s="3">
        <f t="shared" ca="1" si="68"/>
        <v>173749.71038544626</v>
      </c>
      <c r="U186" s="3">
        <f t="shared" ca="1" si="69"/>
        <v>237472.47844261868</v>
      </c>
    </row>
    <row r="187" spans="1:21" x14ac:dyDescent="0.3">
      <c r="A187" s="3">
        <f t="shared" ca="1" si="50"/>
        <v>2</v>
      </c>
      <c r="B187" s="3" t="str">
        <f t="shared" ca="1" si="51"/>
        <v>Women</v>
      </c>
      <c r="C187" s="3">
        <f t="shared" ca="1" si="52"/>
        <v>37</v>
      </c>
      <c r="D187" s="3">
        <f t="shared" ca="1" si="53"/>
        <v>1</v>
      </c>
      <c r="E187" s="3" t="str">
        <f t="shared" ca="1" si="54"/>
        <v>Health</v>
      </c>
      <c r="F187" s="3">
        <f t="shared" ca="1" si="55"/>
        <v>5</v>
      </c>
      <c r="G187" s="3" t="str">
        <f t="shared" ca="1" si="49"/>
        <v>Other</v>
      </c>
      <c r="H187" s="3">
        <f t="shared" ca="1" si="56"/>
        <v>2</v>
      </c>
      <c r="I187" s="3">
        <f t="shared" ca="1" si="57"/>
        <v>1</v>
      </c>
      <c r="J187" s="3">
        <f t="shared" ca="1" si="58"/>
        <v>73140</v>
      </c>
      <c r="K187" s="3">
        <f t="shared" ca="1" si="59"/>
        <v>1</v>
      </c>
      <c r="L187" s="3" t="str">
        <f t="shared" ca="1" si="60"/>
        <v>Yukon</v>
      </c>
      <c r="M187" s="3">
        <f t="shared" ca="1" si="63"/>
        <v>365700</v>
      </c>
      <c r="N187" s="3">
        <f t="shared" ca="1" si="61"/>
        <v>21600.171566492285</v>
      </c>
      <c r="O187" s="3">
        <f t="shared" ca="1" si="64"/>
        <v>35378.471374588727</v>
      </c>
      <c r="P187" s="3">
        <f t="shared" ca="1" si="62"/>
        <v>22212</v>
      </c>
      <c r="Q187" s="3">
        <f t="shared" ca="1" si="65"/>
        <v>15328.543757463662</v>
      </c>
      <c r="R187" s="3">
        <f t="shared" ca="1" si="66"/>
        <v>108592.17572351954</v>
      </c>
      <c r="S187" s="3">
        <f t="shared" ca="1" si="67"/>
        <v>509670.64709810825</v>
      </c>
      <c r="T187" s="3">
        <f t="shared" ca="1" si="68"/>
        <v>59140.715323955941</v>
      </c>
      <c r="U187" s="3">
        <f t="shared" ca="1" si="69"/>
        <v>450529.93177415233</v>
      </c>
    </row>
    <row r="188" spans="1:21" x14ac:dyDescent="0.3">
      <c r="A188" s="3">
        <f t="shared" ca="1" si="50"/>
        <v>1</v>
      </c>
      <c r="B188" s="3" t="str">
        <f t="shared" ca="1" si="51"/>
        <v>Men</v>
      </c>
      <c r="C188" s="3">
        <f t="shared" ca="1" si="52"/>
        <v>25</v>
      </c>
      <c r="D188" s="3">
        <f t="shared" ca="1" si="53"/>
        <v>6</v>
      </c>
      <c r="E188" s="3" t="str">
        <f t="shared" ca="1" si="54"/>
        <v>Agriculture</v>
      </c>
      <c r="F188" s="3">
        <f t="shared" ca="1" si="55"/>
        <v>4</v>
      </c>
      <c r="G188" s="3" t="str">
        <f t="shared" ca="1" si="49"/>
        <v>Technical</v>
      </c>
      <c r="H188" s="3">
        <f t="shared" ca="1" si="56"/>
        <v>2</v>
      </c>
      <c r="I188" s="3">
        <f t="shared" ca="1" si="57"/>
        <v>3</v>
      </c>
      <c r="J188" s="3">
        <f t="shared" ca="1" si="58"/>
        <v>71960</v>
      </c>
      <c r="K188" s="3">
        <f t="shared" ca="1" si="59"/>
        <v>7</v>
      </c>
      <c r="L188" s="3" t="str">
        <f t="shared" ca="1" si="60"/>
        <v>Ontario</v>
      </c>
      <c r="M188" s="3">
        <f t="shared" ca="1" si="63"/>
        <v>359800</v>
      </c>
      <c r="N188" s="3">
        <f t="shared" ca="1" si="61"/>
        <v>351403.98663053301</v>
      </c>
      <c r="O188" s="3">
        <f t="shared" ca="1" si="64"/>
        <v>33621.550179037913</v>
      </c>
      <c r="P188" s="3">
        <f t="shared" ca="1" si="62"/>
        <v>7967</v>
      </c>
      <c r="Q188" s="3">
        <f t="shared" ca="1" si="65"/>
        <v>14746.127204647782</v>
      </c>
      <c r="R188" s="3">
        <f t="shared" ca="1" si="66"/>
        <v>104061.68920665525</v>
      </c>
      <c r="S188" s="3">
        <f t="shared" ca="1" si="67"/>
        <v>497483.23938569316</v>
      </c>
      <c r="T188" s="3">
        <f t="shared" ca="1" si="68"/>
        <v>374117.11383518076</v>
      </c>
      <c r="U188" s="3">
        <f t="shared" ca="1" si="69"/>
        <v>123366.1255505124</v>
      </c>
    </row>
    <row r="189" spans="1:21" x14ac:dyDescent="0.3">
      <c r="A189" s="3">
        <f t="shared" ca="1" si="50"/>
        <v>1</v>
      </c>
      <c r="B189" s="3" t="str">
        <f t="shared" ca="1" si="51"/>
        <v>Men</v>
      </c>
      <c r="C189" s="3">
        <f t="shared" ca="1" si="52"/>
        <v>27</v>
      </c>
      <c r="D189" s="3">
        <f t="shared" ca="1" si="53"/>
        <v>4</v>
      </c>
      <c r="E189" s="3" t="str">
        <f t="shared" ca="1" si="54"/>
        <v>IT</v>
      </c>
      <c r="F189" s="3">
        <f t="shared" ca="1" si="55"/>
        <v>5</v>
      </c>
      <c r="G189" s="3" t="str">
        <f t="shared" ca="1" si="49"/>
        <v>Other</v>
      </c>
      <c r="H189" s="3">
        <f t="shared" ca="1" si="56"/>
        <v>1</v>
      </c>
      <c r="I189" s="3">
        <f t="shared" ca="1" si="57"/>
        <v>3</v>
      </c>
      <c r="J189" s="3">
        <f t="shared" ca="1" si="58"/>
        <v>65327</v>
      </c>
      <c r="K189" s="3">
        <f t="shared" ca="1" si="59"/>
        <v>10</v>
      </c>
      <c r="L189" s="3" t="str">
        <f t="shared" ca="1" si="60"/>
        <v>New Brunckwick</v>
      </c>
      <c r="M189" s="3">
        <f t="shared" ca="1" si="63"/>
        <v>391962</v>
      </c>
      <c r="N189" s="3">
        <f t="shared" ca="1" si="61"/>
        <v>225431.23021650058</v>
      </c>
      <c r="O189" s="3">
        <f t="shared" ca="1" si="64"/>
        <v>16951.621258248557</v>
      </c>
      <c r="P189" s="3">
        <f t="shared" ca="1" si="62"/>
        <v>12550</v>
      </c>
      <c r="Q189" s="3">
        <f t="shared" ca="1" si="65"/>
        <v>409.44454646432496</v>
      </c>
      <c r="R189" s="3">
        <f t="shared" ca="1" si="66"/>
        <v>95809.902714340191</v>
      </c>
      <c r="S189" s="3">
        <f t="shared" ca="1" si="67"/>
        <v>504723.52397258877</v>
      </c>
      <c r="T189" s="3">
        <f t="shared" ca="1" si="68"/>
        <v>238390.67476296492</v>
      </c>
      <c r="U189" s="3">
        <f t="shared" ca="1" si="69"/>
        <v>266332.84920962388</v>
      </c>
    </row>
    <row r="190" spans="1:21" x14ac:dyDescent="0.3">
      <c r="A190" s="3">
        <f t="shared" ca="1" si="50"/>
        <v>1</v>
      </c>
      <c r="B190" s="3" t="str">
        <f t="shared" ca="1" si="51"/>
        <v>Men</v>
      </c>
      <c r="C190" s="3">
        <f t="shared" ca="1" si="52"/>
        <v>32</v>
      </c>
      <c r="D190" s="3">
        <f t="shared" ca="1" si="53"/>
        <v>4</v>
      </c>
      <c r="E190" s="3" t="str">
        <f t="shared" ca="1" si="54"/>
        <v>IT</v>
      </c>
      <c r="F190" s="3">
        <f t="shared" ca="1" si="55"/>
        <v>1</v>
      </c>
      <c r="G190" s="3" t="str">
        <f t="shared" ca="1" si="49"/>
        <v>High School</v>
      </c>
      <c r="H190" s="3">
        <f t="shared" ca="1" si="56"/>
        <v>3</v>
      </c>
      <c r="I190" s="3">
        <f t="shared" ca="1" si="57"/>
        <v>3</v>
      </c>
      <c r="J190" s="3">
        <f t="shared" ca="1" si="58"/>
        <v>32715</v>
      </c>
      <c r="K190" s="3">
        <f t="shared" ca="1" si="59"/>
        <v>10</v>
      </c>
      <c r="L190" s="3" t="str">
        <f t="shared" ca="1" si="60"/>
        <v>New Brunckwick</v>
      </c>
      <c r="M190" s="3">
        <f t="shared" ca="1" si="63"/>
        <v>196290</v>
      </c>
      <c r="N190" s="3">
        <f t="shared" ca="1" si="61"/>
        <v>135475.60560651991</v>
      </c>
      <c r="O190" s="3">
        <f t="shared" ca="1" si="64"/>
        <v>84256.721482040084</v>
      </c>
      <c r="P190" s="3">
        <f t="shared" ca="1" si="62"/>
        <v>33810</v>
      </c>
      <c r="Q190" s="3">
        <f t="shared" ca="1" si="65"/>
        <v>21600.338417042145</v>
      </c>
      <c r="R190" s="3">
        <f t="shared" ca="1" si="66"/>
        <v>11306.14328848343</v>
      </c>
      <c r="S190" s="3">
        <f t="shared" ca="1" si="67"/>
        <v>291852.86477052351</v>
      </c>
      <c r="T190" s="3">
        <f t="shared" ca="1" si="68"/>
        <v>190885.94402356204</v>
      </c>
      <c r="U190" s="3">
        <f t="shared" ca="1" si="69"/>
        <v>100966.92074696146</v>
      </c>
    </row>
    <row r="191" spans="1:21" x14ac:dyDescent="0.3">
      <c r="A191" s="3">
        <f t="shared" ca="1" si="50"/>
        <v>2</v>
      </c>
      <c r="B191" s="3" t="str">
        <f t="shared" ca="1" si="51"/>
        <v>Women</v>
      </c>
      <c r="C191" s="3">
        <f t="shared" ca="1" si="52"/>
        <v>30</v>
      </c>
      <c r="D191" s="3">
        <f t="shared" ca="1" si="53"/>
        <v>2</v>
      </c>
      <c r="E191" s="3" t="str">
        <f t="shared" ca="1" si="54"/>
        <v>Construction</v>
      </c>
      <c r="F191" s="3">
        <f t="shared" ca="1" si="55"/>
        <v>3</v>
      </c>
      <c r="G191" s="3" t="str">
        <f t="shared" ca="1" si="49"/>
        <v>University</v>
      </c>
      <c r="H191" s="3">
        <f t="shared" ca="1" si="56"/>
        <v>1</v>
      </c>
      <c r="I191" s="3">
        <f t="shared" ca="1" si="57"/>
        <v>1</v>
      </c>
      <c r="J191" s="3">
        <f t="shared" ca="1" si="58"/>
        <v>33841</v>
      </c>
      <c r="K191" s="3">
        <f t="shared" ca="1" si="59"/>
        <v>4</v>
      </c>
      <c r="L191" s="3" t="str">
        <f t="shared" ca="1" si="60"/>
        <v>Alberta</v>
      </c>
      <c r="M191" s="3">
        <f t="shared" ca="1" si="63"/>
        <v>203046</v>
      </c>
      <c r="N191" s="3">
        <f t="shared" ca="1" si="61"/>
        <v>67707.728599226204</v>
      </c>
      <c r="O191" s="3">
        <f t="shared" ca="1" si="64"/>
        <v>11023.836254760872</v>
      </c>
      <c r="P191" s="3">
        <f t="shared" ca="1" si="62"/>
        <v>7270</v>
      </c>
      <c r="Q191" s="3">
        <f t="shared" ca="1" si="65"/>
        <v>22990.338642110441</v>
      </c>
      <c r="R191" s="3">
        <f t="shared" ca="1" si="66"/>
        <v>11093.24229565422</v>
      </c>
      <c r="S191" s="3">
        <f t="shared" ca="1" si="67"/>
        <v>225163.07855041511</v>
      </c>
      <c r="T191" s="3">
        <f t="shared" ca="1" si="68"/>
        <v>97968.067241336641</v>
      </c>
      <c r="U191" s="3">
        <f t="shared" ca="1" si="69"/>
        <v>127195.01130907847</v>
      </c>
    </row>
    <row r="192" spans="1:21" x14ac:dyDescent="0.3">
      <c r="A192" s="3">
        <f t="shared" ca="1" si="50"/>
        <v>1</v>
      </c>
      <c r="B192" s="3" t="str">
        <f t="shared" ca="1" si="51"/>
        <v>Men</v>
      </c>
      <c r="C192" s="3">
        <f t="shared" ca="1" si="52"/>
        <v>33</v>
      </c>
      <c r="D192" s="3">
        <f t="shared" ca="1" si="53"/>
        <v>6</v>
      </c>
      <c r="E192" s="3" t="str">
        <f t="shared" ca="1" si="54"/>
        <v>Agriculture</v>
      </c>
      <c r="F192" s="3">
        <f t="shared" ca="1" si="55"/>
        <v>5</v>
      </c>
      <c r="G192" s="3" t="str">
        <f t="shared" ca="1" si="49"/>
        <v>Other</v>
      </c>
      <c r="H192" s="3">
        <f t="shared" ca="1" si="56"/>
        <v>1</v>
      </c>
      <c r="I192" s="3">
        <f t="shared" ca="1" si="57"/>
        <v>2</v>
      </c>
      <c r="J192" s="3">
        <f t="shared" ca="1" si="58"/>
        <v>27104</v>
      </c>
      <c r="K192" s="3">
        <f t="shared" ca="1" si="59"/>
        <v>11</v>
      </c>
      <c r="L192" s="3" t="str">
        <f t="shared" ca="1" si="60"/>
        <v>Nova Scotia</v>
      </c>
      <c r="M192" s="3">
        <f t="shared" ca="1" si="63"/>
        <v>108416</v>
      </c>
      <c r="N192" s="3">
        <f t="shared" ca="1" si="61"/>
        <v>6285.2616784026031</v>
      </c>
      <c r="O192" s="3">
        <f t="shared" ca="1" si="64"/>
        <v>10367.377518159879</v>
      </c>
      <c r="P192" s="3">
        <f t="shared" ca="1" si="62"/>
        <v>5157</v>
      </c>
      <c r="Q192" s="3">
        <f t="shared" ca="1" si="65"/>
        <v>26122.468484608667</v>
      </c>
      <c r="R192" s="3">
        <f t="shared" ca="1" si="66"/>
        <v>29842.23312597342</v>
      </c>
      <c r="S192" s="3">
        <f t="shared" ca="1" si="67"/>
        <v>148625.6106441333</v>
      </c>
      <c r="T192" s="3">
        <f t="shared" ca="1" si="68"/>
        <v>37564.730163011271</v>
      </c>
      <c r="U192" s="3">
        <f t="shared" ca="1" si="69"/>
        <v>111060.88048112203</v>
      </c>
    </row>
    <row r="193" spans="1:21" x14ac:dyDescent="0.3">
      <c r="A193" s="3">
        <f t="shared" ca="1" si="50"/>
        <v>1</v>
      </c>
      <c r="B193" s="3" t="str">
        <f t="shared" ca="1" si="51"/>
        <v>Men</v>
      </c>
      <c r="C193" s="3">
        <f t="shared" ca="1" si="52"/>
        <v>42</v>
      </c>
      <c r="D193" s="3">
        <f t="shared" ca="1" si="53"/>
        <v>1</v>
      </c>
      <c r="E193" s="3" t="str">
        <f t="shared" ca="1" si="54"/>
        <v>Health</v>
      </c>
      <c r="F193" s="3">
        <f t="shared" ca="1" si="55"/>
        <v>4</v>
      </c>
      <c r="G193" s="3" t="str">
        <f t="shared" ca="1" si="49"/>
        <v>Technical</v>
      </c>
      <c r="H193" s="3">
        <f t="shared" ca="1" si="56"/>
        <v>2</v>
      </c>
      <c r="I193" s="3">
        <f t="shared" ca="1" si="57"/>
        <v>3</v>
      </c>
      <c r="J193" s="3">
        <f t="shared" ca="1" si="58"/>
        <v>88963</v>
      </c>
      <c r="K193" s="3">
        <f t="shared" ca="1" si="59"/>
        <v>2</v>
      </c>
      <c r="L193" s="3" t="str">
        <f t="shared" ca="1" si="60"/>
        <v>BC</v>
      </c>
      <c r="M193" s="3">
        <f t="shared" ca="1" si="63"/>
        <v>355852</v>
      </c>
      <c r="N193" s="3">
        <f t="shared" ca="1" si="61"/>
        <v>214845.30789972172</v>
      </c>
      <c r="O193" s="3">
        <f t="shared" ca="1" si="64"/>
        <v>30507.757137847759</v>
      </c>
      <c r="P193" s="3">
        <f t="shared" ca="1" si="62"/>
        <v>15547</v>
      </c>
      <c r="Q193" s="3">
        <f t="shared" ca="1" si="65"/>
        <v>15332.434237500596</v>
      </c>
      <c r="R193" s="3">
        <f t="shared" ca="1" si="66"/>
        <v>132457.8499533846</v>
      </c>
      <c r="S193" s="3">
        <f t="shared" ca="1" si="67"/>
        <v>518817.60709123238</v>
      </c>
      <c r="T193" s="3">
        <f t="shared" ca="1" si="68"/>
        <v>245724.74213722232</v>
      </c>
      <c r="U193" s="3">
        <f t="shared" ca="1" si="69"/>
        <v>273092.86495401006</v>
      </c>
    </row>
    <row r="194" spans="1:21" x14ac:dyDescent="0.3">
      <c r="A194" s="3">
        <f t="shared" ca="1" si="50"/>
        <v>1</v>
      </c>
      <c r="B194" s="3" t="str">
        <f t="shared" ca="1" si="51"/>
        <v>Men</v>
      </c>
      <c r="C194" s="3">
        <f t="shared" ca="1" si="52"/>
        <v>38</v>
      </c>
      <c r="D194" s="3">
        <f t="shared" ca="1" si="53"/>
        <v>5</v>
      </c>
      <c r="E194" s="3" t="str">
        <f t="shared" ca="1" si="54"/>
        <v>General Work</v>
      </c>
      <c r="F194" s="3">
        <f t="shared" ca="1" si="55"/>
        <v>5</v>
      </c>
      <c r="G194" s="3" t="str">
        <f t="shared" ca="1" si="49"/>
        <v>Other</v>
      </c>
      <c r="H194" s="3">
        <f t="shared" ca="1" si="56"/>
        <v>2</v>
      </c>
      <c r="I194" s="3">
        <f t="shared" ca="1" si="57"/>
        <v>2</v>
      </c>
      <c r="J194" s="3">
        <f t="shared" ca="1" si="58"/>
        <v>65125</v>
      </c>
      <c r="K194" s="3">
        <f t="shared" ca="1" si="59"/>
        <v>2</v>
      </c>
      <c r="L194" s="3" t="str">
        <f t="shared" ca="1" si="60"/>
        <v>BC</v>
      </c>
      <c r="M194" s="3">
        <f t="shared" ca="1" si="63"/>
        <v>325625</v>
      </c>
      <c r="N194" s="3">
        <f t="shared" ca="1" si="61"/>
        <v>23207.463013885117</v>
      </c>
      <c r="O194" s="3">
        <f t="shared" ca="1" si="64"/>
        <v>22337.157678834636</v>
      </c>
      <c r="P194" s="3">
        <f t="shared" ca="1" si="62"/>
        <v>5091</v>
      </c>
      <c r="Q194" s="3">
        <f t="shared" ca="1" si="65"/>
        <v>57837.825901552911</v>
      </c>
      <c r="R194" s="3">
        <f t="shared" ca="1" si="66"/>
        <v>43372.841228374498</v>
      </c>
      <c r="S194" s="3">
        <f t="shared" ca="1" si="67"/>
        <v>391334.99890720914</v>
      </c>
      <c r="T194" s="3">
        <f t="shared" ca="1" si="68"/>
        <v>86136.288915438025</v>
      </c>
      <c r="U194" s="3">
        <f t="shared" ca="1" si="69"/>
        <v>305198.70999177115</v>
      </c>
    </row>
    <row r="195" spans="1:21" x14ac:dyDescent="0.3">
      <c r="A195" s="3">
        <f t="shared" ca="1" si="50"/>
        <v>1</v>
      </c>
      <c r="B195" s="3" t="str">
        <f t="shared" ca="1" si="51"/>
        <v>Men</v>
      </c>
      <c r="C195" s="3">
        <f t="shared" ca="1" si="52"/>
        <v>28</v>
      </c>
      <c r="D195" s="3">
        <f t="shared" ca="1" si="53"/>
        <v>1</v>
      </c>
      <c r="E195" s="3" t="str">
        <f t="shared" ca="1" si="54"/>
        <v>Health</v>
      </c>
      <c r="F195" s="3">
        <f t="shared" ca="1" si="55"/>
        <v>5</v>
      </c>
      <c r="G195" s="3" t="str">
        <f t="shared" ca="1" si="49"/>
        <v>Other</v>
      </c>
      <c r="H195" s="3">
        <f t="shared" ca="1" si="56"/>
        <v>4</v>
      </c>
      <c r="I195" s="3">
        <f t="shared" ca="1" si="57"/>
        <v>1</v>
      </c>
      <c r="J195" s="3">
        <f t="shared" ca="1" si="58"/>
        <v>62402</v>
      </c>
      <c r="K195" s="3">
        <f t="shared" ca="1" si="59"/>
        <v>4</v>
      </c>
      <c r="L195" s="3" t="str">
        <f t="shared" ca="1" si="60"/>
        <v>Alberta</v>
      </c>
      <c r="M195" s="3">
        <f t="shared" ca="1" si="63"/>
        <v>249608</v>
      </c>
      <c r="N195" s="3">
        <f t="shared" ca="1" si="61"/>
        <v>9759.7496064421448</v>
      </c>
      <c r="O195" s="3">
        <f t="shared" ca="1" si="64"/>
        <v>24895.147557177817</v>
      </c>
      <c r="P195" s="3">
        <f t="shared" ca="1" si="62"/>
        <v>21333</v>
      </c>
      <c r="Q195" s="3">
        <f t="shared" ca="1" si="65"/>
        <v>42782.222290232799</v>
      </c>
      <c r="R195" s="3">
        <f t="shared" ca="1" si="66"/>
        <v>19406.369910628029</v>
      </c>
      <c r="S195" s="3">
        <f t="shared" ca="1" si="67"/>
        <v>293909.51746780582</v>
      </c>
      <c r="T195" s="3">
        <f t="shared" ca="1" si="68"/>
        <v>73874.97189667495</v>
      </c>
      <c r="U195" s="3">
        <f t="shared" ca="1" si="69"/>
        <v>220034.54557113088</v>
      </c>
    </row>
    <row r="196" spans="1:21" x14ac:dyDescent="0.3">
      <c r="A196" s="3">
        <f t="shared" ca="1" si="50"/>
        <v>1</v>
      </c>
      <c r="B196" s="3" t="str">
        <f t="shared" ca="1" si="51"/>
        <v>Men</v>
      </c>
      <c r="C196" s="3">
        <f t="shared" ca="1" si="52"/>
        <v>27</v>
      </c>
      <c r="D196" s="3">
        <f t="shared" ca="1" si="53"/>
        <v>5</v>
      </c>
      <c r="E196" s="3" t="str">
        <f t="shared" ca="1" si="54"/>
        <v>General Work</v>
      </c>
      <c r="F196" s="3">
        <f t="shared" ca="1" si="55"/>
        <v>3</v>
      </c>
      <c r="G196" s="3" t="str">
        <f t="shared" ca="1" si="49"/>
        <v>University</v>
      </c>
      <c r="H196" s="3">
        <f t="shared" ca="1" si="56"/>
        <v>3</v>
      </c>
      <c r="I196" s="3">
        <f t="shared" ca="1" si="57"/>
        <v>3</v>
      </c>
      <c r="J196" s="3">
        <f t="shared" ca="1" si="58"/>
        <v>87013</v>
      </c>
      <c r="K196" s="3">
        <f t="shared" ca="1" si="59"/>
        <v>12</v>
      </c>
      <c r="L196" s="3" t="str">
        <f t="shared" ca="1" si="60"/>
        <v>Prince Edward Island</v>
      </c>
      <c r="M196" s="3">
        <f t="shared" ca="1" si="63"/>
        <v>348052</v>
      </c>
      <c r="N196" s="3">
        <f t="shared" ca="1" si="61"/>
        <v>98295.857153195815</v>
      </c>
      <c r="O196" s="3">
        <f t="shared" ca="1" si="64"/>
        <v>205241.28497655503</v>
      </c>
      <c r="P196" s="3">
        <f t="shared" ca="1" si="62"/>
        <v>80381</v>
      </c>
      <c r="Q196" s="3">
        <f t="shared" ca="1" si="65"/>
        <v>48943.803647657398</v>
      </c>
      <c r="R196" s="3">
        <f t="shared" ca="1" si="66"/>
        <v>100714.74613614527</v>
      </c>
      <c r="S196" s="3">
        <f t="shared" ca="1" si="67"/>
        <v>654008.03111270035</v>
      </c>
      <c r="T196" s="3">
        <f t="shared" ca="1" si="68"/>
        <v>227620.66080085322</v>
      </c>
      <c r="U196" s="3">
        <f t="shared" ca="1" si="69"/>
        <v>426387.37031184713</v>
      </c>
    </row>
    <row r="197" spans="1:21" x14ac:dyDescent="0.3">
      <c r="A197" s="3">
        <f t="shared" ca="1" si="50"/>
        <v>1</v>
      </c>
      <c r="B197" s="3" t="str">
        <f t="shared" ca="1" si="51"/>
        <v>Men</v>
      </c>
      <c r="C197" s="3">
        <f t="shared" ca="1" si="52"/>
        <v>35</v>
      </c>
      <c r="D197" s="3">
        <f t="shared" ca="1" si="53"/>
        <v>1</v>
      </c>
      <c r="E197" s="3" t="str">
        <f t="shared" ca="1" si="54"/>
        <v>Health</v>
      </c>
      <c r="F197" s="3">
        <f t="shared" ca="1" si="55"/>
        <v>1</v>
      </c>
      <c r="G197" s="3" t="str">
        <f t="shared" ref="G197:G260" ca="1" si="70">VLOOKUP(F197,$Z$29:$AA$33,2)</f>
        <v>High School</v>
      </c>
      <c r="H197" s="3">
        <f t="shared" ca="1" si="56"/>
        <v>3</v>
      </c>
      <c r="I197" s="3">
        <f t="shared" ca="1" si="57"/>
        <v>3</v>
      </c>
      <c r="J197" s="3">
        <f t="shared" ca="1" si="58"/>
        <v>47312</v>
      </c>
      <c r="K197" s="3">
        <f t="shared" ca="1" si="59"/>
        <v>3</v>
      </c>
      <c r="L197" s="3" t="str">
        <f t="shared" ca="1" si="60"/>
        <v>Northwest TR</v>
      </c>
      <c r="M197" s="3">
        <f t="shared" ca="1" si="63"/>
        <v>141936</v>
      </c>
      <c r="N197" s="3">
        <f t="shared" ca="1" si="61"/>
        <v>131503.45076431084</v>
      </c>
      <c r="O197" s="3">
        <f t="shared" ca="1" si="64"/>
        <v>24747.160054130985</v>
      </c>
      <c r="P197" s="3">
        <f t="shared" ca="1" si="62"/>
        <v>7636</v>
      </c>
      <c r="Q197" s="3">
        <f t="shared" ca="1" si="65"/>
        <v>45237.655652912501</v>
      </c>
      <c r="R197" s="3">
        <f t="shared" ca="1" si="66"/>
        <v>21273.490985707082</v>
      </c>
      <c r="S197" s="3">
        <f t="shared" ca="1" si="67"/>
        <v>187956.65103983806</v>
      </c>
      <c r="T197" s="3">
        <f t="shared" ca="1" si="68"/>
        <v>184377.10641722335</v>
      </c>
      <c r="U197" s="3">
        <f t="shared" ca="1" si="69"/>
        <v>3579.5446226147178</v>
      </c>
    </row>
    <row r="198" spans="1:21" x14ac:dyDescent="0.3">
      <c r="A198" s="3">
        <f t="shared" ref="A198:A261" ca="1" si="71">RANDBETWEEN(1,2)</f>
        <v>2</v>
      </c>
      <c r="B198" s="3" t="str">
        <f t="shared" ref="B198:B261" ca="1" si="72">IF(A198=1, "Men", "Women")</f>
        <v>Women</v>
      </c>
      <c r="C198" s="3">
        <f t="shared" ref="C198:C261" ca="1" si="73">RANDBETWEEN(25,45)</f>
        <v>45</v>
      </c>
      <c r="D198" s="3">
        <f t="shared" ref="D198:D261" ca="1" si="74">RANDBETWEEN(1,6)</f>
        <v>4</v>
      </c>
      <c r="E198" s="3" t="str">
        <f t="shared" ref="E198:E261" ca="1" si="75">VLOOKUP(D198,$Z$6:$AA$11, 2)</f>
        <v>IT</v>
      </c>
      <c r="F198" s="3">
        <f t="shared" ref="F198:F261" ca="1" si="76">RANDBETWEEN(1,5)</f>
        <v>4</v>
      </c>
      <c r="G198" s="3" t="str">
        <f t="shared" ca="1" si="70"/>
        <v>Technical</v>
      </c>
      <c r="H198" s="3">
        <f t="shared" ref="H198:H261" ca="1" si="77">RANDBETWEEN(0,4)</f>
        <v>0</v>
      </c>
      <c r="I198" s="3">
        <f t="shared" ref="I198:I261" ca="1" si="78">RANDBETWEEN(1,3)</f>
        <v>2</v>
      </c>
      <c r="J198" s="3">
        <f t="shared" ref="J198:J261" ca="1" si="79">RANDBETWEEN(25000,90000)</f>
        <v>46388</v>
      </c>
      <c r="K198" s="3">
        <f t="shared" ref="K198:K261" ca="1" si="80">RANDBETWEEN(1,13)</f>
        <v>6</v>
      </c>
      <c r="L198" s="3" t="str">
        <f t="shared" ref="L198:L261" ca="1" si="81">VLOOKUP(K198,$Z$14:$AA$25,2)</f>
        <v>Saskatchewan</v>
      </c>
      <c r="M198" s="3">
        <f t="shared" ca="1" si="63"/>
        <v>231940</v>
      </c>
      <c r="N198" s="3">
        <f t="shared" ref="N198:N261" ca="1" si="82">RAND()*M198</f>
        <v>15431.05111105859</v>
      </c>
      <c r="O198" s="3">
        <f t="shared" ca="1" si="64"/>
        <v>47677.216559984598</v>
      </c>
      <c r="P198" s="3">
        <f t="shared" ref="P198:P261" ca="1" si="83">RANDBETWEEN(0,O198)</f>
        <v>24491</v>
      </c>
      <c r="Q198" s="3">
        <f t="shared" ca="1" si="65"/>
        <v>18828.471648339655</v>
      </c>
      <c r="R198" s="3">
        <f t="shared" ca="1" si="66"/>
        <v>56277.31535036055</v>
      </c>
      <c r="S198" s="3">
        <f t="shared" ca="1" si="67"/>
        <v>335894.53191034513</v>
      </c>
      <c r="T198" s="3">
        <f t="shared" ca="1" si="68"/>
        <v>58750.522759398249</v>
      </c>
      <c r="U198" s="3">
        <f t="shared" ca="1" si="69"/>
        <v>277144.00915094686</v>
      </c>
    </row>
    <row r="199" spans="1:21" x14ac:dyDescent="0.3">
      <c r="A199" s="3">
        <f t="shared" ca="1" si="71"/>
        <v>1</v>
      </c>
      <c r="B199" s="3" t="str">
        <f t="shared" ca="1" si="72"/>
        <v>Men</v>
      </c>
      <c r="C199" s="3">
        <f t="shared" ca="1" si="73"/>
        <v>43</v>
      </c>
      <c r="D199" s="3">
        <f t="shared" ca="1" si="74"/>
        <v>1</v>
      </c>
      <c r="E199" s="3" t="str">
        <f t="shared" ca="1" si="75"/>
        <v>Health</v>
      </c>
      <c r="F199" s="3">
        <f t="shared" ca="1" si="76"/>
        <v>4</v>
      </c>
      <c r="G199" s="3" t="str">
        <f t="shared" ca="1" si="70"/>
        <v>Technical</v>
      </c>
      <c r="H199" s="3">
        <f t="shared" ca="1" si="77"/>
        <v>2</v>
      </c>
      <c r="I199" s="3">
        <f t="shared" ca="1" si="78"/>
        <v>2</v>
      </c>
      <c r="J199" s="3">
        <f t="shared" ca="1" si="79"/>
        <v>56025</v>
      </c>
      <c r="K199" s="3">
        <f t="shared" ca="1" si="80"/>
        <v>10</v>
      </c>
      <c r="L199" s="3" t="str">
        <f t="shared" ca="1" si="81"/>
        <v>New Brunckwick</v>
      </c>
      <c r="M199" s="3">
        <f t="shared" ca="1" si="63"/>
        <v>224100</v>
      </c>
      <c r="N199" s="3">
        <f t="shared" ca="1" si="82"/>
        <v>164061.50902981122</v>
      </c>
      <c r="O199" s="3">
        <f t="shared" ca="1" si="64"/>
        <v>8217.5548574176319</v>
      </c>
      <c r="P199" s="3">
        <f t="shared" ca="1" si="83"/>
        <v>6787</v>
      </c>
      <c r="Q199" s="3">
        <f t="shared" ca="1" si="65"/>
        <v>32869.232755687328</v>
      </c>
      <c r="R199" s="3">
        <f t="shared" ca="1" si="66"/>
        <v>67868.072277277446</v>
      </c>
      <c r="S199" s="3">
        <f t="shared" ca="1" si="67"/>
        <v>300185.62713469507</v>
      </c>
      <c r="T199" s="3">
        <f t="shared" ca="1" si="68"/>
        <v>203717.74178549854</v>
      </c>
      <c r="U199" s="3">
        <f t="shared" ca="1" si="69"/>
        <v>96467.885349196527</v>
      </c>
    </row>
    <row r="200" spans="1:21" x14ac:dyDescent="0.3">
      <c r="A200" s="3">
        <f t="shared" ca="1" si="71"/>
        <v>1</v>
      </c>
      <c r="B200" s="3" t="str">
        <f t="shared" ca="1" si="72"/>
        <v>Men</v>
      </c>
      <c r="C200" s="3">
        <f t="shared" ca="1" si="73"/>
        <v>44</v>
      </c>
      <c r="D200" s="3">
        <f t="shared" ca="1" si="74"/>
        <v>6</v>
      </c>
      <c r="E200" s="3" t="str">
        <f t="shared" ca="1" si="75"/>
        <v>Agriculture</v>
      </c>
      <c r="F200" s="3">
        <f t="shared" ca="1" si="76"/>
        <v>1</v>
      </c>
      <c r="G200" s="3" t="str">
        <f t="shared" ca="1" si="70"/>
        <v>High School</v>
      </c>
      <c r="H200" s="3">
        <f t="shared" ca="1" si="77"/>
        <v>2</v>
      </c>
      <c r="I200" s="3">
        <f t="shared" ca="1" si="78"/>
        <v>3</v>
      </c>
      <c r="J200" s="3">
        <f t="shared" ca="1" si="79"/>
        <v>45840</v>
      </c>
      <c r="K200" s="3">
        <f t="shared" ca="1" si="80"/>
        <v>13</v>
      </c>
      <c r="L200" s="3" t="str">
        <f t="shared" ca="1" si="81"/>
        <v>Prince Edward Island</v>
      </c>
      <c r="M200" s="3">
        <f t="shared" ca="1" si="63"/>
        <v>275040</v>
      </c>
      <c r="N200" s="3">
        <f t="shared" ca="1" si="82"/>
        <v>116609.98433594075</v>
      </c>
      <c r="O200" s="3">
        <f t="shared" ca="1" si="64"/>
        <v>15933.276129822467</v>
      </c>
      <c r="P200" s="3">
        <f t="shared" ca="1" si="83"/>
        <v>12024</v>
      </c>
      <c r="Q200" s="3">
        <f t="shared" ca="1" si="65"/>
        <v>11816.579882717282</v>
      </c>
      <c r="R200" s="3">
        <f t="shared" ca="1" si="66"/>
        <v>35446.827997911038</v>
      </c>
      <c r="S200" s="3">
        <f t="shared" ca="1" si="67"/>
        <v>326420.1041277335</v>
      </c>
      <c r="T200" s="3">
        <f t="shared" ca="1" si="68"/>
        <v>140450.56421865802</v>
      </c>
      <c r="U200" s="3">
        <f t="shared" ca="1" si="69"/>
        <v>185969.53990907548</v>
      </c>
    </row>
    <row r="201" spans="1:21" x14ac:dyDescent="0.3">
      <c r="A201" s="3">
        <f t="shared" ca="1" si="71"/>
        <v>2</v>
      </c>
      <c r="B201" s="3" t="str">
        <f t="shared" ca="1" si="72"/>
        <v>Women</v>
      </c>
      <c r="C201" s="3">
        <f t="shared" ca="1" si="73"/>
        <v>31</v>
      </c>
      <c r="D201" s="3">
        <f t="shared" ca="1" si="74"/>
        <v>1</v>
      </c>
      <c r="E201" s="3" t="str">
        <f t="shared" ca="1" si="75"/>
        <v>Health</v>
      </c>
      <c r="F201" s="3">
        <f t="shared" ca="1" si="76"/>
        <v>2</v>
      </c>
      <c r="G201" s="3" t="str">
        <f t="shared" ca="1" si="70"/>
        <v>College</v>
      </c>
      <c r="H201" s="3">
        <f t="shared" ca="1" si="77"/>
        <v>2</v>
      </c>
      <c r="I201" s="3">
        <f t="shared" ca="1" si="78"/>
        <v>3</v>
      </c>
      <c r="J201" s="3">
        <f t="shared" ca="1" si="79"/>
        <v>47075</v>
      </c>
      <c r="K201" s="3">
        <f t="shared" ca="1" si="80"/>
        <v>5</v>
      </c>
      <c r="L201" s="3" t="str">
        <f t="shared" ca="1" si="81"/>
        <v>Nunavut</v>
      </c>
      <c r="M201" s="3">
        <f t="shared" ca="1" si="63"/>
        <v>282450</v>
      </c>
      <c r="N201" s="3">
        <f t="shared" ca="1" si="82"/>
        <v>24940.053763506585</v>
      </c>
      <c r="O201" s="3">
        <f t="shared" ca="1" si="64"/>
        <v>68897.182972582494</v>
      </c>
      <c r="P201" s="3">
        <f t="shared" ca="1" si="83"/>
        <v>17561</v>
      </c>
      <c r="Q201" s="3">
        <f t="shared" ca="1" si="65"/>
        <v>45841.64665504999</v>
      </c>
      <c r="R201" s="3">
        <f t="shared" ca="1" si="66"/>
        <v>21025.261201550195</v>
      </c>
      <c r="S201" s="3">
        <f t="shared" ca="1" si="67"/>
        <v>372372.44417413272</v>
      </c>
      <c r="T201" s="3">
        <f t="shared" ca="1" si="68"/>
        <v>88342.700418556575</v>
      </c>
      <c r="U201" s="3">
        <f t="shared" ca="1" si="69"/>
        <v>284029.74375557614</v>
      </c>
    </row>
    <row r="202" spans="1:21" x14ac:dyDescent="0.3">
      <c r="A202" s="3">
        <f t="shared" ca="1" si="71"/>
        <v>1</v>
      </c>
      <c r="B202" s="3" t="str">
        <f t="shared" ca="1" si="72"/>
        <v>Men</v>
      </c>
      <c r="C202" s="3">
        <f t="shared" ca="1" si="73"/>
        <v>41</v>
      </c>
      <c r="D202" s="3">
        <f t="shared" ca="1" si="74"/>
        <v>6</v>
      </c>
      <c r="E202" s="3" t="str">
        <f t="shared" ca="1" si="75"/>
        <v>Agriculture</v>
      </c>
      <c r="F202" s="3">
        <f t="shared" ca="1" si="76"/>
        <v>4</v>
      </c>
      <c r="G202" s="3" t="str">
        <f t="shared" ca="1" si="70"/>
        <v>Technical</v>
      </c>
      <c r="H202" s="3">
        <f t="shared" ca="1" si="77"/>
        <v>1</v>
      </c>
      <c r="I202" s="3">
        <f t="shared" ca="1" si="78"/>
        <v>2</v>
      </c>
      <c r="J202" s="3">
        <f t="shared" ca="1" si="79"/>
        <v>55925</v>
      </c>
      <c r="K202" s="3">
        <f t="shared" ca="1" si="80"/>
        <v>4</v>
      </c>
      <c r="L202" s="3" t="str">
        <f t="shared" ca="1" si="81"/>
        <v>Alberta</v>
      </c>
      <c r="M202" s="3">
        <f t="shared" ca="1" si="63"/>
        <v>279625</v>
      </c>
      <c r="N202" s="3">
        <f t="shared" ca="1" si="82"/>
        <v>133247.77196180556</v>
      </c>
      <c r="O202" s="3">
        <f t="shared" ca="1" si="64"/>
        <v>68432.292621394779</v>
      </c>
      <c r="P202" s="3">
        <f t="shared" ca="1" si="83"/>
        <v>40468</v>
      </c>
      <c r="Q202" s="3">
        <f t="shared" ca="1" si="65"/>
        <v>13194.948213268724</v>
      </c>
      <c r="R202" s="3">
        <f t="shared" ca="1" si="66"/>
        <v>70712.080127418565</v>
      </c>
      <c r="S202" s="3">
        <f t="shared" ca="1" si="67"/>
        <v>418769.37274881336</v>
      </c>
      <c r="T202" s="3">
        <f t="shared" ca="1" si="68"/>
        <v>186910.72017507427</v>
      </c>
      <c r="U202" s="3">
        <f t="shared" ca="1" si="69"/>
        <v>231858.65257373909</v>
      </c>
    </row>
    <row r="203" spans="1:21" x14ac:dyDescent="0.3">
      <c r="A203" s="3">
        <f t="shared" ca="1" si="71"/>
        <v>1</v>
      </c>
      <c r="B203" s="3" t="str">
        <f t="shared" ca="1" si="72"/>
        <v>Men</v>
      </c>
      <c r="C203" s="3">
        <f t="shared" ca="1" si="73"/>
        <v>28</v>
      </c>
      <c r="D203" s="3">
        <f t="shared" ca="1" si="74"/>
        <v>2</v>
      </c>
      <c r="E203" s="3" t="str">
        <f t="shared" ca="1" si="75"/>
        <v>Construction</v>
      </c>
      <c r="F203" s="3">
        <f t="shared" ca="1" si="76"/>
        <v>2</v>
      </c>
      <c r="G203" s="3" t="str">
        <f t="shared" ca="1" si="70"/>
        <v>College</v>
      </c>
      <c r="H203" s="3">
        <f t="shared" ca="1" si="77"/>
        <v>1</v>
      </c>
      <c r="I203" s="3">
        <f t="shared" ca="1" si="78"/>
        <v>3</v>
      </c>
      <c r="J203" s="3">
        <f t="shared" ca="1" si="79"/>
        <v>48595</v>
      </c>
      <c r="K203" s="3">
        <f t="shared" ca="1" si="80"/>
        <v>1</v>
      </c>
      <c r="L203" s="3" t="str">
        <f t="shared" ca="1" si="81"/>
        <v>Yukon</v>
      </c>
      <c r="M203" s="3">
        <f t="shared" ca="1" si="63"/>
        <v>242975</v>
      </c>
      <c r="N203" s="3">
        <f t="shared" ca="1" si="82"/>
        <v>13401.494835945312</v>
      </c>
      <c r="O203" s="3">
        <f t="shared" ca="1" si="64"/>
        <v>96879.801040120699</v>
      </c>
      <c r="P203" s="3">
        <f t="shared" ca="1" si="83"/>
        <v>15396</v>
      </c>
      <c r="Q203" s="3">
        <f t="shared" ca="1" si="65"/>
        <v>9728.2720959481485</v>
      </c>
      <c r="R203" s="3">
        <f t="shared" ca="1" si="66"/>
        <v>57138.284363073268</v>
      </c>
      <c r="S203" s="3">
        <f t="shared" ca="1" si="67"/>
        <v>396993.08540319395</v>
      </c>
      <c r="T203" s="3">
        <f t="shared" ca="1" si="68"/>
        <v>38525.766931893464</v>
      </c>
      <c r="U203" s="3">
        <f t="shared" ca="1" si="69"/>
        <v>358467.31847130047</v>
      </c>
    </row>
    <row r="204" spans="1:21" x14ac:dyDescent="0.3">
      <c r="A204" s="3">
        <f t="shared" ca="1" si="71"/>
        <v>1</v>
      </c>
      <c r="B204" s="3" t="str">
        <f t="shared" ca="1" si="72"/>
        <v>Men</v>
      </c>
      <c r="C204" s="3">
        <f t="shared" ca="1" si="73"/>
        <v>28</v>
      </c>
      <c r="D204" s="3">
        <f t="shared" ca="1" si="74"/>
        <v>3</v>
      </c>
      <c r="E204" s="3" t="str">
        <f t="shared" ca="1" si="75"/>
        <v>Teaching</v>
      </c>
      <c r="F204" s="3">
        <f t="shared" ca="1" si="76"/>
        <v>1</v>
      </c>
      <c r="G204" s="3" t="str">
        <f t="shared" ca="1" si="70"/>
        <v>High School</v>
      </c>
      <c r="H204" s="3">
        <f t="shared" ca="1" si="77"/>
        <v>3</v>
      </c>
      <c r="I204" s="3">
        <f t="shared" ca="1" si="78"/>
        <v>3</v>
      </c>
      <c r="J204" s="3">
        <f t="shared" ca="1" si="79"/>
        <v>82925</v>
      </c>
      <c r="K204" s="3">
        <f t="shared" ca="1" si="80"/>
        <v>5</v>
      </c>
      <c r="L204" s="3" t="str">
        <f t="shared" ca="1" si="81"/>
        <v>Nunavut</v>
      </c>
      <c r="M204" s="3">
        <f t="shared" ca="1" si="63"/>
        <v>248775</v>
      </c>
      <c r="N204" s="3">
        <f t="shared" ca="1" si="82"/>
        <v>18590.915572804559</v>
      </c>
      <c r="O204" s="3">
        <f t="shared" ca="1" si="64"/>
        <v>182838.81300618214</v>
      </c>
      <c r="P204" s="3">
        <f t="shared" ca="1" si="83"/>
        <v>105285</v>
      </c>
      <c r="Q204" s="3">
        <f t="shared" ca="1" si="65"/>
        <v>424.71698057200501</v>
      </c>
      <c r="R204" s="3">
        <f t="shared" ca="1" si="66"/>
        <v>10697.800162019455</v>
      </c>
      <c r="S204" s="3">
        <f t="shared" ca="1" si="67"/>
        <v>442311.61316820158</v>
      </c>
      <c r="T204" s="3">
        <f t="shared" ca="1" si="68"/>
        <v>124300.63255337656</v>
      </c>
      <c r="U204" s="3">
        <f t="shared" ca="1" si="69"/>
        <v>318010.98061482504</v>
      </c>
    </row>
    <row r="205" spans="1:21" x14ac:dyDescent="0.3">
      <c r="A205" s="3">
        <f t="shared" ca="1" si="71"/>
        <v>1</v>
      </c>
      <c r="B205" s="3" t="str">
        <f t="shared" ca="1" si="72"/>
        <v>Men</v>
      </c>
      <c r="C205" s="3">
        <f t="shared" ca="1" si="73"/>
        <v>30</v>
      </c>
      <c r="D205" s="3">
        <f t="shared" ca="1" si="74"/>
        <v>6</v>
      </c>
      <c r="E205" s="3" t="str">
        <f t="shared" ca="1" si="75"/>
        <v>Agriculture</v>
      </c>
      <c r="F205" s="3">
        <f t="shared" ca="1" si="76"/>
        <v>2</v>
      </c>
      <c r="G205" s="3" t="str">
        <f t="shared" ca="1" si="70"/>
        <v>College</v>
      </c>
      <c r="H205" s="3">
        <f t="shared" ca="1" si="77"/>
        <v>0</v>
      </c>
      <c r="I205" s="3">
        <f t="shared" ca="1" si="78"/>
        <v>2</v>
      </c>
      <c r="J205" s="3">
        <f t="shared" ca="1" si="79"/>
        <v>84517</v>
      </c>
      <c r="K205" s="3">
        <f t="shared" ca="1" si="80"/>
        <v>8</v>
      </c>
      <c r="L205" s="3" t="str">
        <f t="shared" ca="1" si="81"/>
        <v>Quebec</v>
      </c>
      <c r="M205" s="3">
        <f t="shared" ca="1" si="63"/>
        <v>338068</v>
      </c>
      <c r="N205" s="3">
        <f t="shared" ca="1" si="82"/>
        <v>205435.91281574746</v>
      </c>
      <c r="O205" s="3">
        <f t="shared" ca="1" si="64"/>
        <v>47511.926391437715</v>
      </c>
      <c r="P205" s="3">
        <f t="shared" ca="1" si="83"/>
        <v>40008</v>
      </c>
      <c r="Q205" s="3">
        <f t="shared" ca="1" si="65"/>
        <v>70375.844056894639</v>
      </c>
      <c r="R205" s="3">
        <f t="shared" ca="1" si="66"/>
        <v>98531.194435265468</v>
      </c>
      <c r="S205" s="3">
        <f t="shared" ca="1" si="67"/>
        <v>484111.12082670315</v>
      </c>
      <c r="T205" s="3">
        <f t="shared" ca="1" si="68"/>
        <v>315819.75687264209</v>
      </c>
      <c r="U205" s="3">
        <f t="shared" ca="1" si="69"/>
        <v>168291.36395406106</v>
      </c>
    </row>
    <row r="206" spans="1:21" x14ac:dyDescent="0.3">
      <c r="A206" s="3">
        <f t="shared" ca="1" si="71"/>
        <v>1</v>
      </c>
      <c r="B206" s="3" t="str">
        <f t="shared" ca="1" si="72"/>
        <v>Men</v>
      </c>
      <c r="C206" s="3">
        <f t="shared" ca="1" si="73"/>
        <v>29</v>
      </c>
      <c r="D206" s="3">
        <f t="shared" ca="1" si="74"/>
        <v>6</v>
      </c>
      <c r="E206" s="3" t="str">
        <f t="shared" ca="1" si="75"/>
        <v>Agriculture</v>
      </c>
      <c r="F206" s="3">
        <f t="shared" ca="1" si="76"/>
        <v>1</v>
      </c>
      <c r="G206" s="3" t="str">
        <f t="shared" ca="1" si="70"/>
        <v>High School</v>
      </c>
      <c r="H206" s="3">
        <f t="shared" ca="1" si="77"/>
        <v>4</v>
      </c>
      <c r="I206" s="3">
        <f t="shared" ca="1" si="78"/>
        <v>3</v>
      </c>
      <c r="J206" s="3">
        <f t="shared" ca="1" si="79"/>
        <v>78797</v>
      </c>
      <c r="K206" s="3">
        <f t="shared" ca="1" si="80"/>
        <v>9</v>
      </c>
      <c r="L206" s="3" t="str">
        <f t="shared" ca="1" si="81"/>
        <v>New Foundland</v>
      </c>
      <c r="M206" s="3">
        <f t="shared" ca="1" si="63"/>
        <v>393985</v>
      </c>
      <c r="N206" s="3">
        <f t="shared" ca="1" si="82"/>
        <v>111529.23257696531</v>
      </c>
      <c r="O206" s="3">
        <f t="shared" ca="1" si="64"/>
        <v>221483.96964076554</v>
      </c>
      <c r="P206" s="3">
        <f t="shared" ca="1" si="83"/>
        <v>19830</v>
      </c>
      <c r="Q206" s="3">
        <f t="shared" ca="1" si="65"/>
        <v>52191.426758974631</v>
      </c>
      <c r="R206" s="3">
        <f t="shared" ca="1" si="66"/>
        <v>63593.213495029726</v>
      </c>
      <c r="S206" s="3">
        <f t="shared" ca="1" si="67"/>
        <v>679062.18313579529</v>
      </c>
      <c r="T206" s="3">
        <f t="shared" ca="1" si="68"/>
        <v>183550.65933593991</v>
      </c>
      <c r="U206" s="3">
        <f t="shared" ca="1" si="69"/>
        <v>495511.52379985538</v>
      </c>
    </row>
    <row r="207" spans="1:21" x14ac:dyDescent="0.3">
      <c r="A207" s="3">
        <f t="shared" ca="1" si="71"/>
        <v>2</v>
      </c>
      <c r="B207" s="3" t="str">
        <f t="shared" ca="1" si="72"/>
        <v>Women</v>
      </c>
      <c r="C207" s="3">
        <f t="shared" ca="1" si="73"/>
        <v>43</v>
      </c>
      <c r="D207" s="3">
        <f t="shared" ca="1" si="74"/>
        <v>3</v>
      </c>
      <c r="E207" s="3" t="str">
        <f t="shared" ca="1" si="75"/>
        <v>Teaching</v>
      </c>
      <c r="F207" s="3">
        <f t="shared" ca="1" si="76"/>
        <v>5</v>
      </c>
      <c r="G207" s="3" t="str">
        <f t="shared" ca="1" si="70"/>
        <v>Other</v>
      </c>
      <c r="H207" s="3">
        <f t="shared" ca="1" si="77"/>
        <v>3</v>
      </c>
      <c r="I207" s="3">
        <f t="shared" ca="1" si="78"/>
        <v>2</v>
      </c>
      <c r="J207" s="3">
        <f t="shared" ca="1" si="79"/>
        <v>58591</v>
      </c>
      <c r="K207" s="3">
        <f t="shared" ca="1" si="80"/>
        <v>10</v>
      </c>
      <c r="L207" s="3" t="str">
        <f t="shared" ca="1" si="81"/>
        <v>New Brunckwick</v>
      </c>
      <c r="M207" s="3">
        <f t="shared" ca="1" si="63"/>
        <v>292955</v>
      </c>
      <c r="N207" s="3">
        <f t="shared" ca="1" si="82"/>
        <v>103662.14310921363</v>
      </c>
      <c r="O207" s="3">
        <f t="shared" ca="1" si="64"/>
        <v>63897.650925688969</v>
      </c>
      <c r="P207" s="3">
        <f t="shared" ca="1" si="83"/>
        <v>22267</v>
      </c>
      <c r="Q207" s="3">
        <f t="shared" ca="1" si="65"/>
        <v>57088.330560392533</v>
      </c>
      <c r="R207" s="3">
        <f t="shared" ca="1" si="66"/>
        <v>60421.54859655349</v>
      </c>
      <c r="S207" s="3">
        <f t="shared" ca="1" si="67"/>
        <v>417274.19952224247</v>
      </c>
      <c r="T207" s="3">
        <f t="shared" ca="1" si="68"/>
        <v>183017.47366960617</v>
      </c>
      <c r="U207" s="3">
        <f t="shared" ca="1" si="69"/>
        <v>234256.7258526363</v>
      </c>
    </row>
    <row r="208" spans="1:21" x14ac:dyDescent="0.3">
      <c r="A208" s="3">
        <f t="shared" ca="1" si="71"/>
        <v>2</v>
      </c>
      <c r="B208" s="3" t="str">
        <f t="shared" ca="1" si="72"/>
        <v>Women</v>
      </c>
      <c r="C208" s="3">
        <f t="shared" ca="1" si="73"/>
        <v>37</v>
      </c>
      <c r="D208" s="3">
        <f t="shared" ca="1" si="74"/>
        <v>2</v>
      </c>
      <c r="E208" s="3" t="str">
        <f t="shared" ca="1" si="75"/>
        <v>Construction</v>
      </c>
      <c r="F208" s="3">
        <f t="shared" ca="1" si="76"/>
        <v>1</v>
      </c>
      <c r="G208" s="3" t="str">
        <f t="shared" ca="1" si="70"/>
        <v>High School</v>
      </c>
      <c r="H208" s="3">
        <f t="shared" ca="1" si="77"/>
        <v>3</v>
      </c>
      <c r="I208" s="3">
        <f t="shared" ca="1" si="78"/>
        <v>1</v>
      </c>
      <c r="J208" s="3">
        <f t="shared" ca="1" si="79"/>
        <v>85453</v>
      </c>
      <c r="K208" s="3">
        <f t="shared" ca="1" si="80"/>
        <v>7</v>
      </c>
      <c r="L208" s="3" t="str">
        <f t="shared" ca="1" si="81"/>
        <v>Ontario</v>
      </c>
      <c r="M208" s="3">
        <f t="shared" ca="1" si="63"/>
        <v>256359</v>
      </c>
      <c r="N208" s="3">
        <f t="shared" ca="1" si="82"/>
        <v>124972.32915025293</v>
      </c>
      <c r="O208" s="3">
        <f t="shared" ca="1" si="64"/>
        <v>11735.272266940176</v>
      </c>
      <c r="P208" s="3">
        <f t="shared" ca="1" si="83"/>
        <v>5439</v>
      </c>
      <c r="Q208" s="3">
        <f t="shared" ca="1" si="65"/>
        <v>29612.378615049824</v>
      </c>
      <c r="R208" s="3">
        <f t="shared" ca="1" si="66"/>
        <v>118193.49801744179</v>
      </c>
      <c r="S208" s="3">
        <f t="shared" ca="1" si="67"/>
        <v>386287.77028438193</v>
      </c>
      <c r="T208" s="3">
        <f t="shared" ca="1" si="68"/>
        <v>160023.70776530277</v>
      </c>
      <c r="U208" s="3">
        <f t="shared" ca="1" si="69"/>
        <v>226264.06251907916</v>
      </c>
    </row>
    <row r="209" spans="1:21" x14ac:dyDescent="0.3">
      <c r="A209" s="3">
        <f t="shared" ca="1" si="71"/>
        <v>1</v>
      </c>
      <c r="B209" s="3" t="str">
        <f t="shared" ca="1" si="72"/>
        <v>Men</v>
      </c>
      <c r="C209" s="3">
        <f t="shared" ca="1" si="73"/>
        <v>44</v>
      </c>
      <c r="D209" s="3">
        <f t="shared" ca="1" si="74"/>
        <v>5</v>
      </c>
      <c r="E209" s="3" t="str">
        <f t="shared" ca="1" si="75"/>
        <v>General Work</v>
      </c>
      <c r="F209" s="3">
        <f t="shared" ca="1" si="76"/>
        <v>3</v>
      </c>
      <c r="G209" s="3" t="str">
        <f t="shared" ca="1" si="70"/>
        <v>University</v>
      </c>
      <c r="H209" s="3">
        <f t="shared" ca="1" si="77"/>
        <v>1</v>
      </c>
      <c r="I209" s="3">
        <f t="shared" ca="1" si="78"/>
        <v>1</v>
      </c>
      <c r="J209" s="3">
        <f t="shared" ca="1" si="79"/>
        <v>50202</v>
      </c>
      <c r="K209" s="3">
        <f t="shared" ca="1" si="80"/>
        <v>10</v>
      </c>
      <c r="L209" s="3" t="str">
        <f t="shared" ca="1" si="81"/>
        <v>New Brunckwick</v>
      </c>
      <c r="M209" s="3">
        <f t="shared" ca="1" si="63"/>
        <v>251010</v>
      </c>
      <c r="N209" s="3">
        <f t="shared" ca="1" si="82"/>
        <v>172710.3637391206</v>
      </c>
      <c r="O209" s="3">
        <f t="shared" ca="1" si="64"/>
        <v>10247.016415914546</v>
      </c>
      <c r="P209" s="3">
        <f t="shared" ca="1" si="83"/>
        <v>2348</v>
      </c>
      <c r="Q209" s="3">
        <f t="shared" ca="1" si="65"/>
        <v>21536.908590632091</v>
      </c>
      <c r="R209" s="3">
        <f t="shared" ca="1" si="66"/>
        <v>62855.860648144997</v>
      </c>
      <c r="S209" s="3">
        <f t="shared" ca="1" si="67"/>
        <v>324112.87706405955</v>
      </c>
      <c r="T209" s="3">
        <f t="shared" ca="1" si="68"/>
        <v>196595.27232975268</v>
      </c>
      <c r="U209" s="3">
        <f t="shared" ca="1" si="69"/>
        <v>127517.60473430686</v>
      </c>
    </row>
    <row r="210" spans="1:21" x14ac:dyDescent="0.3">
      <c r="A210" s="3">
        <f t="shared" ca="1" si="71"/>
        <v>1</v>
      </c>
      <c r="B210" s="3" t="str">
        <f t="shared" ca="1" si="72"/>
        <v>Men</v>
      </c>
      <c r="C210" s="3">
        <f t="shared" ca="1" si="73"/>
        <v>29</v>
      </c>
      <c r="D210" s="3">
        <f t="shared" ca="1" si="74"/>
        <v>5</v>
      </c>
      <c r="E210" s="3" t="str">
        <f t="shared" ca="1" si="75"/>
        <v>General Work</v>
      </c>
      <c r="F210" s="3">
        <f t="shared" ca="1" si="76"/>
        <v>5</v>
      </c>
      <c r="G210" s="3" t="str">
        <f t="shared" ca="1" si="70"/>
        <v>Other</v>
      </c>
      <c r="H210" s="3">
        <f t="shared" ca="1" si="77"/>
        <v>4</v>
      </c>
      <c r="I210" s="3">
        <f t="shared" ca="1" si="78"/>
        <v>2</v>
      </c>
      <c r="J210" s="3">
        <f t="shared" ca="1" si="79"/>
        <v>60860</v>
      </c>
      <c r="K210" s="3">
        <f t="shared" ca="1" si="80"/>
        <v>6</v>
      </c>
      <c r="L210" s="3" t="str">
        <f t="shared" ca="1" si="81"/>
        <v>Saskatchewan</v>
      </c>
      <c r="M210" s="3">
        <f t="shared" ca="1" si="63"/>
        <v>182580</v>
      </c>
      <c r="N210" s="3">
        <f t="shared" ca="1" si="82"/>
        <v>24132.431754560133</v>
      </c>
      <c r="O210" s="3">
        <f t="shared" ca="1" si="64"/>
        <v>13112.784821534053</v>
      </c>
      <c r="P210" s="3">
        <f t="shared" ca="1" si="83"/>
        <v>1493</v>
      </c>
      <c r="Q210" s="3">
        <f t="shared" ca="1" si="65"/>
        <v>29674.082030322563</v>
      </c>
      <c r="R210" s="3">
        <f t="shared" ca="1" si="66"/>
        <v>79815.876289714943</v>
      </c>
      <c r="S210" s="3">
        <f t="shared" ca="1" si="67"/>
        <v>275508.66111124901</v>
      </c>
      <c r="T210" s="3">
        <f t="shared" ca="1" si="68"/>
        <v>55299.5137848827</v>
      </c>
      <c r="U210" s="3">
        <f t="shared" ca="1" si="69"/>
        <v>220209.14732636631</v>
      </c>
    </row>
    <row r="211" spans="1:21" x14ac:dyDescent="0.3">
      <c r="A211" s="3">
        <f t="shared" ca="1" si="71"/>
        <v>1</v>
      </c>
      <c r="B211" s="3" t="str">
        <f t="shared" ca="1" si="72"/>
        <v>Men</v>
      </c>
      <c r="C211" s="3">
        <f t="shared" ca="1" si="73"/>
        <v>37</v>
      </c>
      <c r="D211" s="3">
        <f t="shared" ca="1" si="74"/>
        <v>5</v>
      </c>
      <c r="E211" s="3" t="str">
        <f t="shared" ca="1" si="75"/>
        <v>General Work</v>
      </c>
      <c r="F211" s="3">
        <f t="shared" ca="1" si="76"/>
        <v>4</v>
      </c>
      <c r="G211" s="3" t="str">
        <f t="shared" ca="1" si="70"/>
        <v>Technical</v>
      </c>
      <c r="H211" s="3">
        <f t="shared" ca="1" si="77"/>
        <v>0</v>
      </c>
      <c r="I211" s="3">
        <f t="shared" ca="1" si="78"/>
        <v>2</v>
      </c>
      <c r="J211" s="3">
        <f t="shared" ca="1" si="79"/>
        <v>75540</v>
      </c>
      <c r="K211" s="3">
        <f t="shared" ca="1" si="80"/>
        <v>9</v>
      </c>
      <c r="L211" s="3" t="str">
        <f t="shared" ca="1" si="81"/>
        <v>New Foundland</v>
      </c>
      <c r="M211" s="3">
        <f t="shared" ca="1" si="63"/>
        <v>226620</v>
      </c>
      <c r="N211" s="3">
        <f t="shared" ca="1" si="82"/>
        <v>101113.49953742123</v>
      </c>
      <c r="O211" s="3">
        <f t="shared" ca="1" si="64"/>
        <v>17059.869386773669</v>
      </c>
      <c r="P211" s="3">
        <f t="shared" ca="1" si="83"/>
        <v>16264</v>
      </c>
      <c r="Q211" s="3">
        <f t="shared" ca="1" si="65"/>
        <v>22895.772422158654</v>
      </c>
      <c r="R211" s="3">
        <f t="shared" ca="1" si="66"/>
        <v>7241.404959575304</v>
      </c>
      <c r="S211" s="3">
        <f t="shared" ca="1" si="67"/>
        <v>250921.27434634898</v>
      </c>
      <c r="T211" s="3">
        <f t="shared" ca="1" si="68"/>
        <v>140273.2719595799</v>
      </c>
      <c r="U211" s="3">
        <f t="shared" ca="1" si="69"/>
        <v>110648.00238676908</v>
      </c>
    </row>
    <row r="212" spans="1:21" x14ac:dyDescent="0.3">
      <c r="A212" s="3">
        <f t="shared" ca="1" si="71"/>
        <v>1</v>
      </c>
      <c r="B212" s="3" t="str">
        <f t="shared" ca="1" si="72"/>
        <v>Men</v>
      </c>
      <c r="C212" s="3">
        <f t="shared" ca="1" si="73"/>
        <v>43</v>
      </c>
      <c r="D212" s="3">
        <f t="shared" ca="1" si="74"/>
        <v>4</v>
      </c>
      <c r="E212" s="3" t="str">
        <f t="shared" ca="1" si="75"/>
        <v>IT</v>
      </c>
      <c r="F212" s="3">
        <f t="shared" ca="1" si="76"/>
        <v>2</v>
      </c>
      <c r="G212" s="3" t="str">
        <f t="shared" ca="1" si="70"/>
        <v>College</v>
      </c>
      <c r="H212" s="3">
        <f t="shared" ca="1" si="77"/>
        <v>2</v>
      </c>
      <c r="I212" s="3">
        <f t="shared" ca="1" si="78"/>
        <v>2</v>
      </c>
      <c r="J212" s="3">
        <f t="shared" ca="1" si="79"/>
        <v>34167</v>
      </c>
      <c r="K212" s="3">
        <f t="shared" ca="1" si="80"/>
        <v>10</v>
      </c>
      <c r="L212" s="3" t="str">
        <f t="shared" ca="1" si="81"/>
        <v>New Brunckwick</v>
      </c>
      <c r="M212" s="3">
        <f t="shared" ca="1" si="63"/>
        <v>170835</v>
      </c>
      <c r="N212" s="3">
        <f t="shared" ca="1" si="82"/>
        <v>108063.49654774455</v>
      </c>
      <c r="O212" s="3">
        <f t="shared" ca="1" si="64"/>
        <v>6633.2151160047179</v>
      </c>
      <c r="P212" s="3">
        <f t="shared" ca="1" si="83"/>
        <v>4536</v>
      </c>
      <c r="Q212" s="3">
        <f t="shared" ca="1" si="65"/>
        <v>23279.657686432376</v>
      </c>
      <c r="R212" s="3">
        <f t="shared" ca="1" si="66"/>
        <v>49932.799322318242</v>
      </c>
      <c r="S212" s="3">
        <f t="shared" ca="1" si="67"/>
        <v>227401.01443832298</v>
      </c>
      <c r="T212" s="3">
        <f t="shared" ca="1" si="68"/>
        <v>135879.15423417694</v>
      </c>
      <c r="U212" s="3">
        <f t="shared" ca="1" si="69"/>
        <v>91521.86020414604</v>
      </c>
    </row>
    <row r="213" spans="1:21" x14ac:dyDescent="0.3">
      <c r="A213" s="3">
        <f t="shared" ca="1" si="71"/>
        <v>2</v>
      </c>
      <c r="B213" s="3" t="str">
        <f t="shared" ca="1" si="72"/>
        <v>Women</v>
      </c>
      <c r="C213" s="3">
        <f t="shared" ca="1" si="73"/>
        <v>32</v>
      </c>
      <c r="D213" s="3">
        <f t="shared" ca="1" si="74"/>
        <v>1</v>
      </c>
      <c r="E213" s="3" t="str">
        <f t="shared" ca="1" si="75"/>
        <v>Health</v>
      </c>
      <c r="F213" s="3">
        <f t="shared" ca="1" si="76"/>
        <v>5</v>
      </c>
      <c r="G213" s="3" t="str">
        <f t="shared" ca="1" si="70"/>
        <v>Other</v>
      </c>
      <c r="H213" s="3">
        <f t="shared" ca="1" si="77"/>
        <v>4</v>
      </c>
      <c r="I213" s="3">
        <f t="shared" ca="1" si="78"/>
        <v>1</v>
      </c>
      <c r="J213" s="3">
        <f t="shared" ca="1" si="79"/>
        <v>72377</v>
      </c>
      <c r="K213" s="3">
        <f t="shared" ca="1" si="80"/>
        <v>6</v>
      </c>
      <c r="L213" s="3" t="str">
        <f t="shared" ca="1" si="81"/>
        <v>Saskatchewan</v>
      </c>
      <c r="M213" s="3">
        <f t="shared" ca="1" si="63"/>
        <v>217131</v>
      </c>
      <c r="N213" s="3">
        <f t="shared" ca="1" si="82"/>
        <v>101621.81933278614</v>
      </c>
      <c r="O213" s="3">
        <f t="shared" ca="1" si="64"/>
        <v>27887.520538376048</v>
      </c>
      <c r="P213" s="3">
        <f t="shared" ca="1" si="83"/>
        <v>11140</v>
      </c>
      <c r="Q213" s="3">
        <f t="shared" ca="1" si="65"/>
        <v>2530.6098091806407</v>
      </c>
      <c r="R213" s="3">
        <f t="shared" ca="1" si="66"/>
        <v>102386.3820675076</v>
      </c>
      <c r="S213" s="3">
        <f t="shared" ca="1" si="67"/>
        <v>347404.90260588366</v>
      </c>
      <c r="T213" s="3">
        <f t="shared" ca="1" si="68"/>
        <v>115292.42914196677</v>
      </c>
      <c r="U213" s="3">
        <f t="shared" ca="1" si="69"/>
        <v>232112.47346391689</v>
      </c>
    </row>
    <row r="214" spans="1:21" x14ac:dyDescent="0.3">
      <c r="A214" s="3">
        <f t="shared" ca="1" si="71"/>
        <v>2</v>
      </c>
      <c r="B214" s="3" t="str">
        <f t="shared" ca="1" si="72"/>
        <v>Women</v>
      </c>
      <c r="C214" s="3">
        <f t="shared" ca="1" si="73"/>
        <v>41</v>
      </c>
      <c r="D214" s="3">
        <f t="shared" ca="1" si="74"/>
        <v>5</v>
      </c>
      <c r="E214" s="3" t="str">
        <f t="shared" ca="1" si="75"/>
        <v>General Work</v>
      </c>
      <c r="F214" s="3">
        <f t="shared" ca="1" si="76"/>
        <v>2</v>
      </c>
      <c r="G214" s="3" t="str">
        <f t="shared" ca="1" si="70"/>
        <v>College</v>
      </c>
      <c r="H214" s="3">
        <f t="shared" ca="1" si="77"/>
        <v>1</v>
      </c>
      <c r="I214" s="3">
        <f t="shared" ca="1" si="78"/>
        <v>3</v>
      </c>
      <c r="J214" s="3">
        <f t="shared" ca="1" si="79"/>
        <v>71008</v>
      </c>
      <c r="K214" s="3">
        <f t="shared" ca="1" si="80"/>
        <v>9</v>
      </c>
      <c r="L214" s="3" t="str">
        <f t="shared" ca="1" si="81"/>
        <v>New Foundland</v>
      </c>
      <c r="M214" s="3">
        <f t="shared" ca="1" si="63"/>
        <v>426048</v>
      </c>
      <c r="N214" s="3">
        <f t="shared" ca="1" si="82"/>
        <v>285585.92439196294</v>
      </c>
      <c r="O214" s="3">
        <f t="shared" ca="1" si="64"/>
        <v>133376.90382270652</v>
      </c>
      <c r="P214" s="3">
        <f t="shared" ca="1" si="83"/>
        <v>38737</v>
      </c>
      <c r="Q214" s="3">
        <f t="shared" ca="1" si="65"/>
        <v>17425.333672830817</v>
      </c>
      <c r="R214" s="3">
        <f t="shared" ca="1" si="66"/>
        <v>93086.131085809844</v>
      </c>
      <c r="S214" s="3">
        <f t="shared" ca="1" si="67"/>
        <v>652511.03490851633</v>
      </c>
      <c r="T214" s="3">
        <f t="shared" ca="1" si="68"/>
        <v>341748.25806479377</v>
      </c>
      <c r="U214" s="3">
        <f t="shared" ca="1" si="69"/>
        <v>310762.77684372256</v>
      </c>
    </row>
    <row r="215" spans="1:21" x14ac:dyDescent="0.3">
      <c r="A215" s="3">
        <f t="shared" ca="1" si="71"/>
        <v>1</v>
      </c>
      <c r="B215" s="3" t="str">
        <f t="shared" ca="1" si="72"/>
        <v>Men</v>
      </c>
      <c r="C215" s="3">
        <f t="shared" ca="1" si="73"/>
        <v>32</v>
      </c>
      <c r="D215" s="3">
        <f t="shared" ca="1" si="74"/>
        <v>1</v>
      </c>
      <c r="E215" s="3" t="str">
        <f t="shared" ca="1" si="75"/>
        <v>Health</v>
      </c>
      <c r="F215" s="3">
        <f t="shared" ca="1" si="76"/>
        <v>2</v>
      </c>
      <c r="G215" s="3" t="str">
        <f t="shared" ca="1" si="70"/>
        <v>College</v>
      </c>
      <c r="H215" s="3">
        <f t="shared" ca="1" si="77"/>
        <v>3</v>
      </c>
      <c r="I215" s="3">
        <f t="shared" ca="1" si="78"/>
        <v>3</v>
      </c>
      <c r="J215" s="3">
        <f t="shared" ca="1" si="79"/>
        <v>73468</v>
      </c>
      <c r="K215" s="3">
        <f t="shared" ca="1" si="80"/>
        <v>6</v>
      </c>
      <c r="L215" s="3" t="str">
        <f t="shared" ca="1" si="81"/>
        <v>Saskatchewan</v>
      </c>
      <c r="M215" s="3">
        <f t="shared" ca="1" si="63"/>
        <v>367340</v>
      </c>
      <c r="N215" s="3">
        <f t="shared" ca="1" si="82"/>
        <v>119575.31538234354</v>
      </c>
      <c r="O215" s="3">
        <f t="shared" ca="1" si="64"/>
        <v>209670.01403753346</v>
      </c>
      <c r="P215" s="3">
        <f t="shared" ca="1" si="83"/>
        <v>114102</v>
      </c>
      <c r="Q215" s="3">
        <f t="shared" ca="1" si="65"/>
        <v>58927.500728378349</v>
      </c>
      <c r="R215" s="3">
        <f t="shared" ca="1" si="66"/>
        <v>102695.14711124205</v>
      </c>
      <c r="S215" s="3">
        <f t="shared" ca="1" si="67"/>
        <v>679705.16114877549</v>
      </c>
      <c r="T215" s="3">
        <f t="shared" ca="1" si="68"/>
        <v>292604.81611072191</v>
      </c>
      <c r="U215" s="3">
        <f t="shared" ca="1" si="69"/>
        <v>387100.34503805358</v>
      </c>
    </row>
    <row r="216" spans="1:21" x14ac:dyDescent="0.3">
      <c r="A216" s="3">
        <f t="shared" ca="1" si="71"/>
        <v>2</v>
      </c>
      <c r="B216" s="3" t="str">
        <f t="shared" ca="1" si="72"/>
        <v>Women</v>
      </c>
      <c r="C216" s="3">
        <f t="shared" ca="1" si="73"/>
        <v>29</v>
      </c>
      <c r="D216" s="3">
        <f t="shared" ca="1" si="74"/>
        <v>1</v>
      </c>
      <c r="E216" s="3" t="str">
        <f t="shared" ca="1" si="75"/>
        <v>Health</v>
      </c>
      <c r="F216" s="3">
        <f t="shared" ca="1" si="76"/>
        <v>3</v>
      </c>
      <c r="G216" s="3" t="str">
        <f t="shared" ca="1" si="70"/>
        <v>University</v>
      </c>
      <c r="H216" s="3">
        <f t="shared" ca="1" si="77"/>
        <v>3</v>
      </c>
      <c r="I216" s="3">
        <f t="shared" ca="1" si="78"/>
        <v>1</v>
      </c>
      <c r="J216" s="3">
        <f t="shared" ca="1" si="79"/>
        <v>69868</v>
      </c>
      <c r="K216" s="3">
        <f t="shared" ca="1" si="80"/>
        <v>2</v>
      </c>
      <c r="L216" s="3" t="str">
        <f t="shared" ca="1" si="81"/>
        <v>BC</v>
      </c>
      <c r="M216" s="3">
        <f t="shared" ca="1" si="63"/>
        <v>209604</v>
      </c>
      <c r="N216" s="3">
        <f t="shared" ca="1" si="82"/>
        <v>56579.757541598367</v>
      </c>
      <c r="O216" s="3">
        <f t="shared" ca="1" si="64"/>
        <v>37750.590142919791</v>
      </c>
      <c r="P216" s="3">
        <f t="shared" ca="1" si="83"/>
        <v>4158</v>
      </c>
      <c r="Q216" s="3">
        <f t="shared" ca="1" si="65"/>
        <v>8086.2132377777179</v>
      </c>
      <c r="R216" s="3">
        <f t="shared" ca="1" si="66"/>
        <v>38637.120583828997</v>
      </c>
      <c r="S216" s="3">
        <f t="shared" ca="1" si="67"/>
        <v>285991.7107267488</v>
      </c>
      <c r="T216" s="3">
        <f t="shared" ca="1" si="68"/>
        <v>68823.97077937609</v>
      </c>
      <c r="U216" s="3">
        <f t="shared" ca="1" si="69"/>
        <v>217167.7399473727</v>
      </c>
    </row>
    <row r="217" spans="1:21" x14ac:dyDescent="0.3">
      <c r="A217" s="3">
        <f t="shared" ca="1" si="71"/>
        <v>2</v>
      </c>
      <c r="B217" s="3" t="str">
        <f t="shared" ca="1" si="72"/>
        <v>Women</v>
      </c>
      <c r="C217" s="3">
        <f t="shared" ca="1" si="73"/>
        <v>38</v>
      </c>
      <c r="D217" s="3">
        <f t="shared" ca="1" si="74"/>
        <v>6</v>
      </c>
      <c r="E217" s="3" t="str">
        <f t="shared" ca="1" si="75"/>
        <v>Agriculture</v>
      </c>
      <c r="F217" s="3">
        <f t="shared" ca="1" si="76"/>
        <v>5</v>
      </c>
      <c r="G217" s="3" t="str">
        <f t="shared" ca="1" si="70"/>
        <v>Other</v>
      </c>
      <c r="H217" s="3">
        <f t="shared" ca="1" si="77"/>
        <v>1</v>
      </c>
      <c r="I217" s="3">
        <f t="shared" ca="1" si="78"/>
        <v>3</v>
      </c>
      <c r="J217" s="3">
        <f t="shared" ca="1" si="79"/>
        <v>39115</v>
      </c>
      <c r="K217" s="3">
        <f t="shared" ca="1" si="80"/>
        <v>12</v>
      </c>
      <c r="L217" s="3" t="str">
        <f t="shared" ca="1" si="81"/>
        <v>Prince Edward Island</v>
      </c>
      <c r="M217" s="3">
        <f t="shared" ca="1" si="63"/>
        <v>156460</v>
      </c>
      <c r="N217" s="3">
        <f t="shared" ca="1" si="82"/>
        <v>143188.11783023152</v>
      </c>
      <c r="O217" s="3">
        <f t="shared" ca="1" si="64"/>
        <v>70657.877354022348</v>
      </c>
      <c r="P217" s="3">
        <f t="shared" ca="1" si="83"/>
        <v>25475</v>
      </c>
      <c r="Q217" s="3">
        <f t="shared" ca="1" si="65"/>
        <v>13093.790407225953</v>
      </c>
      <c r="R217" s="3">
        <f t="shared" ca="1" si="66"/>
        <v>17413.304772210839</v>
      </c>
      <c r="S217" s="3">
        <f t="shared" ca="1" si="67"/>
        <v>244531.18212623318</v>
      </c>
      <c r="T217" s="3">
        <f t="shared" ca="1" si="68"/>
        <v>181756.90823745748</v>
      </c>
      <c r="U217" s="3">
        <f t="shared" ca="1" si="69"/>
        <v>62774.2738887757</v>
      </c>
    </row>
    <row r="218" spans="1:21" x14ac:dyDescent="0.3">
      <c r="A218" s="3">
        <f t="shared" ca="1" si="71"/>
        <v>2</v>
      </c>
      <c r="B218" s="3" t="str">
        <f t="shared" ca="1" si="72"/>
        <v>Women</v>
      </c>
      <c r="C218" s="3">
        <f t="shared" ca="1" si="73"/>
        <v>44</v>
      </c>
      <c r="D218" s="3">
        <f t="shared" ca="1" si="74"/>
        <v>5</v>
      </c>
      <c r="E218" s="3" t="str">
        <f t="shared" ca="1" si="75"/>
        <v>General Work</v>
      </c>
      <c r="F218" s="3">
        <f t="shared" ca="1" si="76"/>
        <v>3</v>
      </c>
      <c r="G218" s="3" t="str">
        <f t="shared" ca="1" si="70"/>
        <v>University</v>
      </c>
      <c r="H218" s="3">
        <f t="shared" ca="1" si="77"/>
        <v>0</v>
      </c>
      <c r="I218" s="3">
        <f t="shared" ca="1" si="78"/>
        <v>1</v>
      </c>
      <c r="J218" s="3">
        <f t="shared" ca="1" si="79"/>
        <v>57641</v>
      </c>
      <c r="K218" s="3">
        <f t="shared" ca="1" si="80"/>
        <v>9</v>
      </c>
      <c r="L218" s="3" t="str">
        <f t="shared" ca="1" si="81"/>
        <v>New Foundland</v>
      </c>
      <c r="M218" s="3">
        <f t="shared" ca="1" si="63"/>
        <v>230564</v>
      </c>
      <c r="N218" s="3">
        <f t="shared" ca="1" si="82"/>
        <v>55656.524687291618</v>
      </c>
      <c r="O218" s="3">
        <f t="shared" ca="1" si="64"/>
        <v>2356.315041828328</v>
      </c>
      <c r="P218" s="3">
        <f t="shared" ca="1" si="83"/>
        <v>1223</v>
      </c>
      <c r="Q218" s="3">
        <f t="shared" ca="1" si="65"/>
        <v>2473.2618854328166</v>
      </c>
      <c r="R218" s="3">
        <f t="shared" ca="1" si="66"/>
        <v>61657.359233762298</v>
      </c>
      <c r="S218" s="3">
        <f t="shared" ca="1" si="67"/>
        <v>294577.67427559063</v>
      </c>
      <c r="T218" s="3">
        <f t="shared" ca="1" si="68"/>
        <v>59352.786572724435</v>
      </c>
      <c r="U218" s="3">
        <f t="shared" ca="1" si="69"/>
        <v>235224.8877028662</v>
      </c>
    </row>
    <row r="219" spans="1:21" x14ac:dyDescent="0.3">
      <c r="A219" s="3">
        <f t="shared" ca="1" si="71"/>
        <v>2</v>
      </c>
      <c r="B219" s="3" t="str">
        <f t="shared" ca="1" si="72"/>
        <v>Women</v>
      </c>
      <c r="C219" s="3">
        <f t="shared" ca="1" si="73"/>
        <v>30</v>
      </c>
      <c r="D219" s="3">
        <f t="shared" ca="1" si="74"/>
        <v>1</v>
      </c>
      <c r="E219" s="3" t="str">
        <f t="shared" ca="1" si="75"/>
        <v>Health</v>
      </c>
      <c r="F219" s="3">
        <f t="shared" ca="1" si="76"/>
        <v>4</v>
      </c>
      <c r="G219" s="3" t="str">
        <f t="shared" ca="1" si="70"/>
        <v>Technical</v>
      </c>
      <c r="H219" s="3">
        <f t="shared" ca="1" si="77"/>
        <v>0</v>
      </c>
      <c r="I219" s="3">
        <f t="shared" ca="1" si="78"/>
        <v>2</v>
      </c>
      <c r="J219" s="3">
        <f t="shared" ca="1" si="79"/>
        <v>58890</v>
      </c>
      <c r="K219" s="3">
        <f t="shared" ca="1" si="80"/>
        <v>11</v>
      </c>
      <c r="L219" s="3" t="str">
        <f t="shared" ca="1" si="81"/>
        <v>Nova Scotia</v>
      </c>
      <c r="M219" s="3">
        <f t="shared" ca="1" si="63"/>
        <v>294450</v>
      </c>
      <c r="N219" s="3">
        <f t="shared" ca="1" si="82"/>
        <v>104226.62484389781</v>
      </c>
      <c r="O219" s="3">
        <f t="shared" ca="1" si="64"/>
        <v>81819.744086963183</v>
      </c>
      <c r="P219" s="3">
        <f t="shared" ca="1" si="83"/>
        <v>42049</v>
      </c>
      <c r="Q219" s="3">
        <f t="shared" ca="1" si="65"/>
        <v>10708.197471176933</v>
      </c>
      <c r="R219" s="3">
        <f t="shared" ca="1" si="66"/>
        <v>56030.017106317224</v>
      </c>
      <c r="S219" s="3">
        <f t="shared" ca="1" si="67"/>
        <v>432299.7611932804</v>
      </c>
      <c r="T219" s="3">
        <f t="shared" ca="1" si="68"/>
        <v>156983.82231507477</v>
      </c>
      <c r="U219" s="3">
        <f t="shared" ca="1" si="69"/>
        <v>275315.9388782056</v>
      </c>
    </row>
    <row r="220" spans="1:21" x14ac:dyDescent="0.3">
      <c r="A220" s="3">
        <f t="shared" ca="1" si="71"/>
        <v>1</v>
      </c>
      <c r="B220" s="3" t="str">
        <f t="shared" ca="1" si="72"/>
        <v>Men</v>
      </c>
      <c r="C220" s="3">
        <f t="shared" ca="1" si="73"/>
        <v>33</v>
      </c>
      <c r="D220" s="3">
        <f t="shared" ca="1" si="74"/>
        <v>6</v>
      </c>
      <c r="E220" s="3" t="str">
        <f t="shared" ca="1" si="75"/>
        <v>Agriculture</v>
      </c>
      <c r="F220" s="3">
        <f t="shared" ca="1" si="76"/>
        <v>4</v>
      </c>
      <c r="G220" s="3" t="str">
        <f t="shared" ca="1" si="70"/>
        <v>Technical</v>
      </c>
      <c r="H220" s="3">
        <f t="shared" ca="1" si="77"/>
        <v>1</v>
      </c>
      <c r="I220" s="3">
        <f t="shared" ca="1" si="78"/>
        <v>2</v>
      </c>
      <c r="J220" s="3">
        <f t="shared" ca="1" si="79"/>
        <v>43276</v>
      </c>
      <c r="K220" s="3">
        <f t="shared" ca="1" si="80"/>
        <v>8</v>
      </c>
      <c r="L220" s="3" t="str">
        <f t="shared" ca="1" si="81"/>
        <v>Quebec</v>
      </c>
      <c r="M220" s="3">
        <f t="shared" ca="1" si="63"/>
        <v>173104</v>
      </c>
      <c r="N220" s="3">
        <f t="shared" ca="1" si="82"/>
        <v>9782.6295612885478</v>
      </c>
      <c r="O220" s="3">
        <f t="shared" ca="1" si="64"/>
        <v>15683.216006346567</v>
      </c>
      <c r="P220" s="3">
        <f t="shared" ca="1" si="83"/>
        <v>12276</v>
      </c>
      <c r="Q220" s="3">
        <f t="shared" ca="1" si="65"/>
        <v>17209.676471240466</v>
      </c>
      <c r="R220" s="3">
        <f t="shared" ca="1" si="66"/>
        <v>27451.444555295689</v>
      </c>
      <c r="S220" s="3">
        <f t="shared" ca="1" si="67"/>
        <v>216238.66056164226</v>
      </c>
      <c r="T220" s="3">
        <f t="shared" ca="1" si="68"/>
        <v>39268.306032529013</v>
      </c>
      <c r="U220" s="3">
        <f t="shared" ca="1" si="69"/>
        <v>176970.35452911325</v>
      </c>
    </row>
    <row r="221" spans="1:21" x14ac:dyDescent="0.3">
      <c r="A221" s="3">
        <f t="shared" ca="1" si="71"/>
        <v>1</v>
      </c>
      <c r="B221" s="3" t="str">
        <f t="shared" ca="1" si="72"/>
        <v>Men</v>
      </c>
      <c r="C221" s="3">
        <f t="shared" ca="1" si="73"/>
        <v>43</v>
      </c>
      <c r="D221" s="3">
        <f t="shared" ca="1" si="74"/>
        <v>4</v>
      </c>
      <c r="E221" s="3" t="str">
        <f t="shared" ca="1" si="75"/>
        <v>IT</v>
      </c>
      <c r="F221" s="3">
        <f t="shared" ca="1" si="76"/>
        <v>5</v>
      </c>
      <c r="G221" s="3" t="str">
        <f t="shared" ca="1" si="70"/>
        <v>Other</v>
      </c>
      <c r="H221" s="3">
        <f t="shared" ca="1" si="77"/>
        <v>3</v>
      </c>
      <c r="I221" s="3">
        <f t="shared" ca="1" si="78"/>
        <v>2</v>
      </c>
      <c r="J221" s="3">
        <f t="shared" ca="1" si="79"/>
        <v>30915</v>
      </c>
      <c r="K221" s="3">
        <f t="shared" ca="1" si="80"/>
        <v>2</v>
      </c>
      <c r="L221" s="3" t="str">
        <f t="shared" ca="1" si="81"/>
        <v>BC</v>
      </c>
      <c r="M221" s="3">
        <f t="shared" ca="1" si="63"/>
        <v>92745</v>
      </c>
      <c r="N221" s="3">
        <f t="shared" ca="1" si="82"/>
        <v>58682.606840002074</v>
      </c>
      <c r="O221" s="3">
        <f t="shared" ca="1" si="64"/>
        <v>11126.096928522793</v>
      </c>
      <c r="P221" s="3">
        <f t="shared" ca="1" si="83"/>
        <v>5863</v>
      </c>
      <c r="Q221" s="3">
        <f t="shared" ca="1" si="65"/>
        <v>4953.8605528667176</v>
      </c>
      <c r="R221" s="3">
        <f t="shared" ca="1" si="66"/>
        <v>38344.192799521319</v>
      </c>
      <c r="S221" s="3">
        <f t="shared" ca="1" si="67"/>
        <v>142215.28972804412</v>
      </c>
      <c r="T221" s="3">
        <f t="shared" ca="1" si="68"/>
        <v>69499.467392868799</v>
      </c>
      <c r="U221" s="3">
        <f t="shared" ca="1" si="69"/>
        <v>72715.822335175326</v>
      </c>
    </row>
    <row r="222" spans="1:21" x14ac:dyDescent="0.3">
      <c r="A222" s="3">
        <f t="shared" ca="1" si="71"/>
        <v>2</v>
      </c>
      <c r="B222" s="3" t="str">
        <f t="shared" ca="1" si="72"/>
        <v>Women</v>
      </c>
      <c r="C222" s="3">
        <f t="shared" ca="1" si="73"/>
        <v>40</v>
      </c>
      <c r="D222" s="3">
        <f t="shared" ca="1" si="74"/>
        <v>1</v>
      </c>
      <c r="E222" s="3" t="str">
        <f t="shared" ca="1" si="75"/>
        <v>Health</v>
      </c>
      <c r="F222" s="3">
        <f t="shared" ca="1" si="76"/>
        <v>5</v>
      </c>
      <c r="G222" s="3" t="str">
        <f t="shared" ca="1" si="70"/>
        <v>Other</v>
      </c>
      <c r="H222" s="3">
        <f t="shared" ca="1" si="77"/>
        <v>3</v>
      </c>
      <c r="I222" s="3">
        <f t="shared" ca="1" si="78"/>
        <v>2</v>
      </c>
      <c r="J222" s="3">
        <f t="shared" ca="1" si="79"/>
        <v>33197</v>
      </c>
      <c r="K222" s="3">
        <f t="shared" ca="1" si="80"/>
        <v>8</v>
      </c>
      <c r="L222" s="3" t="str">
        <f t="shared" ca="1" si="81"/>
        <v>Quebec</v>
      </c>
      <c r="M222" s="3">
        <f t="shared" ref="M222:M285" ca="1" si="84">J222*RANDBETWEEN(3,6)</f>
        <v>99591</v>
      </c>
      <c r="N222" s="3">
        <f t="shared" ca="1" si="82"/>
        <v>42570.533811459172</v>
      </c>
      <c r="O222" s="3">
        <f t="shared" ref="O222:O285" ca="1" si="85">I222*RAND()*J222</f>
        <v>23829.5188913737</v>
      </c>
      <c r="P222" s="3">
        <f t="shared" ca="1" si="83"/>
        <v>23755</v>
      </c>
      <c r="Q222" s="3">
        <f t="shared" ref="Q222:Q285" ca="1" si="86">RAND()*J222</f>
        <v>31422.752094028023</v>
      </c>
      <c r="R222" s="3">
        <f t="shared" ref="R222:R285" ca="1" si="87">RAND()*J222*1.5</f>
        <v>29488.842943641626</v>
      </c>
      <c r="S222" s="3">
        <f t="shared" ref="S222:S285" ca="1" si="88">M222+O222+R222</f>
        <v>152909.36183501533</v>
      </c>
      <c r="T222" s="3">
        <f t="shared" ref="T222:T285" ca="1" si="89">N222+P222+Q222</f>
        <v>97748.285905487195</v>
      </c>
      <c r="U222" s="3">
        <f t="shared" ref="U222:U285" ca="1" si="90">S222-T222</f>
        <v>55161.075929528131</v>
      </c>
    </row>
    <row r="223" spans="1:21" x14ac:dyDescent="0.3">
      <c r="A223" s="3">
        <f t="shared" ca="1" si="71"/>
        <v>1</v>
      </c>
      <c r="B223" s="3" t="str">
        <f t="shared" ca="1" si="72"/>
        <v>Men</v>
      </c>
      <c r="C223" s="3">
        <f t="shared" ca="1" si="73"/>
        <v>33</v>
      </c>
      <c r="D223" s="3">
        <f t="shared" ca="1" si="74"/>
        <v>2</v>
      </c>
      <c r="E223" s="3" t="str">
        <f t="shared" ca="1" si="75"/>
        <v>Construction</v>
      </c>
      <c r="F223" s="3">
        <f t="shared" ca="1" si="76"/>
        <v>5</v>
      </c>
      <c r="G223" s="3" t="str">
        <f t="shared" ca="1" si="70"/>
        <v>Other</v>
      </c>
      <c r="H223" s="3">
        <f t="shared" ca="1" si="77"/>
        <v>4</v>
      </c>
      <c r="I223" s="3">
        <f t="shared" ca="1" si="78"/>
        <v>1</v>
      </c>
      <c r="J223" s="3">
        <f t="shared" ca="1" si="79"/>
        <v>72876</v>
      </c>
      <c r="K223" s="3">
        <f t="shared" ca="1" si="80"/>
        <v>7</v>
      </c>
      <c r="L223" s="3" t="str">
        <f t="shared" ca="1" si="81"/>
        <v>Ontario</v>
      </c>
      <c r="M223" s="3">
        <f t="shared" ca="1" si="84"/>
        <v>291504</v>
      </c>
      <c r="N223" s="3">
        <f t="shared" ca="1" si="82"/>
        <v>99759.934840997477</v>
      </c>
      <c r="O223" s="3">
        <f t="shared" ca="1" si="85"/>
        <v>33459.568827444185</v>
      </c>
      <c r="P223" s="3">
        <f t="shared" ca="1" si="83"/>
        <v>25393</v>
      </c>
      <c r="Q223" s="3">
        <f t="shared" ca="1" si="86"/>
        <v>61761.391753625867</v>
      </c>
      <c r="R223" s="3">
        <f t="shared" ca="1" si="87"/>
        <v>35604.768917770351</v>
      </c>
      <c r="S223" s="3">
        <f t="shared" ca="1" si="88"/>
        <v>360568.33774521452</v>
      </c>
      <c r="T223" s="3">
        <f t="shared" ca="1" si="89"/>
        <v>186914.32659462333</v>
      </c>
      <c r="U223" s="3">
        <f t="shared" ca="1" si="90"/>
        <v>173654.01115059119</v>
      </c>
    </row>
    <row r="224" spans="1:21" x14ac:dyDescent="0.3">
      <c r="A224" s="3">
        <f t="shared" ca="1" si="71"/>
        <v>1</v>
      </c>
      <c r="B224" s="3" t="str">
        <f t="shared" ca="1" si="72"/>
        <v>Men</v>
      </c>
      <c r="C224" s="3">
        <f t="shared" ca="1" si="73"/>
        <v>40</v>
      </c>
      <c r="D224" s="3">
        <f t="shared" ca="1" si="74"/>
        <v>6</v>
      </c>
      <c r="E224" s="3" t="str">
        <f t="shared" ca="1" si="75"/>
        <v>Agriculture</v>
      </c>
      <c r="F224" s="3">
        <f t="shared" ca="1" si="76"/>
        <v>1</v>
      </c>
      <c r="G224" s="3" t="str">
        <f t="shared" ca="1" si="70"/>
        <v>High School</v>
      </c>
      <c r="H224" s="3">
        <f t="shared" ca="1" si="77"/>
        <v>4</v>
      </c>
      <c r="I224" s="3">
        <f t="shared" ca="1" si="78"/>
        <v>3</v>
      </c>
      <c r="J224" s="3">
        <f t="shared" ca="1" si="79"/>
        <v>71916</v>
      </c>
      <c r="K224" s="3">
        <f t="shared" ca="1" si="80"/>
        <v>5</v>
      </c>
      <c r="L224" s="3" t="str">
        <f t="shared" ca="1" si="81"/>
        <v>Nunavut</v>
      </c>
      <c r="M224" s="3">
        <f t="shared" ca="1" si="84"/>
        <v>215748</v>
      </c>
      <c r="N224" s="3">
        <f t="shared" ca="1" si="82"/>
        <v>113946.79592018866</v>
      </c>
      <c r="O224" s="3">
        <f t="shared" ca="1" si="85"/>
        <v>168171.11910008188</v>
      </c>
      <c r="P224" s="3">
        <f t="shared" ca="1" si="83"/>
        <v>45775</v>
      </c>
      <c r="Q224" s="3">
        <f t="shared" ca="1" si="86"/>
        <v>38195.834895062471</v>
      </c>
      <c r="R224" s="3">
        <f t="shared" ca="1" si="87"/>
        <v>61546.490886134037</v>
      </c>
      <c r="S224" s="3">
        <f t="shared" ca="1" si="88"/>
        <v>445465.60998621589</v>
      </c>
      <c r="T224" s="3">
        <f t="shared" ca="1" si="89"/>
        <v>197917.63081525112</v>
      </c>
      <c r="U224" s="3">
        <f t="shared" ca="1" si="90"/>
        <v>247547.97917096477</v>
      </c>
    </row>
    <row r="225" spans="1:21" x14ac:dyDescent="0.3">
      <c r="A225" s="3">
        <f t="shared" ca="1" si="71"/>
        <v>2</v>
      </c>
      <c r="B225" s="3" t="str">
        <f t="shared" ca="1" si="72"/>
        <v>Women</v>
      </c>
      <c r="C225" s="3">
        <f t="shared" ca="1" si="73"/>
        <v>27</v>
      </c>
      <c r="D225" s="3">
        <f t="shared" ca="1" si="74"/>
        <v>3</v>
      </c>
      <c r="E225" s="3" t="str">
        <f t="shared" ca="1" si="75"/>
        <v>Teaching</v>
      </c>
      <c r="F225" s="3">
        <f t="shared" ca="1" si="76"/>
        <v>1</v>
      </c>
      <c r="G225" s="3" t="str">
        <f t="shared" ca="1" si="70"/>
        <v>High School</v>
      </c>
      <c r="H225" s="3">
        <f t="shared" ca="1" si="77"/>
        <v>1</v>
      </c>
      <c r="I225" s="3">
        <f t="shared" ca="1" si="78"/>
        <v>3</v>
      </c>
      <c r="J225" s="3">
        <f t="shared" ca="1" si="79"/>
        <v>88188</v>
      </c>
      <c r="K225" s="3">
        <f t="shared" ca="1" si="80"/>
        <v>9</v>
      </c>
      <c r="L225" s="3" t="str">
        <f t="shared" ca="1" si="81"/>
        <v>New Foundland</v>
      </c>
      <c r="M225" s="3">
        <f t="shared" ca="1" si="84"/>
        <v>352752</v>
      </c>
      <c r="N225" s="3">
        <f t="shared" ca="1" si="82"/>
        <v>264460.10534449609</v>
      </c>
      <c r="O225" s="3">
        <f t="shared" ca="1" si="85"/>
        <v>215949.8872158452</v>
      </c>
      <c r="P225" s="3">
        <f t="shared" ca="1" si="83"/>
        <v>149323</v>
      </c>
      <c r="Q225" s="3">
        <f t="shared" ca="1" si="86"/>
        <v>69026.463856833114</v>
      </c>
      <c r="R225" s="3">
        <f t="shared" ca="1" si="87"/>
        <v>111912.88670936532</v>
      </c>
      <c r="S225" s="3">
        <f t="shared" ca="1" si="88"/>
        <v>680614.77392521047</v>
      </c>
      <c r="T225" s="3">
        <f t="shared" ca="1" si="89"/>
        <v>482809.5692013292</v>
      </c>
      <c r="U225" s="3">
        <f t="shared" ca="1" si="90"/>
        <v>197805.20472388127</v>
      </c>
    </row>
    <row r="226" spans="1:21" x14ac:dyDescent="0.3">
      <c r="A226" s="3">
        <f t="shared" ca="1" si="71"/>
        <v>2</v>
      </c>
      <c r="B226" s="3" t="str">
        <f t="shared" ca="1" si="72"/>
        <v>Women</v>
      </c>
      <c r="C226" s="3">
        <f t="shared" ca="1" si="73"/>
        <v>43</v>
      </c>
      <c r="D226" s="3">
        <f t="shared" ca="1" si="74"/>
        <v>5</v>
      </c>
      <c r="E226" s="3" t="str">
        <f t="shared" ca="1" si="75"/>
        <v>General Work</v>
      </c>
      <c r="F226" s="3">
        <f t="shared" ca="1" si="76"/>
        <v>2</v>
      </c>
      <c r="G226" s="3" t="str">
        <f t="shared" ca="1" si="70"/>
        <v>College</v>
      </c>
      <c r="H226" s="3">
        <f t="shared" ca="1" si="77"/>
        <v>4</v>
      </c>
      <c r="I226" s="3">
        <f t="shared" ca="1" si="78"/>
        <v>2</v>
      </c>
      <c r="J226" s="3">
        <f t="shared" ca="1" si="79"/>
        <v>41836</v>
      </c>
      <c r="K226" s="3">
        <f t="shared" ca="1" si="80"/>
        <v>3</v>
      </c>
      <c r="L226" s="3" t="str">
        <f t="shared" ca="1" si="81"/>
        <v>Northwest TR</v>
      </c>
      <c r="M226" s="3">
        <f t="shared" ca="1" si="84"/>
        <v>209180</v>
      </c>
      <c r="N226" s="3">
        <f t="shared" ca="1" si="82"/>
        <v>121885.31789205196</v>
      </c>
      <c r="O226" s="3">
        <f t="shared" ca="1" si="85"/>
        <v>32205.888582042226</v>
      </c>
      <c r="P226" s="3">
        <f t="shared" ca="1" si="83"/>
        <v>12977</v>
      </c>
      <c r="Q226" s="3">
        <f t="shared" ca="1" si="86"/>
        <v>21631.788823611263</v>
      </c>
      <c r="R226" s="3">
        <f t="shared" ca="1" si="87"/>
        <v>59443.397894640802</v>
      </c>
      <c r="S226" s="3">
        <f t="shared" ca="1" si="88"/>
        <v>300829.28647668299</v>
      </c>
      <c r="T226" s="3">
        <f t="shared" ca="1" si="89"/>
        <v>156494.10671566322</v>
      </c>
      <c r="U226" s="3">
        <f t="shared" ca="1" si="90"/>
        <v>144335.17976101977</v>
      </c>
    </row>
    <row r="227" spans="1:21" x14ac:dyDescent="0.3">
      <c r="A227" s="3">
        <f t="shared" ca="1" si="71"/>
        <v>1</v>
      </c>
      <c r="B227" s="3" t="str">
        <f t="shared" ca="1" si="72"/>
        <v>Men</v>
      </c>
      <c r="C227" s="3">
        <f t="shared" ca="1" si="73"/>
        <v>45</v>
      </c>
      <c r="D227" s="3">
        <f t="shared" ca="1" si="74"/>
        <v>3</v>
      </c>
      <c r="E227" s="3" t="str">
        <f t="shared" ca="1" si="75"/>
        <v>Teaching</v>
      </c>
      <c r="F227" s="3">
        <f t="shared" ca="1" si="76"/>
        <v>3</v>
      </c>
      <c r="G227" s="3" t="str">
        <f t="shared" ca="1" si="70"/>
        <v>University</v>
      </c>
      <c r="H227" s="3">
        <f t="shared" ca="1" si="77"/>
        <v>4</v>
      </c>
      <c r="I227" s="3">
        <f t="shared" ca="1" si="78"/>
        <v>1</v>
      </c>
      <c r="J227" s="3">
        <f t="shared" ca="1" si="79"/>
        <v>72987</v>
      </c>
      <c r="K227" s="3">
        <f t="shared" ca="1" si="80"/>
        <v>2</v>
      </c>
      <c r="L227" s="3" t="str">
        <f t="shared" ca="1" si="81"/>
        <v>BC</v>
      </c>
      <c r="M227" s="3">
        <f t="shared" ca="1" si="84"/>
        <v>437922</v>
      </c>
      <c r="N227" s="3">
        <f t="shared" ca="1" si="82"/>
        <v>127053.93414574773</v>
      </c>
      <c r="O227" s="3">
        <f t="shared" ca="1" si="85"/>
        <v>10360.774786358568</v>
      </c>
      <c r="P227" s="3">
        <f t="shared" ca="1" si="83"/>
        <v>8673</v>
      </c>
      <c r="Q227" s="3">
        <f t="shared" ca="1" si="86"/>
        <v>26249.072808699864</v>
      </c>
      <c r="R227" s="3">
        <f t="shared" ca="1" si="87"/>
        <v>49152.51128387051</v>
      </c>
      <c r="S227" s="3">
        <f t="shared" ca="1" si="88"/>
        <v>497435.28607022908</v>
      </c>
      <c r="T227" s="3">
        <f t="shared" ca="1" si="89"/>
        <v>161976.0069544476</v>
      </c>
      <c r="U227" s="3">
        <f t="shared" ca="1" si="90"/>
        <v>335459.27911578148</v>
      </c>
    </row>
    <row r="228" spans="1:21" x14ac:dyDescent="0.3">
      <c r="A228" s="3">
        <f t="shared" ca="1" si="71"/>
        <v>1</v>
      </c>
      <c r="B228" s="3" t="str">
        <f t="shared" ca="1" si="72"/>
        <v>Men</v>
      </c>
      <c r="C228" s="3">
        <f t="shared" ca="1" si="73"/>
        <v>30</v>
      </c>
      <c r="D228" s="3">
        <f t="shared" ca="1" si="74"/>
        <v>3</v>
      </c>
      <c r="E228" s="3" t="str">
        <f t="shared" ca="1" si="75"/>
        <v>Teaching</v>
      </c>
      <c r="F228" s="3">
        <f t="shared" ca="1" si="76"/>
        <v>3</v>
      </c>
      <c r="G228" s="3" t="str">
        <f t="shared" ca="1" si="70"/>
        <v>University</v>
      </c>
      <c r="H228" s="3">
        <f t="shared" ca="1" si="77"/>
        <v>2</v>
      </c>
      <c r="I228" s="3">
        <f t="shared" ca="1" si="78"/>
        <v>3</v>
      </c>
      <c r="J228" s="3">
        <f t="shared" ca="1" si="79"/>
        <v>89687</v>
      </c>
      <c r="K228" s="3">
        <f t="shared" ca="1" si="80"/>
        <v>13</v>
      </c>
      <c r="L228" s="3" t="str">
        <f t="shared" ca="1" si="81"/>
        <v>Prince Edward Island</v>
      </c>
      <c r="M228" s="3">
        <f t="shared" ca="1" si="84"/>
        <v>538122</v>
      </c>
      <c r="N228" s="3">
        <f t="shared" ca="1" si="82"/>
        <v>479310.72364965617</v>
      </c>
      <c r="O228" s="3">
        <f t="shared" ca="1" si="85"/>
        <v>197511.92977312763</v>
      </c>
      <c r="P228" s="3">
        <f t="shared" ca="1" si="83"/>
        <v>14196</v>
      </c>
      <c r="Q228" s="3">
        <f t="shared" ca="1" si="86"/>
        <v>66431.129461137432</v>
      </c>
      <c r="R228" s="3">
        <f t="shared" ca="1" si="87"/>
        <v>42515.607574602021</v>
      </c>
      <c r="S228" s="3">
        <f t="shared" ca="1" si="88"/>
        <v>778149.53734772967</v>
      </c>
      <c r="T228" s="3">
        <f t="shared" ca="1" si="89"/>
        <v>559937.85311079363</v>
      </c>
      <c r="U228" s="3">
        <f t="shared" ca="1" si="90"/>
        <v>218211.68423693604</v>
      </c>
    </row>
    <row r="229" spans="1:21" x14ac:dyDescent="0.3">
      <c r="A229" s="3">
        <f t="shared" ca="1" si="71"/>
        <v>2</v>
      </c>
      <c r="B229" s="3" t="str">
        <f t="shared" ca="1" si="72"/>
        <v>Women</v>
      </c>
      <c r="C229" s="3">
        <f t="shared" ca="1" si="73"/>
        <v>44</v>
      </c>
      <c r="D229" s="3">
        <f t="shared" ca="1" si="74"/>
        <v>6</v>
      </c>
      <c r="E229" s="3" t="str">
        <f t="shared" ca="1" si="75"/>
        <v>Agriculture</v>
      </c>
      <c r="F229" s="3">
        <f t="shared" ca="1" si="76"/>
        <v>2</v>
      </c>
      <c r="G229" s="3" t="str">
        <f t="shared" ca="1" si="70"/>
        <v>College</v>
      </c>
      <c r="H229" s="3">
        <f t="shared" ca="1" si="77"/>
        <v>2</v>
      </c>
      <c r="I229" s="3">
        <f t="shared" ca="1" si="78"/>
        <v>3</v>
      </c>
      <c r="J229" s="3">
        <f t="shared" ca="1" si="79"/>
        <v>27929</v>
      </c>
      <c r="K229" s="3">
        <f t="shared" ca="1" si="80"/>
        <v>8</v>
      </c>
      <c r="L229" s="3" t="str">
        <f t="shared" ca="1" si="81"/>
        <v>Quebec</v>
      </c>
      <c r="M229" s="3">
        <f t="shared" ca="1" si="84"/>
        <v>167574</v>
      </c>
      <c r="N229" s="3">
        <f t="shared" ca="1" si="82"/>
        <v>114485.68188410551</v>
      </c>
      <c r="O229" s="3">
        <f t="shared" ca="1" si="85"/>
        <v>47222.9374824279</v>
      </c>
      <c r="P229" s="3">
        <f t="shared" ca="1" si="83"/>
        <v>10534</v>
      </c>
      <c r="Q229" s="3">
        <f t="shared" ca="1" si="86"/>
        <v>9828.6511481058587</v>
      </c>
      <c r="R229" s="3">
        <f t="shared" ca="1" si="87"/>
        <v>27749.058463454938</v>
      </c>
      <c r="S229" s="3">
        <f t="shared" ca="1" si="88"/>
        <v>242545.99594588284</v>
      </c>
      <c r="T229" s="3">
        <f t="shared" ca="1" si="89"/>
        <v>134848.33303221138</v>
      </c>
      <c r="U229" s="3">
        <f t="shared" ca="1" si="90"/>
        <v>107697.66291367146</v>
      </c>
    </row>
    <row r="230" spans="1:21" x14ac:dyDescent="0.3">
      <c r="A230" s="3">
        <f t="shared" ca="1" si="71"/>
        <v>2</v>
      </c>
      <c r="B230" s="3" t="str">
        <f t="shared" ca="1" si="72"/>
        <v>Women</v>
      </c>
      <c r="C230" s="3">
        <f t="shared" ca="1" si="73"/>
        <v>34</v>
      </c>
      <c r="D230" s="3">
        <f t="shared" ca="1" si="74"/>
        <v>6</v>
      </c>
      <c r="E230" s="3" t="str">
        <f t="shared" ca="1" si="75"/>
        <v>Agriculture</v>
      </c>
      <c r="F230" s="3">
        <f t="shared" ca="1" si="76"/>
        <v>5</v>
      </c>
      <c r="G230" s="3" t="str">
        <f t="shared" ca="1" si="70"/>
        <v>Other</v>
      </c>
      <c r="H230" s="3">
        <f t="shared" ca="1" si="77"/>
        <v>2</v>
      </c>
      <c r="I230" s="3">
        <f t="shared" ca="1" si="78"/>
        <v>1</v>
      </c>
      <c r="J230" s="3">
        <f t="shared" ca="1" si="79"/>
        <v>39785</v>
      </c>
      <c r="K230" s="3">
        <f t="shared" ca="1" si="80"/>
        <v>13</v>
      </c>
      <c r="L230" s="3" t="str">
        <f t="shared" ca="1" si="81"/>
        <v>Prince Edward Island</v>
      </c>
      <c r="M230" s="3">
        <f t="shared" ca="1" si="84"/>
        <v>159140</v>
      </c>
      <c r="N230" s="3">
        <f t="shared" ca="1" si="82"/>
        <v>83097.908260329204</v>
      </c>
      <c r="O230" s="3">
        <f t="shared" ca="1" si="85"/>
        <v>26500.474232136228</v>
      </c>
      <c r="P230" s="3">
        <f t="shared" ca="1" si="83"/>
        <v>24230</v>
      </c>
      <c r="Q230" s="3">
        <f t="shared" ca="1" si="86"/>
        <v>20091.894215451204</v>
      </c>
      <c r="R230" s="3">
        <f t="shared" ca="1" si="87"/>
        <v>22970.683237729638</v>
      </c>
      <c r="S230" s="3">
        <f t="shared" ca="1" si="88"/>
        <v>208611.15746986587</v>
      </c>
      <c r="T230" s="3">
        <f t="shared" ca="1" si="89"/>
        <v>127419.80247578041</v>
      </c>
      <c r="U230" s="3">
        <f t="shared" ca="1" si="90"/>
        <v>81191.354994085457</v>
      </c>
    </row>
    <row r="231" spans="1:21" x14ac:dyDescent="0.3">
      <c r="A231" s="3">
        <f t="shared" ca="1" si="71"/>
        <v>1</v>
      </c>
      <c r="B231" s="3" t="str">
        <f t="shared" ca="1" si="72"/>
        <v>Men</v>
      </c>
      <c r="C231" s="3">
        <f t="shared" ca="1" si="73"/>
        <v>35</v>
      </c>
      <c r="D231" s="3">
        <f t="shared" ca="1" si="74"/>
        <v>5</v>
      </c>
      <c r="E231" s="3" t="str">
        <f t="shared" ca="1" si="75"/>
        <v>General Work</v>
      </c>
      <c r="F231" s="3">
        <f t="shared" ca="1" si="76"/>
        <v>4</v>
      </c>
      <c r="G231" s="3" t="str">
        <f t="shared" ca="1" si="70"/>
        <v>Technical</v>
      </c>
      <c r="H231" s="3">
        <f t="shared" ca="1" si="77"/>
        <v>1</v>
      </c>
      <c r="I231" s="3">
        <f t="shared" ca="1" si="78"/>
        <v>3</v>
      </c>
      <c r="J231" s="3">
        <f t="shared" ca="1" si="79"/>
        <v>82317</v>
      </c>
      <c r="K231" s="3">
        <f t="shared" ca="1" si="80"/>
        <v>5</v>
      </c>
      <c r="L231" s="3" t="str">
        <f t="shared" ca="1" si="81"/>
        <v>Nunavut</v>
      </c>
      <c r="M231" s="3">
        <f t="shared" ca="1" si="84"/>
        <v>493902</v>
      </c>
      <c r="N231" s="3">
        <f t="shared" ca="1" si="82"/>
        <v>120271.31647205076</v>
      </c>
      <c r="O231" s="3">
        <f t="shared" ca="1" si="85"/>
        <v>83125.589940440012</v>
      </c>
      <c r="P231" s="3">
        <f t="shared" ca="1" si="83"/>
        <v>36353</v>
      </c>
      <c r="Q231" s="3">
        <f t="shared" ca="1" si="86"/>
        <v>32679.777729229863</v>
      </c>
      <c r="R231" s="3">
        <f t="shared" ca="1" si="87"/>
        <v>14550.61859049731</v>
      </c>
      <c r="S231" s="3">
        <f t="shared" ca="1" si="88"/>
        <v>591578.20853093732</v>
      </c>
      <c r="T231" s="3">
        <f t="shared" ca="1" si="89"/>
        <v>189304.09420128062</v>
      </c>
      <c r="U231" s="3">
        <f t="shared" ca="1" si="90"/>
        <v>402274.1143296567</v>
      </c>
    </row>
    <row r="232" spans="1:21" x14ac:dyDescent="0.3">
      <c r="A232" s="3">
        <f t="shared" ca="1" si="71"/>
        <v>1</v>
      </c>
      <c r="B232" s="3" t="str">
        <f t="shared" ca="1" si="72"/>
        <v>Men</v>
      </c>
      <c r="C232" s="3">
        <f t="shared" ca="1" si="73"/>
        <v>32</v>
      </c>
      <c r="D232" s="3">
        <f t="shared" ca="1" si="74"/>
        <v>2</v>
      </c>
      <c r="E232" s="3" t="str">
        <f t="shared" ca="1" si="75"/>
        <v>Construction</v>
      </c>
      <c r="F232" s="3">
        <f t="shared" ca="1" si="76"/>
        <v>2</v>
      </c>
      <c r="G232" s="3" t="str">
        <f t="shared" ca="1" si="70"/>
        <v>College</v>
      </c>
      <c r="H232" s="3">
        <f t="shared" ca="1" si="77"/>
        <v>2</v>
      </c>
      <c r="I232" s="3">
        <f t="shared" ca="1" si="78"/>
        <v>2</v>
      </c>
      <c r="J232" s="3">
        <f t="shared" ca="1" si="79"/>
        <v>85677</v>
      </c>
      <c r="K232" s="3">
        <f t="shared" ca="1" si="80"/>
        <v>9</v>
      </c>
      <c r="L232" s="3" t="str">
        <f t="shared" ca="1" si="81"/>
        <v>New Foundland</v>
      </c>
      <c r="M232" s="3">
        <f t="shared" ca="1" si="84"/>
        <v>514062</v>
      </c>
      <c r="N232" s="3">
        <f t="shared" ca="1" si="82"/>
        <v>271279.7496973591</v>
      </c>
      <c r="O232" s="3">
        <f t="shared" ca="1" si="85"/>
        <v>3344.8753732926084</v>
      </c>
      <c r="P232" s="3">
        <f t="shared" ca="1" si="83"/>
        <v>3051</v>
      </c>
      <c r="Q232" s="3">
        <f t="shared" ca="1" si="86"/>
        <v>56164.139301002295</v>
      </c>
      <c r="R232" s="3">
        <f t="shared" ca="1" si="87"/>
        <v>86551.452915222384</v>
      </c>
      <c r="S232" s="3">
        <f t="shared" ca="1" si="88"/>
        <v>603958.32828851498</v>
      </c>
      <c r="T232" s="3">
        <f t="shared" ca="1" si="89"/>
        <v>330494.88899836142</v>
      </c>
      <c r="U232" s="3">
        <f t="shared" ca="1" si="90"/>
        <v>273463.43929015356</v>
      </c>
    </row>
    <row r="233" spans="1:21" x14ac:dyDescent="0.3">
      <c r="A233" s="3">
        <f t="shared" ca="1" si="71"/>
        <v>1</v>
      </c>
      <c r="B233" s="3" t="str">
        <f t="shared" ca="1" si="72"/>
        <v>Men</v>
      </c>
      <c r="C233" s="3">
        <f t="shared" ca="1" si="73"/>
        <v>35</v>
      </c>
      <c r="D233" s="3">
        <f t="shared" ca="1" si="74"/>
        <v>4</v>
      </c>
      <c r="E233" s="3" t="str">
        <f t="shared" ca="1" si="75"/>
        <v>IT</v>
      </c>
      <c r="F233" s="3">
        <f t="shared" ca="1" si="76"/>
        <v>4</v>
      </c>
      <c r="G233" s="3" t="str">
        <f t="shared" ca="1" si="70"/>
        <v>Technical</v>
      </c>
      <c r="H233" s="3">
        <f t="shared" ca="1" si="77"/>
        <v>4</v>
      </c>
      <c r="I233" s="3">
        <f t="shared" ca="1" si="78"/>
        <v>2</v>
      </c>
      <c r="J233" s="3">
        <f t="shared" ca="1" si="79"/>
        <v>71806</v>
      </c>
      <c r="K233" s="3">
        <f t="shared" ca="1" si="80"/>
        <v>4</v>
      </c>
      <c r="L233" s="3" t="str">
        <f t="shared" ca="1" si="81"/>
        <v>Alberta</v>
      </c>
      <c r="M233" s="3">
        <f t="shared" ca="1" si="84"/>
        <v>215418</v>
      </c>
      <c r="N233" s="3">
        <f t="shared" ca="1" si="82"/>
        <v>2349.3076252271853</v>
      </c>
      <c r="O233" s="3">
        <f t="shared" ca="1" si="85"/>
        <v>67068.162174707613</v>
      </c>
      <c r="P233" s="3">
        <f t="shared" ca="1" si="83"/>
        <v>63912</v>
      </c>
      <c r="Q233" s="3">
        <f t="shared" ca="1" si="86"/>
        <v>59475.272183976907</v>
      </c>
      <c r="R233" s="3">
        <f t="shared" ca="1" si="87"/>
        <v>58306.700982763236</v>
      </c>
      <c r="S233" s="3">
        <f t="shared" ca="1" si="88"/>
        <v>340792.86315747089</v>
      </c>
      <c r="T233" s="3">
        <f t="shared" ca="1" si="89"/>
        <v>125736.57980920409</v>
      </c>
      <c r="U233" s="3">
        <f t="shared" ca="1" si="90"/>
        <v>215056.28334826679</v>
      </c>
    </row>
    <row r="234" spans="1:21" x14ac:dyDescent="0.3">
      <c r="A234" s="3">
        <f t="shared" ca="1" si="71"/>
        <v>1</v>
      </c>
      <c r="B234" s="3" t="str">
        <f t="shared" ca="1" si="72"/>
        <v>Men</v>
      </c>
      <c r="C234" s="3">
        <f t="shared" ca="1" si="73"/>
        <v>39</v>
      </c>
      <c r="D234" s="3">
        <f t="shared" ca="1" si="74"/>
        <v>1</v>
      </c>
      <c r="E234" s="3" t="str">
        <f t="shared" ca="1" si="75"/>
        <v>Health</v>
      </c>
      <c r="F234" s="3">
        <f t="shared" ca="1" si="76"/>
        <v>3</v>
      </c>
      <c r="G234" s="3" t="str">
        <f t="shared" ca="1" si="70"/>
        <v>University</v>
      </c>
      <c r="H234" s="3">
        <f t="shared" ca="1" si="77"/>
        <v>3</v>
      </c>
      <c r="I234" s="3">
        <f t="shared" ca="1" si="78"/>
        <v>2</v>
      </c>
      <c r="J234" s="3">
        <f t="shared" ca="1" si="79"/>
        <v>76908</v>
      </c>
      <c r="K234" s="3">
        <f t="shared" ca="1" si="80"/>
        <v>11</v>
      </c>
      <c r="L234" s="3" t="str">
        <f t="shared" ca="1" si="81"/>
        <v>Nova Scotia</v>
      </c>
      <c r="M234" s="3">
        <f t="shared" ca="1" si="84"/>
        <v>230724</v>
      </c>
      <c r="N234" s="3">
        <f t="shared" ca="1" si="82"/>
        <v>74542.579697288878</v>
      </c>
      <c r="O234" s="3">
        <f t="shared" ca="1" si="85"/>
        <v>92176.621573529264</v>
      </c>
      <c r="P234" s="3">
        <f t="shared" ca="1" si="83"/>
        <v>30466</v>
      </c>
      <c r="Q234" s="3">
        <f t="shared" ca="1" si="86"/>
        <v>37146.467987706419</v>
      </c>
      <c r="R234" s="3">
        <f t="shared" ca="1" si="87"/>
        <v>33930.939955321825</v>
      </c>
      <c r="S234" s="3">
        <f t="shared" ca="1" si="88"/>
        <v>356831.5615288511</v>
      </c>
      <c r="T234" s="3">
        <f t="shared" ca="1" si="89"/>
        <v>142155.04768499528</v>
      </c>
      <c r="U234" s="3">
        <f t="shared" ca="1" si="90"/>
        <v>214676.51384385582</v>
      </c>
    </row>
    <row r="235" spans="1:21" x14ac:dyDescent="0.3">
      <c r="A235" s="3">
        <f t="shared" ca="1" si="71"/>
        <v>1</v>
      </c>
      <c r="B235" s="3" t="str">
        <f t="shared" ca="1" si="72"/>
        <v>Men</v>
      </c>
      <c r="C235" s="3">
        <f t="shared" ca="1" si="73"/>
        <v>29</v>
      </c>
      <c r="D235" s="3">
        <f t="shared" ca="1" si="74"/>
        <v>3</v>
      </c>
      <c r="E235" s="3" t="str">
        <f t="shared" ca="1" si="75"/>
        <v>Teaching</v>
      </c>
      <c r="F235" s="3">
        <f t="shared" ca="1" si="76"/>
        <v>4</v>
      </c>
      <c r="G235" s="3" t="str">
        <f t="shared" ca="1" si="70"/>
        <v>Technical</v>
      </c>
      <c r="H235" s="3">
        <f t="shared" ca="1" si="77"/>
        <v>3</v>
      </c>
      <c r="I235" s="3">
        <f t="shared" ca="1" si="78"/>
        <v>3</v>
      </c>
      <c r="J235" s="3">
        <f t="shared" ca="1" si="79"/>
        <v>69301</v>
      </c>
      <c r="K235" s="3">
        <f t="shared" ca="1" si="80"/>
        <v>6</v>
      </c>
      <c r="L235" s="3" t="str">
        <f t="shared" ca="1" si="81"/>
        <v>Saskatchewan</v>
      </c>
      <c r="M235" s="3">
        <f t="shared" ca="1" si="84"/>
        <v>207903</v>
      </c>
      <c r="N235" s="3">
        <f t="shared" ca="1" si="82"/>
        <v>1755.833358401168</v>
      </c>
      <c r="O235" s="3">
        <f t="shared" ca="1" si="85"/>
        <v>50078.387574611414</v>
      </c>
      <c r="P235" s="3">
        <f t="shared" ca="1" si="83"/>
        <v>27407</v>
      </c>
      <c r="Q235" s="3">
        <f t="shared" ca="1" si="86"/>
        <v>13229.573928147527</v>
      </c>
      <c r="R235" s="3">
        <f t="shared" ca="1" si="87"/>
        <v>35424.333367572384</v>
      </c>
      <c r="S235" s="3">
        <f t="shared" ca="1" si="88"/>
        <v>293405.72094218381</v>
      </c>
      <c r="T235" s="3">
        <f t="shared" ca="1" si="89"/>
        <v>42392.407286548696</v>
      </c>
      <c r="U235" s="3">
        <f t="shared" ca="1" si="90"/>
        <v>251013.31365563511</v>
      </c>
    </row>
    <row r="236" spans="1:21" x14ac:dyDescent="0.3">
      <c r="A236" s="3">
        <f t="shared" ca="1" si="71"/>
        <v>2</v>
      </c>
      <c r="B236" s="3" t="str">
        <f t="shared" ca="1" si="72"/>
        <v>Women</v>
      </c>
      <c r="C236" s="3">
        <f t="shared" ca="1" si="73"/>
        <v>37</v>
      </c>
      <c r="D236" s="3">
        <f t="shared" ca="1" si="74"/>
        <v>4</v>
      </c>
      <c r="E236" s="3" t="str">
        <f t="shared" ca="1" si="75"/>
        <v>IT</v>
      </c>
      <c r="F236" s="3">
        <f t="shared" ca="1" si="76"/>
        <v>2</v>
      </c>
      <c r="G236" s="3" t="str">
        <f t="shared" ca="1" si="70"/>
        <v>College</v>
      </c>
      <c r="H236" s="3">
        <f t="shared" ca="1" si="77"/>
        <v>4</v>
      </c>
      <c r="I236" s="3">
        <f t="shared" ca="1" si="78"/>
        <v>2</v>
      </c>
      <c r="J236" s="3">
        <f t="shared" ca="1" si="79"/>
        <v>78832</v>
      </c>
      <c r="K236" s="3">
        <f t="shared" ca="1" si="80"/>
        <v>2</v>
      </c>
      <c r="L236" s="3" t="str">
        <f t="shared" ca="1" si="81"/>
        <v>BC</v>
      </c>
      <c r="M236" s="3">
        <f t="shared" ca="1" si="84"/>
        <v>315328</v>
      </c>
      <c r="N236" s="3">
        <f t="shared" ca="1" si="82"/>
        <v>170599.17261935971</v>
      </c>
      <c r="O236" s="3">
        <f t="shared" ca="1" si="85"/>
        <v>138556.77814687396</v>
      </c>
      <c r="P236" s="3">
        <f t="shared" ca="1" si="83"/>
        <v>80002</v>
      </c>
      <c r="Q236" s="3">
        <f t="shared" ca="1" si="86"/>
        <v>39255.816881342587</v>
      </c>
      <c r="R236" s="3">
        <f t="shared" ca="1" si="87"/>
        <v>51601.465941415314</v>
      </c>
      <c r="S236" s="3">
        <f t="shared" ca="1" si="88"/>
        <v>505486.24408828921</v>
      </c>
      <c r="T236" s="3">
        <f t="shared" ca="1" si="89"/>
        <v>289856.9895007023</v>
      </c>
      <c r="U236" s="3">
        <f t="shared" ca="1" si="90"/>
        <v>215629.25458758691</v>
      </c>
    </row>
    <row r="237" spans="1:21" x14ac:dyDescent="0.3">
      <c r="A237" s="3">
        <f t="shared" ca="1" si="71"/>
        <v>2</v>
      </c>
      <c r="B237" s="3" t="str">
        <f t="shared" ca="1" si="72"/>
        <v>Women</v>
      </c>
      <c r="C237" s="3">
        <f t="shared" ca="1" si="73"/>
        <v>26</v>
      </c>
      <c r="D237" s="3">
        <f t="shared" ca="1" si="74"/>
        <v>1</v>
      </c>
      <c r="E237" s="3" t="str">
        <f t="shared" ca="1" si="75"/>
        <v>Health</v>
      </c>
      <c r="F237" s="3">
        <f t="shared" ca="1" si="76"/>
        <v>5</v>
      </c>
      <c r="G237" s="3" t="str">
        <f t="shared" ca="1" si="70"/>
        <v>Other</v>
      </c>
      <c r="H237" s="3">
        <f t="shared" ca="1" si="77"/>
        <v>1</v>
      </c>
      <c r="I237" s="3">
        <f t="shared" ca="1" si="78"/>
        <v>2</v>
      </c>
      <c r="J237" s="3">
        <f t="shared" ca="1" si="79"/>
        <v>38284</v>
      </c>
      <c r="K237" s="3">
        <f t="shared" ca="1" si="80"/>
        <v>10</v>
      </c>
      <c r="L237" s="3" t="str">
        <f t="shared" ca="1" si="81"/>
        <v>New Brunckwick</v>
      </c>
      <c r="M237" s="3">
        <f t="shared" ca="1" si="84"/>
        <v>114852</v>
      </c>
      <c r="N237" s="3">
        <f t="shared" ca="1" si="82"/>
        <v>57886.068325522021</v>
      </c>
      <c r="O237" s="3">
        <f t="shared" ca="1" si="85"/>
        <v>14874.308097339863</v>
      </c>
      <c r="P237" s="3">
        <f t="shared" ca="1" si="83"/>
        <v>8915</v>
      </c>
      <c r="Q237" s="3">
        <f t="shared" ca="1" si="86"/>
        <v>31481.605221121747</v>
      </c>
      <c r="R237" s="3">
        <f t="shared" ca="1" si="87"/>
        <v>43407.717223625237</v>
      </c>
      <c r="S237" s="3">
        <f t="shared" ca="1" si="88"/>
        <v>173134.0253209651</v>
      </c>
      <c r="T237" s="3">
        <f t="shared" ca="1" si="89"/>
        <v>98282.673546643768</v>
      </c>
      <c r="U237" s="3">
        <f t="shared" ca="1" si="90"/>
        <v>74851.351774321331</v>
      </c>
    </row>
    <row r="238" spans="1:21" x14ac:dyDescent="0.3">
      <c r="A238" s="3">
        <f t="shared" ca="1" si="71"/>
        <v>1</v>
      </c>
      <c r="B238" s="3" t="str">
        <f t="shared" ca="1" si="72"/>
        <v>Men</v>
      </c>
      <c r="C238" s="3">
        <f t="shared" ca="1" si="73"/>
        <v>44</v>
      </c>
      <c r="D238" s="3">
        <f t="shared" ca="1" si="74"/>
        <v>2</v>
      </c>
      <c r="E238" s="3" t="str">
        <f t="shared" ca="1" si="75"/>
        <v>Construction</v>
      </c>
      <c r="F238" s="3">
        <f t="shared" ca="1" si="76"/>
        <v>5</v>
      </c>
      <c r="G238" s="3" t="str">
        <f t="shared" ca="1" si="70"/>
        <v>Other</v>
      </c>
      <c r="H238" s="3">
        <f t="shared" ca="1" si="77"/>
        <v>0</v>
      </c>
      <c r="I238" s="3">
        <f t="shared" ca="1" si="78"/>
        <v>2</v>
      </c>
      <c r="J238" s="3">
        <f t="shared" ca="1" si="79"/>
        <v>51602</v>
      </c>
      <c r="K238" s="3">
        <f t="shared" ca="1" si="80"/>
        <v>4</v>
      </c>
      <c r="L238" s="3" t="str">
        <f t="shared" ca="1" si="81"/>
        <v>Alberta</v>
      </c>
      <c r="M238" s="3">
        <f t="shared" ca="1" si="84"/>
        <v>154806</v>
      </c>
      <c r="N238" s="3">
        <f t="shared" ca="1" si="82"/>
        <v>99601.597734448311</v>
      </c>
      <c r="O238" s="3">
        <f t="shared" ca="1" si="85"/>
        <v>3305.2086926941515</v>
      </c>
      <c r="P238" s="3">
        <f t="shared" ca="1" si="83"/>
        <v>793</v>
      </c>
      <c r="Q238" s="3">
        <f t="shared" ca="1" si="86"/>
        <v>6192.9186190970404</v>
      </c>
      <c r="R238" s="3">
        <f t="shared" ca="1" si="87"/>
        <v>44145.61624829947</v>
      </c>
      <c r="S238" s="3">
        <f t="shared" ca="1" si="88"/>
        <v>202256.82494099363</v>
      </c>
      <c r="T238" s="3">
        <f t="shared" ca="1" si="89"/>
        <v>106587.51635354535</v>
      </c>
      <c r="U238" s="3">
        <f t="shared" ca="1" si="90"/>
        <v>95669.308587448279</v>
      </c>
    </row>
    <row r="239" spans="1:21" x14ac:dyDescent="0.3">
      <c r="A239" s="3">
        <f t="shared" ca="1" si="71"/>
        <v>2</v>
      </c>
      <c r="B239" s="3" t="str">
        <f t="shared" ca="1" si="72"/>
        <v>Women</v>
      </c>
      <c r="C239" s="3">
        <f t="shared" ca="1" si="73"/>
        <v>34</v>
      </c>
      <c r="D239" s="3">
        <f t="shared" ca="1" si="74"/>
        <v>6</v>
      </c>
      <c r="E239" s="3" t="str">
        <f t="shared" ca="1" si="75"/>
        <v>Agriculture</v>
      </c>
      <c r="F239" s="3">
        <f t="shared" ca="1" si="76"/>
        <v>3</v>
      </c>
      <c r="G239" s="3" t="str">
        <f t="shared" ca="1" si="70"/>
        <v>University</v>
      </c>
      <c r="H239" s="3">
        <f t="shared" ca="1" si="77"/>
        <v>4</v>
      </c>
      <c r="I239" s="3">
        <f t="shared" ca="1" si="78"/>
        <v>1</v>
      </c>
      <c r="J239" s="3">
        <f t="shared" ca="1" si="79"/>
        <v>79906</v>
      </c>
      <c r="K239" s="3">
        <f t="shared" ca="1" si="80"/>
        <v>12</v>
      </c>
      <c r="L239" s="3" t="str">
        <f t="shared" ca="1" si="81"/>
        <v>Prince Edward Island</v>
      </c>
      <c r="M239" s="3">
        <f t="shared" ca="1" si="84"/>
        <v>319624</v>
      </c>
      <c r="N239" s="3">
        <f t="shared" ca="1" si="82"/>
        <v>114985.36233111347</v>
      </c>
      <c r="O239" s="3">
        <f t="shared" ca="1" si="85"/>
        <v>11114.124547149482</v>
      </c>
      <c r="P239" s="3">
        <f t="shared" ca="1" si="83"/>
        <v>3931</v>
      </c>
      <c r="Q239" s="3">
        <f t="shared" ca="1" si="86"/>
        <v>14563.416368473192</v>
      </c>
      <c r="R239" s="3">
        <f t="shared" ca="1" si="87"/>
        <v>95357.146673654701</v>
      </c>
      <c r="S239" s="3">
        <f t="shared" ca="1" si="88"/>
        <v>426095.27122080419</v>
      </c>
      <c r="T239" s="3">
        <f t="shared" ca="1" si="89"/>
        <v>133479.77869958666</v>
      </c>
      <c r="U239" s="3">
        <f t="shared" ca="1" si="90"/>
        <v>292615.49252121756</v>
      </c>
    </row>
    <row r="240" spans="1:21" x14ac:dyDescent="0.3">
      <c r="A240" s="3">
        <f t="shared" ca="1" si="71"/>
        <v>1</v>
      </c>
      <c r="B240" s="3" t="str">
        <f t="shared" ca="1" si="72"/>
        <v>Men</v>
      </c>
      <c r="C240" s="3">
        <f t="shared" ca="1" si="73"/>
        <v>34</v>
      </c>
      <c r="D240" s="3">
        <f t="shared" ca="1" si="74"/>
        <v>3</v>
      </c>
      <c r="E240" s="3" t="str">
        <f t="shared" ca="1" si="75"/>
        <v>Teaching</v>
      </c>
      <c r="F240" s="3">
        <f t="shared" ca="1" si="76"/>
        <v>4</v>
      </c>
      <c r="G240" s="3" t="str">
        <f t="shared" ca="1" si="70"/>
        <v>Technical</v>
      </c>
      <c r="H240" s="3">
        <f t="shared" ca="1" si="77"/>
        <v>1</v>
      </c>
      <c r="I240" s="3">
        <f t="shared" ca="1" si="78"/>
        <v>2</v>
      </c>
      <c r="J240" s="3">
        <f t="shared" ca="1" si="79"/>
        <v>41124</v>
      </c>
      <c r="K240" s="3">
        <f t="shared" ca="1" si="80"/>
        <v>1</v>
      </c>
      <c r="L240" s="3" t="str">
        <f t="shared" ca="1" si="81"/>
        <v>Yukon</v>
      </c>
      <c r="M240" s="3">
        <f t="shared" ca="1" si="84"/>
        <v>205620</v>
      </c>
      <c r="N240" s="3">
        <f t="shared" ca="1" si="82"/>
        <v>188614.07858730311</v>
      </c>
      <c r="O240" s="3">
        <f t="shared" ca="1" si="85"/>
        <v>22181.002920516341</v>
      </c>
      <c r="P240" s="3">
        <f t="shared" ca="1" si="83"/>
        <v>3440</v>
      </c>
      <c r="Q240" s="3">
        <f t="shared" ca="1" si="86"/>
        <v>10399.666382845797</v>
      </c>
      <c r="R240" s="3">
        <f t="shared" ca="1" si="87"/>
        <v>48924.735876451196</v>
      </c>
      <c r="S240" s="3">
        <f t="shared" ca="1" si="88"/>
        <v>276725.73879696755</v>
      </c>
      <c r="T240" s="3">
        <f t="shared" ca="1" si="89"/>
        <v>202453.74497014889</v>
      </c>
      <c r="U240" s="3">
        <f t="shared" ca="1" si="90"/>
        <v>74271.993826818652</v>
      </c>
    </row>
    <row r="241" spans="1:21" x14ac:dyDescent="0.3">
      <c r="A241" s="3">
        <f t="shared" ca="1" si="71"/>
        <v>2</v>
      </c>
      <c r="B241" s="3" t="str">
        <f t="shared" ca="1" si="72"/>
        <v>Women</v>
      </c>
      <c r="C241" s="3">
        <f t="shared" ca="1" si="73"/>
        <v>43</v>
      </c>
      <c r="D241" s="3">
        <f t="shared" ca="1" si="74"/>
        <v>4</v>
      </c>
      <c r="E241" s="3" t="str">
        <f t="shared" ca="1" si="75"/>
        <v>IT</v>
      </c>
      <c r="F241" s="3">
        <f t="shared" ca="1" si="76"/>
        <v>5</v>
      </c>
      <c r="G241" s="3" t="str">
        <f t="shared" ca="1" si="70"/>
        <v>Other</v>
      </c>
      <c r="H241" s="3">
        <f t="shared" ca="1" si="77"/>
        <v>3</v>
      </c>
      <c r="I241" s="3">
        <f t="shared" ca="1" si="78"/>
        <v>1</v>
      </c>
      <c r="J241" s="3">
        <f t="shared" ca="1" si="79"/>
        <v>84710</v>
      </c>
      <c r="K241" s="3">
        <f t="shared" ca="1" si="80"/>
        <v>10</v>
      </c>
      <c r="L241" s="3" t="str">
        <f t="shared" ca="1" si="81"/>
        <v>New Brunckwick</v>
      </c>
      <c r="M241" s="3">
        <f t="shared" ca="1" si="84"/>
        <v>254130</v>
      </c>
      <c r="N241" s="3">
        <f t="shared" ca="1" si="82"/>
        <v>182338.35619114552</v>
      </c>
      <c r="O241" s="3">
        <f t="shared" ca="1" si="85"/>
        <v>78608.280155496599</v>
      </c>
      <c r="P241" s="3">
        <f t="shared" ca="1" si="83"/>
        <v>71334</v>
      </c>
      <c r="Q241" s="3">
        <f t="shared" ca="1" si="86"/>
        <v>49843.247857982155</v>
      </c>
      <c r="R241" s="3">
        <f t="shared" ca="1" si="87"/>
        <v>109447.61519134571</v>
      </c>
      <c r="S241" s="3">
        <f t="shared" ca="1" si="88"/>
        <v>442185.89534684236</v>
      </c>
      <c r="T241" s="3">
        <f t="shared" ca="1" si="89"/>
        <v>303515.60404912767</v>
      </c>
      <c r="U241" s="3">
        <f t="shared" ca="1" si="90"/>
        <v>138670.29129771469</v>
      </c>
    </row>
    <row r="242" spans="1:21" x14ac:dyDescent="0.3">
      <c r="A242" s="3">
        <f t="shared" ca="1" si="71"/>
        <v>1</v>
      </c>
      <c r="B242" s="3" t="str">
        <f t="shared" ca="1" si="72"/>
        <v>Men</v>
      </c>
      <c r="C242" s="3">
        <f t="shared" ca="1" si="73"/>
        <v>25</v>
      </c>
      <c r="D242" s="3">
        <f t="shared" ca="1" si="74"/>
        <v>1</v>
      </c>
      <c r="E242" s="3" t="str">
        <f t="shared" ca="1" si="75"/>
        <v>Health</v>
      </c>
      <c r="F242" s="3">
        <f t="shared" ca="1" si="76"/>
        <v>3</v>
      </c>
      <c r="G242" s="3" t="str">
        <f t="shared" ca="1" si="70"/>
        <v>University</v>
      </c>
      <c r="H242" s="3">
        <f t="shared" ca="1" si="77"/>
        <v>3</v>
      </c>
      <c r="I242" s="3">
        <f t="shared" ca="1" si="78"/>
        <v>2</v>
      </c>
      <c r="J242" s="3">
        <f t="shared" ca="1" si="79"/>
        <v>67558</v>
      </c>
      <c r="K242" s="3">
        <f t="shared" ca="1" si="80"/>
        <v>10</v>
      </c>
      <c r="L242" s="3" t="str">
        <f t="shared" ca="1" si="81"/>
        <v>New Brunckwick</v>
      </c>
      <c r="M242" s="3">
        <f t="shared" ca="1" si="84"/>
        <v>270232</v>
      </c>
      <c r="N242" s="3">
        <f t="shared" ca="1" si="82"/>
        <v>124770.76584492267</v>
      </c>
      <c r="O242" s="3">
        <f t="shared" ca="1" si="85"/>
        <v>42935.32108590984</v>
      </c>
      <c r="P242" s="3">
        <f t="shared" ca="1" si="83"/>
        <v>3687</v>
      </c>
      <c r="Q242" s="3">
        <f t="shared" ca="1" si="86"/>
        <v>8018.0067147525733</v>
      </c>
      <c r="R242" s="3">
        <f t="shared" ca="1" si="87"/>
        <v>70655.886449080615</v>
      </c>
      <c r="S242" s="3">
        <f t="shared" ca="1" si="88"/>
        <v>383823.20753499045</v>
      </c>
      <c r="T242" s="3">
        <f t="shared" ca="1" si="89"/>
        <v>136475.77255967524</v>
      </c>
      <c r="U242" s="3">
        <f t="shared" ca="1" si="90"/>
        <v>247347.43497531521</v>
      </c>
    </row>
    <row r="243" spans="1:21" x14ac:dyDescent="0.3">
      <c r="A243" s="3">
        <f t="shared" ca="1" si="71"/>
        <v>2</v>
      </c>
      <c r="B243" s="3" t="str">
        <f t="shared" ca="1" si="72"/>
        <v>Women</v>
      </c>
      <c r="C243" s="3">
        <f t="shared" ca="1" si="73"/>
        <v>44</v>
      </c>
      <c r="D243" s="3">
        <f t="shared" ca="1" si="74"/>
        <v>2</v>
      </c>
      <c r="E243" s="3" t="str">
        <f t="shared" ca="1" si="75"/>
        <v>Construction</v>
      </c>
      <c r="F243" s="3">
        <f t="shared" ca="1" si="76"/>
        <v>3</v>
      </c>
      <c r="G243" s="3" t="str">
        <f t="shared" ca="1" si="70"/>
        <v>University</v>
      </c>
      <c r="H243" s="3">
        <f t="shared" ca="1" si="77"/>
        <v>2</v>
      </c>
      <c r="I243" s="3">
        <f t="shared" ca="1" si="78"/>
        <v>3</v>
      </c>
      <c r="J243" s="3">
        <f t="shared" ca="1" si="79"/>
        <v>67561</v>
      </c>
      <c r="K243" s="3">
        <f t="shared" ca="1" si="80"/>
        <v>7</v>
      </c>
      <c r="L243" s="3" t="str">
        <f t="shared" ca="1" si="81"/>
        <v>Ontario</v>
      </c>
      <c r="M243" s="3">
        <f t="shared" ca="1" si="84"/>
        <v>337805</v>
      </c>
      <c r="N243" s="3">
        <f t="shared" ca="1" si="82"/>
        <v>163920.02710576719</v>
      </c>
      <c r="O243" s="3">
        <f t="shared" ca="1" si="85"/>
        <v>108874.94269515306</v>
      </c>
      <c r="P243" s="3">
        <f t="shared" ca="1" si="83"/>
        <v>80699</v>
      </c>
      <c r="Q243" s="3">
        <f t="shared" ca="1" si="86"/>
        <v>47733.279935239632</v>
      </c>
      <c r="R243" s="3">
        <f t="shared" ca="1" si="87"/>
        <v>25522.61108977977</v>
      </c>
      <c r="S243" s="3">
        <f t="shared" ca="1" si="88"/>
        <v>472202.55378493282</v>
      </c>
      <c r="T243" s="3">
        <f t="shared" ca="1" si="89"/>
        <v>292352.3070410068</v>
      </c>
      <c r="U243" s="3">
        <f t="shared" ca="1" si="90"/>
        <v>179850.24674392602</v>
      </c>
    </row>
    <row r="244" spans="1:21" x14ac:dyDescent="0.3">
      <c r="A244" s="3">
        <f t="shared" ca="1" si="71"/>
        <v>2</v>
      </c>
      <c r="B244" s="3" t="str">
        <f t="shared" ca="1" si="72"/>
        <v>Women</v>
      </c>
      <c r="C244" s="3">
        <f t="shared" ca="1" si="73"/>
        <v>32</v>
      </c>
      <c r="D244" s="3">
        <f t="shared" ca="1" si="74"/>
        <v>1</v>
      </c>
      <c r="E244" s="3" t="str">
        <f t="shared" ca="1" si="75"/>
        <v>Health</v>
      </c>
      <c r="F244" s="3">
        <f t="shared" ca="1" si="76"/>
        <v>5</v>
      </c>
      <c r="G244" s="3" t="str">
        <f t="shared" ca="1" si="70"/>
        <v>Other</v>
      </c>
      <c r="H244" s="3">
        <f t="shared" ca="1" si="77"/>
        <v>3</v>
      </c>
      <c r="I244" s="3">
        <f t="shared" ca="1" si="78"/>
        <v>3</v>
      </c>
      <c r="J244" s="3">
        <f t="shared" ca="1" si="79"/>
        <v>81979</v>
      </c>
      <c r="K244" s="3">
        <f t="shared" ca="1" si="80"/>
        <v>2</v>
      </c>
      <c r="L244" s="3" t="str">
        <f t="shared" ca="1" si="81"/>
        <v>BC</v>
      </c>
      <c r="M244" s="3">
        <f t="shared" ca="1" si="84"/>
        <v>327916</v>
      </c>
      <c r="N244" s="3">
        <f t="shared" ca="1" si="82"/>
        <v>199240.67739053495</v>
      </c>
      <c r="O244" s="3">
        <f t="shared" ca="1" si="85"/>
        <v>10519.552608551072</v>
      </c>
      <c r="P244" s="3">
        <f t="shared" ca="1" si="83"/>
        <v>6277</v>
      </c>
      <c r="Q244" s="3">
        <f t="shared" ca="1" si="86"/>
        <v>35529.081901370257</v>
      </c>
      <c r="R244" s="3">
        <f t="shared" ca="1" si="87"/>
        <v>718.56829285950641</v>
      </c>
      <c r="S244" s="3">
        <f t="shared" ca="1" si="88"/>
        <v>339154.12090141058</v>
      </c>
      <c r="T244" s="3">
        <f t="shared" ca="1" si="89"/>
        <v>241046.75929190521</v>
      </c>
      <c r="U244" s="3">
        <f t="shared" ca="1" si="90"/>
        <v>98107.361609505373</v>
      </c>
    </row>
    <row r="245" spans="1:21" x14ac:dyDescent="0.3">
      <c r="A245" s="3">
        <f t="shared" ca="1" si="71"/>
        <v>2</v>
      </c>
      <c r="B245" s="3" t="str">
        <f t="shared" ca="1" si="72"/>
        <v>Women</v>
      </c>
      <c r="C245" s="3">
        <f t="shared" ca="1" si="73"/>
        <v>32</v>
      </c>
      <c r="D245" s="3">
        <f t="shared" ca="1" si="74"/>
        <v>6</v>
      </c>
      <c r="E245" s="3" t="str">
        <f t="shared" ca="1" si="75"/>
        <v>Agriculture</v>
      </c>
      <c r="F245" s="3">
        <f t="shared" ca="1" si="76"/>
        <v>1</v>
      </c>
      <c r="G245" s="3" t="str">
        <f t="shared" ca="1" si="70"/>
        <v>High School</v>
      </c>
      <c r="H245" s="3">
        <f t="shared" ca="1" si="77"/>
        <v>0</v>
      </c>
      <c r="I245" s="3">
        <f t="shared" ca="1" si="78"/>
        <v>2</v>
      </c>
      <c r="J245" s="3">
        <f t="shared" ca="1" si="79"/>
        <v>43444</v>
      </c>
      <c r="K245" s="3">
        <f t="shared" ca="1" si="80"/>
        <v>3</v>
      </c>
      <c r="L245" s="3" t="str">
        <f t="shared" ca="1" si="81"/>
        <v>Northwest TR</v>
      </c>
      <c r="M245" s="3">
        <f t="shared" ca="1" si="84"/>
        <v>217220</v>
      </c>
      <c r="N245" s="3">
        <f t="shared" ca="1" si="82"/>
        <v>19985.679649173133</v>
      </c>
      <c r="O245" s="3">
        <f t="shared" ca="1" si="85"/>
        <v>15408.942196218461</v>
      </c>
      <c r="P245" s="3">
        <f t="shared" ca="1" si="83"/>
        <v>3931</v>
      </c>
      <c r="Q245" s="3">
        <f t="shared" ca="1" si="86"/>
        <v>38669.942305167904</v>
      </c>
      <c r="R245" s="3">
        <f t="shared" ca="1" si="87"/>
        <v>49401.44537897456</v>
      </c>
      <c r="S245" s="3">
        <f t="shared" ca="1" si="88"/>
        <v>282030.38757519302</v>
      </c>
      <c r="T245" s="3">
        <f t="shared" ca="1" si="89"/>
        <v>62586.621954341041</v>
      </c>
      <c r="U245" s="3">
        <f t="shared" ca="1" si="90"/>
        <v>219443.76562085198</v>
      </c>
    </row>
    <row r="246" spans="1:21" x14ac:dyDescent="0.3">
      <c r="A246" s="3">
        <f t="shared" ca="1" si="71"/>
        <v>1</v>
      </c>
      <c r="B246" s="3" t="str">
        <f t="shared" ca="1" si="72"/>
        <v>Men</v>
      </c>
      <c r="C246" s="3">
        <f t="shared" ca="1" si="73"/>
        <v>33</v>
      </c>
      <c r="D246" s="3">
        <f t="shared" ca="1" si="74"/>
        <v>2</v>
      </c>
      <c r="E246" s="3" t="str">
        <f t="shared" ca="1" si="75"/>
        <v>Construction</v>
      </c>
      <c r="F246" s="3">
        <f t="shared" ca="1" si="76"/>
        <v>4</v>
      </c>
      <c r="G246" s="3" t="str">
        <f t="shared" ca="1" si="70"/>
        <v>Technical</v>
      </c>
      <c r="H246" s="3">
        <f t="shared" ca="1" si="77"/>
        <v>2</v>
      </c>
      <c r="I246" s="3">
        <f t="shared" ca="1" si="78"/>
        <v>1</v>
      </c>
      <c r="J246" s="3">
        <f t="shared" ca="1" si="79"/>
        <v>70964</v>
      </c>
      <c r="K246" s="3">
        <f t="shared" ca="1" si="80"/>
        <v>8</v>
      </c>
      <c r="L246" s="3" t="str">
        <f t="shared" ca="1" si="81"/>
        <v>Quebec</v>
      </c>
      <c r="M246" s="3">
        <f t="shared" ca="1" si="84"/>
        <v>425784</v>
      </c>
      <c r="N246" s="3">
        <f t="shared" ca="1" si="82"/>
        <v>352756.89133865497</v>
      </c>
      <c r="O246" s="3">
        <f t="shared" ca="1" si="85"/>
        <v>47730.452842610131</v>
      </c>
      <c r="P246" s="3">
        <f t="shared" ca="1" si="83"/>
        <v>22630</v>
      </c>
      <c r="Q246" s="3">
        <f t="shared" ca="1" si="86"/>
        <v>53424.558251821654</v>
      </c>
      <c r="R246" s="3">
        <f t="shared" ca="1" si="87"/>
        <v>79597.031927401447</v>
      </c>
      <c r="S246" s="3">
        <f t="shared" ca="1" si="88"/>
        <v>553111.48477001162</v>
      </c>
      <c r="T246" s="3">
        <f t="shared" ca="1" si="89"/>
        <v>428811.44959047664</v>
      </c>
      <c r="U246" s="3">
        <f t="shared" ca="1" si="90"/>
        <v>124300.03517953499</v>
      </c>
    </row>
    <row r="247" spans="1:21" x14ac:dyDescent="0.3">
      <c r="A247" s="3">
        <f t="shared" ca="1" si="71"/>
        <v>2</v>
      </c>
      <c r="B247" s="3" t="str">
        <f t="shared" ca="1" si="72"/>
        <v>Women</v>
      </c>
      <c r="C247" s="3">
        <f t="shared" ca="1" si="73"/>
        <v>34</v>
      </c>
      <c r="D247" s="3">
        <f t="shared" ca="1" si="74"/>
        <v>6</v>
      </c>
      <c r="E247" s="3" t="str">
        <f t="shared" ca="1" si="75"/>
        <v>Agriculture</v>
      </c>
      <c r="F247" s="3">
        <f t="shared" ca="1" si="76"/>
        <v>2</v>
      </c>
      <c r="G247" s="3" t="str">
        <f t="shared" ca="1" si="70"/>
        <v>College</v>
      </c>
      <c r="H247" s="3">
        <f t="shared" ca="1" si="77"/>
        <v>0</v>
      </c>
      <c r="I247" s="3">
        <f t="shared" ca="1" si="78"/>
        <v>2</v>
      </c>
      <c r="J247" s="3">
        <f t="shared" ca="1" si="79"/>
        <v>54207</v>
      </c>
      <c r="K247" s="3">
        <f t="shared" ca="1" si="80"/>
        <v>8</v>
      </c>
      <c r="L247" s="3" t="str">
        <f t="shared" ca="1" si="81"/>
        <v>Quebec</v>
      </c>
      <c r="M247" s="3">
        <f t="shared" ca="1" si="84"/>
        <v>162621</v>
      </c>
      <c r="N247" s="3">
        <f t="shared" ca="1" si="82"/>
        <v>120716.03947951178</v>
      </c>
      <c r="O247" s="3">
        <f t="shared" ca="1" si="85"/>
        <v>43414.423827586972</v>
      </c>
      <c r="P247" s="3">
        <f t="shared" ca="1" si="83"/>
        <v>40934</v>
      </c>
      <c r="Q247" s="3">
        <f t="shared" ca="1" si="86"/>
        <v>22940.016462907395</v>
      </c>
      <c r="R247" s="3">
        <f t="shared" ca="1" si="87"/>
        <v>35040.053340334111</v>
      </c>
      <c r="S247" s="3">
        <f t="shared" ca="1" si="88"/>
        <v>241075.47716792108</v>
      </c>
      <c r="T247" s="3">
        <f t="shared" ca="1" si="89"/>
        <v>184590.05594241919</v>
      </c>
      <c r="U247" s="3">
        <f t="shared" ca="1" si="90"/>
        <v>56485.421225501894</v>
      </c>
    </row>
    <row r="248" spans="1:21" x14ac:dyDescent="0.3">
      <c r="A248" s="3">
        <f t="shared" ca="1" si="71"/>
        <v>2</v>
      </c>
      <c r="B248" s="3" t="str">
        <f t="shared" ca="1" si="72"/>
        <v>Women</v>
      </c>
      <c r="C248" s="3">
        <f t="shared" ca="1" si="73"/>
        <v>45</v>
      </c>
      <c r="D248" s="3">
        <f t="shared" ca="1" si="74"/>
        <v>6</v>
      </c>
      <c r="E248" s="3" t="str">
        <f t="shared" ca="1" si="75"/>
        <v>Agriculture</v>
      </c>
      <c r="F248" s="3">
        <f t="shared" ca="1" si="76"/>
        <v>5</v>
      </c>
      <c r="G248" s="3" t="str">
        <f t="shared" ca="1" si="70"/>
        <v>Other</v>
      </c>
      <c r="H248" s="3">
        <f t="shared" ca="1" si="77"/>
        <v>2</v>
      </c>
      <c r="I248" s="3">
        <f t="shared" ca="1" si="78"/>
        <v>1</v>
      </c>
      <c r="J248" s="3">
        <f t="shared" ca="1" si="79"/>
        <v>32866</v>
      </c>
      <c r="K248" s="3">
        <f t="shared" ca="1" si="80"/>
        <v>12</v>
      </c>
      <c r="L248" s="3" t="str">
        <f t="shared" ca="1" si="81"/>
        <v>Prince Edward Island</v>
      </c>
      <c r="M248" s="3">
        <f t="shared" ca="1" si="84"/>
        <v>131464</v>
      </c>
      <c r="N248" s="3">
        <f t="shared" ca="1" si="82"/>
        <v>125854.62735114867</v>
      </c>
      <c r="O248" s="3">
        <f t="shared" ca="1" si="85"/>
        <v>4923.034333623631</v>
      </c>
      <c r="P248" s="3">
        <f t="shared" ca="1" si="83"/>
        <v>4459</v>
      </c>
      <c r="Q248" s="3">
        <f t="shared" ca="1" si="86"/>
        <v>14805.631033040243</v>
      </c>
      <c r="R248" s="3">
        <f t="shared" ca="1" si="87"/>
        <v>12381.589637560739</v>
      </c>
      <c r="S248" s="3">
        <f t="shared" ca="1" si="88"/>
        <v>148768.62397118437</v>
      </c>
      <c r="T248" s="3">
        <f t="shared" ca="1" si="89"/>
        <v>145119.2583841889</v>
      </c>
      <c r="U248" s="3">
        <f t="shared" ca="1" si="90"/>
        <v>3649.3655869954673</v>
      </c>
    </row>
    <row r="249" spans="1:21" x14ac:dyDescent="0.3">
      <c r="A249" s="3">
        <f t="shared" ca="1" si="71"/>
        <v>1</v>
      </c>
      <c r="B249" s="3" t="str">
        <f t="shared" ca="1" si="72"/>
        <v>Men</v>
      </c>
      <c r="C249" s="3">
        <f t="shared" ca="1" si="73"/>
        <v>34</v>
      </c>
      <c r="D249" s="3">
        <f t="shared" ca="1" si="74"/>
        <v>1</v>
      </c>
      <c r="E249" s="3" t="str">
        <f t="shared" ca="1" si="75"/>
        <v>Health</v>
      </c>
      <c r="F249" s="3">
        <f t="shared" ca="1" si="76"/>
        <v>3</v>
      </c>
      <c r="G249" s="3" t="str">
        <f t="shared" ca="1" si="70"/>
        <v>University</v>
      </c>
      <c r="H249" s="3">
        <f t="shared" ca="1" si="77"/>
        <v>4</v>
      </c>
      <c r="I249" s="3">
        <f t="shared" ca="1" si="78"/>
        <v>2</v>
      </c>
      <c r="J249" s="3">
        <f t="shared" ca="1" si="79"/>
        <v>72427</v>
      </c>
      <c r="K249" s="3">
        <f t="shared" ca="1" si="80"/>
        <v>6</v>
      </c>
      <c r="L249" s="3" t="str">
        <f t="shared" ca="1" si="81"/>
        <v>Saskatchewan</v>
      </c>
      <c r="M249" s="3">
        <f t="shared" ca="1" si="84"/>
        <v>362135</v>
      </c>
      <c r="N249" s="3">
        <f t="shared" ca="1" si="82"/>
        <v>341748.02321353712</v>
      </c>
      <c r="O249" s="3">
        <f t="shared" ca="1" si="85"/>
        <v>80890.187718191431</v>
      </c>
      <c r="P249" s="3">
        <f t="shared" ca="1" si="83"/>
        <v>30861</v>
      </c>
      <c r="Q249" s="3">
        <f t="shared" ca="1" si="86"/>
        <v>2118.2540345683346</v>
      </c>
      <c r="R249" s="3">
        <f t="shared" ca="1" si="87"/>
        <v>48479.161812264705</v>
      </c>
      <c r="S249" s="3">
        <f t="shared" ca="1" si="88"/>
        <v>491504.34953045612</v>
      </c>
      <c r="T249" s="3">
        <f t="shared" ca="1" si="89"/>
        <v>374727.27724810544</v>
      </c>
      <c r="U249" s="3">
        <f t="shared" ca="1" si="90"/>
        <v>116777.07228235068</v>
      </c>
    </row>
    <row r="250" spans="1:21" x14ac:dyDescent="0.3">
      <c r="A250" s="3">
        <f t="shared" ca="1" si="71"/>
        <v>2</v>
      </c>
      <c r="B250" s="3" t="str">
        <f t="shared" ca="1" si="72"/>
        <v>Women</v>
      </c>
      <c r="C250" s="3">
        <f t="shared" ca="1" si="73"/>
        <v>38</v>
      </c>
      <c r="D250" s="3">
        <f t="shared" ca="1" si="74"/>
        <v>1</v>
      </c>
      <c r="E250" s="3" t="str">
        <f t="shared" ca="1" si="75"/>
        <v>Health</v>
      </c>
      <c r="F250" s="3">
        <f t="shared" ca="1" si="76"/>
        <v>3</v>
      </c>
      <c r="G250" s="3" t="str">
        <f t="shared" ca="1" si="70"/>
        <v>University</v>
      </c>
      <c r="H250" s="3">
        <f t="shared" ca="1" si="77"/>
        <v>0</v>
      </c>
      <c r="I250" s="3">
        <f t="shared" ca="1" si="78"/>
        <v>2</v>
      </c>
      <c r="J250" s="3">
        <f t="shared" ca="1" si="79"/>
        <v>34142</v>
      </c>
      <c r="K250" s="3">
        <f t="shared" ca="1" si="80"/>
        <v>9</v>
      </c>
      <c r="L250" s="3" t="str">
        <f t="shared" ca="1" si="81"/>
        <v>New Foundland</v>
      </c>
      <c r="M250" s="3">
        <f t="shared" ca="1" si="84"/>
        <v>204852</v>
      </c>
      <c r="N250" s="3">
        <f t="shared" ca="1" si="82"/>
        <v>5561.3988319928285</v>
      </c>
      <c r="O250" s="3">
        <f t="shared" ca="1" si="85"/>
        <v>59991.448388269382</v>
      </c>
      <c r="P250" s="3">
        <f t="shared" ca="1" si="83"/>
        <v>38983</v>
      </c>
      <c r="Q250" s="3">
        <f t="shared" ca="1" si="86"/>
        <v>14011.128110421556</v>
      </c>
      <c r="R250" s="3">
        <f t="shared" ca="1" si="87"/>
        <v>8463.6557700222038</v>
      </c>
      <c r="S250" s="3">
        <f t="shared" ca="1" si="88"/>
        <v>273307.10415829159</v>
      </c>
      <c r="T250" s="3">
        <f t="shared" ca="1" si="89"/>
        <v>58555.526942414392</v>
      </c>
      <c r="U250" s="3">
        <f t="shared" ca="1" si="90"/>
        <v>214751.57721587719</v>
      </c>
    </row>
    <row r="251" spans="1:21" x14ac:dyDescent="0.3">
      <c r="A251" s="3">
        <f t="shared" ca="1" si="71"/>
        <v>1</v>
      </c>
      <c r="B251" s="3" t="str">
        <f t="shared" ca="1" si="72"/>
        <v>Men</v>
      </c>
      <c r="C251" s="3">
        <f t="shared" ca="1" si="73"/>
        <v>45</v>
      </c>
      <c r="D251" s="3">
        <f t="shared" ca="1" si="74"/>
        <v>4</v>
      </c>
      <c r="E251" s="3" t="str">
        <f t="shared" ca="1" si="75"/>
        <v>IT</v>
      </c>
      <c r="F251" s="3">
        <f t="shared" ca="1" si="76"/>
        <v>3</v>
      </c>
      <c r="G251" s="3" t="str">
        <f t="shared" ca="1" si="70"/>
        <v>University</v>
      </c>
      <c r="H251" s="3">
        <f t="shared" ca="1" si="77"/>
        <v>2</v>
      </c>
      <c r="I251" s="3">
        <f t="shared" ca="1" si="78"/>
        <v>1</v>
      </c>
      <c r="J251" s="3">
        <f t="shared" ca="1" si="79"/>
        <v>44185</v>
      </c>
      <c r="K251" s="3">
        <f t="shared" ca="1" si="80"/>
        <v>4</v>
      </c>
      <c r="L251" s="3" t="str">
        <f t="shared" ca="1" si="81"/>
        <v>Alberta</v>
      </c>
      <c r="M251" s="3">
        <f t="shared" ca="1" si="84"/>
        <v>220925</v>
      </c>
      <c r="N251" s="3">
        <f t="shared" ca="1" si="82"/>
        <v>38028.897295065559</v>
      </c>
      <c r="O251" s="3">
        <f t="shared" ca="1" si="85"/>
        <v>37125.940511847148</v>
      </c>
      <c r="P251" s="3">
        <f t="shared" ca="1" si="83"/>
        <v>6904</v>
      </c>
      <c r="Q251" s="3">
        <f t="shared" ca="1" si="86"/>
        <v>21227.671255317211</v>
      </c>
      <c r="R251" s="3">
        <f t="shared" ca="1" si="87"/>
        <v>24072.267840860346</v>
      </c>
      <c r="S251" s="3">
        <f t="shared" ca="1" si="88"/>
        <v>282123.2083527075</v>
      </c>
      <c r="T251" s="3">
        <f t="shared" ca="1" si="89"/>
        <v>66160.56855038277</v>
      </c>
      <c r="U251" s="3">
        <f t="shared" ca="1" si="90"/>
        <v>215962.63980232473</v>
      </c>
    </row>
    <row r="252" spans="1:21" x14ac:dyDescent="0.3">
      <c r="A252" s="3">
        <f t="shared" ca="1" si="71"/>
        <v>2</v>
      </c>
      <c r="B252" s="3" t="str">
        <f t="shared" ca="1" si="72"/>
        <v>Women</v>
      </c>
      <c r="C252" s="3">
        <f t="shared" ca="1" si="73"/>
        <v>33</v>
      </c>
      <c r="D252" s="3">
        <f t="shared" ca="1" si="74"/>
        <v>5</v>
      </c>
      <c r="E252" s="3" t="str">
        <f t="shared" ca="1" si="75"/>
        <v>General Work</v>
      </c>
      <c r="F252" s="3">
        <f t="shared" ca="1" si="76"/>
        <v>1</v>
      </c>
      <c r="G252" s="3" t="str">
        <f t="shared" ca="1" si="70"/>
        <v>High School</v>
      </c>
      <c r="H252" s="3">
        <f t="shared" ca="1" si="77"/>
        <v>4</v>
      </c>
      <c r="I252" s="3">
        <f t="shared" ca="1" si="78"/>
        <v>2</v>
      </c>
      <c r="J252" s="3">
        <f t="shared" ca="1" si="79"/>
        <v>51923</v>
      </c>
      <c r="K252" s="3">
        <f t="shared" ca="1" si="80"/>
        <v>4</v>
      </c>
      <c r="L252" s="3" t="str">
        <f t="shared" ca="1" si="81"/>
        <v>Alberta</v>
      </c>
      <c r="M252" s="3">
        <f t="shared" ca="1" si="84"/>
        <v>311538</v>
      </c>
      <c r="N252" s="3">
        <f t="shared" ca="1" si="82"/>
        <v>152321.09357557504</v>
      </c>
      <c r="O252" s="3">
        <f t="shared" ca="1" si="85"/>
        <v>81055.17929235044</v>
      </c>
      <c r="P252" s="3">
        <f t="shared" ca="1" si="83"/>
        <v>74619</v>
      </c>
      <c r="Q252" s="3">
        <f t="shared" ca="1" si="86"/>
        <v>10502.631245488599</v>
      </c>
      <c r="R252" s="3">
        <f t="shared" ca="1" si="87"/>
        <v>21498.243622735408</v>
      </c>
      <c r="S252" s="3">
        <f t="shared" ca="1" si="88"/>
        <v>414091.42291508586</v>
      </c>
      <c r="T252" s="3">
        <f t="shared" ca="1" si="89"/>
        <v>237442.72482106363</v>
      </c>
      <c r="U252" s="3">
        <f t="shared" ca="1" si="90"/>
        <v>176648.69809402223</v>
      </c>
    </row>
    <row r="253" spans="1:21" x14ac:dyDescent="0.3">
      <c r="A253" s="3">
        <f t="shared" ca="1" si="71"/>
        <v>2</v>
      </c>
      <c r="B253" s="3" t="str">
        <f t="shared" ca="1" si="72"/>
        <v>Women</v>
      </c>
      <c r="C253" s="3">
        <f t="shared" ca="1" si="73"/>
        <v>44</v>
      </c>
      <c r="D253" s="3">
        <f t="shared" ca="1" si="74"/>
        <v>5</v>
      </c>
      <c r="E253" s="3" t="str">
        <f t="shared" ca="1" si="75"/>
        <v>General Work</v>
      </c>
      <c r="F253" s="3">
        <f t="shared" ca="1" si="76"/>
        <v>2</v>
      </c>
      <c r="G253" s="3" t="str">
        <f t="shared" ca="1" si="70"/>
        <v>College</v>
      </c>
      <c r="H253" s="3">
        <f t="shared" ca="1" si="77"/>
        <v>2</v>
      </c>
      <c r="I253" s="3">
        <f t="shared" ca="1" si="78"/>
        <v>3</v>
      </c>
      <c r="J253" s="3">
        <f t="shared" ca="1" si="79"/>
        <v>84620</v>
      </c>
      <c r="K253" s="3">
        <f t="shared" ca="1" si="80"/>
        <v>2</v>
      </c>
      <c r="L253" s="3" t="str">
        <f t="shared" ca="1" si="81"/>
        <v>BC</v>
      </c>
      <c r="M253" s="3">
        <f t="shared" ca="1" si="84"/>
        <v>338480</v>
      </c>
      <c r="N253" s="3">
        <f t="shared" ca="1" si="82"/>
        <v>74583.837571220312</v>
      </c>
      <c r="O253" s="3">
        <f t="shared" ca="1" si="85"/>
        <v>186534.88250085124</v>
      </c>
      <c r="P253" s="3">
        <f t="shared" ca="1" si="83"/>
        <v>36650</v>
      </c>
      <c r="Q253" s="3">
        <f t="shared" ca="1" si="86"/>
        <v>44344.555554705599</v>
      </c>
      <c r="R253" s="3">
        <f t="shared" ca="1" si="87"/>
        <v>88544.756085172121</v>
      </c>
      <c r="S253" s="3">
        <f t="shared" ca="1" si="88"/>
        <v>613559.63858602336</v>
      </c>
      <c r="T253" s="3">
        <f t="shared" ca="1" si="89"/>
        <v>155578.39312592591</v>
      </c>
      <c r="U253" s="3">
        <f t="shared" ca="1" si="90"/>
        <v>457981.24546009745</v>
      </c>
    </row>
    <row r="254" spans="1:21" x14ac:dyDescent="0.3">
      <c r="A254" s="3">
        <f t="shared" ca="1" si="71"/>
        <v>1</v>
      </c>
      <c r="B254" s="3" t="str">
        <f t="shared" ca="1" si="72"/>
        <v>Men</v>
      </c>
      <c r="C254" s="3">
        <f t="shared" ca="1" si="73"/>
        <v>34</v>
      </c>
      <c r="D254" s="3">
        <f t="shared" ca="1" si="74"/>
        <v>2</v>
      </c>
      <c r="E254" s="3" t="str">
        <f t="shared" ca="1" si="75"/>
        <v>Construction</v>
      </c>
      <c r="F254" s="3">
        <f t="shared" ca="1" si="76"/>
        <v>3</v>
      </c>
      <c r="G254" s="3" t="str">
        <f t="shared" ca="1" si="70"/>
        <v>University</v>
      </c>
      <c r="H254" s="3">
        <f t="shared" ca="1" si="77"/>
        <v>1</v>
      </c>
      <c r="I254" s="3">
        <f t="shared" ca="1" si="78"/>
        <v>3</v>
      </c>
      <c r="J254" s="3">
        <f t="shared" ca="1" si="79"/>
        <v>86015</v>
      </c>
      <c r="K254" s="3">
        <f t="shared" ca="1" si="80"/>
        <v>10</v>
      </c>
      <c r="L254" s="3" t="str">
        <f t="shared" ca="1" si="81"/>
        <v>New Brunckwick</v>
      </c>
      <c r="M254" s="3">
        <f t="shared" ca="1" si="84"/>
        <v>344060</v>
      </c>
      <c r="N254" s="3">
        <f t="shared" ca="1" si="82"/>
        <v>240893.65230719617</v>
      </c>
      <c r="O254" s="3">
        <f t="shared" ca="1" si="85"/>
        <v>157353.18675516784</v>
      </c>
      <c r="P254" s="3">
        <f t="shared" ca="1" si="83"/>
        <v>69173</v>
      </c>
      <c r="Q254" s="3">
        <f t="shared" ca="1" si="86"/>
        <v>28393.283438091585</v>
      </c>
      <c r="R254" s="3">
        <f t="shared" ca="1" si="87"/>
        <v>89917.739222821649</v>
      </c>
      <c r="S254" s="3">
        <f t="shared" ca="1" si="88"/>
        <v>591330.92597798945</v>
      </c>
      <c r="T254" s="3">
        <f t="shared" ca="1" si="89"/>
        <v>338459.93574528774</v>
      </c>
      <c r="U254" s="3">
        <f t="shared" ca="1" si="90"/>
        <v>252870.9902327017</v>
      </c>
    </row>
    <row r="255" spans="1:21" x14ac:dyDescent="0.3">
      <c r="A255" s="3">
        <f t="shared" ca="1" si="71"/>
        <v>2</v>
      </c>
      <c r="B255" s="3" t="str">
        <f t="shared" ca="1" si="72"/>
        <v>Women</v>
      </c>
      <c r="C255" s="3">
        <f t="shared" ca="1" si="73"/>
        <v>34</v>
      </c>
      <c r="D255" s="3">
        <f t="shared" ca="1" si="74"/>
        <v>3</v>
      </c>
      <c r="E255" s="3" t="str">
        <f t="shared" ca="1" si="75"/>
        <v>Teaching</v>
      </c>
      <c r="F255" s="3">
        <f t="shared" ca="1" si="76"/>
        <v>4</v>
      </c>
      <c r="G255" s="3" t="str">
        <f t="shared" ca="1" si="70"/>
        <v>Technical</v>
      </c>
      <c r="H255" s="3">
        <f t="shared" ca="1" si="77"/>
        <v>1</v>
      </c>
      <c r="I255" s="3">
        <f t="shared" ca="1" si="78"/>
        <v>2</v>
      </c>
      <c r="J255" s="3">
        <f t="shared" ca="1" si="79"/>
        <v>42624</v>
      </c>
      <c r="K255" s="3">
        <f t="shared" ca="1" si="80"/>
        <v>6</v>
      </c>
      <c r="L255" s="3" t="str">
        <f t="shared" ca="1" si="81"/>
        <v>Saskatchewan</v>
      </c>
      <c r="M255" s="3">
        <f t="shared" ca="1" si="84"/>
        <v>213120</v>
      </c>
      <c r="N255" s="3">
        <f t="shared" ca="1" si="82"/>
        <v>20280.582412829528</v>
      </c>
      <c r="O255" s="3">
        <f t="shared" ca="1" si="85"/>
        <v>69387.828999586898</v>
      </c>
      <c r="P255" s="3">
        <f t="shared" ca="1" si="83"/>
        <v>28889</v>
      </c>
      <c r="Q255" s="3">
        <f t="shared" ca="1" si="86"/>
        <v>11307.432013756095</v>
      </c>
      <c r="R255" s="3">
        <f t="shared" ca="1" si="87"/>
        <v>51842.085630611356</v>
      </c>
      <c r="S255" s="3">
        <f t="shared" ca="1" si="88"/>
        <v>334349.91463019821</v>
      </c>
      <c r="T255" s="3">
        <f t="shared" ca="1" si="89"/>
        <v>60477.014426585622</v>
      </c>
      <c r="U255" s="3">
        <f t="shared" ca="1" si="90"/>
        <v>273872.90020361257</v>
      </c>
    </row>
    <row r="256" spans="1:21" x14ac:dyDescent="0.3">
      <c r="A256" s="3">
        <f t="shared" ca="1" si="71"/>
        <v>2</v>
      </c>
      <c r="B256" s="3" t="str">
        <f t="shared" ca="1" si="72"/>
        <v>Women</v>
      </c>
      <c r="C256" s="3">
        <f t="shared" ca="1" si="73"/>
        <v>37</v>
      </c>
      <c r="D256" s="3">
        <f t="shared" ca="1" si="74"/>
        <v>1</v>
      </c>
      <c r="E256" s="3" t="str">
        <f t="shared" ca="1" si="75"/>
        <v>Health</v>
      </c>
      <c r="F256" s="3">
        <f t="shared" ca="1" si="76"/>
        <v>4</v>
      </c>
      <c r="G256" s="3" t="str">
        <f t="shared" ca="1" si="70"/>
        <v>Technical</v>
      </c>
      <c r="H256" s="3">
        <f t="shared" ca="1" si="77"/>
        <v>3</v>
      </c>
      <c r="I256" s="3">
        <f t="shared" ca="1" si="78"/>
        <v>3</v>
      </c>
      <c r="J256" s="3">
        <f t="shared" ca="1" si="79"/>
        <v>62652</v>
      </c>
      <c r="K256" s="3">
        <f t="shared" ca="1" si="80"/>
        <v>8</v>
      </c>
      <c r="L256" s="3" t="str">
        <f t="shared" ca="1" si="81"/>
        <v>Quebec</v>
      </c>
      <c r="M256" s="3">
        <f t="shared" ca="1" si="84"/>
        <v>375912</v>
      </c>
      <c r="N256" s="3">
        <f t="shared" ca="1" si="82"/>
        <v>121474.62147968223</v>
      </c>
      <c r="O256" s="3">
        <f t="shared" ca="1" si="85"/>
        <v>8993.7692665505219</v>
      </c>
      <c r="P256" s="3">
        <f t="shared" ca="1" si="83"/>
        <v>4975</v>
      </c>
      <c r="Q256" s="3">
        <f t="shared" ca="1" si="86"/>
        <v>38571.911753370819</v>
      </c>
      <c r="R256" s="3">
        <f t="shared" ca="1" si="87"/>
        <v>8710.9843736432485</v>
      </c>
      <c r="S256" s="3">
        <f t="shared" ca="1" si="88"/>
        <v>393616.75364019378</v>
      </c>
      <c r="T256" s="3">
        <f t="shared" ca="1" si="89"/>
        <v>165021.53323305305</v>
      </c>
      <c r="U256" s="3">
        <f t="shared" ca="1" si="90"/>
        <v>228595.22040714073</v>
      </c>
    </row>
    <row r="257" spans="1:21" x14ac:dyDescent="0.3">
      <c r="A257" s="3">
        <f t="shared" ca="1" si="71"/>
        <v>2</v>
      </c>
      <c r="B257" s="3" t="str">
        <f t="shared" ca="1" si="72"/>
        <v>Women</v>
      </c>
      <c r="C257" s="3">
        <f t="shared" ca="1" si="73"/>
        <v>42</v>
      </c>
      <c r="D257" s="3">
        <f t="shared" ca="1" si="74"/>
        <v>4</v>
      </c>
      <c r="E257" s="3" t="str">
        <f t="shared" ca="1" si="75"/>
        <v>IT</v>
      </c>
      <c r="F257" s="3">
        <f t="shared" ca="1" si="76"/>
        <v>3</v>
      </c>
      <c r="G257" s="3" t="str">
        <f t="shared" ca="1" si="70"/>
        <v>University</v>
      </c>
      <c r="H257" s="3">
        <f t="shared" ca="1" si="77"/>
        <v>4</v>
      </c>
      <c r="I257" s="3">
        <f t="shared" ca="1" si="78"/>
        <v>1</v>
      </c>
      <c r="J257" s="3">
        <f t="shared" ca="1" si="79"/>
        <v>86684</v>
      </c>
      <c r="K257" s="3">
        <f t="shared" ca="1" si="80"/>
        <v>4</v>
      </c>
      <c r="L257" s="3" t="str">
        <f t="shared" ca="1" si="81"/>
        <v>Alberta</v>
      </c>
      <c r="M257" s="3">
        <f t="shared" ca="1" si="84"/>
        <v>520104</v>
      </c>
      <c r="N257" s="3">
        <f t="shared" ca="1" si="82"/>
        <v>131959.1971017938</v>
      </c>
      <c r="O257" s="3">
        <f t="shared" ca="1" si="85"/>
        <v>9956.9021075022119</v>
      </c>
      <c r="P257" s="3">
        <f t="shared" ca="1" si="83"/>
        <v>2283</v>
      </c>
      <c r="Q257" s="3">
        <f t="shared" ca="1" si="86"/>
        <v>66377.582471304398</v>
      </c>
      <c r="R257" s="3">
        <f t="shared" ca="1" si="87"/>
        <v>32589.163701496516</v>
      </c>
      <c r="S257" s="3">
        <f t="shared" ca="1" si="88"/>
        <v>562650.06580899877</v>
      </c>
      <c r="T257" s="3">
        <f t="shared" ca="1" si="89"/>
        <v>200619.7795730982</v>
      </c>
      <c r="U257" s="3">
        <f t="shared" ca="1" si="90"/>
        <v>362030.2862359006</v>
      </c>
    </row>
    <row r="258" spans="1:21" x14ac:dyDescent="0.3">
      <c r="A258" s="3">
        <f t="shared" ca="1" si="71"/>
        <v>1</v>
      </c>
      <c r="B258" s="3" t="str">
        <f t="shared" ca="1" si="72"/>
        <v>Men</v>
      </c>
      <c r="C258" s="3">
        <f t="shared" ca="1" si="73"/>
        <v>28</v>
      </c>
      <c r="D258" s="3">
        <f t="shared" ca="1" si="74"/>
        <v>4</v>
      </c>
      <c r="E258" s="3" t="str">
        <f t="shared" ca="1" si="75"/>
        <v>IT</v>
      </c>
      <c r="F258" s="3">
        <f t="shared" ca="1" si="76"/>
        <v>5</v>
      </c>
      <c r="G258" s="3" t="str">
        <f t="shared" ca="1" si="70"/>
        <v>Other</v>
      </c>
      <c r="H258" s="3">
        <f t="shared" ca="1" si="77"/>
        <v>0</v>
      </c>
      <c r="I258" s="3">
        <f t="shared" ca="1" si="78"/>
        <v>2</v>
      </c>
      <c r="J258" s="3">
        <f t="shared" ca="1" si="79"/>
        <v>85900</v>
      </c>
      <c r="K258" s="3">
        <f t="shared" ca="1" si="80"/>
        <v>9</v>
      </c>
      <c r="L258" s="3" t="str">
        <f t="shared" ca="1" si="81"/>
        <v>New Foundland</v>
      </c>
      <c r="M258" s="3">
        <f t="shared" ca="1" si="84"/>
        <v>429500</v>
      </c>
      <c r="N258" s="3">
        <f t="shared" ca="1" si="82"/>
        <v>332041.552914067</v>
      </c>
      <c r="O258" s="3">
        <f t="shared" ca="1" si="85"/>
        <v>29223.048512330253</v>
      </c>
      <c r="P258" s="3">
        <f t="shared" ca="1" si="83"/>
        <v>16089</v>
      </c>
      <c r="Q258" s="3">
        <f t="shared" ca="1" si="86"/>
        <v>47568.951632301927</v>
      </c>
      <c r="R258" s="3">
        <f t="shared" ca="1" si="87"/>
        <v>94298.813710381655</v>
      </c>
      <c r="S258" s="3">
        <f t="shared" ca="1" si="88"/>
        <v>553021.8622227119</v>
      </c>
      <c r="T258" s="3">
        <f t="shared" ca="1" si="89"/>
        <v>395699.5045463689</v>
      </c>
      <c r="U258" s="3">
        <f t="shared" ca="1" si="90"/>
        <v>157322.357676343</v>
      </c>
    </row>
    <row r="259" spans="1:21" x14ac:dyDescent="0.3">
      <c r="A259" s="3">
        <f t="shared" ca="1" si="71"/>
        <v>1</v>
      </c>
      <c r="B259" s="3" t="str">
        <f t="shared" ca="1" si="72"/>
        <v>Men</v>
      </c>
      <c r="C259" s="3">
        <f t="shared" ca="1" si="73"/>
        <v>36</v>
      </c>
      <c r="D259" s="3">
        <f t="shared" ca="1" si="74"/>
        <v>4</v>
      </c>
      <c r="E259" s="3" t="str">
        <f t="shared" ca="1" si="75"/>
        <v>IT</v>
      </c>
      <c r="F259" s="3">
        <f t="shared" ca="1" si="76"/>
        <v>1</v>
      </c>
      <c r="G259" s="3" t="str">
        <f t="shared" ca="1" si="70"/>
        <v>High School</v>
      </c>
      <c r="H259" s="3">
        <f t="shared" ca="1" si="77"/>
        <v>0</v>
      </c>
      <c r="I259" s="3">
        <f t="shared" ca="1" si="78"/>
        <v>2</v>
      </c>
      <c r="J259" s="3">
        <f t="shared" ca="1" si="79"/>
        <v>33351</v>
      </c>
      <c r="K259" s="3">
        <f t="shared" ca="1" si="80"/>
        <v>3</v>
      </c>
      <c r="L259" s="3" t="str">
        <f t="shared" ca="1" si="81"/>
        <v>Northwest TR</v>
      </c>
      <c r="M259" s="3">
        <f t="shared" ca="1" si="84"/>
        <v>200106</v>
      </c>
      <c r="N259" s="3">
        <f t="shared" ca="1" si="82"/>
        <v>179237.3885427393</v>
      </c>
      <c r="O259" s="3">
        <f t="shared" ca="1" si="85"/>
        <v>1688.5174471263927</v>
      </c>
      <c r="P259" s="3">
        <f t="shared" ca="1" si="83"/>
        <v>703</v>
      </c>
      <c r="Q259" s="3">
        <f t="shared" ca="1" si="86"/>
        <v>32251.799893721458</v>
      </c>
      <c r="R259" s="3">
        <f t="shared" ca="1" si="87"/>
        <v>23358.193141234413</v>
      </c>
      <c r="S259" s="3">
        <f t="shared" ca="1" si="88"/>
        <v>225152.71058836079</v>
      </c>
      <c r="T259" s="3">
        <f t="shared" ca="1" si="89"/>
        <v>212192.18843646074</v>
      </c>
      <c r="U259" s="3">
        <f t="shared" ca="1" si="90"/>
        <v>12960.522151900048</v>
      </c>
    </row>
    <row r="260" spans="1:21" x14ac:dyDescent="0.3">
      <c r="A260" s="3">
        <f t="shared" ca="1" si="71"/>
        <v>1</v>
      </c>
      <c r="B260" s="3" t="str">
        <f t="shared" ca="1" si="72"/>
        <v>Men</v>
      </c>
      <c r="C260" s="3">
        <f t="shared" ca="1" si="73"/>
        <v>33</v>
      </c>
      <c r="D260" s="3">
        <f t="shared" ca="1" si="74"/>
        <v>1</v>
      </c>
      <c r="E260" s="3" t="str">
        <f t="shared" ca="1" si="75"/>
        <v>Health</v>
      </c>
      <c r="F260" s="3">
        <f t="shared" ca="1" si="76"/>
        <v>2</v>
      </c>
      <c r="G260" s="3" t="str">
        <f t="shared" ca="1" si="70"/>
        <v>College</v>
      </c>
      <c r="H260" s="3">
        <f t="shared" ca="1" si="77"/>
        <v>4</v>
      </c>
      <c r="I260" s="3">
        <f t="shared" ca="1" si="78"/>
        <v>2</v>
      </c>
      <c r="J260" s="3">
        <f t="shared" ca="1" si="79"/>
        <v>62646</v>
      </c>
      <c r="K260" s="3">
        <f t="shared" ca="1" si="80"/>
        <v>10</v>
      </c>
      <c r="L260" s="3" t="str">
        <f t="shared" ca="1" si="81"/>
        <v>New Brunckwick</v>
      </c>
      <c r="M260" s="3">
        <f t="shared" ca="1" si="84"/>
        <v>187938</v>
      </c>
      <c r="N260" s="3">
        <f t="shared" ca="1" si="82"/>
        <v>13402.927599519551</v>
      </c>
      <c r="O260" s="3">
        <f t="shared" ca="1" si="85"/>
        <v>39318.82364455027</v>
      </c>
      <c r="P260" s="3">
        <f t="shared" ca="1" si="83"/>
        <v>4712</v>
      </c>
      <c r="Q260" s="3">
        <f t="shared" ca="1" si="86"/>
        <v>23621.248888654252</v>
      </c>
      <c r="R260" s="3">
        <f t="shared" ca="1" si="87"/>
        <v>39473.756298962791</v>
      </c>
      <c r="S260" s="3">
        <f t="shared" ca="1" si="88"/>
        <v>266730.57994351309</v>
      </c>
      <c r="T260" s="3">
        <f t="shared" ca="1" si="89"/>
        <v>41736.176488173805</v>
      </c>
      <c r="U260" s="3">
        <f t="shared" ca="1" si="90"/>
        <v>224994.40345533928</v>
      </c>
    </row>
    <row r="261" spans="1:21" x14ac:dyDescent="0.3">
      <c r="A261" s="3">
        <f t="shared" ca="1" si="71"/>
        <v>2</v>
      </c>
      <c r="B261" s="3" t="str">
        <f t="shared" ca="1" si="72"/>
        <v>Women</v>
      </c>
      <c r="C261" s="3">
        <f t="shared" ca="1" si="73"/>
        <v>37</v>
      </c>
      <c r="D261" s="3">
        <f t="shared" ca="1" si="74"/>
        <v>4</v>
      </c>
      <c r="E261" s="3" t="str">
        <f t="shared" ca="1" si="75"/>
        <v>IT</v>
      </c>
      <c r="F261" s="3">
        <f t="shared" ca="1" si="76"/>
        <v>1</v>
      </c>
      <c r="G261" s="3" t="str">
        <f t="shared" ref="G261:G324" ca="1" si="91">VLOOKUP(F261,$Z$29:$AA$33,2)</f>
        <v>High School</v>
      </c>
      <c r="H261" s="3">
        <f t="shared" ca="1" si="77"/>
        <v>4</v>
      </c>
      <c r="I261" s="3">
        <f t="shared" ca="1" si="78"/>
        <v>2</v>
      </c>
      <c r="J261" s="3">
        <f t="shared" ca="1" si="79"/>
        <v>50644</v>
      </c>
      <c r="K261" s="3">
        <f t="shared" ca="1" si="80"/>
        <v>3</v>
      </c>
      <c r="L261" s="3" t="str">
        <f t="shared" ca="1" si="81"/>
        <v>Northwest TR</v>
      </c>
      <c r="M261" s="3">
        <f t="shared" ca="1" si="84"/>
        <v>202576</v>
      </c>
      <c r="N261" s="3">
        <f t="shared" ca="1" si="82"/>
        <v>28788.86847279975</v>
      </c>
      <c r="O261" s="3">
        <f t="shared" ca="1" si="85"/>
        <v>2513.1034587566774</v>
      </c>
      <c r="P261" s="3">
        <f t="shared" ca="1" si="83"/>
        <v>37</v>
      </c>
      <c r="Q261" s="3">
        <f t="shared" ca="1" si="86"/>
        <v>46417.712853516314</v>
      </c>
      <c r="R261" s="3">
        <f t="shared" ca="1" si="87"/>
        <v>68440.974443109691</v>
      </c>
      <c r="S261" s="3">
        <f t="shared" ca="1" si="88"/>
        <v>273530.07790186635</v>
      </c>
      <c r="T261" s="3">
        <f t="shared" ca="1" si="89"/>
        <v>75243.581326316067</v>
      </c>
      <c r="U261" s="3">
        <f t="shared" ca="1" si="90"/>
        <v>198286.49657555029</v>
      </c>
    </row>
    <row r="262" spans="1:21" x14ac:dyDescent="0.3">
      <c r="A262" s="3">
        <f t="shared" ref="A262:A325" ca="1" si="92">RANDBETWEEN(1,2)</f>
        <v>1</v>
      </c>
      <c r="B262" s="3" t="str">
        <f t="shared" ref="B262:B325" ca="1" si="93">IF(A262=1, "Men", "Women")</f>
        <v>Men</v>
      </c>
      <c r="C262" s="3">
        <f t="shared" ref="C262:C325" ca="1" si="94">RANDBETWEEN(25,45)</f>
        <v>30</v>
      </c>
      <c r="D262" s="3">
        <f t="shared" ref="D262:D325" ca="1" si="95">RANDBETWEEN(1,6)</f>
        <v>1</v>
      </c>
      <c r="E262" s="3" t="str">
        <f t="shared" ref="E262:E325" ca="1" si="96">VLOOKUP(D262,$Z$6:$AA$11, 2)</f>
        <v>Health</v>
      </c>
      <c r="F262" s="3">
        <f t="shared" ref="F262:F325" ca="1" si="97">RANDBETWEEN(1,5)</f>
        <v>3</v>
      </c>
      <c r="G262" s="3" t="str">
        <f t="shared" ca="1" si="91"/>
        <v>University</v>
      </c>
      <c r="H262" s="3">
        <f t="shared" ref="H262:H325" ca="1" si="98">RANDBETWEEN(0,4)</f>
        <v>1</v>
      </c>
      <c r="I262" s="3">
        <f t="shared" ref="I262:I325" ca="1" si="99">RANDBETWEEN(1,3)</f>
        <v>3</v>
      </c>
      <c r="J262" s="3">
        <f t="shared" ref="J262:J325" ca="1" si="100">RANDBETWEEN(25000,90000)</f>
        <v>70027</v>
      </c>
      <c r="K262" s="3">
        <f t="shared" ref="K262:K325" ca="1" si="101">RANDBETWEEN(1,13)</f>
        <v>13</v>
      </c>
      <c r="L262" s="3" t="str">
        <f t="shared" ref="L262:L325" ca="1" si="102">VLOOKUP(K262,$Z$14:$AA$25,2)</f>
        <v>Prince Edward Island</v>
      </c>
      <c r="M262" s="3">
        <f t="shared" ca="1" si="84"/>
        <v>210081</v>
      </c>
      <c r="N262" s="3">
        <f t="shared" ref="N262:N325" ca="1" si="103">RAND()*M262</f>
        <v>125437.4926190246</v>
      </c>
      <c r="O262" s="3">
        <f t="shared" ca="1" si="85"/>
        <v>31301.736800900027</v>
      </c>
      <c r="P262" s="3">
        <f t="shared" ref="P262:P325" ca="1" si="104">RANDBETWEEN(0,O262)</f>
        <v>24928</v>
      </c>
      <c r="Q262" s="3">
        <f t="shared" ca="1" si="86"/>
        <v>6807.8149256332163</v>
      </c>
      <c r="R262" s="3">
        <f t="shared" ca="1" si="87"/>
        <v>10290.202889487413</v>
      </c>
      <c r="S262" s="3">
        <f t="shared" ca="1" si="88"/>
        <v>251672.93969038743</v>
      </c>
      <c r="T262" s="3">
        <f t="shared" ca="1" si="89"/>
        <v>157173.30754465782</v>
      </c>
      <c r="U262" s="3">
        <f t="shared" ca="1" si="90"/>
        <v>94499.632145729614</v>
      </c>
    </row>
    <row r="263" spans="1:21" x14ac:dyDescent="0.3">
      <c r="A263" s="3">
        <f t="shared" ca="1" si="92"/>
        <v>2</v>
      </c>
      <c r="B263" s="3" t="str">
        <f t="shared" ca="1" si="93"/>
        <v>Women</v>
      </c>
      <c r="C263" s="3">
        <f t="shared" ca="1" si="94"/>
        <v>30</v>
      </c>
      <c r="D263" s="3">
        <f t="shared" ca="1" si="95"/>
        <v>3</v>
      </c>
      <c r="E263" s="3" t="str">
        <f t="shared" ca="1" si="96"/>
        <v>Teaching</v>
      </c>
      <c r="F263" s="3">
        <f t="shared" ca="1" si="97"/>
        <v>4</v>
      </c>
      <c r="G263" s="3" t="str">
        <f t="shared" ca="1" si="91"/>
        <v>Technical</v>
      </c>
      <c r="H263" s="3">
        <f t="shared" ca="1" si="98"/>
        <v>4</v>
      </c>
      <c r="I263" s="3">
        <f t="shared" ca="1" si="99"/>
        <v>2</v>
      </c>
      <c r="J263" s="3">
        <f t="shared" ca="1" si="100"/>
        <v>64452</v>
      </c>
      <c r="K263" s="3">
        <f t="shared" ca="1" si="101"/>
        <v>5</v>
      </c>
      <c r="L263" s="3" t="str">
        <f t="shared" ca="1" si="102"/>
        <v>Nunavut</v>
      </c>
      <c r="M263" s="3">
        <f t="shared" ca="1" si="84"/>
        <v>386712</v>
      </c>
      <c r="N263" s="3">
        <f t="shared" ca="1" si="103"/>
        <v>290366.14262727165</v>
      </c>
      <c r="O263" s="3">
        <f t="shared" ca="1" si="85"/>
        <v>55902.554063285301</v>
      </c>
      <c r="P263" s="3">
        <f t="shared" ca="1" si="104"/>
        <v>39034</v>
      </c>
      <c r="Q263" s="3">
        <f t="shared" ca="1" si="86"/>
        <v>12135.54878599226</v>
      </c>
      <c r="R263" s="3">
        <f t="shared" ca="1" si="87"/>
        <v>67647.130336041984</v>
      </c>
      <c r="S263" s="3">
        <f t="shared" ca="1" si="88"/>
        <v>510261.68439932726</v>
      </c>
      <c r="T263" s="3">
        <f t="shared" ca="1" si="89"/>
        <v>341535.69141326391</v>
      </c>
      <c r="U263" s="3">
        <f t="shared" ca="1" si="90"/>
        <v>168725.99298606336</v>
      </c>
    </row>
    <row r="264" spans="1:21" x14ac:dyDescent="0.3">
      <c r="A264" s="3">
        <f t="shared" ca="1" si="92"/>
        <v>2</v>
      </c>
      <c r="B264" s="3" t="str">
        <f t="shared" ca="1" si="93"/>
        <v>Women</v>
      </c>
      <c r="C264" s="3">
        <f t="shared" ca="1" si="94"/>
        <v>41</v>
      </c>
      <c r="D264" s="3">
        <f t="shared" ca="1" si="95"/>
        <v>5</v>
      </c>
      <c r="E264" s="3" t="str">
        <f t="shared" ca="1" si="96"/>
        <v>General Work</v>
      </c>
      <c r="F264" s="3">
        <f t="shared" ca="1" si="97"/>
        <v>4</v>
      </c>
      <c r="G264" s="3" t="str">
        <f t="shared" ca="1" si="91"/>
        <v>Technical</v>
      </c>
      <c r="H264" s="3">
        <f t="shared" ca="1" si="98"/>
        <v>4</v>
      </c>
      <c r="I264" s="3">
        <f t="shared" ca="1" si="99"/>
        <v>3</v>
      </c>
      <c r="J264" s="3">
        <f t="shared" ca="1" si="100"/>
        <v>30334</v>
      </c>
      <c r="K264" s="3">
        <f t="shared" ca="1" si="101"/>
        <v>5</v>
      </c>
      <c r="L264" s="3" t="str">
        <f t="shared" ca="1" si="102"/>
        <v>Nunavut</v>
      </c>
      <c r="M264" s="3">
        <f t="shared" ca="1" si="84"/>
        <v>151670</v>
      </c>
      <c r="N264" s="3">
        <f t="shared" ca="1" si="103"/>
        <v>14957.088181323292</v>
      </c>
      <c r="O264" s="3">
        <f t="shared" ca="1" si="85"/>
        <v>14246.524720257261</v>
      </c>
      <c r="P264" s="3">
        <f t="shared" ca="1" si="104"/>
        <v>1220</v>
      </c>
      <c r="Q264" s="3">
        <f t="shared" ca="1" si="86"/>
        <v>18468.373396098188</v>
      </c>
      <c r="R264" s="3">
        <f t="shared" ca="1" si="87"/>
        <v>85.700793053102828</v>
      </c>
      <c r="S264" s="3">
        <f t="shared" ca="1" si="88"/>
        <v>166002.22551331038</v>
      </c>
      <c r="T264" s="3">
        <f t="shared" ca="1" si="89"/>
        <v>34645.461577421476</v>
      </c>
      <c r="U264" s="3">
        <f t="shared" ca="1" si="90"/>
        <v>131356.76393588888</v>
      </c>
    </row>
    <row r="265" spans="1:21" x14ac:dyDescent="0.3">
      <c r="A265" s="3">
        <f t="shared" ca="1" si="92"/>
        <v>2</v>
      </c>
      <c r="B265" s="3" t="str">
        <f t="shared" ca="1" si="93"/>
        <v>Women</v>
      </c>
      <c r="C265" s="3">
        <f t="shared" ca="1" si="94"/>
        <v>34</v>
      </c>
      <c r="D265" s="3">
        <f t="shared" ca="1" si="95"/>
        <v>6</v>
      </c>
      <c r="E265" s="3" t="str">
        <f t="shared" ca="1" si="96"/>
        <v>Agriculture</v>
      </c>
      <c r="F265" s="3">
        <f t="shared" ca="1" si="97"/>
        <v>1</v>
      </c>
      <c r="G265" s="3" t="str">
        <f t="shared" ca="1" si="91"/>
        <v>High School</v>
      </c>
      <c r="H265" s="3">
        <f t="shared" ca="1" si="98"/>
        <v>4</v>
      </c>
      <c r="I265" s="3">
        <f t="shared" ca="1" si="99"/>
        <v>1</v>
      </c>
      <c r="J265" s="3">
        <f t="shared" ca="1" si="100"/>
        <v>36328</v>
      </c>
      <c r="K265" s="3">
        <f t="shared" ca="1" si="101"/>
        <v>8</v>
      </c>
      <c r="L265" s="3" t="str">
        <f t="shared" ca="1" si="102"/>
        <v>Quebec</v>
      </c>
      <c r="M265" s="3">
        <f t="shared" ca="1" si="84"/>
        <v>108984</v>
      </c>
      <c r="N265" s="3">
        <f t="shared" ca="1" si="103"/>
        <v>90071.157685913873</v>
      </c>
      <c r="O265" s="3">
        <f t="shared" ca="1" si="85"/>
        <v>12146.619921241547</v>
      </c>
      <c r="P265" s="3">
        <f t="shared" ca="1" si="104"/>
        <v>10579</v>
      </c>
      <c r="Q265" s="3">
        <f t="shared" ca="1" si="86"/>
        <v>26759.769566999501</v>
      </c>
      <c r="R265" s="3">
        <f t="shared" ca="1" si="87"/>
        <v>51851.799574187258</v>
      </c>
      <c r="S265" s="3">
        <f t="shared" ca="1" si="88"/>
        <v>172982.4194954288</v>
      </c>
      <c r="T265" s="3">
        <f t="shared" ca="1" si="89"/>
        <v>127409.92725291337</v>
      </c>
      <c r="U265" s="3">
        <f t="shared" ca="1" si="90"/>
        <v>45572.492242515422</v>
      </c>
    </row>
    <row r="266" spans="1:21" x14ac:dyDescent="0.3">
      <c r="A266" s="3">
        <f t="shared" ca="1" si="92"/>
        <v>2</v>
      </c>
      <c r="B266" s="3" t="str">
        <f t="shared" ca="1" si="93"/>
        <v>Women</v>
      </c>
      <c r="C266" s="3">
        <f t="shared" ca="1" si="94"/>
        <v>30</v>
      </c>
      <c r="D266" s="3">
        <f t="shared" ca="1" si="95"/>
        <v>1</v>
      </c>
      <c r="E266" s="3" t="str">
        <f t="shared" ca="1" si="96"/>
        <v>Health</v>
      </c>
      <c r="F266" s="3">
        <f t="shared" ca="1" si="97"/>
        <v>3</v>
      </c>
      <c r="G266" s="3" t="str">
        <f t="shared" ca="1" si="91"/>
        <v>University</v>
      </c>
      <c r="H266" s="3">
        <f t="shared" ca="1" si="98"/>
        <v>3</v>
      </c>
      <c r="I266" s="3">
        <f t="shared" ca="1" si="99"/>
        <v>1</v>
      </c>
      <c r="J266" s="3">
        <f t="shared" ca="1" si="100"/>
        <v>84921</v>
      </c>
      <c r="K266" s="3">
        <f t="shared" ca="1" si="101"/>
        <v>1</v>
      </c>
      <c r="L266" s="3" t="str">
        <f t="shared" ca="1" si="102"/>
        <v>Yukon</v>
      </c>
      <c r="M266" s="3">
        <f t="shared" ca="1" si="84"/>
        <v>339684</v>
      </c>
      <c r="N266" s="3">
        <f t="shared" ca="1" si="103"/>
        <v>277076.27496474853</v>
      </c>
      <c r="O266" s="3">
        <f t="shared" ca="1" si="85"/>
        <v>79545.916365947909</v>
      </c>
      <c r="P266" s="3">
        <f t="shared" ca="1" si="104"/>
        <v>73299</v>
      </c>
      <c r="Q266" s="3">
        <f t="shared" ca="1" si="86"/>
        <v>24496.948136171031</v>
      </c>
      <c r="R266" s="3">
        <f t="shared" ca="1" si="87"/>
        <v>63871.645803761872</v>
      </c>
      <c r="S266" s="3">
        <f t="shared" ca="1" si="88"/>
        <v>483101.56216970982</v>
      </c>
      <c r="T266" s="3">
        <f t="shared" ca="1" si="89"/>
        <v>374872.22310091957</v>
      </c>
      <c r="U266" s="3">
        <f t="shared" ca="1" si="90"/>
        <v>108229.33906879026</v>
      </c>
    </row>
    <row r="267" spans="1:21" x14ac:dyDescent="0.3">
      <c r="A267" s="3">
        <f t="shared" ca="1" si="92"/>
        <v>1</v>
      </c>
      <c r="B267" s="3" t="str">
        <f t="shared" ca="1" si="93"/>
        <v>Men</v>
      </c>
      <c r="C267" s="3">
        <f t="shared" ca="1" si="94"/>
        <v>35</v>
      </c>
      <c r="D267" s="3">
        <f t="shared" ca="1" si="95"/>
        <v>2</v>
      </c>
      <c r="E267" s="3" t="str">
        <f t="shared" ca="1" si="96"/>
        <v>Construction</v>
      </c>
      <c r="F267" s="3">
        <f t="shared" ca="1" si="97"/>
        <v>2</v>
      </c>
      <c r="G267" s="3" t="str">
        <f t="shared" ca="1" si="91"/>
        <v>College</v>
      </c>
      <c r="H267" s="3">
        <f t="shared" ca="1" si="98"/>
        <v>1</v>
      </c>
      <c r="I267" s="3">
        <f t="shared" ca="1" si="99"/>
        <v>1</v>
      </c>
      <c r="J267" s="3">
        <f t="shared" ca="1" si="100"/>
        <v>79513</v>
      </c>
      <c r="K267" s="3">
        <f t="shared" ca="1" si="101"/>
        <v>2</v>
      </c>
      <c r="L267" s="3" t="str">
        <f t="shared" ca="1" si="102"/>
        <v>BC</v>
      </c>
      <c r="M267" s="3">
        <f t="shared" ca="1" si="84"/>
        <v>397565</v>
      </c>
      <c r="N267" s="3">
        <f t="shared" ca="1" si="103"/>
        <v>352475.95583096484</v>
      </c>
      <c r="O267" s="3">
        <f t="shared" ca="1" si="85"/>
        <v>34373.609538421864</v>
      </c>
      <c r="P267" s="3">
        <f t="shared" ca="1" si="104"/>
        <v>9827</v>
      </c>
      <c r="Q267" s="3">
        <f t="shared" ca="1" si="86"/>
        <v>11994.285835548008</v>
      </c>
      <c r="R267" s="3">
        <f t="shared" ca="1" si="87"/>
        <v>22764.084041017821</v>
      </c>
      <c r="S267" s="3">
        <f t="shared" ca="1" si="88"/>
        <v>454702.69357943966</v>
      </c>
      <c r="T267" s="3">
        <f t="shared" ca="1" si="89"/>
        <v>374297.24166651285</v>
      </c>
      <c r="U267" s="3">
        <f t="shared" ca="1" si="90"/>
        <v>80405.451912926801</v>
      </c>
    </row>
    <row r="268" spans="1:21" x14ac:dyDescent="0.3">
      <c r="A268" s="3">
        <f t="shared" ca="1" si="92"/>
        <v>2</v>
      </c>
      <c r="B268" s="3" t="str">
        <f t="shared" ca="1" si="93"/>
        <v>Women</v>
      </c>
      <c r="C268" s="3">
        <f t="shared" ca="1" si="94"/>
        <v>37</v>
      </c>
      <c r="D268" s="3">
        <f t="shared" ca="1" si="95"/>
        <v>5</v>
      </c>
      <c r="E268" s="3" t="str">
        <f t="shared" ca="1" si="96"/>
        <v>General Work</v>
      </c>
      <c r="F268" s="3">
        <f t="shared" ca="1" si="97"/>
        <v>2</v>
      </c>
      <c r="G268" s="3" t="str">
        <f t="shared" ca="1" si="91"/>
        <v>College</v>
      </c>
      <c r="H268" s="3">
        <f t="shared" ca="1" si="98"/>
        <v>0</v>
      </c>
      <c r="I268" s="3">
        <f t="shared" ca="1" si="99"/>
        <v>2</v>
      </c>
      <c r="J268" s="3">
        <f t="shared" ca="1" si="100"/>
        <v>36317</v>
      </c>
      <c r="K268" s="3">
        <f t="shared" ca="1" si="101"/>
        <v>10</v>
      </c>
      <c r="L268" s="3" t="str">
        <f t="shared" ca="1" si="102"/>
        <v>New Brunckwick</v>
      </c>
      <c r="M268" s="3">
        <f t="shared" ca="1" si="84"/>
        <v>108951</v>
      </c>
      <c r="N268" s="3">
        <f t="shared" ca="1" si="103"/>
        <v>53165.711009340717</v>
      </c>
      <c r="O268" s="3">
        <f t="shared" ca="1" si="85"/>
        <v>35865.666686031815</v>
      </c>
      <c r="P268" s="3">
        <f t="shared" ca="1" si="104"/>
        <v>28586</v>
      </c>
      <c r="Q268" s="3">
        <f t="shared" ca="1" si="86"/>
        <v>7591.3565128409045</v>
      </c>
      <c r="R268" s="3">
        <f t="shared" ca="1" si="87"/>
        <v>20695.98949867985</v>
      </c>
      <c r="S268" s="3">
        <f t="shared" ca="1" si="88"/>
        <v>165512.65618471167</v>
      </c>
      <c r="T268" s="3">
        <f t="shared" ca="1" si="89"/>
        <v>89343.06752218162</v>
      </c>
      <c r="U268" s="3">
        <f t="shared" ca="1" si="90"/>
        <v>76169.588662530048</v>
      </c>
    </row>
    <row r="269" spans="1:21" x14ac:dyDescent="0.3">
      <c r="A269" s="3">
        <f t="shared" ca="1" si="92"/>
        <v>2</v>
      </c>
      <c r="B269" s="3" t="str">
        <f t="shared" ca="1" si="93"/>
        <v>Women</v>
      </c>
      <c r="C269" s="3">
        <f t="shared" ca="1" si="94"/>
        <v>44</v>
      </c>
      <c r="D269" s="3">
        <f t="shared" ca="1" si="95"/>
        <v>6</v>
      </c>
      <c r="E269" s="3" t="str">
        <f t="shared" ca="1" si="96"/>
        <v>Agriculture</v>
      </c>
      <c r="F269" s="3">
        <f t="shared" ca="1" si="97"/>
        <v>4</v>
      </c>
      <c r="G269" s="3" t="str">
        <f t="shared" ca="1" si="91"/>
        <v>Technical</v>
      </c>
      <c r="H269" s="3">
        <f t="shared" ca="1" si="98"/>
        <v>3</v>
      </c>
      <c r="I269" s="3">
        <f t="shared" ca="1" si="99"/>
        <v>2</v>
      </c>
      <c r="J269" s="3">
        <f t="shared" ca="1" si="100"/>
        <v>30721</v>
      </c>
      <c r="K269" s="3">
        <f t="shared" ca="1" si="101"/>
        <v>10</v>
      </c>
      <c r="L269" s="3" t="str">
        <f t="shared" ca="1" si="102"/>
        <v>New Brunckwick</v>
      </c>
      <c r="M269" s="3">
        <f t="shared" ca="1" si="84"/>
        <v>122884</v>
      </c>
      <c r="N269" s="3">
        <f t="shared" ca="1" si="103"/>
        <v>94835.724143308311</v>
      </c>
      <c r="O269" s="3">
        <f t="shared" ca="1" si="85"/>
        <v>47052.77633031764</v>
      </c>
      <c r="P269" s="3">
        <f t="shared" ca="1" si="104"/>
        <v>14723</v>
      </c>
      <c r="Q269" s="3">
        <f t="shared" ca="1" si="86"/>
        <v>15442.509035472145</v>
      </c>
      <c r="R269" s="3">
        <f t="shared" ca="1" si="87"/>
        <v>34802.807821369475</v>
      </c>
      <c r="S269" s="3">
        <f t="shared" ca="1" si="88"/>
        <v>204739.5841516871</v>
      </c>
      <c r="T269" s="3">
        <f t="shared" ca="1" si="89"/>
        <v>125001.23317878046</v>
      </c>
      <c r="U269" s="3">
        <f t="shared" ca="1" si="90"/>
        <v>79738.350972906643</v>
      </c>
    </row>
    <row r="270" spans="1:21" x14ac:dyDescent="0.3">
      <c r="A270" s="3">
        <f t="shared" ca="1" si="92"/>
        <v>2</v>
      </c>
      <c r="B270" s="3" t="str">
        <f t="shared" ca="1" si="93"/>
        <v>Women</v>
      </c>
      <c r="C270" s="3">
        <f t="shared" ca="1" si="94"/>
        <v>32</v>
      </c>
      <c r="D270" s="3">
        <f t="shared" ca="1" si="95"/>
        <v>1</v>
      </c>
      <c r="E270" s="3" t="str">
        <f t="shared" ca="1" si="96"/>
        <v>Health</v>
      </c>
      <c r="F270" s="3">
        <f t="shared" ca="1" si="97"/>
        <v>2</v>
      </c>
      <c r="G270" s="3" t="str">
        <f t="shared" ca="1" si="91"/>
        <v>College</v>
      </c>
      <c r="H270" s="3">
        <f t="shared" ca="1" si="98"/>
        <v>4</v>
      </c>
      <c r="I270" s="3">
        <f t="shared" ca="1" si="99"/>
        <v>2</v>
      </c>
      <c r="J270" s="3">
        <f t="shared" ca="1" si="100"/>
        <v>61910</v>
      </c>
      <c r="K270" s="3">
        <f t="shared" ca="1" si="101"/>
        <v>5</v>
      </c>
      <c r="L270" s="3" t="str">
        <f t="shared" ca="1" si="102"/>
        <v>Nunavut</v>
      </c>
      <c r="M270" s="3">
        <f t="shared" ca="1" si="84"/>
        <v>371460</v>
      </c>
      <c r="N270" s="3">
        <f t="shared" ca="1" si="103"/>
        <v>46772.593615891594</v>
      </c>
      <c r="O270" s="3">
        <f t="shared" ca="1" si="85"/>
        <v>93530.888614180629</v>
      </c>
      <c r="P270" s="3">
        <f t="shared" ca="1" si="104"/>
        <v>67507</v>
      </c>
      <c r="Q270" s="3">
        <f t="shared" ca="1" si="86"/>
        <v>51869.797828262461</v>
      </c>
      <c r="R270" s="3">
        <f t="shared" ca="1" si="87"/>
        <v>70176.954624525111</v>
      </c>
      <c r="S270" s="3">
        <f t="shared" ca="1" si="88"/>
        <v>535167.84323870577</v>
      </c>
      <c r="T270" s="3">
        <f t="shared" ca="1" si="89"/>
        <v>166149.39144415405</v>
      </c>
      <c r="U270" s="3">
        <f t="shared" ca="1" si="90"/>
        <v>369018.45179455169</v>
      </c>
    </row>
    <row r="271" spans="1:21" x14ac:dyDescent="0.3">
      <c r="A271" s="3">
        <f t="shared" ca="1" si="92"/>
        <v>1</v>
      </c>
      <c r="B271" s="3" t="str">
        <f t="shared" ca="1" si="93"/>
        <v>Men</v>
      </c>
      <c r="C271" s="3">
        <f t="shared" ca="1" si="94"/>
        <v>35</v>
      </c>
      <c r="D271" s="3">
        <f t="shared" ca="1" si="95"/>
        <v>5</v>
      </c>
      <c r="E271" s="3" t="str">
        <f t="shared" ca="1" si="96"/>
        <v>General Work</v>
      </c>
      <c r="F271" s="3">
        <f t="shared" ca="1" si="97"/>
        <v>3</v>
      </c>
      <c r="G271" s="3" t="str">
        <f t="shared" ca="1" si="91"/>
        <v>University</v>
      </c>
      <c r="H271" s="3">
        <f t="shared" ca="1" si="98"/>
        <v>4</v>
      </c>
      <c r="I271" s="3">
        <f t="shared" ca="1" si="99"/>
        <v>3</v>
      </c>
      <c r="J271" s="3">
        <f t="shared" ca="1" si="100"/>
        <v>65593</v>
      </c>
      <c r="K271" s="3">
        <f t="shared" ca="1" si="101"/>
        <v>9</v>
      </c>
      <c r="L271" s="3" t="str">
        <f t="shared" ca="1" si="102"/>
        <v>New Foundland</v>
      </c>
      <c r="M271" s="3">
        <f t="shared" ca="1" si="84"/>
        <v>393558</v>
      </c>
      <c r="N271" s="3">
        <f t="shared" ca="1" si="103"/>
        <v>199969.82439872099</v>
      </c>
      <c r="O271" s="3">
        <f t="shared" ca="1" si="85"/>
        <v>116314.52820535582</v>
      </c>
      <c r="P271" s="3">
        <f t="shared" ca="1" si="104"/>
        <v>67228</v>
      </c>
      <c r="Q271" s="3">
        <f t="shared" ca="1" si="86"/>
        <v>20747.375634472337</v>
      </c>
      <c r="R271" s="3">
        <f t="shared" ca="1" si="87"/>
        <v>53994.902688512084</v>
      </c>
      <c r="S271" s="3">
        <f t="shared" ca="1" si="88"/>
        <v>563867.43089386786</v>
      </c>
      <c r="T271" s="3">
        <f t="shared" ca="1" si="89"/>
        <v>287945.20003319334</v>
      </c>
      <c r="U271" s="3">
        <f t="shared" ca="1" si="90"/>
        <v>275922.23086067452</v>
      </c>
    </row>
    <row r="272" spans="1:21" x14ac:dyDescent="0.3">
      <c r="A272" s="3">
        <f t="shared" ca="1" si="92"/>
        <v>2</v>
      </c>
      <c r="B272" s="3" t="str">
        <f t="shared" ca="1" si="93"/>
        <v>Women</v>
      </c>
      <c r="C272" s="3">
        <f t="shared" ca="1" si="94"/>
        <v>37</v>
      </c>
      <c r="D272" s="3">
        <f t="shared" ca="1" si="95"/>
        <v>2</v>
      </c>
      <c r="E272" s="3" t="str">
        <f t="shared" ca="1" si="96"/>
        <v>Construction</v>
      </c>
      <c r="F272" s="3">
        <f t="shared" ca="1" si="97"/>
        <v>3</v>
      </c>
      <c r="G272" s="3" t="str">
        <f t="shared" ca="1" si="91"/>
        <v>University</v>
      </c>
      <c r="H272" s="3">
        <f t="shared" ca="1" si="98"/>
        <v>4</v>
      </c>
      <c r="I272" s="3">
        <f t="shared" ca="1" si="99"/>
        <v>1</v>
      </c>
      <c r="J272" s="3">
        <f t="shared" ca="1" si="100"/>
        <v>44442</v>
      </c>
      <c r="K272" s="3">
        <f t="shared" ca="1" si="101"/>
        <v>10</v>
      </c>
      <c r="L272" s="3" t="str">
        <f t="shared" ca="1" si="102"/>
        <v>New Brunckwick</v>
      </c>
      <c r="M272" s="3">
        <f t="shared" ca="1" si="84"/>
        <v>266652</v>
      </c>
      <c r="N272" s="3">
        <f t="shared" ca="1" si="103"/>
        <v>115810.82217241374</v>
      </c>
      <c r="O272" s="3">
        <f t="shared" ca="1" si="85"/>
        <v>25599.434250106504</v>
      </c>
      <c r="P272" s="3">
        <f t="shared" ca="1" si="104"/>
        <v>5871</v>
      </c>
      <c r="Q272" s="3">
        <f t="shared" ca="1" si="86"/>
        <v>2326.523043608835</v>
      </c>
      <c r="R272" s="3">
        <f t="shared" ca="1" si="87"/>
        <v>33306.998495728512</v>
      </c>
      <c r="S272" s="3">
        <f t="shared" ca="1" si="88"/>
        <v>325558.43274583505</v>
      </c>
      <c r="T272" s="3">
        <f t="shared" ca="1" si="89"/>
        <v>124008.34521602257</v>
      </c>
      <c r="U272" s="3">
        <f t="shared" ca="1" si="90"/>
        <v>201550.08752981247</v>
      </c>
    </row>
    <row r="273" spans="1:21" x14ac:dyDescent="0.3">
      <c r="A273" s="3">
        <f t="shared" ca="1" si="92"/>
        <v>2</v>
      </c>
      <c r="B273" s="3" t="str">
        <f t="shared" ca="1" si="93"/>
        <v>Women</v>
      </c>
      <c r="C273" s="3">
        <f t="shared" ca="1" si="94"/>
        <v>44</v>
      </c>
      <c r="D273" s="3">
        <f t="shared" ca="1" si="95"/>
        <v>6</v>
      </c>
      <c r="E273" s="3" t="str">
        <f t="shared" ca="1" si="96"/>
        <v>Agriculture</v>
      </c>
      <c r="F273" s="3">
        <f t="shared" ca="1" si="97"/>
        <v>2</v>
      </c>
      <c r="G273" s="3" t="str">
        <f t="shared" ca="1" si="91"/>
        <v>College</v>
      </c>
      <c r="H273" s="3">
        <f t="shared" ca="1" si="98"/>
        <v>4</v>
      </c>
      <c r="I273" s="3">
        <f t="shared" ca="1" si="99"/>
        <v>2</v>
      </c>
      <c r="J273" s="3">
        <f t="shared" ca="1" si="100"/>
        <v>76529</v>
      </c>
      <c r="K273" s="3">
        <f t="shared" ca="1" si="101"/>
        <v>3</v>
      </c>
      <c r="L273" s="3" t="str">
        <f t="shared" ca="1" si="102"/>
        <v>Northwest TR</v>
      </c>
      <c r="M273" s="3">
        <f t="shared" ca="1" si="84"/>
        <v>306116</v>
      </c>
      <c r="N273" s="3">
        <f t="shared" ca="1" si="103"/>
        <v>212859.27375031961</v>
      </c>
      <c r="O273" s="3">
        <f t="shared" ca="1" si="85"/>
        <v>3451.5011309981614</v>
      </c>
      <c r="P273" s="3">
        <f t="shared" ca="1" si="104"/>
        <v>3257</v>
      </c>
      <c r="Q273" s="3">
        <f t="shared" ca="1" si="86"/>
        <v>52266.423220544282</v>
      </c>
      <c r="R273" s="3">
        <f t="shared" ca="1" si="87"/>
        <v>28770.388196151027</v>
      </c>
      <c r="S273" s="3">
        <f t="shared" ca="1" si="88"/>
        <v>338337.88932714914</v>
      </c>
      <c r="T273" s="3">
        <f t="shared" ca="1" si="89"/>
        <v>268382.69697086391</v>
      </c>
      <c r="U273" s="3">
        <f t="shared" ca="1" si="90"/>
        <v>69955.192356285232</v>
      </c>
    </row>
    <row r="274" spans="1:21" x14ac:dyDescent="0.3">
      <c r="A274" s="3">
        <f t="shared" ca="1" si="92"/>
        <v>2</v>
      </c>
      <c r="B274" s="3" t="str">
        <f t="shared" ca="1" si="93"/>
        <v>Women</v>
      </c>
      <c r="C274" s="3">
        <f t="shared" ca="1" si="94"/>
        <v>26</v>
      </c>
      <c r="D274" s="3">
        <f t="shared" ca="1" si="95"/>
        <v>3</v>
      </c>
      <c r="E274" s="3" t="str">
        <f t="shared" ca="1" si="96"/>
        <v>Teaching</v>
      </c>
      <c r="F274" s="3">
        <f t="shared" ca="1" si="97"/>
        <v>2</v>
      </c>
      <c r="G274" s="3" t="str">
        <f t="shared" ca="1" si="91"/>
        <v>College</v>
      </c>
      <c r="H274" s="3">
        <f t="shared" ca="1" si="98"/>
        <v>1</v>
      </c>
      <c r="I274" s="3">
        <f t="shared" ca="1" si="99"/>
        <v>1</v>
      </c>
      <c r="J274" s="3">
        <f t="shared" ca="1" si="100"/>
        <v>83564</v>
      </c>
      <c r="K274" s="3">
        <f t="shared" ca="1" si="101"/>
        <v>6</v>
      </c>
      <c r="L274" s="3" t="str">
        <f t="shared" ca="1" si="102"/>
        <v>Saskatchewan</v>
      </c>
      <c r="M274" s="3">
        <f t="shared" ca="1" si="84"/>
        <v>501384</v>
      </c>
      <c r="N274" s="3">
        <f t="shared" ca="1" si="103"/>
        <v>66803.535145820104</v>
      </c>
      <c r="O274" s="3">
        <f t="shared" ca="1" si="85"/>
        <v>51008.608179349852</v>
      </c>
      <c r="P274" s="3">
        <f t="shared" ca="1" si="104"/>
        <v>16043</v>
      </c>
      <c r="Q274" s="3">
        <f t="shared" ca="1" si="86"/>
        <v>27907.447957751552</v>
      </c>
      <c r="R274" s="3">
        <f t="shared" ca="1" si="87"/>
        <v>51884.104772005339</v>
      </c>
      <c r="S274" s="3">
        <f t="shared" ca="1" si="88"/>
        <v>604276.71295135515</v>
      </c>
      <c r="T274" s="3">
        <f t="shared" ca="1" si="89"/>
        <v>110753.98310357166</v>
      </c>
      <c r="U274" s="3">
        <f t="shared" ca="1" si="90"/>
        <v>493522.72984778346</v>
      </c>
    </row>
    <row r="275" spans="1:21" x14ac:dyDescent="0.3">
      <c r="A275" s="3">
        <f t="shared" ca="1" si="92"/>
        <v>1</v>
      </c>
      <c r="B275" s="3" t="str">
        <f t="shared" ca="1" si="93"/>
        <v>Men</v>
      </c>
      <c r="C275" s="3">
        <f t="shared" ca="1" si="94"/>
        <v>33</v>
      </c>
      <c r="D275" s="3">
        <f t="shared" ca="1" si="95"/>
        <v>3</v>
      </c>
      <c r="E275" s="3" t="str">
        <f t="shared" ca="1" si="96"/>
        <v>Teaching</v>
      </c>
      <c r="F275" s="3">
        <f t="shared" ca="1" si="97"/>
        <v>1</v>
      </c>
      <c r="G275" s="3" t="str">
        <f t="shared" ca="1" si="91"/>
        <v>High School</v>
      </c>
      <c r="H275" s="3">
        <f t="shared" ca="1" si="98"/>
        <v>2</v>
      </c>
      <c r="I275" s="3">
        <f t="shared" ca="1" si="99"/>
        <v>3</v>
      </c>
      <c r="J275" s="3">
        <f t="shared" ca="1" si="100"/>
        <v>49865</v>
      </c>
      <c r="K275" s="3">
        <f t="shared" ca="1" si="101"/>
        <v>3</v>
      </c>
      <c r="L275" s="3" t="str">
        <f t="shared" ca="1" si="102"/>
        <v>Northwest TR</v>
      </c>
      <c r="M275" s="3">
        <f t="shared" ca="1" si="84"/>
        <v>199460</v>
      </c>
      <c r="N275" s="3">
        <f t="shared" ca="1" si="103"/>
        <v>3078.8690872746392</v>
      </c>
      <c r="O275" s="3">
        <f t="shared" ca="1" si="85"/>
        <v>39717.430169930027</v>
      </c>
      <c r="P275" s="3">
        <f t="shared" ca="1" si="104"/>
        <v>9264</v>
      </c>
      <c r="Q275" s="3">
        <f t="shared" ca="1" si="86"/>
        <v>33731.120043193812</v>
      </c>
      <c r="R275" s="3">
        <f t="shared" ca="1" si="87"/>
        <v>22763.70387889407</v>
      </c>
      <c r="S275" s="3">
        <f t="shared" ca="1" si="88"/>
        <v>261941.13404882411</v>
      </c>
      <c r="T275" s="3">
        <f t="shared" ca="1" si="89"/>
        <v>46073.98913046845</v>
      </c>
      <c r="U275" s="3">
        <f t="shared" ca="1" si="90"/>
        <v>215867.14491835565</v>
      </c>
    </row>
    <row r="276" spans="1:21" x14ac:dyDescent="0.3">
      <c r="A276" s="3">
        <f t="shared" ca="1" si="92"/>
        <v>1</v>
      </c>
      <c r="B276" s="3" t="str">
        <f t="shared" ca="1" si="93"/>
        <v>Men</v>
      </c>
      <c r="C276" s="3">
        <f t="shared" ca="1" si="94"/>
        <v>37</v>
      </c>
      <c r="D276" s="3">
        <f t="shared" ca="1" si="95"/>
        <v>6</v>
      </c>
      <c r="E276" s="3" t="str">
        <f t="shared" ca="1" si="96"/>
        <v>Agriculture</v>
      </c>
      <c r="F276" s="3">
        <f t="shared" ca="1" si="97"/>
        <v>1</v>
      </c>
      <c r="G276" s="3" t="str">
        <f t="shared" ca="1" si="91"/>
        <v>High School</v>
      </c>
      <c r="H276" s="3">
        <f t="shared" ca="1" si="98"/>
        <v>2</v>
      </c>
      <c r="I276" s="3">
        <f t="shared" ca="1" si="99"/>
        <v>2</v>
      </c>
      <c r="J276" s="3">
        <f t="shared" ca="1" si="100"/>
        <v>78743</v>
      </c>
      <c r="K276" s="3">
        <f t="shared" ca="1" si="101"/>
        <v>9</v>
      </c>
      <c r="L276" s="3" t="str">
        <f t="shared" ca="1" si="102"/>
        <v>New Foundland</v>
      </c>
      <c r="M276" s="3">
        <f t="shared" ca="1" si="84"/>
        <v>236229</v>
      </c>
      <c r="N276" s="3">
        <f t="shared" ca="1" si="103"/>
        <v>121948.06564072231</v>
      </c>
      <c r="O276" s="3">
        <f t="shared" ca="1" si="85"/>
        <v>92625.309240217583</v>
      </c>
      <c r="P276" s="3">
        <f t="shared" ca="1" si="104"/>
        <v>62219</v>
      </c>
      <c r="Q276" s="3">
        <f t="shared" ca="1" si="86"/>
        <v>8718.4879942034349</v>
      </c>
      <c r="R276" s="3">
        <f t="shared" ca="1" si="87"/>
        <v>26840.12383401519</v>
      </c>
      <c r="S276" s="3">
        <f t="shared" ca="1" si="88"/>
        <v>355694.43307423277</v>
      </c>
      <c r="T276" s="3">
        <f t="shared" ca="1" si="89"/>
        <v>192885.55363492575</v>
      </c>
      <c r="U276" s="3">
        <f t="shared" ca="1" si="90"/>
        <v>162808.87943930703</v>
      </c>
    </row>
    <row r="277" spans="1:21" x14ac:dyDescent="0.3">
      <c r="A277" s="3">
        <f t="shared" ca="1" si="92"/>
        <v>2</v>
      </c>
      <c r="B277" s="3" t="str">
        <f t="shared" ca="1" si="93"/>
        <v>Women</v>
      </c>
      <c r="C277" s="3">
        <f t="shared" ca="1" si="94"/>
        <v>39</v>
      </c>
      <c r="D277" s="3">
        <f t="shared" ca="1" si="95"/>
        <v>5</v>
      </c>
      <c r="E277" s="3" t="str">
        <f t="shared" ca="1" si="96"/>
        <v>General Work</v>
      </c>
      <c r="F277" s="3">
        <f t="shared" ca="1" si="97"/>
        <v>5</v>
      </c>
      <c r="G277" s="3" t="str">
        <f t="shared" ca="1" si="91"/>
        <v>Other</v>
      </c>
      <c r="H277" s="3">
        <f t="shared" ca="1" si="98"/>
        <v>4</v>
      </c>
      <c r="I277" s="3">
        <f t="shared" ca="1" si="99"/>
        <v>2</v>
      </c>
      <c r="J277" s="3">
        <f t="shared" ca="1" si="100"/>
        <v>75403</v>
      </c>
      <c r="K277" s="3">
        <f t="shared" ca="1" si="101"/>
        <v>6</v>
      </c>
      <c r="L277" s="3" t="str">
        <f t="shared" ca="1" si="102"/>
        <v>Saskatchewan</v>
      </c>
      <c r="M277" s="3">
        <f t="shared" ca="1" si="84"/>
        <v>301612</v>
      </c>
      <c r="N277" s="3">
        <f t="shared" ca="1" si="103"/>
        <v>30895.349620662473</v>
      </c>
      <c r="O277" s="3">
        <f t="shared" ca="1" si="85"/>
        <v>63189.783755943841</v>
      </c>
      <c r="P277" s="3">
        <f t="shared" ca="1" si="104"/>
        <v>20794</v>
      </c>
      <c r="Q277" s="3">
        <f t="shared" ca="1" si="86"/>
        <v>61814.655632185713</v>
      </c>
      <c r="R277" s="3">
        <f t="shared" ca="1" si="87"/>
        <v>75925.473238084596</v>
      </c>
      <c r="S277" s="3">
        <f t="shared" ca="1" si="88"/>
        <v>440727.2569940284</v>
      </c>
      <c r="T277" s="3">
        <f t="shared" ca="1" si="89"/>
        <v>113504.00525284818</v>
      </c>
      <c r="U277" s="3">
        <f t="shared" ca="1" si="90"/>
        <v>327223.2517411802</v>
      </c>
    </row>
    <row r="278" spans="1:21" x14ac:dyDescent="0.3">
      <c r="A278" s="3">
        <f t="shared" ca="1" si="92"/>
        <v>2</v>
      </c>
      <c r="B278" s="3" t="str">
        <f t="shared" ca="1" si="93"/>
        <v>Women</v>
      </c>
      <c r="C278" s="3">
        <f t="shared" ca="1" si="94"/>
        <v>35</v>
      </c>
      <c r="D278" s="3">
        <f t="shared" ca="1" si="95"/>
        <v>3</v>
      </c>
      <c r="E278" s="3" t="str">
        <f t="shared" ca="1" si="96"/>
        <v>Teaching</v>
      </c>
      <c r="F278" s="3">
        <f t="shared" ca="1" si="97"/>
        <v>3</v>
      </c>
      <c r="G278" s="3" t="str">
        <f t="shared" ca="1" si="91"/>
        <v>University</v>
      </c>
      <c r="H278" s="3">
        <f t="shared" ca="1" si="98"/>
        <v>1</v>
      </c>
      <c r="I278" s="3">
        <f t="shared" ca="1" si="99"/>
        <v>3</v>
      </c>
      <c r="J278" s="3">
        <f t="shared" ca="1" si="100"/>
        <v>86376</v>
      </c>
      <c r="K278" s="3">
        <f t="shared" ca="1" si="101"/>
        <v>8</v>
      </c>
      <c r="L278" s="3" t="str">
        <f t="shared" ca="1" si="102"/>
        <v>Quebec</v>
      </c>
      <c r="M278" s="3">
        <f t="shared" ca="1" si="84"/>
        <v>345504</v>
      </c>
      <c r="N278" s="3">
        <f t="shared" ca="1" si="103"/>
        <v>140992.74667692589</v>
      </c>
      <c r="O278" s="3">
        <f t="shared" ca="1" si="85"/>
        <v>92960.104408168379</v>
      </c>
      <c r="P278" s="3">
        <f t="shared" ca="1" si="104"/>
        <v>1221</v>
      </c>
      <c r="Q278" s="3">
        <f t="shared" ca="1" si="86"/>
        <v>49975.15127386363</v>
      </c>
      <c r="R278" s="3">
        <f t="shared" ca="1" si="87"/>
        <v>113657.9714510577</v>
      </c>
      <c r="S278" s="3">
        <f t="shared" ca="1" si="88"/>
        <v>552122.07585922605</v>
      </c>
      <c r="T278" s="3">
        <f t="shared" ca="1" si="89"/>
        <v>192188.89795078951</v>
      </c>
      <c r="U278" s="3">
        <f t="shared" ca="1" si="90"/>
        <v>359933.17790843651</v>
      </c>
    </row>
    <row r="279" spans="1:21" x14ac:dyDescent="0.3">
      <c r="A279" s="3">
        <f t="shared" ca="1" si="92"/>
        <v>2</v>
      </c>
      <c r="B279" s="3" t="str">
        <f t="shared" ca="1" si="93"/>
        <v>Women</v>
      </c>
      <c r="C279" s="3">
        <f t="shared" ca="1" si="94"/>
        <v>28</v>
      </c>
      <c r="D279" s="3">
        <f t="shared" ca="1" si="95"/>
        <v>6</v>
      </c>
      <c r="E279" s="3" t="str">
        <f t="shared" ca="1" si="96"/>
        <v>Agriculture</v>
      </c>
      <c r="F279" s="3">
        <f t="shared" ca="1" si="97"/>
        <v>5</v>
      </c>
      <c r="G279" s="3" t="str">
        <f t="shared" ca="1" si="91"/>
        <v>Other</v>
      </c>
      <c r="H279" s="3">
        <f t="shared" ca="1" si="98"/>
        <v>4</v>
      </c>
      <c r="I279" s="3">
        <f t="shared" ca="1" si="99"/>
        <v>3</v>
      </c>
      <c r="J279" s="3">
        <f t="shared" ca="1" si="100"/>
        <v>43928</v>
      </c>
      <c r="K279" s="3">
        <f t="shared" ca="1" si="101"/>
        <v>5</v>
      </c>
      <c r="L279" s="3" t="str">
        <f t="shared" ca="1" si="102"/>
        <v>Nunavut</v>
      </c>
      <c r="M279" s="3">
        <f t="shared" ca="1" si="84"/>
        <v>263568</v>
      </c>
      <c r="N279" s="3">
        <f t="shared" ca="1" si="103"/>
        <v>1139.0367416843776</v>
      </c>
      <c r="O279" s="3">
        <f t="shared" ca="1" si="85"/>
        <v>30664.621910643986</v>
      </c>
      <c r="P279" s="3">
        <f t="shared" ca="1" si="104"/>
        <v>9532</v>
      </c>
      <c r="Q279" s="3">
        <f t="shared" ca="1" si="86"/>
        <v>33075.884950372463</v>
      </c>
      <c r="R279" s="3">
        <f t="shared" ca="1" si="87"/>
        <v>40471.738560568905</v>
      </c>
      <c r="S279" s="3">
        <f t="shared" ca="1" si="88"/>
        <v>334704.36047121289</v>
      </c>
      <c r="T279" s="3">
        <f t="shared" ca="1" si="89"/>
        <v>43746.921692056843</v>
      </c>
      <c r="U279" s="3">
        <f t="shared" ca="1" si="90"/>
        <v>290957.43877915607</v>
      </c>
    </row>
    <row r="280" spans="1:21" x14ac:dyDescent="0.3">
      <c r="A280" s="3">
        <f t="shared" ca="1" si="92"/>
        <v>2</v>
      </c>
      <c r="B280" s="3" t="str">
        <f t="shared" ca="1" si="93"/>
        <v>Women</v>
      </c>
      <c r="C280" s="3">
        <f t="shared" ca="1" si="94"/>
        <v>28</v>
      </c>
      <c r="D280" s="3">
        <f t="shared" ca="1" si="95"/>
        <v>6</v>
      </c>
      <c r="E280" s="3" t="str">
        <f t="shared" ca="1" si="96"/>
        <v>Agriculture</v>
      </c>
      <c r="F280" s="3">
        <f t="shared" ca="1" si="97"/>
        <v>3</v>
      </c>
      <c r="G280" s="3" t="str">
        <f t="shared" ca="1" si="91"/>
        <v>University</v>
      </c>
      <c r="H280" s="3">
        <f t="shared" ca="1" si="98"/>
        <v>2</v>
      </c>
      <c r="I280" s="3">
        <f t="shared" ca="1" si="99"/>
        <v>1</v>
      </c>
      <c r="J280" s="3">
        <f t="shared" ca="1" si="100"/>
        <v>41343</v>
      </c>
      <c r="K280" s="3">
        <f t="shared" ca="1" si="101"/>
        <v>3</v>
      </c>
      <c r="L280" s="3" t="str">
        <f t="shared" ca="1" si="102"/>
        <v>Northwest TR</v>
      </c>
      <c r="M280" s="3">
        <f t="shared" ca="1" si="84"/>
        <v>248058</v>
      </c>
      <c r="N280" s="3">
        <f t="shared" ca="1" si="103"/>
        <v>145107.94306401056</v>
      </c>
      <c r="O280" s="3">
        <f t="shared" ca="1" si="85"/>
        <v>30728.845182184432</v>
      </c>
      <c r="P280" s="3">
        <f t="shared" ca="1" si="104"/>
        <v>14688</v>
      </c>
      <c r="Q280" s="3">
        <f t="shared" ca="1" si="86"/>
        <v>7436.2433550458254</v>
      </c>
      <c r="R280" s="3">
        <f t="shared" ca="1" si="87"/>
        <v>34534.078471338362</v>
      </c>
      <c r="S280" s="3">
        <f t="shared" ca="1" si="88"/>
        <v>313320.9236535228</v>
      </c>
      <c r="T280" s="3">
        <f t="shared" ca="1" si="89"/>
        <v>167232.18641905638</v>
      </c>
      <c r="U280" s="3">
        <f t="shared" ca="1" si="90"/>
        <v>146088.73723446642</v>
      </c>
    </row>
    <row r="281" spans="1:21" x14ac:dyDescent="0.3">
      <c r="A281" s="3">
        <f t="shared" ca="1" si="92"/>
        <v>2</v>
      </c>
      <c r="B281" s="3" t="str">
        <f t="shared" ca="1" si="93"/>
        <v>Women</v>
      </c>
      <c r="C281" s="3">
        <f t="shared" ca="1" si="94"/>
        <v>44</v>
      </c>
      <c r="D281" s="3">
        <f t="shared" ca="1" si="95"/>
        <v>3</v>
      </c>
      <c r="E281" s="3" t="str">
        <f t="shared" ca="1" si="96"/>
        <v>Teaching</v>
      </c>
      <c r="F281" s="3">
        <f t="shared" ca="1" si="97"/>
        <v>2</v>
      </c>
      <c r="G281" s="3" t="str">
        <f t="shared" ca="1" si="91"/>
        <v>College</v>
      </c>
      <c r="H281" s="3">
        <f t="shared" ca="1" si="98"/>
        <v>3</v>
      </c>
      <c r="I281" s="3">
        <f t="shared" ca="1" si="99"/>
        <v>1</v>
      </c>
      <c r="J281" s="3">
        <f t="shared" ca="1" si="100"/>
        <v>80611</v>
      </c>
      <c r="K281" s="3">
        <f t="shared" ca="1" si="101"/>
        <v>10</v>
      </c>
      <c r="L281" s="3" t="str">
        <f t="shared" ca="1" si="102"/>
        <v>New Brunckwick</v>
      </c>
      <c r="M281" s="3">
        <f t="shared" ca="1" si="84"/>
        <v>483666</v>
      </c>
      <c r="N281" s="3">
        <f t="shared" ca="1" si="103"/>
        <v>340593.42645521619</v>
      </c>
      <c r="O281" s="3">
        <f t="shared" ca="1" si="85"/>
        <v>29546.978942765938</v>
      </c>
      <c r="P281" s="3">
        <f t="shared" ca="1" si="104"/>
        <v>9878</v>
      </c>
      <c r="Q281" s="3">
        <f t="shared" ca="1" si="86"/>
        <v>47788.847237730588</v>
      </c>
      <c r="R281" s="3">
        <f t="shared" ca="1" si="87"/>
        <v>21577.374198131547</v>
      </c>
      <c r="S281" s="3">
        <f t="shared" ca="1" si="88"/>
        <v>534790.35314089747</v>
      </c>
      <c r="T281" s="3">
        <f t="shared" ca="1" si="89"/>
        <v>398260.27369294676</v>
      </c>
      <c r="U281" s="3">
        <f t="shared" ca="1" si="90"/>
        <v>136530.0794479507</v>
      </c>
    </row>
    <row r="282" spans="1:21" x14ac:dyDescent="0.3">
      <c r="A282" s="3">
        <f t="shared" ca="1" si="92"/>
        <v>1</v>
      </c>
      <c r="B282" s="3" t="str">
        <f t="shared" ca="1" si="93"/>
        <v>Men</v>
      </c>
      <c r="C282" s="3">
        <f t="shared" ca="1" si="94"/>
        <v>33</v>
      </c>
      <c r="D282" s="3">
        <f t="shared" ca="1" si="95"/>
        <v>6</v>
      </c>
      <c r="E282" s="3" t="str">
        <f t="shared" ca="1" si="96"/>
        <v>Agriculture</v>
      </c>
      <c r="F282" s="3">
        <f t="shared" ca="1" si="97"/>
        <v>1</v>
      </c>
      <c r="G282" s="3" t="str">
        <f t="shared" ca="1" si="91"/>
        <v>High School</v>
      </c>
      <c r="H282" s="3">
        <f t="shared" ca="1" si="98"/>
        <v>1</v>
      </c>
      <c r="I282" s="3">
        <f t="shared" ca="1" si="99"/>
        <v>1</v>
      </c>
      <c r="J282" s="3">
        <f t="shared" ca="1" si="100"/>
        <v>83708</v>
      </c>
      <c r="K282" s="3">
        <f t="shared" ca="1" si="101"/>
        <v>4</v>
      </c>
      <c r="L282" s="3" t="str">
        <f t="shared" ca="1" si="102"/>
        <v>Alberta</v>
      </c>
      <c r="M282" s="3">
        <f t="shared" ca="1" si="84"/>
        <v>502248</v>
      </c>
      <c r="N282" s="3">
        <f t="shared" ca="1" si="103"/>
        <v>414016.41678367095</v>
      </c>
      <c r="O282" s="3">
        <f t="shared" ca="1" si="85"/>
        <v>59541.483651775816</v>
      </c>
      <c r="P282" s="3">
        <f t="shared" ca="1" si="104"/>
        <v>34964</v>
      </c>
      <c r="Q282" s="3">
        <f t="shared" ca="1" si="86"/>
        <v>58962.862287928954</v>
      </c>
      <c r="R282" s="3">
        <f t="shared" ca="1" si="87"/>
        <v>59849.000626582318</v>
      </c>
      <c r="S282" s="3">
        <f t="shared" ca="1" si="88"/>
        <v>621638.48427835817</v>
      </c>
      <c r="T282" s="3">
        <f t="shared" ca="1" si="89"/>
        <v>507943.27907159989</v>
      </c>
      <c r="U282" s="3">
        <f t="shared" ca="1" si="90"/>
        <v>113695.20520675828</v>
      </c>
    </row>
    <row r="283" spans="1:21" x14ac:dyDescent="0.3">
      <c r="A283" s="3">
        <f t="shared" ca="1" si="92"/>
        <v>2</v>
      </c>
      <c r="B283" s="3" t="str">
        <f t="shared" ca="1" si="93"/>
        <v>Women</v>
      </c>
      <c r="C283" s="3">
        <f t="shared" ca="1" si="94"/>
        <v>38</v>
      </c>
      <c r="D283" s="3">
        <f t="shared" ca="1" si="95"/>
        <v>6</v>
      </c>
      <c r="E283" s="3" t="str">
        <f t="shared" ca="1" si="96"/>
        <v>Agriculture</v>
      </c>
      <c r="F283" s="3">
        <f t="shared" ca="1" si="97"/>
        <v>1</v>
      </c>
      <c r="G283" s="3" t="str">
        <f t="shared" ca="1" si="91"/>
        <v>High School</v>
      </c>
      <c r="H283" s="3">
        <f t="shared" ca="1" si="98"/>
        <v>3</v>
      </c>
      <c r="I283" s="3">
        <f t="shared" ca="1" si="99"/>
        <v>2</v>
      </c>
      <c r="J283" s="3">
        <f t="shared" ca="1" si="100"/>
        <v>27666</v>
      </c>
      <c r="K283" s="3">
        <f t="shared" ca="1" si="101"/>
        <v>11</v>
      </c>
      <c r="L283" s="3" t="str">
        <f t="shared" ca="1" si="102"/>
        <v>Nova Scotia</v>
      </c>
      <c r="M283" s="3">
        <f t="shared" ca="1" si="84"/>
        <v>165996</v>
      </c>
      <c r="N283" s="3">
        <f t="shared" ca="1" si="103"/>
        <v>39857.605792618444</v>
      </c>
      <c r="O283" s="3">
        <f t="shared" ca="1" si="85"/>
        <v>43782.137533311165</v>
      </c>
      <c r="P283" s="3">
        <f t="shared" ca="1" si="104"/>
        <v>327</v>
      </c>
      <c r="Q283" s="3">
        <f t="shared" ca="1" si="86"/>
        <v>1447.9693806268547</v>
      </c>
      <c r="R283" s="3">
        <f t="shared" ca="1" si="87"/>
        <v>21374.499515843407</v>
      </c>
      <c r="S283" s="3">
        <f t="shared" ca="1" si="88"/>
        <v>231152.63704915455</v>
      </c>
      <c r="T283" s="3">
        <f t="shared" ca="1" si="89"/>
        <v>41632.575173245299</v>
      </c>
      <c r="U283" s="3">
        <f t="shared" ca="1" si="90"/>
        <v>189520.06187590925</v>
      </c>
    </row>
    <row r="284" spans="1:21" x14ac:dyDescent="0.3">
      <c r="A284" s="3">
        <f t="shared" ca="1" si="92"/>
        <v>1</v>
      </c>
      <c r="B284" s="3" t="str">
        <f t="shared" ca="1" si="93"/>
        <v>Men</v>
      </c>
      <c r="C284" s="3">
        <f t="shared" ca="1" si="94"/>
        <v>43</v>
      </c>
      <c r="D284" s="3">
        <f t="shared" ca="1" si="95"/>
        <v>3</v>
      </c>
      <c r="E284" s="3" t="str">
        <f t="shared" ca="1" si="96"/>
        <v>Teaching</v>
      </c>
      <c r="F284" s="3">
        <f t="shared" ca="1" si="97"/>
        <v>5</v>
      </c>
      <c r="G284" s="3" t="str">
        <f t="shared" ca="1" si="91"/>
        <v>Other</v>
      </c>
      <c r="H284" s="3">
        <f t="shared" ca="1" si="98"/>
        <v>4</v>
      </c>
      <c r="I284" s="3">
        <f t="shared" ca="1" si="99"/>
        <v>3</v>
      </c>
      <c r="J284" s="3">
        <f t="shared" ca="1" si="100"/>
        <v>53603</v>
      </c>
      <c r="K284" s="3">
        <f t="shared" ca="1" si="101"/>
        <v>3</v>
      </c>
      <c r="L284" s="3" t="str">
        <f t="shared" ca="1" si="102"/>
        <v>Northwest TR</v>
      </c>
      <c r="M284" s="3">
        <f t="shared" ca="1" si="84"/>
        <v>268015</v>
      </c>
      <c r="N284" s="3">
        <f t="shared" ca="1" si="103"/>
        <v>145045.53603957288</v>
      </c>
      <c r="O284" s="3">
        <f t="shared" ca="1" si="85"/>
        <v>8774.0683191554908</v>
      </c>
      <c r="P284" s="3">
        <f t="shared" ca="1" si="104"/>
        <v>7929</v>
      </c>
      <c r="Q284" s="3">
        <f t="shared" ca="1" si="86"/>
        <v>45699.779507055857</v>
      </c>
      <c r="R284" s="3">
        <f t="shared" ca="1" si="87"/>
        <v>52606.126654750238</v>
      </c>
      <c r="S284" s="3">
        <f t="shared" ca="1" si="88"/>
        <v>329395.19497390575</v>
      </c>
      <c r="T284" s="3">
        <f t="shared" ca="1" si="89"/>
        <v>198674.31554662873</v>
      </c>
      <c r="U284" s="3">
        <f t="shared" ca="1" si="90"/>
        <v>130720.87942727702</v>
      </c>
    </row>
    <row r="285" spans="1:21" x14ac:dyDescent="0.3">
      <c r="A285" s="3">
        <f t="shared" ca="1" si="92"/>
        <v>1</v>
      </c>
      <c r="B285" s="3" t="str">
        <f t="shared" ca="1" si="93"/>
        <v>Men</v>
      </c>
      <c r="C285" s="3">
        <f t="shared" ca="1" si="94"/>
        <v>45</v>
      </c>
      <c r="D285" s="3">
        <f t="shared" ca="1" si="95"/>
        <v>5</v>
      </c>
      <c r="E285" s="3" t="str">
        <f t="shared" ca="1" si="96"/>
        <v>General Work</v>
      </c>
      <c r="F285" s="3">
        <f t="shared" ca="1" si="97"/>
        <v>4</v>
      </c>
      <c r="G285" s="3" t="str">
        <f t="shared" ca="1" si="91"/>
        <v>Technical</v>
      </c>
      <c r="H285" s="3">
        <f t="shared" ca="1" si="98"/>
        <v>3</v>
      </c>
      <c r="I285" s="3">
        <f t="shared" ca="1" si="99"/>
        <v>3</v>
      </c>
      <c r="J285" s="3">
        <f t="shared" ca="1" si="100"/>
        <v>65377</v>
      </c>
      <c r="K285" s="3">
        <f t="shared" ca="1" si="101"/>
        <v>8</v>
      </c>
      <c r="L285" s="3" t="str">
        <f t="shared" ca="1" si="102"/>
        <v>Quebec</v>
      </c>
      <c r="M285" s="3">
        <f t="shared" ca="1" si="84"/>
        <v>196131</v>
      </c>
      <c r="N285" s="3">
        <f t="shared" ca="1" si="103"/>
        <v>174939.4684489324</v>
      </c>
      <c r="O285" s="3">
        <f t="shared" ca="1" si="85"/>
        <v>110447.56159813379</v>
      </c>
      <c r="P285" s="3">
        <f t="shared" ca="1" si="104"/>
        <v>9885</v>
      </c>
      <c r="Q285" s="3">
        <f t="shared" ca="1" si="86"/>
        <v>63820.579369137653</v>
      </c>
      <c r="R285" s="3">
        <f t="shared" ca="1" si="87"/>
        <v>86962.662265439169</v>
      </c>
      <c r="S285" s="3">
        <f t="shared" ca="1" si="88"/>
        <v>393541.22386357293</v>
      </c>
      <c r="T285" s="3">
        <f t="shared" ca="1" si="89"/>
        <v>248645.04781807004</v>
      </c>
      <c r="U285" s="3">
        <f t="shared" ca="1" si="90"/>
        <v>144896.17604550289</v>
      </c>
    </row>
    <row r="286" spans="1:21" x14ac:dyDescent="0.3">
      <c r="A286" s="3">
        <f t="shared" ca="1" si="92"/>
        <v>1</v>
      </c>
      <c r="B286" s="3" t="str">
        <f t="shared" ca="1" si="93"/>
        <v>Men</v>
      </c>
      <c r="C286" s="3">
        <f t="shared" ca="1" si="94"/>
        <v>29</v>
      </c>
      <c r="D286" s="3">
        <f t="shared" ca="1" si="95"/>
        <v>6</v>
      </c>
      <c r="E286" s="3" t="str">
        <f t="shared" ca="1" si="96"/>
        <v>Agriculture</v>
      </c>
      <c r="F286" s="3">
        <f t="shared" ca="1" si="97"/>
        <v>5</v>
      </c>
      <c r="G286" s="3" t="str">
        <f t="shared" ca="1" si="91"/>
        <v>Other</v>
      </c>
      <c r="H286" s="3">
        <f t="shared" ca="1" si="98"/>
        <v>0</v>
      </c>
      <c r="I286" s="3">
        <f t="shared" ca="1" si="99"/>
        <v>1</v>
      </c>
      <c r="J286" s="3">
        <f t="shared" ca="1" si="100"/>
        <v>25190</v>
      </c>
      <c r="K286" s="3">
        <f t="shared" ca="1" si="101"/>
        <v>9</v>
      </c>
      <c r="L286" s="3" t="str">
        <f t="shared" ca="1" si="102"/>
        <v>New Foundland</v>
      </c>
      <c r="M286" s="3">
        <f t="shared" ref="M286:M349" ca="1" si="105">J286*RANDBETWEEN(3,6)</f>
        <v>125950</v>
      </c>
      <c r="N286" s="3">
        <f t="shared" ca="1" si="103"/>
        <v>82876.820593688244</v>
      </c>
      <c r="O286" s="3">
        <f t="shared" ref="O286:O349" ca="1" si="106">I286*RAND()*J286</f>
        <v>16650.676309004088</v>
      </c>
      <c r="P286" s="3">
        <f t="shared" ca="1" si="104"/>
        <v>1842</v>
      </c>
      <c r="Q286" s="3">
        <f t="shared" ref="Q286:Q349" ca="1" si="107">RAND()*J286</f>
        <v>19733.331047947751</v>
      </c>
      <c r="R286" s="3">
        <f t="shared" ref="R286:R349" ca="1" si="108">RAND()*J286*1.5</f>
        <v>24371.333489458222</v>
      </c>
      <c r="S286" s="3">
        <f t="shared" ref="S286:S349" ca="1" si="109">M286+O286+R286</f>
        <v>166972.0097984623</v>
      </c>
      <c r="T286" s="3">
        <f t="shared" ref="T286:T349" ca="1" si="110">N286+P286+Q286</f>
        <v>104452.151641636</v>
      </c>
      <c r="U286" s="3">
        <f t="shared" ref="U286:U349" ca="1" si="111">S286-T286</f>
        <v>62519.858156826303</v>
      </c>
    </row>
    <row r="287" spans="1:21" x14ac:dyDescent="0.3">
      <c r="A287" s="3">
        <f t="shared" ca="1" si="92"/>
        <v>1</v>
      </c>
      <c r="B287" s="3" t="str">
        <f t="shared" ca="1" si="93"/>
        <v>Men</v>
      </c>
      <c r="C287" s="3">
        <f t="shared" ca="1" si="94"/>
        <v>25</v>
      </c>
      <c r="D287" s="3">
        <f t="shared" ca="1" si="95"/>
        <v>2</v>
      </c>
      <c r="E287" s="3" t="str">
        <f t="shared" ca="1" si="96"/>
        <v>Construction</v>
      </c>
      <c r="F287" s="3">
        <f t="shared" ca="1" si="97"/>
        <v>3</v>
      </c>
      <c r="G287" s="3" t="str">
        <f t="shared" ca="1" si="91"/>
        <v>University</v>
      </c>
      <c r="H287" s="3">
        <f t="shared" ca="1" si="98"/>
        <v>0</v>
      </c>
      <c r="I287" s="3">
        <f t="shared" ca="1" si="99"/>
        <v>3</v>
      </c>
      <c r="J287" s="3">
        <f t="shared" ca="1" si="100"/>
        <v>31951</v>
      </c>
      <c r="K287" s="3">
        <f t="shared" ca="1" si="101"/>
        <v>5</v>
      </c>
      <c r="L287" s="3" t="str">
        <f t="shared" ca="1" si="102"/>
        <v>Nunavut</v>
      </c>
      <c r="M287" s="3">
        <f t="shared" ca="1" si="105"/>
        <v>191706</v>
      </c>
      <c r="N287" s="3">
        <f t="shared" ca="1" si="103"/>
        <v>160687.91304201202</v>
      </c>
      <c r="O287" s="3">
        <f t="shared" ca="1" si="106"/>
        <v>78730.06262191823</v>
      </c>
      <c r="P287" s="3">
        <f t="shared" ca="1" si="104"/>
        <v>9547</v>
      </c>
      <c r="Q287" s="3">
        <f t="shared" ca="1" si="107"/>
        <v>15538.895854562683</v>
      </c>
      <c r="R287" s="3">
        <f t="shared" ca="1" si="108"/>
        <v>8832.614319043887</v>
      </c>
      <c r="S287" s="3">
        <f t="shared" ca="1" si="109"/>
        <v>279268.67694096209</v>
      </c>
      <c r="T287" s="3">
        <f t="shared" ca="1" si="110"/>
        <v>185773.80889657472</v>
      </c>
      <c r="U287" s="3">
        <f t="shared" ca="1" si="111"/>
        <v>93494.868044387375</v>
      </c>
    </row>
    <row r="288" spans="1:21" x14ac:dyDescent="0.3">
      <c r="A288" s="3">
        <f t="shared" ca="1" si="92"/>
        <v>1</v>
      </c>
      <c r="B288" s="3" t="str">
        <f t="shared" ca="1" si="93"/>
        <v>Men</v>
      </c>
      <c r="C288" s="3">
        <f t="shared" ca="1" si="94"/>
        <v>27</v>
      </c>
      <c r="D288" s="3">
        <f t="shared" ca="1" si="95"/>
        <v>4</v>
      </c>
      <c r="E288" s="3" t="str">
        <f t="shared" ca="1" si="96"/>
        <v>IT</v>
      </c>
      <c r="F288" s="3">
        <f t="shared" ca="1" si="97"/>
        <v>4</v>
      </c>
      <c r="G288" s="3" t="str">
        <f t="shared" ca="1" si="91"/>
        <v>Technical</v>
      </c>
      <c r="H288" s="3">
        <f t="shared" ca="1" si="98"/>
        <v>0</v>
      </c>
      <c r="I288" s="3">
        <f t="shared" ca="1" si="99"/>
        <v>1</v>
      </c>
      <c r="J288" s="3">
        <f t="shared" ca="1" si="100"/>
        <v>58069</v>
      </c>
      <c r="K288" s="3">
        <f t="shared" ca="1" si="101"/>
        <v>8</v>
      </c>
      <c r="L288" s="3" t="str">
        <f t="shared" ca="1" si="102"/>
        <v>Quebec</v>
      </c>
      <c r="M288" s="3">
        <f t="shared" ca="1" si="105"/>
        <v>290345</v>
      </c>
      <c r="N288" s="3">
        <f t="shared" ca="1" si="103"/>
        <v>251378.54476669227</v>
      </c>
      <c r="O288" s="3">
        <f t="shared" ca="1" si="106"/>
        <v>55435.991671863849</v>
      </c>
      <c r="P288" s="3">
        <f t="shared" ca="1" si="104"/>
        <v>50323</v>
      </c>
      <c r="Q288" s="3">
        <f t="shared" ca="1" si="107"/>
        <v>51900.805256757514</v>
      </c>
      <c r="R288" s="3">
        <f t="shared" ca="1" si="108"/>
        <v>13382.458847452479</v>
      </c>
      <c r="S288" s="3">
        <f t="shared" ca="1" si="109"/>
        <v>359163.45051931631</v>
      </c>
      <c r="T288" s="3">
        <f t="shared" ca="1" si="110"/>
        <v>353602.35002344981</v>
      </c>
      <c r="U288" s="3">
        <f t="shared" ca="1" si="111"/>
        <v>5561.1004958664998</v>
      </c>
    </row>
    <row r="289" spans="1:21" x14ac:dyDescent="0.3">
      <c r="A289" s="3">
        <f t="shared" ca="1" si="92"/>
        <v>2</v>
      </c>
      <c r="B289" s="3" t="str">
        <f t="shared" ca="1" si="93"/>
        <v>Women</v>
      </c>
      <c r="C289" s="3">
        <f t="shared" ca="1" si="94"/>
        <v>40</v>
      </c>
      <c r="D289" s="3">
        <f t="shared" ca="1" si="95"/>
        <v>6</v>
      </c>
      <c r="E289" s="3" t="str">
        <f t="shared" ca="1" si="96"/>
        <v>Agriculture</v>
      </c>
      <c r="F289" s="3">
        <f t="shared" ca="1" si="97"/>
        <v>3</v>
      </c>
      <c r="G289" s="3" t="str">
        <f t="shared" ca="1" si="91"/>
        <v>University</v>
      </c>
      <c r="H289" s="3">
        <f t="shared" ca="1" si="98"/>
        <v>4</v>
      </c>
      <c r="I289" s="3">
        <f t="shared" ca="1" si="99"/>
        <v>3</v>
      </c>
      <c r="J289" s="3">
        <f t="shared" ca="1" si="100"/>
        <v>55974</v>
      </c>
      <c r="K289" s="3">
        <f t="shared" ca="1" si="101"/>
        <v>11</v>
      </c>
      <c r="L289" s="3" t="str">
        <f t="shared" ca="1" si="102"/>
        <v>Nova Scotia</v>
      </c>
      <c r="M289" s="3">
        <f t="shared" ca="1" si="105"/>
        <v>223896</v>
      </c>
      <c r="N289" s="3">
        <f t="shared" ca="1" si="103"/>
        <v>82222.446773052376</v>
      </c>
      <c r="O289" s="3">
        <f t="shared" ca="1" si="106"/>
        <v>47869.187138498186</v>
      </c>
      <c r="P289" s="3">
        <f t="shared" ca="1" si="104"/>
        <v>6958</v>
      </c>
      <c r="Q289" s="3">
        <f t="shared" ca="1" si="107"/>
        <v>52762.430579403983</v>
      </c>
      <c r="R289" s="3">
        <f t="shared" ca="1" si="108"/>
        <v>12231.94238944266</v>
      </c>
      <c r="S289" s="3">
        <f t="shared" ca="1" si="109"/>
        <v>283997.12952794082</v>
      </c>
      <c r="T289" s="3">
        <f t="shared" ca="1" si="110"/>
        <v>141942.87735245636</v>
      </c>
      <c r="U289" s="3">
        <f t="shared" ca="1" si="111"/>
        <v>142054.25217548446</v>
      </c>
    </row>
    <row r="290" spans="1:21" x14ac:dyDescent="0.3">
      <c r="A290" s="3">
        <f t="shared" ca="1" si="92"/>
        <v>1</v>
      </c>
      <c r="B290" s="3" t="str">
        <f t="shared" ca="1" si="93"/>
        <v>Men</v>
      </c>
      <c r="C290" s="3">
        <f t="shared" ca="1" si="94"/>
        <v>38</v>
      </c>
      <c r="D290" s="3">
        <f t="shared" ca="1" si="95"/>
        <v>6</v>
      </c>
      <c r="E290" s="3" t="str">
        <f t="shared" ca="1" si="96"/>
        <v>Agriculture</v>
      </c>
      <c r="F290" s="3">
        <f t="shared" ca="1" si="97"/>
        <v>3</v>
      </c>
      <c r="G290" s="3" t="str">
        <f t="shared" ca="1" si="91"/>
        <v>University</v>
      </c>
      <c r="H290" s="3">
        <f t="shared" ca="1" si="98"/>
        <v>4</v>
      </c>
      <c r="I290" s="3">
        <f t="shared" ca="1" si="99"/>
        <v>2</v>
      </c>
      <c r="J290" s="3">
        <f t="shared" ca="1" si="100"/>
        <v>60639</v>
      </c>
      <c r="K290" s="3">
        <f t="shared" ca="1" si="101"/>
        <v>10</v>
      </c>
      <c r="L290" s="3" t="str">
        <f t="shared" ca="1" si="102"/>
        <v>New Brunckwick</v>
      </c>
      <c r="M290" s="3">
        <f t="shared" ca="1" si="105"/>
        <v>363834</v>
      </c>
      <c r="N290" s="3">
        <f t="shared" ca="1" si="103"/>
        <v>127095.35260281712</v>
      </c>
      <c r="O290" s="3">
        <f t="shared" ca="1" si="106"/>
        <v>120064.76871731671</v>
      </c>
      <c r="P290" s="3">
        <f t="shared" ca="1" si="104"/>
        <v>26461</v>
      </c>
      <c r="Q290" s="3">
        <f t="shared" ca="1" si="107"/>
        <v>49915.974252497683</v>
      </c>
      <c r="R290" s="3">
        <f t="shared" ca="1" si="108"/>
        <v>12537.626777933554</v>
      </c>
      <c r="S290" s="3">
        <f t="shared" ca="1" si="109"/>
        <v>496436.39549525024</v>
      </c>
      <c r="T290" s="3">
        <f t="shared" ca="1" si="110"/>
        <v>203472.32685531481</v>
      </c>
      <c r="U290" s="3">
        <f t="shared" ca="1" si="111"/>
        <v>292964.06863993546</v>
      </c>
    </row>
    <row r="291" spans="1:21" x14ac:dyDescent="0.3">
      <c r="A291" s="3">
        <f t="shared" ca="1" si="92"/>
        <v>1</v>
      </c>
      <c r="B291" s="3" t="str">
        <f t="shared" ca="1" si="93"/>
        <v>Men</v>
      </c>
      <c r="C291" s="3">
        <f t="shared" ca="1" si="94"/>
        <v>40</v>
      </c>
      <c r="D291" s="3">
        <f t="shared" ca="1" si="95"/>
        <v>1</v>
      </c>
      <c r="E291" s="3" t="str">
        <f t="shared" ca="1" si="96"/>
        <v>Health</v>
      </c>
      <c r="F291" s="3">
        <f t="shared" ca="1" si="97"/>
        <v>4</v>
      </c>
      <c r="G291" s="3" t="str">
        <f t="shared" ca="1" si="91"/>
        <v>Technical</v>
      </c>
      <c r="H291" s="3">
        <f t="shared" ca="1" si="98"/>
        <v>0</v>
      </c>
      <c r="I291" s="3">
        <f t="shared" ca="1" si="99"/>
        <v>2</v>
      </c>
      <c r="J291" s="3">
        <f t="shared" ca="1" si="100"/>
        <v>62608</v>
      </c>
      <c r="K291" s="3">
        <f t="shared" ca="1" si="101"/>
        <v>13</v>
      </c>
      <c r="L291" s="3" t="str">
        <f t="shared" ca="1" si="102"/>
        <v>Prince Edward Island</v>
      </c>
      <c r="M291" s="3">
        <f t="shared" ca="1" si="105"/>
        <v>187824</v>
      </c>
      <c r="N291" s="3">
        <f t="shared" ca="1" si="103"/>
        <v>12285.752424295784</v>
      </c>
      <c r="O291" s="3">
        <f t="shared" ca="1" si="106"/>
        <v>6728.0683118825027</v>
      </c>
      <c r="P291" s="3">
        <f t="shared" ca="1" si="104"/>
        <v>4502</v>
      </c>
      <c r="Q291" s="3">
        <f t="shared" ca="1" si="107"/>
        <v>47019.223411062667</v>
      </c>
      <c r="R291" s="3">
        <f t="shared" ca="1" si="108"/>
        <v>37703.51488625371</v>
      </c>
      <c r="S291" s="3">
        <f t="shared" ca="1" si="109"/>
        <v>232255.58319813621</v>
      </c>
      <c r="T291" s="3">
        <f t="shared" ca="1" si="110"/>
        <v>63806.975835358448</v>
      </c>
      <c r="U291" s="3">
        <f t="shared" ca="1" si="111"/>
        <v>168448.60736277775</v>
      </c>
    </row>
    <row r="292" spans="1:21" x14ac:dyDescent="0.3">
      <c r="A292" s="3">
        <f t="shared" ca="1" si="92"/>
        <v>1</v>
      </c>
      <c r="B292" s="3" t="str">
        <f t="shared" ca="1" si="93"/>
        <v>Men</v>
      </c>
      <c r="C292" s="3">
        <f t="shared" ca="1" si="94"/>
        <v>41</v>
      </c>
      <c r="D292" s="3">
        <f t="shared" ca="1" si="95"/>
        <v>6</v>
      </c>
      <c r="E292" s="3" t="str">
        <f t="shared" ca="1" si="96"/>
        <v>Agriculture</v>
      </c>
      <c r="F292" s="3">
        <f t="shared" ca="1" si="97"/>
        <v>4</v>
      </c>
      <c r="G292" s="3" t="str">
        <f t="shared" ca="1" si="91"/>
        <v>Technical</v>
      </c>
      <c r="H292" s="3">
        <f t="shared" ca="1" si="98"/>
        <v>2</v>
      </c>
      <c r="I292" s="3">
        <f t="shared" ca="1" si="99"/>
        <v>2</v>
      </c>
      <c r="J292" s="3">
        <f t="shared" ca="1" si="100"/>
        <v>28262</v>
      </c>
      <c r="K292" s="3">
        <f t="shared" ca="1" si="101"/>
        <v>2</v>
      </c>
      <c r="L292" s="3" t="str">
        <f t="shared" ca="1" si="102"/>
        <v>BC</v>
      </c>
      <c r="M292" s="3">
        <f t="shared" ca="1" si="105"/>
        <v>169572</v>
      </c>
      <c r="N292" s="3">
        <f t="shared" ca="1" si="103"/>
        <v>92136.809140978832</v>
      </c>
      <c r="O292" s="3">
        <f t="shared" ca="1" si="106"/>
        <v>15897.429986677867</v>
      </c>
      <c r="P292" s="3">
        <f t="shared" ca="1" si="104"/>
        <v>15574</v>
      </c>
      <c r="Q292" s="3">
        <f t="shared" ca="1" si="107"/>
        <v>22613.557425728675</v>
      </c>
      <c r="R292" s="3">
        <f t="shared" ca="1" si="108"/>
        <v>36499.072276855361</v>
      </c>
      <c r="S292" s="3">
        <f t="shared" ca="1" si="109"/>
        <v>221968.50226353321</v>
      </c>
      <c r="T292" s="3">
        <f t="shared" ca="1" si="110"/>
        <v>130324.36656670751</v>
      </c>
      <c r="U292" s="3">
        <f t="shared" ca="1" si="111"/>
        <v>91644.135696825702</v>
      </c>
    </row>
    <row r="293" spans="1:21" x14ac:dyDescent="0.3">
      <c r="A293" s="3">
        <f t="shared" ca="1" si="92"/>
        <v>1</v>
      </c>
      <c r="B293" s="3" t="str">
        <f t="shared" ca="1" si="93"/>
        <v>Men</v>
      </c>
      <c r="C293" s="3">
        <f t="shared" ca="1" si="94"/>
        <v>35</v>
      </c>
      <c r="D293" s="3">
        <f t="shared" ca="1" si="95"/>
        <v>2</v>
      </c>
      <c r="E293" s="3" t="str">
        <f t="shared" ca="1" si="96"/>
        <v>Construction</v>
      </c>
      <c r="F293" s="3">
        <f t="shared" ca="1" si="97"/>
        <v>5</v>
      </c>
      <c r="G293" s="3" t="str">
        <f t="shared" ca="1" si="91"/>
        <v>Other</v>
      </c>
      <c r="H293" s="3">
        <f t="shared" ca="1" si="98"/>
        <v>3</v>
      </c>
      <c r="I293" s="3">
        <f t="shared" ca="1" si="99"/>
        <v>2</v>
      </c>
      <c r="J293" s="3">
        <f t="shared" ca="1" si="100"/>
        <v>25068</v>
      </c>
      <c r="K293" s="3">
        <f t="shared" ca="1" si="101"/>
        <v>6</v>
      </c>
      <c r="L293" s="3" t="str">
        <f t="shared" ca="1" si="102"/>
        <v>Saskatchewan</v>
      </c>
      <c r="M293" s="3">
        <f t="shared" ca="1" si="105"/>
        <v>75204</v>
      </c>
      <c r="N293" s="3">
        <f t="shared" ca="1" si="103"/>
        <v>73697.180612575234</v>
      </c>
      <c r="O293" s="3">
        <f t="shared" ca="1" si="106"/>
        <v>25665.423767473367</v>
      </c>
      <c r="P293" s="3">
        <f t="shared" ca="1" si="104"/>
        <v>8894</v>
      </c>
      <c r="Q293" s="3">
        <f t="shared" ca="1" si="107"/>
        <v>13157.95916260854</v>
      </c>
      <c r="R293" s="3">
        <f t="shared" ca="1" si="108"/>
        <v>6677.6086839464715</v>
      </c>
      <c r="S293" s="3">
        <f t="shared" ca="1" si="109"/>
        <v>107547.03245141984</v>
      </c>
      <c r="T293" s="3">
        <f t="shared" ca="1" si="110"/>
        <v>95749.139775183779</v>
      </c>
      <c r="U293" s="3">
        <f t="shared" ca="1" si="111"/>
        <v>11797.892676236064</v>
      </c>
    </row>
    <row r="294" spans="1:21" x14ac:dyDescent="0.3">
      <c r="A294" s="3">
        <f t="shared" ca="1" si="92"/>
        <v>2</v>
      </c>
      <c r="B294" s="3" t="str">
        <f t="shared" ca="1" si="93"/>
        <v>Women</v>
      </c>
      <c r="C294" s="3">
        <f t="shared" ca="1" si="94"/>
        <v>34</v>
      </c>
      <c r="D294" s="3">
        <f t="shared" ca="1" si="95"/>
        <v>6</v>
      </c>
      <c r="E294" s="3" t="str">
        <f t="shared" ca="1" si="96"/>
        <v>Agriculture</v>
      </c>
      <c r="F294" s="3">
        <f t="shared" ca="1" si="97"/>
        <v>2</v>
      </c>
      <c r="G294" s="3" t="str">
        <f t="shared" ca="1" si="91"/>
        <v>College</v>
      </c>
      <c r="H294" s="3">
        <f t="shared" ca="1" si="98"/>
        <v>2</v>
      </c>
      <c r="I294" s="3">
        <f t="shared" ca="1" si="99"/>
        <v>1</v>
      </c>
      <c r="J294" s="3">
        <f t="shared" ca="1" si="100"/>
        <v>60230</v>
      </c>
      <c r="K294" s="3">
        <f t="shared" ca="1" si="101"/>
        <v>3</v>
      </c>
      <c r="L294" s="3" t="str">
        <f t="shared" ca="1" si="102"/>
        <v>Northwest TR</v>
      </c>
      <c r="M294" s="3">
        <f t="shared" ca="1" si="105"/>
        <v>240920</v>
      </c>
      <c r="N294" s="3">
        <f t="shared" ca="1" si="103"/>
        <v>25118.367202647081</v>
      </c>
      <c r="O294" s="3">
        <f t="shared" ca="1" si="106"/>
        <v>19678.746423585457</v>
      </c>
      <c r="P294" s="3">
        <f t="shared" ca="1" si="104"/>
        <v>9887</v>
      </c>
      <c r="Q294" s="3">
        <f t="shared" ca="1" si="107"/>
        <v>21793.582930631132</v>
      </c>
      <c r="R294" s="3">
        <f t="shared" ca="1" si="108"/>
        <v>43576.640980329794</v>
      </c>
      <c r="S294" s="3">
        <f t="shared" ca="1" si="109"/>
        <v>304175.38740391523</v>
      </c>
      <c r="T294" s="3">
        <f t="shared" ca="1" si="110"/>
        <v>56798.950133278209</v>
      </c>
      <c r="U294" s="3">
        <f t="shared" ca="1" si="111"/>
        <v>247376.43727063702</v>
      </c>
    </row>
    <row r="295" spans="1:21" x14ac:dyDescent="0.3">
      <c r="A295" s="3">
        <f t="shared" ca="1" si="92"/>
        <v>1</v>
      </c>
      <c r="B295" s="3" t="str">
        <f t="shared" ca="1" si="93"/>
        <v>Men</v>
      </c>
      <c r="C295" s="3">
        <f t="shared" ca="1" si="94"/>
        <v>45</v>
      </c>
      <c r="D295" s="3">
        <f t="shared" ca="1" si="95"/>
        <v>5</v>
      </c>
      <c r="E295" s="3" t="str">
        <f t="shared" ca="1" si="96"/>
        <v>General Work</v>
      </c>
      <c r="F295" s="3">
        <f t="shared" ca="1" si="97"/>
        <v>2</v>
      </c>
      <c r="G295" s="3" t="str">
        <f t="shared" ca="1" si="91"/>
        <v>College</v>
      </c>
      <c r="H295" s="3">
        <f t="shared" ca="1" si="98"/>
        <v>4</v>
      </c>
      <c r="I295" s="3">
        <f t="shared" ca="1" si="99"/>
        <v>1</v>
      </c>
      <c r="J295" s="3">
        <f t="shared" ca="1" si="100"/>
        <v>79697</v>
      </c>
      <c r="K295" s="3">
        <f t="shared" ca="1" si="101"/>
        <v>12</v>
      </c>
      <c r="L295" s="3" t="str">
        <f t="shared" ca="1" si="102"/>
        <v>Prince Edward Island</v>
      </c>
      <c r="M295" s="3">
        <f t="shared" ca="1" si="105"/>
        <v>478182</v>
      </c>
      <c r="N295" s="3">
        <f t="shared" ca="1" si="103"/>
        <v>241471.21675974689</v>
      </c>
      <c r="O295" s="3">
        <f t="shared" ca="1" si="106"/>
        <v>57016.416296390096</v>
      </c>
      <c r="P295" s="3">
        <f t="shared" ca="1" si="104"/>
        <v>1301</v>
      </c>
      <c r="Q295" s="3">
        <f t="shared" ca="1" si="107"/>
        <v>26071.516087112104</v>
      </c>
      <c r="R295" s="3">
        <f t="shared" ca="1" si="108"/>
        <v>23111.91380822023</v>
      </c>
      <c r="S295" s="3">
        <f t="shared" ca="1" si="109"/>
        <v>558310.3301046103</v>
      </c>
      <c r="T295" s="3">
        <f t="shared" ca="1" si="110"/>
        <v>268843.73284685903</v>
      </c>
      <c r="U295" s="3">
        <f t="shared" ca="1" si="111"/>
        <v>289466.59725775127</v>
      </c>
    </row>
    <row r="296" spans="1:21" x14ac:dyDescent="0.3">
      <c r="A296" s="3">
        <f t="shared" ca="1" si="92"/>
        <v>2</v>
      </c>
      <c r="B296" s="3" t="str">
        <f t="shared" ca="1" si="93"/>
        <v>Women</v>
      </c>
      <c r="C296" s="3">
        <f t="shared" ca="1" si="94"/>
        <v>34</v>
      </c>
      <c r="D296" s="3">
        <f t="shared" ca="1" si="95"/>
        <v>2</v>
      </c>
      <c r="E296" s="3" t="str">
        <f t="shared" ca="1" si="96"/>
        <v>Construction</v>
      </c>
      <c r="F296" s="3">
        <f t="shared" ca="1" si="97"/>
        <v>2</v>
      </c>
      <c r="G296" s="3" t="str">
        <f t="shared" ca="1" si="91"/>
        <v>College</v>
      </c>
      <c r="H296" s="3">
        <f t="shared" ca="1" si="98"/>
        <v>0</v>
      </c>
      <c r="I296" s="3">
        <f t="shared" ca="1" si="99"/>
        <v>3</v>
      </c>
      <c r="J296" s="3">
        <f t="shared" ca="1" si="100"/>
        <v>46036</v>
      </c>
      <c r="K296" s="3">
        <f t="shared" ca="1" si="101"/>
        <v>7</v>
      </c>
      <c r="L296" s="3" t="str">
        <f t="shared" ca="1" si="102"/>
        <v>Ontario</v>
      </c>
      <c r="M296" s="3">
        <f t="shared" ca="1" si="105"/>
        <v>184144</v>
      </c>
      <c r="N296" s="3">
        <f t="shared" ca="1" si="103"/>
        <v>110315.96992947492</v>
      </c>
      <c r="O296" s="3">
        <f t="shared" ca="1" si="106"/>
        <v>101499.45120146395</v>
      </c>
      <c r="P296" s="3">
        <f t="shared" ca="1" si="104"/>
        <v>74694</v>
      </c>
      <c r="Q296" s="3">
        <f t="shared" ca="1" si="107"/>
        <v>28643.780927269814</v>
      </c>
      <c r="R296" s="3">
        <f t="shared" ca="1" si="108"/>
        <v>56227.97146613762</v>
      </c>
      <c r="S296" s="3">
        <f t="shared" ca="1" si="109"/>
        <v>341871.42266760155</v>
      </c>
      <c r="T296" s="3">
        <f t="shared" ca="1" si="110"/>
        <v>213653.75085674474</v>
      </c>
      <c r="U296" s="3">
        <f t="shared" ca="1" si="111"/>
        <v>128217.67181085682</v>
      </c>
    </row>
    <row r="297" spans="1:21" x14ac:dyDescent="0.3">
      <c r="A297" s="3">
        <f t="shared" ca="1" si="92"/>
        <v>1</v>
      </c>
      <c r="B297" s="3" t="str">
        <f t="shared" ca="1" si="93"/>
        <v>Men</v>
      </c>
      <c r="C297" s="3">
        <f t="shared" ca="1" si="94"/>
        <v>27</v>
      </c>
      <c r="D297" s="3">
        <f t="shared" ca="1" si="95"/>
        <v>3</v>
      </c>
      <c r="E297" s="3" t="str">
        <f t="shared" ca="1" si="96"/>
        <v>Teaching</v>
      </c>
      <c r="F297" s="3">
        <f t="shared" ca="1" si="97"/>
        <v>4</v>
      </c>
      <c r="G297" s="3" t="str">
        <f t="shared" ca="1" si="91"/>
        <v>Technical</v>
      </c>
      <c r="H297" s="3">
        <f t="shared" ca="1" si="98"/>
        <v>4</v>
      </c>
      <c r="I297" s="3">
        <f t="shared" ca="1" si="99"/>
        <v>2</v>
      </c>
      <c r="J297" s="3">
        <f t="shared" ca="1" si="100"/>
        <v>89562</v>
      </c>
      <c r="K297" s="3">
        <f t="shared" ca="1" si="101"/>
        <v>12</v>
      </c>
      <c r="L297" s="3" t="str">
        <f t="shared" ca="1" si="102"/>
        <v>Prince Edward Island</v>
      </c>
      <c r="M297" s="3">
        <f t="shared" ca="1" si="105"/>
        <v>268686</v>
      </c>
      <c r="N297" s="3">
        <f t="shared" ca="1" si="103"/>
        <v>57782.28091796863</v>
      </c>
      <c r="O297" s="3">
        <f t="shared" ca="1" si="106"/>
        <v>72472.395458661747</v>
      </c>
      <c r="P297" s="3">
        <f t="shared" ca="1" si="104"/>
        <v>18072</v>
      </c>
      <c r="Q297" s="3">
        <f t="shared" ca="1" si="107"/>
        <v>38456.609081863884</v>
      </c>
      <c r="R297" s="3">
        <f t="shared" ca="1" si="108"/>
        <v>106336.99137479669</v>
      </c>
      <c r="S297" s="3">
        <f t="shared" ca="1" si="109"/>
        <v>447495.38683345844</v>
      </c>
      <c r="T297" s="3">
        <f t="shared" ca="1" si="110"/>
        <v>114310.88999983252</v>
      </c>
      <c r="U297" s="3">
        <f t="shared" ca="1" si="111"/>
        <v>333184.49683362595</v>
      </c>
    </row>
    <row r="298" spans="1:21" x14ac:dyDescent="0.3">
      <c r="A298" s="3">
        <f t="shared" ca="1" si="92"/>
        <v>1</v>
      </c>
      <c r="B298" s="3" t="str">
        <f t="shared" ca="1" si="93"/>
        <v>Men</v>
      </c>
      <c r="C298" s="3">
        <f t="shared" ca="1" si="94"/>
        <v>42</v>
      </c>
      <c r="D298" s="3">
        <f t="shared" ca="1" si="95"/>
        <v>2</v>
      </c>
      <c r="E298" s="3" t="str">
        <f t="shared" ca="1" si="96"/>
        <v>Construction</v>
      </c>
      <c r="F298" s="3">
        <f t="shared" ca="1" si="97"/>
        <v>3</v>
      </c>
      <c r="G298" s="3" t="str">
        <f t="shared" ca="1" si="91"/>
        <v>University</v>
      </c>
      <c r="H298" s="3">
        <f t="shared" ca="1" si="98"/>
        <v>1</v>
      </c>
      <c r="I298" s="3">
        <f t="shared" ca="1" si="99"/>
        <v>2</v>
      </c>
      <c r="J298" s="3">
        <f t="shared" ca="1" si="100"/>
        <v>78549</v>
      </c>
      <c r="K298" s="3">
        <f t="shared" ca="1" si="101"/>
        <v>8</v>
      </c>
      <c r="L298" s="3" t="str">
        <f t="shared" ca="1" si="102"/>
        <v>Quebec</v>
      </c>
      <c r="M298" s="3">
        <f t="shared" ca="1" si="105"/>
        <v>392745</v>
      </c>
      <c r="N298" s="3">
        <f t="shared" ca="1" si="103"/>
        <v>243546.94832898377</v>
      </c>
      <c r="O298" s="3">
        <f t="shared" ca="1" si="106"/>
        <v>127264.10053087075</v>
      </c>
      <c r="P298" s="3">
        <f t="shared" ca="1" si="104"/>
        <v>5914</v>
      </c>
      <c r="Q298" s="3">
        <f t="shared" ca="1" si="107"/>
        <v>71695.557693033697</v>
      </c>
      <c r="R298" s="3">
        <f t="shared" ca="1" si="108"/>
        <v>80252.304935019711</v>
      </c>
      <c r="S298" s="3">
        <f t="shared" ca="1" si="109"/>
        <v>600261.40546589042</v>
      </c>
      <c r="T298" s="3">
        <f t="shared" ca="1" si="110"/>
        <v>321156.50602201745</v>
      </c>
      <c r="U298" s="3">
        <f t="shared" ca="1" si="111"/>
        <v>279104.89944387297</v>
      </c>
    </row>
    <row r="299" spans="1:21" x14ac:dyDescent="0.3">
      <c r="A299" s="3">
        <f t="shared" ca="1" si="92"/>
        <v>2</v>
      </c>
      <c r="B299" s="3" t="str">
        <f t="shared" ca="1" si="93"/>
        <v>Women</v>
      </c>
      <c r="C299" s="3">
        <f t="shared" ca="1" si="94"/>
        <v>36</v>
      </c>
      <c r="D299" s="3">
        <f t="shared" ca="1" si="95"/>
        <v>6</v>
      </c>
      <c r="E299" s="3" t="str">
        <f t="shared" ca="1" si="96"/>
        <v>Agriculture</v>
      </c>
      <c r="F299" s="3">
        <f t="shared" ca="1" si="97"/>
        <v>2</v>
      </c>
      <c r="G299" s="3" t="str">
        <f t="shared" ca="1" si="91"/>
        <v>College</v>
      </c>
      <c r="H299" s="3">
        <f t="shared" ca="1" si="98"/>
        <v>2</v>
      </c>
      <c r="I299" s="3">
        <f t="shared" ca="1" si="99"/>
        <v>2</v>
      </c>
      <c r="J299" s="3">
        <f t="shared" ca="1" si="100"/>
        <v>80993</v>
      </c>
      <c r="K299" s="3">
        <f t="shared" ca="1" si="101"/>
        <v>10</v>
      </c>
      <c r="L299" s="3" t="str">
        <f t="shared" ca="1" si="102"/>
        <v>New Brunckwick</v>
      </c>
      <c r="M299" s="3">
        <f t="shared" ca="1" si="105"/>
        <v>404965</v>
      </c>
      <c r="N299" s="3">
        <f t="shared" ca="1" si="103"/>
        <v>208848.17544074496</v>
      </c>
      <c r="O299" s="3">
        <f t="shared" ca="1" si="106"/>
        <v>78168.223795334183</v>
      </c>
      <c r="P299" s="3">
        <f t="shared" ca="1" si="104"/>
        <v>59386</v>
      </c>
      <c r="Q299" s="3">
        <f t="shared" ca="1" si="107"/>
        <v>77338.050610983235</v>
      </c>
      <c r="R299" s="3">
        <f t="shared" ca="1" si="108"/>
        <v>11215.375902518354</v>
      </c>
      <c r="S299" s="3">
        <f t="shared" ca="1" si="109"/>
        <v>494348.59969785251</v>
      </c>
      <c r="T299" s="3">
        <f t="shared" ca="1" si="110"/>
        <v>345572.22605172818</v>
      </c>
      <c r="U299" s="3">
        <f t="shared" ca="1" si="111"/>
        <v>148776.37364612432</v>
      </c>
    </row>
    <row r="300" spans="1:21" x14ac:dyDescent="0.3">
      <c r="A300" s="3">
        <f t="shared" ca="1" si="92"/>
        <v>1</v>
      </c>
      <c r="B300" s="3" t="str">
        <f t="shared" ca="1" si="93"/>
        <v>Men</v>
      </c>
      <c r="C300" s="3">
        <f t="shared" ca="1" si="94"/>
        <v>29</v>
      </c>
      <c r="D300" s="3">
        <f t="shared" ca="1" si="95"/>
        <v>3</v>
      </c>
      <c r="E300" s="3" t="str">
        <f t="shared" ca="1" si="96"/>
        <v>Teaching</v>
      </c>
      <c r="F300" s="3">
        <f t="shared" ca="1" si="97"/>
        <v>1</v>
      </c>
      <c r="G300" s="3" t="str">
        <f t="shared" ca="1" si="91"/>
        <v>High School</v>
      </c>
      <c r="H300" s="3">
        <f t="shared" ca="1" si="98"/>
        <v>3</v>
      </c>
      <c r="I300" s="3">
        <f t="shared" ca="1" si="99"/>
        <v>1</v>
      </c>
      <c r="J300" s="3">
        <f t="shared" ca="1" si="100"/>
        <v>78152</v>
      </c>
      <c r="K300" s="3">
        <f t="shared" ca="1" si="101"/>
        <v>2</v>
      </c>
      <c r="L300" s="3" t="str">
        <f t="shared" ca="1" si="102"/>
        <v>BC</v>
      </c>
      <c r="M300" s="3">
        <f t="shared" ca="1" si="105"/>
        <v>312608</v>
      </c>
      <c r="N300" s="3">
        <f t="shared" ca="1" si="103"/>
        <v>287885.67533281358</v>
      </c>
      <c r="O300" s="3">
        <f t="shared" ca="1" si="106"/>
        <v>73543.415101874256</v>
      </c>
      <c r="P300" s="3">
        <f t="shared" ca="1" si="104"/>
        <v>6914</v>
      </c>
      <c r="Q300" s="3">
        <f t="shared" ca="1" si="107"/>
        <v>36067.91213067792</v>
      </c>
      <c r="R300" s="3">
        <f t="shared" ca="1" si="108"/>
        <v>9584.6010136159712</v>
      </c>
      <c r="S300" s="3">
        <f t="shared" ca="1" si="109"/>
        <v>395736.01611549023</v>
      </c>
      <c r="T300" s="3">
        <f t="shared" ca="1" si="110"/>
        <v>330867.58746349148</v>
      </c>
      <c r="U300" s="3">
        <f t="shared" ca="1" si="111"/>
        <v>64868.428651998751</v>
      </c>
    </row>
    <row r="301" spans="1:21" x14ac:dyDescent="0.3">
      <c r="A301" s="3">
        <f t="shared" ca="1" si="92"/>
        <v>2</v>
      </c>
      <c r="B301" s="3" t="str">
        <f t="shared" ca="1" si="93"/>
        <v>Women</v>
      </c>
      <c r="C301" s="3">
        <f t="shared" ca="1" si="94"/>
        <v>36</v>
      </c>
      <c r="D301" s="3">
        <f t="shared" ca="1" si="95"/>
        <v>2</v>
      </c>
      <c r="E301" s="3" t="str">
        <f t="shared" ca="1" si="96"/>
        <v>Construction</v>
      </c>
      <c r="F301" s="3">
        <f t="shared" ca="1" si="97"/>
        <v>5</v>
      </c>
      <c r="G301" s="3" t="str">
        <f t="shared" ca="1" si="91"/>
        <v>Other</v>
      </c>
      <c r="H301" s="3">
        <f t="shared" ca="1" si="98"/>
        <v>2</v>
      </c>
      <c r="I301" s="3">
        <f t="shared" ca="1" si="99"/>
        <v>1</v>
      </c>
      <c r="J301" s="3">
        <f t="shared" ca="1" si="100"/>
        <v>75604</v>
      </c>
      <c r="K301" s="3">
        <f t="shared" ca="1" si="101"/>
        <v>8</v>
      </c>
      <c r="L301" s="3" t="str">
        <f t="shared" ca="1" si="102"/>
        <v>Quebec</v>
      </c>
      <c r="M301" s="3">
        <f t="shared" ca="1" si="105"/>
        <v>378020</v>
      </c>
      <c r="N301" s="3">
        <f t="shared" ca="1" si="103"/>
        <v>57399.045941501361</v>
      </c>
      <c r="O301" s="3">
        <f t="shared" ca="1" si="106"/>
        <v>50517.339339585371</v>
      </c>
      <c r="P301" s="3">
        <f t="shared" ca="1" si="104"/>
        <v>21895</v>
      </c>
      <c r="Q301" s="3">
        <f t="shared" ca="1" si="107"/>
        <v>31625.597960896252</v>
      </c>
      <c r="R301" s="3">
        <f t="shared" ca="1" si="108"/>
        <v>100073.34816651912</v>
      </c>
      <c r="S301" s="3">
        <f t="shared" ca="1" si="109"/>
        <v>528610.68750610447</v>
      </c>
      <c r="T301" s="3">
        <f t="shared" ca="1" si="110"/>
        <v>110919.64390239761</v>
      </c>
      <c r="U301" s="3">
        <f t="shared" ca="1" si="111"/>
        <v>417691.04360370687</v>
      </c>
    </row>
    <row r="302" spans="1:21" x14ac:dyDescent="0.3">
      <c r="A302" s="3">
        <f t="shared" ca="1" si="92"/>
        <v>1</v>
      </c>
      <c r="B302" s="3" t="str">
        <f t="shared" ca="1" si="93"/>
        <v>Men</v>
      </c>
      <c r="C302" s="3">
        <f t="shared" ca="1" si="94"/>
        <v>45</v>
      </c>
      <c r="D302" s="3">
        <f t="shared" ca="1" si="95"/>
        <v>4</v>
      </c>
      <c r="E302" s="3" t="str">
        <f t="shared" ca="1" si="96"/>
        <v>IT</v>
      </c>
      <c r="F302" s="3">
        <f t="shared" ca="1" si="97"/>
        <v>2</v>
      </c>
      <c r="G302" s="3" t="str">
        <f t="shared" ca="1" si="91"/>
        <v>College</v>
      </c>
      <c r="H302" s="3">
        <f t="shared" ca="1" si="98"/>
        <v>1</v>
      </c>
      <c r="I302" s="3">
        <f t="shared" ca="1" si="99"/>
        <v>3</v>
      </c>
      <c r="J302" s="3">
        <f t="shared" ca="1" si="100"/>
        <v>52893</v>
      </c>
      <c r="K302" s="3">
        <f t="shared" ca="1" si="101"/>
        <v>11</v>
      </c>
      <c r="L302" s="3" t="str">
        <f t="shared" ca="1" si="102"/>
        <v>Nova Scotia</v>
      </c>
      <c r="M302" s="3">
        <f t="shared" ca="1" si="105"/>
        <v>317358</v>
      </c>
      <c r="N302" s="3">
        <f t="shared" ca="1" si="103"/>
        <v>155991.92849225813</v>
      </c>
      <c r="O302" s="3">
        <f t="shared" ca="1" si="106"/>
        <v>65263.826159530952</v>
      </c>
      <c r="P302" s="3">
        <f t="shared" ca="1" si="104"/>
        <v>25952</v>
      </c>
      <c r="Q302" s="3">
        <f t="shared" ca="1" si="107"/>
        <v>2467.8803269599412</v>
      </c>
      <c r="R302" s="3">
        <f t="shared" ca="1" si="108"/>
        <v>6135.613722140406</v>
      </c>
      <c r="S302" s="3">
        <f t="shared" ca="1" si="109"/>
        <v>388757.43988167134</v>
      </c>
      <c r="T302" s="3">
        <f t="shared" ca="1" si="110"/>
        <v>184411.80881921807</v>
      </c>
      <c r="U302" s="3">
        <f t="shared" ca="1" si="111"/>
        <v>204345.63106245326</v>
      </c>
    </row>
    <row r="303" spans="1:21" x14ac:dyDescent="0.3">
      <c r="A303" s="3">
        <f t="shared" ca="1" si="92"/>
        <v>1</v>
      </c>
      <c r="B303" s="3" t="str">
        <f t="shared" ca="1" si="93"/>
        <v>Men</v>
      </c>
      <c r="C303" s="3">
        <f t="shared" ca="1" si="94"/>
        <v>36</v>
      </c>
      <c r="D303" s="3">
        <f t="shared" ca="1" si="95"/>
        <v>5</v>
      </c>
      <c r="E303" s="3" t="str">
        <f t="shared" ca="1" si="96"/>
        <v>General Work</v>
      </c>
      <c r="F303" s="3">
        <f t="shared" ca="1" si="97"/>
        <v>1</v>
      </c>
      <c r="G303" s="3" t="str">
        <f t="shared" ca="1" si="91"/>
        <v>High School</v>
      </c>
      <c r="H303" s="3">
        <f t="shared" ca="1" si="98"/>
        <v>0</v>
      </c>
      <c r="I303" s="3">
        <f t="shared" ca="1" si="99"/>
        <v>1</v>
      </c>
      <c r="J303" s="3">
        <f t="shared" ca="1" si="100"/>
        <v>48897</v>
      </c>
      <c r="K303" s="3">
        <f t="shared" ca="1" si="101"/>
        <v>1</v>
      </c>
      <c r="L303" s="3" t="str">
        <f t="shared" ca="1" si="102"/>
        <v>Yukon</v>
      </c>
      <c r="M303" s="3">
        <f t="shared" ca="1" si="105"/>
        <v>293382</v>
      </c>
      <c r="N303" s="3">
        <f t="shared" ca="1" si="103"/>
        <v>110113.69580019626</v>
      </c>
      <c r="O303" s="3">
        <f t="shared" ca="1" si="106"/>
        <v>47779.102926701911</v>
      </c>
      <c r="P303" s="3">
        <f t="shared" ca="1" si="104"/>
        <v>31988</v>
      </c>
      <c r="Q303" s="3">
        <f t="shared" ca="1" si="107"/>
        <v>25130.638354401999</v>
      </c>
      <c r="R303" s="3">
        <f t="shared" ca="1" si="108"/>
        <v>55231.323732370234</v>
      </c>
      <c r="S303" s="3">
        <f t="shared" ca="1" si="109"/>
        <v>396392.42665907211</v>
      </c>
      <c r="T303" s="3">
        <f t="shared" ca="1" si="110"/>
        <v>167232.33415459827</v>
      </c>
      <c r="U303" s="3">
        <f t="shared" ca="1" si="111"/>
        <v>229160.09250447384</v>
      </c>
    </row>
    <row r="304" spans="1:21" x14ac:dyDescent="0.3">
      <c r="A304" s="3">
        <f t="shared" ca="1" si="92"/>
        <v>2</v>
      </c>
      <c r="B304" s="3" t="str">
        <f t="shared" ca="1" si="93"/>
        <v>Women</v>
      </c>
      <c r="C304" s="3">
        <f t="shared" ca="1" si="94"/>
        <v>45</v>
      </c>
      <c r="D304" s="3">
        <f t="shared" ca="1" si="95"/>
        <v>2</v>
      </c>
      <c r="E304" s="3" t="str">
        <f t="shared" ca="1" si="96"/>
        <v>Construction</v>
      </c>
      <c r="F304" s="3">
        <f t="shared" ca="1" si="97"/>
        <v>5</v>
      </c>
      <c r="G304" s="3" t="str">
        <f t="shared" ca="1" si="91"/>
        <v>Other</v>
      </c>
      <c r="H304" s="3">
        <f t="shared" ca="1" si="98"/>
        <v>4</v>
      </c>
      <c r="I304" s="3">
        <f t="shared" ca="1" si="99"/>
        <v>2</v>
      </c>
      <c r="J304" s="3">
        <f t="shared" ca="1" si="100"/>
        <v>80708</v>
      </c>
      <c r="K304" s="3">
        <f t="shared" ca="1" si="101"/>
        <v>13</v>
      </c>
      <c r="L304" s="3" t="str">
        <f t="shared" ca="1" si="102"/>
        <v>Prince Edward Island</v>
      </c>
      <c r="M304" s="3">
        <f t="shared" ca="1" si="105"/>
        <v>322832</v>
      </c>
      <c r="N304" s="3">
        <f t="shared" ca="1" si="103"/>
        <v>4621.9826295077073</v>
      </c>
      <c r="O304" s="3">
        <f t="shared" ca="1" si="106"/>
        <v>60675.433974197636</v>
      </c>
      <c r="P304" s="3">
        <f t="shared" ca="1" si="104"/>
        <v>11852</v>
      </c>
      <c r="Q304" s="3">
        <f t="shared" ca="1" si="107"/>
        <v>61971.248460465926</v>
      </c>
      <c r="R304" s="3">
        <f t="shared" ca="1" si="108"/>
        <v>25001.879206033358</v>
      </c>
      <c r="S304" s="3">
        <f t="shared" ca="1" si="109"/>
        <v>408509.31318023102</v>
      </c>
      <c r="T304" s="3">
        <f t="shared" ca="1" si="110"/>
        <v>78445.231089973633</v>
      </c>
      <c r="U304" s="3">
        <f t="shared" ca="1" si="111"/>
        <v>330064.08209025738</v>
      </c>
    </row>
    <row r="305" spans="1:21" x14ac:dyDescent="0.3">
      <c r="A305" s="3">
        <f t="shared" ca="1" si="92"/>
        <v>2</v>
      </c>
      <c r="B305" s="3" t="str">
        <f t="shared" ca="1" si="93"/>
        <v>Women</v>
      </c>
      <c r="C305" s="3">
        <f t="shared" ca="1" si="94"/>
        <v>33</v>
      </c>
      <c r="D305" s="3">
        <f t="shared" ca="1" si="95"/>
        <v>6</v>
      </c>
      <c r="E305" s="3" t="str">
        <f t="shared" ca="1" si="96"/>
        <v>Agriculture</v>
      </c>
      <c r="F305" s="3">
        <f t="shared" ca="1" si="97"/>
        <v>5</v>
      </c>
      <c r="G305" s="3" t="str">
        <f t="shared" ca="1" si="91"/>
        <v>Other</v>
      </c>
      <c r="H305" s="3">
        <f t="shared" ca="1" si="98"/>
        <v>2</v>
      </c>
      <c r="I305" s="3">
        <f t="shared" ca="1" si="99"/>
        <v>3</v>
      </c>
      <c r="J305" s="3">
        <f t="shared" ca="1" si="100"/>
        <v>85573</v>
      </c>
      <c r="K305" s="3">
        <f t="shared" ca="1" si="101"/>
        <v>2</v>
      </c>
      <c r="L305" s="3" t="str">
        <f t="shared" ca="1" si="102"/>
        <v>BC</v>
      </c>
      <c r="M305" s="3">
        <f t="shared" ca="1" si="105"/>
        <v>342292</v>
      </c>
      <c r="N305" s="3">
        <f t="shared" ca="1" si="103"/>
        <v>270470.68631306506</v>
      </c>
      <c r="O305" s="3">
        <f t="shared" ca="1" si="106"/>
        <v>41329.197868040443</v>
      </c>
      <c r="P305" s="3">
        <f t="shared" ca="1" si="104"/>
        <v>12957</v>
      </c>
      <c r="Q305" s="3">
        <f t="shared" ca="1" si="107"/>
        <v>31765.486484762579</v>
      </c>
      <c r="R305" s="3">
        <f t="shared" ca="1" si="108"/>
        <v>26032.377425312148</v>
      </c>
      <c r="S305" s="3">
        <f t="shared" ca="1" si="109"/>
        <v>409653.57529335254</v>
      </c>
      <c r="T305" s="3">
        <f t="shared" ca="1" si="110"/>
        <v>315193.17279782763</v>
      </c>
      <c r="U305" s="3">
        <f t="shared" ca="1" si="111"/>
        <v>94460.402495524904</v>
      </c>
    </row>
    <row r="306" spans="1:21" x14ac:dyDescent="0.3">
      <c r="A306" s="3">
        <f t="shared" ca="1" si="92"/>
        <v>2</v>
      </c>
      <c r="B306" s="3" t="str">
        <f t="shared" ca="1" si="93"/>
        <v>Women</v>
      </c>
      <c r="C306" s="3">
        <f t="shared" ca="1" si="94"/>
        <v>30</v>
      </c>
      <c r="D306" s="3">
        <f t="shared" ca="1" si="95"/>
        <v>2</v>
      </c>
      <c r="E306" s="3" t="str">
        <f t="shared" ca="1" si="96"/>
        <v>Construction</v>
      </c>
      <c r="F306" s="3">
        <f t="shared" ca="1" si="97"/>
        <v>3</v>
      </c>
      <c r="G306" s="3" t="str">
        <f t="shared" ca="1" si="91"/>
        <v>University</v>
      </c>
      <c r="H306" s="3">
        <f t="shared" ca="1" si="98"/>
        <v>1</v>
      </c>
      <c r="I306" s="3">
        <f t="shared" ca="1" si="99"/>
        <v>2</v>
      </c>
      <c r="J306" s="3">
        <f t="shared" ca="1" si="100"/>
        <v>85165</v>
      </c>
      <c r="K306" s="3">
        <f t="shared" ca="1" si="101"/>
        <v>11</v>
      </c>
      <c r="L306" s="3" t="str">
        <f t="shared" ca="1" si="102"/>
        <v>Nova Scotia</v>
      </c>
      <c r="M306" s="3">
        <f t="shared" ca="1" si="105"/>
        <v>255495</v>
      </c>
      <c r="N306" s="3">
        <f t="shared" ca="1" si="103"/>
        <v>155354.5903886767</v>
      </c>
      <c r="O306" s="3">
        <f t="shared" ca="1" si="106"/>
        <v>13365.17758171051</v>
      </c>
      <c r="P306" s="3">
        <f t="shared" ca="1" si="104"/>
        <v>3680</v>
      </c>
      <c r="Q306" s="3">
        <f t="shared" ca="1" si="107"/>
        <v>2295.6677753663444</v>
      </c>
      <c r="R306" s="3">
        <f t="shared" ca="1" si="108"/>
        <v>10922.66266229322</v>
      </c>
      <c r="S306" s="3">
        <f t="shared" ca="1" si="109"/>
        <v>279782.84024400375</v>
      </c>
      <c r="T306" s="3">
        <f t="shared" ca="1" si="110"/>
        <v>161330.25816404304</v>
      </c>
      <c r="U306" s="3">
        <f t="shared" ca="1" si="111"/>
        <v>118452.5820799607</v>
      </c>
    </row>
    <row r="307" spans="1:21" x14ac:dyDescent="0.3">
      <c r="A307" s="3">
        <f t="shared" ca="1" si="92"/>
        <v>1</v>
      </c>
      <c r="B307" s="3" t="str">
        <f t="shared" ca="1" si="93"/>
        <v>Men</v>
      </c>
      <c r="C307" s="3">
        <f t="shared" ca="1" si="94"/>
        <v>27</v>
      </c>
      <c r="D307" s="3">
        <f t="shared" ca="1" si="95"/>
        <v>2</v>
      </c>
      <c r="E307" s="3" t="str">
        <f t="shared" ca="1" si="96"/>
        <v>Construction</v>
      </c>
      <c r="F307" s="3">
        <f t="shared" ca="1" si="97"/>
        <v>1</v>
      </c>
      <c r="G307" s="3" t="str">
        <f t="shared" ca="1" si="91"/>
        <v>High School</v>
      </c>
      <c r="H307" s="3">
        <f t="shared" ca="1" si="98"/>
        <v>4</v>
      </c>
      <c r="I307" s="3">
        <f t="shared" ca="1" si="99"/>
        <v>2</v>
      </c>
      <c r="J307" s="3">
        <f t="shared" ca="1" si="100"/>
        <v>28742</v>
      </c>
      <c r="K307" s="3">
        <f t="shared" ca="1" si="101"/>
        <v>13</v>
      </c>
      <c r="L307" s="3" t="str">
        <f t="shared" ca="1" si="102"/>
        <v>Prince Edward Island</v>
      </c>
      <c r="M307" s="3">
        <f t="shared" ca="1" si="105"/>
        <v>86226</v>
      </c>
      <c r="N307" s="3">
        <f t="shared" ca="1" si="103"/>
        <v>64230.147249699607</v>
      </c>
      <c r="O307" s="3">
        <f t="shared" ca="1" si="106"/>
        <v>56208.651588496432</v>
      </c>
      <c r="P307" s="3">
        <f t="shared" ca="1" si="104"/>
        <v>11553</v>
      </c>
      <c r="Q307" s="3">
        <f t="shared" ca="1" si="107"/>
        <v>10968.396226149463</v>
      </c>
      <c r="R307" s="3">
        <f t="shared" ca="1" si="108"/>
        <v>35043.995872685475</v>
      </c>
      <c r="S307" s="3">
        <f t="shared" ca="1" si="109"/>
        <v>177478.64746118191</v>
      </c>
      <c r="T307" s="3">
        <f t="shared" ca="1" si="110"/>
        <v>86751.543475849059</v>
      </c>
      <c r="U307" s="3">
        <f t="shared" ca="1" si="111"/>
        <v>90727.103985332855</v>
      </c>
    </row>
    <row r="308" spans="1:21" x14ac:dyDescent="0.3">
      <c r="A308" s="3">
        <f t="shared" ca="1" si="92"/>
        <v>2</v>
      </c>
      <c r="B308" s="3" t="str">
        <f t="shared" ca="1" si="93"/>
        <v>Women</v>
      </c>
      <c r="C308" s="3">
        <f t="shared" ca="1" si="94"/>
        <v>43</v>
      </c>
      <c r="D308" s="3">
        <f t="shared" ca="1" si="95"/>
        <v>4</v>
      </c>
      <c r="E308" s="3" t="str">
        <f t="shared" ca="1" si="96"/>
        <v>IT</v>
      </c>
      <c r="F308" s="3">
        <f t="shared" ca="1" si="97"/>
        <v>4</v>
      </c>
      <c r="G308" s="3" t="str">
        <f t="shared" ca="1" si="91"/>
        <v>Technical</v>
      </c>
      <c r="H308" s="3">
        <f t="shared" ca="1" si="98"/>
        <v>2</v>
      </c>
      <c r="I308" s="3">
        <f t="shared" ca="1" si="99"/>
        <v>2</v>
      </c>
      <c r="J308" s="3">
        <f t="shared" ca="1" si="100"/>
        <v>52543</v>
      </c>
      <c r="K308" s="3">
        <f t="shared" ca="1" si="101"/>
        <v>6</v>
      </c>
      <c r="L308" s="3" t="str">
        <f t="shared" ca="1" si="102"/>
        <v>Saskatchewan</v>
      </c>
      <c r="M308" s="3">
        <f t="shared" ca="1" si="105"/>
        <v>157629</v>
      </c>
      <c r="N308" s="3">
        <f t="shared" ca="1" si="103"/>
        <v>138480.80110512584</v>
      </c>
      <c r="O308" s="3">
        <f t="shared" ca="1" si="106"/>
        <v>69303.53101292497</v>
      </c>
      <c r="P308" s="3">
        <f t="shared" ca="1" si="104"/>
        <v>10849</v>
      </c>
      <c r="Q308" s="3">
        <f t="shared" ca="1" si="107"/>
        <v>2936.9238894047089</v>
      </c>
      <c r="R308" s="3">
        <f t="shared" ca="1" si="108"/>
        <v>26839.880124755444</v>
      </c>
      <c r="S308" s="3">
        <f t="shared" ca="1" si="109"/>
        <v>253772.41113768041</v>
      </c>
      <c r="T308" s="3">
        <f t="shared" ca="1" si="110"/>
        <v>152266.72499453055</v>
      </c>
      <c r="U308" s="3">
        <f t="shared" ca="1" si="111"/>
        <v>101505.68614314985</v>
      </c>
    </row>
    <row r="309" spans="1:21" x14ac:dyDescent="0.3">
      <c r="A309" s="3">
        <f t="shared" ca="1" si="92"/>
        <v>1</v>
      </c>
      <c r="B309" s="3" t="str">
        <f t="shared" ca="1" si="93"/>
        <v>Men</v>
      </c>
      <c r="C309" s="3">
        <f t="shared" ca="1" si="94"/>
        <v>37</v>
      </c>
      <c r="D309" s="3">
        <f t="shared" ca="1" si="95"/>
        <v>6</v>
      </c>
      <c r="E309" s="3" t="str">
        <f t="shared" ca="1" si="96"/>
        <v>Agriculture</v>
      </c>
      <c r="F309" s="3">
        <f t="shared" ca="1" si="97"/>
        <v>4</v>
      </c>
      <c r="G309" s="3" t="str">
        <f t="shared" ca="1" si="91"/>
        <v>Technical</v>
      </c>
      <c r="H309" s="3">
        <f t="shared" ca="1" si="98"/>
        <v>3</v>
      </c>
      <c r="I309" s="3">
        <f t="shared" ca="1" si="99"/>
        <v>3</v>
      </c>
      <c r="J309" s="3">
        <f t="shared" ca="1" si="100"/>
        <v>47867</v>
      </c>
      <c r="K309" s="3">
        <f t="shared" ca="1" si="101"/>
        <v>12</v>
      </c>
      <c r="L309" s="3" t="str">
        <f t="shared" ca="1" si="102"/>
        <v>Prince Edward Island</v>
      </c>
      <c r="M309" s="3">
        <f t="shared" ca="1" si="105"/>
        <v>287202</v>
      </c>
      <c r="N309" s="3">
        <f t="shared" ca="1" si="103"/>
        <v>14990.400878260589</v>
      </c>
      <c r="O309" s="3">
        <f t="shared" ca="1" si="106"/>
        <v>101385.12007080791</v>
      </c>
      <c r="P309" s="3">
        <f t="shared" ca="1" si="104"/>
        <v>43373</v>
      </c>
      <c r="Q309" s="3">
        <f t="shared" ca="1" si="107"/>
        <v>44250.771380740953</v>
      </c>
      <c r="R309" s="3">
        <f t="shared" ca="1" si="108"/>
        <v>58172.925170441566</v>
      </c>
      <c r="S309" s="3">
        <f t="shared" ca="1" si="109"/>
        <v>446760.04524124949</v>
      </c>
      <c r="T309" s="3">
        <f t="shared" ca="1" si="110"/>
        <v>102614.17225900154</v>
      </c>
      <c r="U309" s="3">
        <f t="shared" ca="1" si="111"/>
        <v>344145.87298224797</v>
      </c>
    </row>
    <row r="310" spans="1:21" x14ac:dyDescent="0.3">
      <c r="A310" s="3">
        <f t="shared" ca="1" si="92"/>
        <v>2</v>
      </c>
      <c r="B310" s="3" t="str">
        <f t="shared" ca="1" si="93"/>
        <v>Women</v>
      </c>
      <c r="C310" s="3">
        <f t="shared" ca="1" si="94"/>
        <v>30</v>
      </c>
      <c r="D310" s="3">
        <f t="shared" ca="1" si="95"/>
        <v>1</v>
      </c>
      <c r="E310" s="3" t="str">
        <f t="shared" ca="1" si="96"/>
        <v>Health</v>
      </c>
      <c r="F310" s="3">
        <f t="shared" ca="1" si="97"/>
        <v>2</v>
      </c>
      <c r="G310" s="3" t="str">
        <f t="shared" ca="1" si="91"/>
        <v>College</v>
      </c>
      <c r="H310" s="3">
        <f t="shared" ca="1" si="98"/>
        <v>0</v>
      </c>
      <c r="I310" s="3">
        <f t="shared" ca="1" si="99"/>
        <v>1</v>
      </c>
      <c r="J310" s="3">
        <f t="shared" ca="1" si="100"/>
        <v>76758</v>
      </c>
      <c r="K310" s="3">
        <f t="shared" ca="1" si="101"/>
        <v>7</v>
      </c>
      <c r="L310" s="3" t="str">
        <f t="shared" ca="1" si="102"/>
        <v>Ontario</v>
      </c>
      <c r="M310" s="3">
        <f t="shared" ca="1" si="105"/>
        <v>307032</v>
      </c>
      <c r="N310" s="3">
        <f t="shared" ca="1" si="103"/>
        <v>206372.3630962981</v>
      </c>
      <c r="O310" s="3">
        <f t="shared" ca="1" si="106"/>
        <v>49615.212518281718</v>
      </c>
      <c r="P310" s="3">
        <f t="shared" ca="1" si="104"/>
        <v>37803</v>
      </c>
      <c r="Q310" s="3">
        <f t="shared" ca="1" si="107"/>
        <v>16807.448979252593</v>
      </c>
      <c r="R310" s="3">
        <f t="shared" ca="1" si="108"/>
        <v>10000.665996551787</v>
      </c>
      <c r="S310" s="3">
        <f t="shared" ca="1" si="109"/>
        <v>366647.87851483352</v>
      </c>
      <c r="T310" s="3">
        <f t="shared" ca="1" si="110"/>
        <v>260982.8120755507</v>
      </c>
      <c r="U310" s="3">
        <f t="shared" ca="1" si="111"/>
        <v>105665.06643928282</v>
      </c>
    </row>
    <row r="311" spans="1:21" x14ac:dyDescent="0.3">
      <c r="A311" s="3">
        <f t="shared" ca="1" si="92"/>
        <v>1</v>
      </c>
      <c r="B311" s="3" t="str">
        <f t="shared" ca="1" si="93"/>
        <v>Men</v>
      </c>
      <c r="C311" s="3">
        <f t="shared" ca="1" si="94"/>
        <v>29</v>
      </c>
      <c r="D311" s="3">
        <f t="shared" ca="1" si="95"/>
        <v>6</v>
      </c>
      <c r="E311" s="3" t="str">
        <f t="shared" ca="1" si="96"/>
        <v>Agriculture</v>
      </c>
      <c r="F311" s="3">
        <f t="shared" ca="1" si="97"/>
        <v>3</v>
      </c>
      <c r="G311" s="3" t="str">
        <f t="shared" ca="1" si="91"/>
        <v>University</v>
      </c>
      <c r="H311" s="3">
        <f t="shared" ca="1" si="98"/>
        <v>3</v>
      </c>
      <c r="I311" s="3">
        <f t="shared" ca="1" si="99"/>
        <v>2</v>
      </c>
      <c r="J311" s="3">
        <f t="shared" ca="1" si="100"/>
        <v>47640</v>
      </c>
      <c r="K311" s="3">
        <f t="shared" ca="1" si="101"/>
        <v>5</v>
      </c>
      <c r="L311" s="3" t="str">
        <f t="shared" ca="1" si="102"/>
        <v>Nunavut</v>
      </c>
      <c r="M311" s="3">
        <f t="shared" ca="1" si="105"/>
        <v>142920</v>
      </c>
      <c r="N311" s="3">
        <f t="shared" ca="1" si="103"/>
        <v>6339.7113603640209</v>
      </c>
      <c r="O311" s="3">
        <f t="shared" ca="1" si="106"/>
        <v>42004.263042671628</v>
      </c>
      <c r="P311" s="3">
        <f t="shared" ca="1" si="104"/>
        <v>10600</v>
      </c>
      <c r="Q311" s="3">
        <f t="shared" ca="1" si="107"/>
        <v>25172.684013702779</v>
      </c>
      <c r="R311" s="3">
        <f t="shared" ca="1" si="108"/>
        <v>39489.237346677524</v>
      </c>
      <c r="S311" s="3">
        <f t="shared" ca="1" si="109"/>
        <v>224413.50038934915</v>
      </c>
      <c r="T311" s="3">
        <f t="shared" ca="1" si="110"/>
        <v>42112.3953740668</v>
      </c>
      <c r="U311" s="3">
        <f t="shared" ca="1" si="111"/>
        <v>182301.10501528234</v>
      </c>
    </row>
    <row r="312" spans="1:21" x14ac:dyDescent="0.3">
      <c r="A312" s="3">
        <f t="shared" ca="1" si="92"/>
        <v>2</v>
      </c>
      <c r="B312" s="3" t="str">
        <f t="shared" ca="1" si="93"/>
        <v>Women</v>
      </c>
      <c r="C312" s="3">
        <f t="shared" ca="1" si="94"/>
        <v>30</v>
      </c>
      <c r="D312" s="3">
        <f t="shared" ca="1" si="95"/>
        <v>2</v>
      </c>
      <c r="E312" s="3" t="str">
        <f t="shared" ca="1" si="96"/>
        <v>Construction</v>
      </c>
      <c r="F312" s="3">
        <f t="shared" ca="1" si="97"/>
        <v>1</v>
      </c>
      <c r="G312" s="3" t="str">
        <f t="shared" ca="1" si="91"/>
        <v>High School</v>
      </c>
      <c r="H312" s="3">
        <f t="shared" ca="1" si="98"/>
        <v>2</v>
      </c>
      <c r="I312" s="3">
        <f t="shared" ca="1" si="99"/>
        <v>3</v>
      </c>
      <c r="J312" s="3">
        <f t="shared" ca="1" si="100"/>
        <v>60157</v>
      </c>
      <c r="K312" s="3">
        <f t="shared" ca="1" si="101"/>
        <v>11</v>
      </c>
      <c r="L312" s="3" t="str">
        <f t="shared" ca="1" si="102"/>
        <v>Nova Scotia</v>
      </c>
      <c r="M312" s="3">
        <f t="shared" ca="1" si="105"/>
        <v>300785</v>
      </c>
      <c r="N312" s="3">
        <f t="shared" ca="1" si="103"/>
        <v>165904.57412053607</v>
      </c>
      <c r="O312" s="3">
        <f t="shared" ca="1" si="106"/>
        <v>87995.893799028709</v>
      </c>
      <c r="P312" s="3">
        <f t="shared" ca="1" si="104"/>
        <v>34020</v>
      </c>
      <c r="Q312" s="3">
        <f t="shared" ca="1" si="107"/>
        <v>40423.092445863796</v>
      </c>
      <c r="R312" s="3">
        <f t="shared" ca="1" si="108"/>
        <v>56816.308654014902</v>
      </c>
      <c r="S312" s="3">
        <f t="shared" ca="1" si="109"/>
        <v>445597.2024530436</v>
      </c>
      <c r="T312" s="3">
        <f t="shared" ca="1" si="110"/>
        <v>240347.66656639986</v>
      </c>
      <c r="U312" s="3">
        <f t="shared" ca="1" si="111"/>
        <v>205249.53588664375</v>
      </c>
    </row>
    <row r="313" spans="1:21" x14ac:dyDescent="0.3">
      <c r="A313" s="3">
        <f t="shared" ca="1" si="92"/>
        <v>2</v>
      </c>
      <c r="B313" s="3" t="str">
        <f t="shared" ca="1" si="93"/>
        <v>Women</v>
      </c>
      <c r="C313" s="3">
        <f t="shared" ca="1" si="94"/>
        <v>40</v>
      </c>
      <c r="D313" s="3">
        <f t="shared" ca="1" si="95"/>
        <v>3</v>
      </c>
      <c r="E313" s="3" t="str">
        <f t="shared" ca="1" si="96"/>
        <v>Teaching</v>
      </c>
      <c r="F313" s="3">
        <f t="shared" ca="1" si="97"/>
        <v>3</v>
      </c>
      <c r="G313" s="3" t="str">
        <f t="shared" ca="1" si="91"/>
        <v>University</v>
      </c>
      <c r="H313" s="3">
        <f t="shared" ca="1" si="98"/>
        <v>3</v>
      </c>
      <c r="I313" s="3">
        <f t="shared" ca="1" si="99"/>
        <v>1</v>
      </c>
      <c r="J313" s="3">
        <f t="shared" ca="1" si="100"/>
        <v>89427</v>
      </c>
      <c r="K313" s="3">
        <f t="shared" ca="1" si="101"/>
        <v>9</v>
      </c>
      <c r="L313" s="3" t="str">
        <f t="shared" ca="1" si="102"/>
        <v>New Foundland</v>
      </c>
      <c r="M313" s="3">
        <f t="shared" ca="1" si="105"/>
        <v>536562</v>
      </c>
      <c r="N313" s="3">
        <f t="shared" ca="1" si="103"/>
        <v>486340.47820838692</v>
      </c>
      <c r="O313" s="3">
        <f t="shared" ca="1" si="106"/>
        <v>441.05915582650761</v>
      </c>
      <c r="P313" s="3">
        <f t="shared" ca="1" si="104"/>
        <v>440</v>
      </c>
      <c r="Q313" s="3">
        <f t="shared" ca="1" si="107"/>
        <v>82128.364909206575</v>
      </c>
      <c r="R313" s="3">
        <f t="shared" ca="1" si="108"/>
        <v>99252.686759850854</v>
      </c>
      <c r="S313" s="3">
        <f t="shared" ca="1" si="109"/>
        <v>636255.74591567728</v>
      </c>
      <c r="T313" s="3">
        <f t="shared" ca="1" si="110"/>
        <v>568908.84311759355</v>
      </c>
      <c r="U313" s="3">
        <f t="shared" ca="1" si="111"/>
        <v>67346.902798083727</v>
      </c>
    </row>
    <row r="314" spans="1:21" x14ac:dyDescent="0.3">
      <c r="A314" s="3">
        <f t="shared" ca="1" si="92"/>
        <v>1</v>
      </c>
      <c r="B314" s="3" t="str">
        <f t="shared" ca="1" si="93"/>
        <v>Men</v>
      </c>
      <c r="C314" s="3">
        <f t="shared" ca="1" si="94"/>
        <v>35</v>
      </c>
      <c r="D314" s="3">
        <f t="shared" ca="1" si="95"/>
        <v>4</v>
      </c>
      <c r="E314" s="3" t="str">
        <f t="shared" ca="1" si="96"/>
        <v>IT</v>
      </c>
      <c r="F314" s="3">
        <f t="shared" ca="1" si="97"/>
        <v>1</v>
      </c>
      <c r="G314" s="3" t="str">
        <f t="shared" ca="1" si="91"/>
        <v>High School</v>
      </c>
      <c r="H314" s="3">
        <f t="shared" ca="1" si="98"/>
        <v>3</v>
      </c>
      <c r="I314" s="3">
        <f t="shared" ca="1" si="99"/>
        <v>3</v>
      </c>
      <c r="J314" s="3">
        <f t="shared" ca="1" si="100"/>
        <v>45036</v>
      </c>
      <c r="K314" s="3">
        <f t="shared" ca="1" si="101"/>
        <v>5</v>
      </c>
      <c r="L314" s="3" t="str">
        <f t="shared" ca="1" si="102"/>
        <v>Nunavut</v>
      </c>
      <c r="M314" s="3">
        <f t="shared" ca="1" si="105"/>
        <v>270216</v>
      </c>
      <c r="N314" s="3">
        <f t="shared" ca="1" si="103"/>
        <v>151721.26401691337</v>
      </c>
      <c r="O314" s="3">
        <f t="shared" ca="1" si="106"/>
        <v>97436.584574417429</v>
      </c>
      <c r="P314" s="3">
        <f t="shared" ca="1" si="104"/>
        <v>69788</v>
      </c>
      <c r="Q314" s="3">
        <f t="shared" ca="1" si="107"/>
        <v>30682.213125751128</v>
      </c>
      <c r="R314" s="3">
        <f t="shared" ca="1" si="108"/>
        <v>37108.725379928641</v>
      </c>
      <c r="S314" s="3">
        <f t="shared" ca="1" si="109"/>
        <v>404761.3099543461</v>
      </c>
      <c r="T314" s="3">
        <f t="shared" ca="1" si="110"/>
        <v>252191.47714266449</v>
      </c>
      <c r="U314" s="3">
        <f t="shared" ca="1" si="111"/>
        <v>152569.83281168161</v>
      </c>
    </row>
    <row r="315" spans="1:21" x14ac:dyDescent="0.3">
      <c r="A315" s="3">
        <f t="shared" ca="1" si="92"/>
        <v>2</v>
      </c>
      <c r="B315" s="3" t="str">
        <f t="shared" ca="1" si="93"/>
        <v>Women</v>
      </c>
      <c r="C315" s="3">
        <f t="shared" ca="1" si="94"/>
        <v>30</v>
      </c>
      <c r="D315" s="3">
        <f t="shared" ca="1" si="95"/>
        <v>6</v>
      </c>
      <c r="E315" s="3" t="str">
        <f t="shared" ca="1" si="96"/>
        <v>Agriculture</v>
      </c>
      <c r="F315" s="3">
        <f t="shared" ca="1" si="97"/>
        <v>1</v>
      </c>
      <c r="G315" s="3" t="str">
        <f t="shared" ca="1" si="91"/>
        <v>High School</v>
      </c>
      <c r="H315" s="3">
        <f t="shared" ca="1" si="98"/>
        <v>4</v>
      </c>
      <c r="I315" s="3">
        <f t="shared" ca="1" si="99"/>
        <v>2</v>
      </c>
      <c r="J315" s="3">
        <f t="shared" ca="1" si="100"/>
        <v>36996</v>
      </c>
      <c r="K315" s="3">
        <f t="shared" ca="1" si="101"/>
        <v>8</v>
      </c>
      <c r="L315" s="3" t="str">
        <f t="shared" ca="1" si="102"/>
        <v>Quebec</v>
      </c>
      <c r="M315" s="3">
        <f t="shared" ca="1" si="105"/>
        <v>221976</v>
      </c>
      <c r="N315" s="3">
        <f t="shared" ca="1" si="103"/>
        <v>4970.549073660397</v>
      </c>
      <c r="O315" s="3">
        <f t="shared" ca="1" si="106"/>
        <v>35825.351632475686</v>
      </c>
      <c r="P315" s="3">
        <f t="shared" ca="1" si="104"/>
        <v>26876</v>
      </c>
      <c r="Q315" s="3">
        <f t="shared" ca="1" si="107"/>
        <v>13519.226325891905</v>
      </c>
      <c r="R315" s="3">
        <f t="shared" ca="1" si="108"/>
        <v>13354.713194188542</v>
      </c>
      <c r="S315" s="3">
        <f t="shared" ca="1" si="109"/>
        <v>271156.06482666422</v>
      </c>
      <c r="T315" s="3">
        <f t="shared" ca="1" si="110"/>
        <v>45365.775399552302</v>
      </c>
      <c r="U315" s="3">
        <f t="shared" ca="1" si="111"/>
        <v>225790.28942711191</v>
      </c>
    </row>
    <row r="316" spans="1:21" x14ac:dyDescent="0.3">
      <c r="A316" s="3">
        <f t="shared" ca="1" si="92"/>
        <v>2</v>
      </c>
      <c r="B316" s="3" t="str">
        <f t="shared" ca="1" si="93"/>
        <v>Women</v>
      </c>
      <c r="C316" s="3">
        <f t="shared" ca="1" si="94"/>
        <v>32</v>
      </c>
      <c r="D316" s="3">
        <f t="shared" ca="1" si="95"/>
        <v>5</v>
      </c>
      <c r="E316" s="3" t="str">
        <f t="shared" ca="1" si="96"/>
        <v>General Work</v>
      </c>
      <c r="F316" s="3">
        <f t="shared" ca="1" si="97"/>
        <v>1</v>
      </c>
      <c r="G316" s="3" t="str">
        <f t="shared" ca="1" si="91"/>
        <v>High School</v>
      </c>
      <c r="H316" s="3">
        <f t="shared" ca="1" si="98"/>
        <v>2</v>
      </c>
      <c r="I316" s="3">
        <f t="shared" ca="1" si="99"/>
        <v>1</v>
      </c>
      <c r="J316" s="3">
        <f t="shared" ca="1" si="100"/>
        <v>52709</v>
      </c>
      <c r="K316" s="3">
        <f t="shared" ca="1" si="101"/>
        <v>5</v>
      </c>
      <c r="L316" s="3" t="str">
        <f t="shared" ca="1" si="102"/>
        <v>Nunavut</v>
      </c>
      <c r="M316" s="3">
        <f t="shared" ca="1" si="105"/>
        <v>316254</v>
      </c>
      <c r="N316" s="3">
        <f t="shared" ca="1" si="103"/>
        <v>144492.33157080272</v>
      </c>
      <c r="O316" s="3">
        <f t="shared" ca="1" si="106"/>
        <v>44066.316184602088</v>
      </c>
      <c r="P316" s="3">
        <f t="shared" ca="1" si="104"/>
        <v>6790</v>
      </c>
      <c r="Q316" s="3">
        <f t="shared" ca="1" si="107"/>
        <v>22067.378712021018</v>
      </c>
      <c r="R316" s="3">
        <f t="shared" ca="1" si="108"/>
        <v>75377.466068420123</v>
      </c>
      <c r="S316" s="3">
        <f t="shared" ca="1" si="109"/>
        <v>435697.78225302219</v>
      </c>
      <c r="T316" s="3">
        <f t="shared" ca="1" si="110"/>
        <v>173349.71028282374</v>
      </c>
      <c r="U316" s="3">
        <f t="shared" ca="1" si="111"/>
        <v>262348.07197019842</v>
      </c>
    </row>
    <row r="317" spans="1:21" x14ac:dyDescent="0.3">
      <c r="A317" s="3">
        <f t="shared" ca="1" si="92"/>
        <v>2</v>
      </c>
      <c r="B317" s="3" t="str">
        <f t="shared" ca="1" si="93"/>
        <v>Women</v>
      </c>
      <c r="C317" s="3">
        <f t="shared" ca="1" si="94"/>
        <v>29</v>
      </c>
      <c r="D317" s="3">
        <f t="shared" ca="1" si="95"/>
        <v>1</v>
      </c>
      <c r="E317" s="3" t="str">
        <f t="shared" ca="1" si="96"/>
        <v>Health</v>
      </c>
      <c r="F317" s="3">
        <f t="shared" ca="1" si="97"/>
        <v>2</v>
      </c>
      <c r="G317" s="3" t="str">
        <f t="shared" ca="1" si="91"/>
        <v>College</v>
      </c>
      <c r="H317" s="3">
        <f t="shared" ca="1" si="98"/>
        <v>2</v>
      </c>
      <c r="I317" s="3">
        <f t="shared" ca="1" si="99"/>
        <v>1</v>
      </c>
      <c r="J317" s="3">
        <f t="shared" ca="1" si="100"/>
        <v>40137</v>
      </c>
      <c r="K317" s="3">
        <f t="shared" ca="1" si="101"/>
        <v>11</v>
      </c>
      <c r="L317" s="3" t="str">
        <f t="shared" ca="1" si="102"/>
        <v>Nova Scotia</v>
      </c>
      <c r="M317" s="3">
        <f t="shared" ca="1" si="105"/>
        <v>120411</v>
      </c>
      <c r="N317" s="3">
        <f t="shared" ca="1" si="103"/>
        <v>110329.45004374898</v>
      </c>
      <c r="O317" s="3">
        <f t="shared" ca="1" si="106"/>
        <v>15575.214916762456</v>
      </c>
      <c r="P317" s="3">
        <f t="shared" ca="1" si="104"/>
        <v>6690</v>
      </c>
      <c r="Q317" s="3">
        <f t="shared" ca="1" si="107"/>
        <v>34561.227046030363</v>
      </c>
      <c r="R317" s="3">
        <f t="shared" ca="1" si="108"/>
        <v>50572.138495294879</v>
      </c>
      <c r="S317" s="3">
        <f t="shared" ca="1" si="109"/>
        <v>186558.35341205733</v>
      </c>
      <c r="T317" s="3">
        <f t="shared" ca="1" si="110"/>
        <v>151580.67708977935</v>
      </c>
      <c r="U317" s="3">
        <f t="shared" ca="1" si="111"/>
        <v>34977.676322277985</v>
      </c>
    </row>
    <row r="318" spans="1:21" x14ac:dyDescent="0.3">
      <c r="A318" s="3">
        <f t="shared" ca="1" si="92"/>
        <v>2</v>
      </c>
      <c r="B318" s="3" t="str">
        <f t="shared" ca="1" si="93"/>
        <v>Women</v>
      </c>
      <c r="C318" s="3">
        <f t="shared" ca="1" si="94"/>
        <v>29</v>
      </c>
      <c r="D318" s="3">
        <f t="shared" ca="1" si="95"/>
        <v>1</v>
      </c>
      <c r="E318" s="3" t="str">
        <f t="shared" ca="1" si="96"/>
        <v>Health</v>
      </c>
      <c r="F318" s="3">
        <f t="shared" ca="1" si="97"/>
        <v>5</v>
      </c>
      <c r="G318" s="3" t="str">
        <f t="shared" ca="1" si="91"/>
        <v>Other</v>
      </c>
      <c r="H318" s="3">
        <f t="shared" ca="1" si="98"/>
        <v>0</v>
      </c>
      <c r="I318" s="3">
        <f t="shared" ca="1" si="99"/>
        <v>3</v>
      </c>
      <c r="J318" s="3">
        <f t="shared" ca="1" si="100"/>
        <v>58726</v>
      </c>
      <c r="K318" s="3">
        <f t="shared" ca="1" si="101"/>
        <v>10</v>
      </c>
      <c r="L318" s="3" t="str">
        <f t="shared" ca="1" si="102"/>
        <v>New Brunckwick</v>
      </c>
      <c r="M318" s="3">
        <f t="shared" ca="1" si="105"/>
        <v>293630</v>
      </c>
      <c r="N318" s="3">
        <f t="shared" ca="1" si="103"/>
        <v>124272.33153416087</v>
      </c>
      <c r="O318" s="3">
        <f t="shared" ca="1" si="106"/>
        <v>114119.03629834922</v>
      </c>
      <c r="P318" s="3">
        <f t="shared" ca="1" si="104"/>
        <v>95330</v>
      </c>
      <c r="Q318" s="3">
        <f t="shared" ca="1" si="107"/>
        <v>20143.439554045035</v>
      </c>
      <c r="R318" s="3">
        <f t="shared" ca="1" si="108"/>
        <v>46656.916373815446</v>
      </c>
      <c r="S318" s="3">
        <f t="shared" ca="1" si="109"/>
        <v>454405.95267216465</v>
      </c>
      <c r="T318" s="3">
        <f t="shared" ca="1" si="110"/>
        <v>239745.77108820592</v>
      </c>
      <c r="U318" s="3">
        <f t="shared" ca="1" si="111"/>
        <v>214660.18158395874</v>
      </c>
    </row>
    <row r="319" spans="1:21" x14ac:dyDescent="0.3">
      <c r="A319" s="3">
        <f t="shared" ca="1" si="92"/>
        <v>2</v>
      </c>
      <c r="B319" s="3" t="str">
        <f t="shared" ca="1" si="93"/>
        <v>Women</v>
      </c>
      <c r="C319" s="3">
        <f t="shared" ca="1" si="94"/>
        <v>42</v>
      </c>
      <c r="D319" s="3">
        <f t="shared" ca="1" si="95"/>
        <v>3</v>
      </c>
      <c r="E319" s="3" t="str">
        <f t="shared" ca="1" si="96"/>
        <v>Teaching</v>
      </c>
      <c r="F319" s="3">
        <f t="shared" ca="1" si="97"/>
        <v>5</v>
      </c>
      <c r="G319" s="3" t="str">
        <f t="shared" ca="1" si="91"/>
        <v>Other</v>
      </c>
      <c r="H319" s="3">
        <f t="shared" ca="1" si="98"/>
        <v>1</v>
      </c>
      <c r="I319" s="3">
        <f t="shared" ca="1" si="99"/>
        <v>1</v>
      </c>
      <c r="J319" s="3">
        <f t="shared" ca="1" si="100"/>
        <v>46211</v>
      </c>
      <c r="K319" s="3">
        <f t="shared" ca="1" si="101"/>
        <v>1</v>
      </c>
      <c r="L319" s="3" t="str">
        <f t="shared" ca="1" si="102"/>
        <v>Yukon</v>
      </c>
      <c r="M319" s="3">
        <f t="shared" ca="1" si="105"/>
        <v>231055</v>
      </c>
      <c r="N319" s="3">
        <f t="shared" ca="1" si="103"/>
        <v>140424.42074171355</v>
      </c>
      <c r="O319" s="3">
        <f t="shared" ca="1" si="106"/>
        <v>13279.454401561019</v>
      </c>
      <c r="P319" s="3">
        <f t="shared" ca="1" si="104"/>
        <v>8863</v>
      </c>
      <c r="Q319" s="3">
        <f t="shared" ca="1" si="107"/>
        <v>14696.73530722654</v>
      </c>
      <c r="R319" s="3">
        <f t="shared" ca="1" si="108"/>
        <v>56571.22463941903</v>
      </c>
      <c r="S319" s="3">
        <f t="shared" ca="1" si="109"/>
        <v>300905.67904098006</v>
      </c>
      <c r="T319" s="3">
        <f t="shared" ca="1" si="110"/>
        <v>163984.15604894009</v>
      </c>
      <c r="U319" s="3">
        <f t="shared" ca="1" si="111"/>
        <v>136921.52299203997</v>
      </c>
    </row>
    <row r="320" spans="1:21" x14ac:dyDescent="0.3">
      <c r="A320" s="3">
        <f t="shared" ca="1" si="92"/>
        <v>2</v>
      </c>
      <c r="B320" s="3" t="str">
        <f t="shared" ca="1" si="93"/>
        <v>Women</v>
      </c>
      <c r="C320" s="3">
        <f t="shared" ca="1" si="94"/>
        <v>26</v>
      </c>
      <c r="D320" s="3">
        <f t="shared" ca="1" si="95"/>
        <v>6</v>
      </c>
      <c r="E320" s="3" t="str">
        <f t="shared" ca="1" si="96"/>
        <v>Agriculture</v>
      </c>
      <c r="F320" s="3">
        <f t="shared" ca="1" si="97"/>
        <v>5</v>
      </c>
      <c r="G320" s="3" t="str">
        <f t="shared" ca="1" si="91"/>
        <v>Other</v>
      </c>
      <c r="H320" s="3">
        <f t="shared" ca="1" si="98"/>
        <v>4</v>
      </c>
      <c r="I320" s="3">
        <f t="shared" ca="1" si="99"/>
        <v>2</v>
      </c>
      <c r="J320" s="3">
        <f t="shared" ca="1" si="100"/>
        <v>56145</v>
      </c>
      <c r="K320" s="3">
        <f t="shared" ca="1" si="101"/>
        <v>1</v>
      </c>
      <c r="L320" s="3" t="str">
        <f t="shared" ca="1" si="102"/>
        <v>Yukon</v>
      </c>
      <c r="M320" s="3">
        <f t="shared" ca="1" si="105"/>
        <v>336870</v>
      </c>
      <c r="N320" s="3">
        <f t="shared" ca="1" si="103"/>
        <v>258380.72170277318</v>
      </c>
      <c r="O320" s="3">
        <f t="shared" ca="1" si="106"/>
        <v>15906.028208125226</v>
      </c>
      <c r="P320" s="3">
        <f t="shared" ca="1" si="104"/>
        <v>5642</v>
      </c>
      <c r="Q320" s="3">
        <f t="shared" ca="1" si="107"/>
        <v>26005.741136699686</v>
      </c>
      <c r="R320" s="3">
        <f t="shared" ca="1" si="108"/>
        <v>13715.937710286482</v>
      </c>
      <c r="S320" s="3">
        <f t="shared" ca="1" si="109"/>
        <v>366491.96591841168</v>
      </c>
      <c r="T320" s="3">
        <f t="shared" ca="1" si="110"/>
        <v>290028.46283947286</v>
      </c>
      <c r="U320" s="3">
        <f t="shared" ca="1" si="111"/>
        <v>76463.503078938811</v>
      </c>
    </row>
    <row r="321" spans="1:21" x14ac:dyDescent="0.3">
      <c r="A321" s="3">
        <f t="shared" ca="1" si="92"/>
        <v>2</v>
      </c>
      <c r="B321" s="3" t="str">
        <f t="shared" ca="1" si="93"/>
        <v>Women</v>
      </c>
      <c r="C321" s="3">
        <f t="shared" ca="1" si="94"/>
        <v>32</v>
      </c>
      <c r="D321" s="3">
        <f t="shared" ca="1" si="95"/>
        <v>5</v>
      </c>
      <c r="E321" s="3" t="str">
        <f t="shared" ca="1" si="96"/>
        <v>General Work</v>
      </c>
      <c r="F321" s="3">
        <f t="shared" ca="1" si="97"/>
        <v>1</v>
      </c>
      <c r="G321" s="3" t="str">
        <f t="shared" ca="1" si="91"/>
        <v>High School</v>
      </c>
      <c r="H321" s="3">
        <f t="shared" ca="1" si="98"/>
        <v>1</v>
      </c>
      <c r="I321" s="3">
        <f t="shared" ca="1" si="99"/>
        <v>1</v>
      </c>
      <c r="J321" s="3">
        <f t="shared" ca="1" si="100"/>
        <v>81743</v>
      </c>
      <c r="K321" s="3">
        <f t="shared" ca="1" si="101"/>
        <v>5</v>
      </c>
      <c r="L321" s="3" t="str">
        <f t="shared" ca="1" si="102"/>
        <v>Nunavut</v>
      </c>
      <c r="M321" s="3">
        <f t="shared" ca="1" si="105"/>
        <v>245229</v>
      </c>
      <c r="N321" s="3">
        <f t="shared" ca="1" si="103"/>
        <v>173993.18332537933</v>
      </c>
      <c r="O321" s="3">
        <f t="shared" ca="1" si="106"/>
        <v>20585.001576312414</v>
      </c>
      <c r="P321" s="3">
        <f t="shared" ca="1" si="104"/>
        <v>11642</v>
      </c>
      <c r="Q321" s="3">
        <f t="shared" ca="1" si="107"/>
        <v>3427.3279319696335</v>
      </c>
      <c r="R321" s="3">
        <f t="shared" ca="1" si="108"/>
        <v>104243.95358148652</v>
      </c>
      <c r="S321" s="3">
        <f t="shared" ca="1" si="109"/>
        <v>370057.95515779895</v>
      </c>
      <c r="T321" s="3">
        <f t="shared" ca="1" si="110"/>
        <v>189062.51125734896</v>
      </c>
      <c r="U321" s="3">
        <f t="shared" ca="1" si="111"/>
        <v>180995.44390044999</v>
      </c>
    </row>
    <row r="322" spans="1:21" x14ac:dyDescent="0.3">
      <c r="A322" s="3">
        <f t="shared" ca="1" si="92"/>
        <v>2</v>
      </c>
      <c r="B322" s="3" t="str">
        <f t="shared" ca="1" si="93"/>
        <v>Women</v>
      </c>
      <c r="C322" s="3">
        <f t="shared" ca="1" si="94"/>
        <v>43</v>
      </c>
      <c r="D322" s="3">
        <f t="shared" ca="1" si="95"/>
        <v>2</v>
      </c>
      <c r="E322" s="3" t="str">
        <f t="shared" ca="1" si="96"/>
        <v>Construction</v>
      </c>
      <c r="F322" s="3">
        <f t="shared" ca="1" si="97"/>
        <v>5</v>
      </c>
      <c r="G322" s="3" t="str">
        <f t="shared" ca="1" si="91"/>
        <v>Other</v>
      </c>
      <c r="H322" s="3">
        <f t="shared" ca="1" si="98"/>
        <v>0</v>
      </c>
      <c r="I322" s="3">
        <f t="shared" ca="1" si="99"/>
        <v>2</v>
      </c>
      <c r="J322" s="3">
        <f t="shared" ca="1" si="100"/>
        <v>29003</v>
      </c>
      <c r="K322" s="3">
        <f t="shared" ca="1" si="101"/>
        <v>3</v>
      </c>
      <c r="L322" s="3" t="str">
        <f t="shared" ca="1" si="102"/>
        <v>Northwest TR</v>
      </c>
      <c r="M322" s="3">
        <f t="shared" ca="1" si="105"/>
        <v>174018</v>
      </c>
      <c r="N322" s="3">
        <f t="shared" ca="1" si="103"/>
        <v>113333.99319000071</v>
      </c>
      <c r="O322" s="3">
        <f t="shared" ca="1" si="106"/>
        <v>39460.449909476491</v>
      </c>
      <c r="P322" s="3">
        <f t="shared" ca="1" si="104"/>
        <v>2298</v>
      </c>
      <c r="Q322" s="3">
        <f t="shared" ca="1" si="107"/>
        <v>19602.565698711212</v>
      </c>
      <c r="R322" s="3">
        <f t="shared" ca="1" si="108"/>
        <v>16692.30860479112</v>
      </c>
      <c r="S322" s="3">
        <f t="shared" ca="1" si="109"/>
        <v>230170.75851426763</v>
      </c>
      <c r="T322" s="3">
        <f t="shared" ca="1" si="110"/>
        <v>135234.55888871191</v>
      </c>
      <c r="U322" s="3">
        <f t="shared" ca="1" si="111"/>
        <v>94936.199625555717</v>
      </c>
    </row>
    <row r="323" spans="1:21" x14ac:dyDescent="0.3">
      <c r="A323" s="3">
        <f t="shared" ca="1" si="92"/>
        <v>2</v>
      </c>
      <c r="B323" s="3" t="str">
        <f t="shared" ca="1" si="93"/>
        <v>Women</v>
      </c>
      <c r="C323" s="3">
        <f t="shared" ca="1" si="94"/>
        <v>27</v>
      </c>
      <c r="D323" s="3">
        <f t="shared" ca="1" si="95"/>
        <v>1</v>
      </c>
      <c r="E323" s="3" t="str">
        <f t="shared" ca="1" si="96"/>
        <v>Health</v>
      </c>
      <c r="F323" s="3">
        <f t="shared" ca="1" si="97"/>
        <v>2</v>
      </c>
      <c r="G323" s="3" t="str">
        <f t="shared" ca="1" si="91"/>
        <v>College</v>
      </c>
      <c r="H323" s="3">
        <f t="shared" ca="1" si="98"/>
        <v>1</v>
      </c>
      <c r="I323" s="3">
        <f t="shared" ca="1" si="99"/>
        <v>3</v>
      </c>
      <c r="J323" s="3">
        <f t="shared" ca="1" si="100"/>
        <v>39096</v>
      </c>
      <c r="K323" s="3">
        <f t="shared" ca="1" si="101"/>
        <v>1</v>
      </c>
      <c r="L323" s="3" t="str">
        <f t="shared" ca="1" si="102"/>
        <v>Yukon</v>
      </c>
      <c r="M323" s="3">
        <f t="shared" ca="1" si="105"/>
        <v>234576</v>
      </c>
      <c r="N323" s="3">
        <f t="shared" ca="1" si="103"/>
        <v>113421.94880479152</v>
      </c>
      <c r="O323" s="3">
        <f t="shared" ca="1" si="106"/>
        <v>111805.01702114612</v>
      </c>
      <c r="P323" s="3">
        <f t="shared" ca="1" si="104"/>
        <v>39968</v>
      </c>
      <c r="Q323" s="3">
        <f t="shared" ca="1" si="107"/>
        <v>25634.336304087417</v>
      </c>
      <c r="R323" s="3">
        <f t="shared" ca="1" si="108"/>
        <v>2946.0993578637754</v>
      </c>
      <c r="S323" s="3">
        <f t="shared" ca="1" si="109"/>
        <v>349327.11637900991</v>
      </c>
      <c r="T323" s="3">
        <f t="shared" ca="1" si="110"/>
        <v>179024.28510887895</v>
      </c>
      <c r="U323" s="3">
        <f t="shared" ca="1" si="111"/>
        <v>170302.83127013096</v>
      </c>
    </row>
    <row r="324" spans="1:21" x14ac:dyDescent="0.3">
      <c r="A324" s="3">
        <f t="shared" ca="1" si="92"/>
        <v>1</v>
      </c>
      <c r="B324" s="3" t="str">
        <f t="shared" ca="1" si="93"/>
        <v>Men</v>
      </c>
      <c r="C324" s="3">
        <f t="shared" ca="1" si="94"/>
        <v>29</v>
      </c>
      <c r="D324" s="3">
        <f t="shared" ca="1" si="95"/>
        <v>6</v>
      </c>
      <c r="E324" s="3" t="str">
        <f t="shared" ca="1" si="96"/>
        <v>Agriculture</v>
      </c>
      <c r="F324" s="3">
        <f t="shared" ca="1" si="97"/>
        <v>4</v>
      </c>
      <c r="G324" s="3" t="str">
        <f t="shared" ca="1" si="91"/>
        <v>Technical</v>
      </c>
      <c r="H324" s="3">
        <f t="shared" ca="1" si="98"/>
        <v>0</v>
      </c>
      <c r="I324" s="3">
        <f t="shared" ca="1" si="99"/>
        <v>2</v>
      </c>
      <c r="J324" s="3">
        <f t="shared" ca="1" si="100"/>
        <v>87991</v>
      </c>
      <c r="K324" s="3">
        <f t="shared" ca="1" si="101"/>
        <v>7</v>
      </c>
      <c r="L324" s="3" t="str">
        <f t="shared" ca="1" si="102"/>
        <v>Ontario</v>
      </c>
      <c r="M324" s="3">
        <f t="shared" ca="1" si="105"/>
        <v>439955</v>
      </c>
      <c r="N324" s="3">
        <f t="shared" ca="1" si="103"/>
        <v>425194.39849118999</v>
      </c>
      <c r="O324" s="3">
        <f t="shared" ca="1" si="106"/>
        <v>20441.872104190821</v>
      </c>
      <c r="P324" s="3">
        <f t="shared" ca="1" si="104"/>
        <v>12177</v>
      </c>
      <c r="Q324" s="3">
        <f t="shared" ca="1" si="107"/>
        <v>9884.5693488772922</v>
      </c>
      <c r="R324" s="3">
        <f t="shared" ca="1" si="108"/>
        <v>76623.518990129887</v>
      </c>
      <c r="S324" s="3">
        <f t="shared" ca="1" si="109"/>
        <v>537020.39109432069</v>
      </c>
      <c r="T324" s="3">
        <f t="shared" ca="1" si="110"/>
        <v>447255.96784006729</v>
      </c>
      <c r="U324" s="3">
        <f t="shared" ca="1" si="111"/>
        <v>89764.423254253401</v>
      </c>
    </row>
    <row r="325" spans="1:21" x14ac:dyDescent="0.3">
      <c r="A325" s="3">
        <f t="shared" ca="1" si="92"/>
        <v>1</v>
      </c>
      <c r="B325" s="3" t="str">
        <f t="shared" ca="1" si="93"/>
        <v>Men</v>
      </c>
      <c r="C325" s="3">
        <f t="shared" ca="1" si="94"/>
        <v>42</v>
      </c>
      <c r="D325" s="3">
        <f t="shared" ca="1" si="95"/>
        <v>6</v>
      </c>
      <c r="E325" s="3" t="str">
        <f t="shared" ca="1" si="96"/>
        <v>Agriculture</v>
      </c>
      <c r="F325" s="3">
        <f t="shared" ca="1" si="97"/>
        <v>5</v>
      </c>
      <c r="G325" s="3" t="str">
        <f t="shared" ref="G325:G388" ca="1" si="112">VLOOKUP(F325,$Z$29:$AA$33,2)</f>
        <v>Other</v>
      </c>
      <c r="H325" s="3">
        <f t="shared" ca="1" si="98"/>
        <v>1</v>
      </c>
      <c r="I325" s="3">
        <f t="shared" ca="1" si="99"/>
        <v>2</v>
      </c>
      <c r="J325" s="3">
        <f t="shared" ca="1" si="100"/>
        <v>59596</v>
      </c>
      <c r="K325" s="3">
        <f t="shared" ca="1" si="101"/>
        <v>6</v>
      </c>
      <c r="L325" s="3" t="str">
        <f t="shared" ca="1" si="102"/>
        <v>Saskatchewan</v>
      </c>
      <c r="M325" s="3">
        <f t="shared" ca="1" si="105"/>
        <v>297980</v>
      </c>
      <c r="N325" s="3">
        <f t="shared" ca="1" si="103"/>
        <v>182188.90221793373</v>
      </c>
      <c r="O325" s="3">
        <f t="shared" ca="1" si="106"/>
        <v>84807.197865967712</v>
      </c>
      <c r="P325" s="3">
        <f t="shared" ca="1" si="104"/>
        <v>83319</v>
      </c>
      <c r="Q325" s="3">
        <f t="shared" ca="1" si="107"/>
        <v>28010.305721530309</v>
      </c>
      <c r="R325" s="3">
        <f t="shared" ca="1" si="108"/>
        <v>61561.877658107158</v>
      </c>
      <c r="S325" s="3">
        <f t="shared" ca="1" si="109"/>
        <v>444349.07552407484</v>
      </c>
      <c r="T325" s="3">
        <f t="shared" ca="1" si="110"/>
        <v>293518.20793946402</v>
      </c>
      <c r="U325" s="3">
        <f t="shared" ca="1" si="111"/>
        <v>150830.86758461082</v>
      </c>
    </row>
    <row r="326" spans="1:21" x14ac:dyDescent="0.3">
      <c r="A326" s="3">
        <f t="shared" ref="A326:A389" ca="1" si="113">RANDBETWEEN(1,2)</f>
        <v>2</v>
      </c>
      <c r="B326" s="3" t="str">
        <f t="shared" ref="B326:B389" ca="1" si="114">IF(A326=1, "Men", "Women")</f>
        <v>Women</v>
      </c>
      <c r="C326" s="3">
        <f t="shared" ref="C326:C389" ca="1" si="115">RANDBETWEEN(25,45)</f>
        <v>32</v>
      </c>
      <c r="D326" s="3">
        <f t="shared" ref="D326:D389" ca="1" si="116">RANDBETWEEN(1,6)</f>
        <v>6</v>
      </c>
      <c r="E326" s="3" t="str">
        <f t="shared" ref="E326:E389" ca="1" si="117">VLOOKUP(D326,$Z$6:$AA$11, 2)</f>
        <v>Agriculture</v>
      </c>
      <c r="F326" s="3">
        <f t="shared" ref="F326:F389" ca="1" si="118">RANDBETWEEN(1,5)</f>
        <v>1</v>
      </c>
      <c r="G326" s="3" t="str">
        <f t="shared" ca="1" si="112"/>
        <v>High School</v>
      </c>
      <c r="H326" s="3">
        <f t="shared" ref="H326:H389" ca="1" si="119">RANDBETWEEN(0,4)</f>
        <v>4</v>
      </c>
      <c r="I326" s="3">
        <f t="shared" ref="I326:I389" ca="1" si="120">RANDBETWEEN(1,3)</f>
        <v>2</v>
      </c>
      <c r="J326" s="3">
        <f t="shared" ref="J326:J389" ca="1" si="121">RANDBETWEEN(25000,90000)</f>
        <v>86889</v>
      </c>
      <c r="K326" s="3">
        <f t="shared" ref="K326:K389" ca="1" si="122">RANDBETWEEN(1,13)</f>
        <v>7</v>
      </c>
      <c r="L326" s="3" t="str">
        <f t="shared" ref="L326:L389" ca="1" si="123">VLOOKUP(K326,$Z$14:$AA$25,2)</f>
        <v>Ontario</v>
      </c>
      <c r="M326" s="3">
        <f t="shared" ca="1" si="105"/>
        <v>521334</v>
      </c>
      <c r="N326" s="3">
        <f t="shared" ref="N326:N389" ca="1" si="124">RAND()*M326</f>
        <v>406169.78507782146</v>
      </c>
      <c r="O326" s="3">
        <f t="shared" ca="1" si="106"/>
        <v>85357.47883611024</v>
      </c>
      <c r="P326" s="3">
        <f t="shared" ref="P326:P389" ca="1" si="125">RANDBETWEEN(0,O326)</f>
        <v>80328</v>
      </c>
      <c r="Q326" s="3">
        <f t="shared" ca="1" si="107"/>
        <v>13066.253043046057</v>
      </c>
      <c r="R326" s="3">
        <f t="shared" ca="1" si="108"/>
        <v>61762.102390495391</v>
      </c>
      <c r="S326" s="3">
        <f t="shared" ca="1" si="109"/>
        <v>668453.58122660557</v>
      </c>
      <c r="T326" s="3">
        <f t="shared" ca="1" si="110"/>
        <v>499564.03812086751</v>
      </c>
      <c r="U326" s="3">
        <f t="shared" ca="1" si="111"/>
        <v>168889.54310573806</v>
      </c>
    </row>
    <row r="327" spans="1:21" x14ac:dyDescent="0.3">
      <c r="A327" s="3">
        <f t="shared" ca="1" si="113"/>
        <v>2</v>
      </c>
      <c r="B327" s="3" t="str">
        <f t="shared" ca="1" si="114"/>
        <v>Women</v>
      </c>
      <c r="C327" s="3">
        <f t="shared" ca="1" si="115"/>
        <v>38</v>
      </c>
      <c r="D327" s="3">
        <f t="shared" ca="1" si="116"/>
        <v>6</v>
      </c>
      <c r="E327" s="3" t="str">
        <f t="shared" ca="1" si="117"/>
        <v>Agriculture</v>
      </c>
      <c r="F327" s="3">
        <f t="shared" ca="1" si="118"/>
        <v>3</v>
      </c>
      <c r="G327" s="3" t="str">
        <f t="shared" ca="1" si="112"/>
        <v>University</v>
      </c>
      <c r="H327" s="3">
        <f t="shared" ca="1" si="119"/>
        <v>0</v>
      </c>
      <c r="I327" s="3">
        <f t="shared" ca="1" si="120"/>
        <v>2</v>
      </c>
      <c r="J327" s="3">
        <f t="shared" ca="1" si="121"/>
        <v>52339</v>
      </c>
      <c r="K327" s="3">
        <f t="shared" ca="1" si="122"/>
        <v>4</v>
      </c>
      <c r="L327" s="3" t="str">
        <f t="shared" ca="1" si="123"/>
        <v>Alberta</v>
      </c>
      <c r="M327" s="3">
        <f t="shared" ca="1" si="105"/>
        <v>157017</v>
      </c>
      <c r="N327" s="3">
        <f t="shared" ca="1" si="124"/>
        <v>144197.22420942795</v>
      </c>
      <c r="O327" s="3">
        <f t="shared" ca="1" si="106"/>
        <v>47906.562630114546</v>
      </c>
      <c r="P327" s="3">
        <f t="shared" ca="1" si="125"/>
        <v>18855</v>
      </c>
      <c r="Q327" s="3">
        <f t="shared" ca="1" si="107"/>
        <v>5014.8991959887326</v>
      </c>
      <c r="R327" s="3">
        <f t="shared" ca="1" si="108"/>
        <v>11799.455213154151</v>
      </c>
      <c r="S327" s="3">
        <f t="shared" ca="1" si="109"/>
        <v>216723.0178432687</v>
      </c>
      <c r="T327" s="3">
        <f t="shared" ca="1" si="110"/>
        <v>168067.12340541667</v>
      </c>
      <c r="U327" s="3">
        <f t="shared" ca="1" si="111"/>
        <v>48655.894437852025</v>
      </c>
    </row>
    <row r="328" spans="1:21" x14ac:dyDescent="0.3">
      <c r="A328" s="3">
        <f t="shared" ca="1" si="113"/>
        <v>1</v>
      </c>
      <c r="B328" s="3" t="str">
        <f t="shared" ca="1" si="114"/>
        <v>Men</v>
      </c>
      <c r="C328" s="3">
        <f t="shared" ca="1" si="115"/>
        <v>32</v>
      </c>
      <c r="D328" s="3">
        <f t="shared" ca="1" si="116"/>
        <v>6</v>
      </c>
      <c r="E328" s="3" t="str">
        <f t="shared" ca="1" si="117"/>
        <v>Agriculture</v>
      </c>
      <c r="F328" s="3">
        <f t="shared" ca="1" si="118"/>
        <v>1</v>
      </c>
      <c r="G328" s="3" t="str">
        <f t="shared" ca="1" si="112"/>
        <v>High School</v>
      </c>
      <c r="H328" s="3">
        <f t="shared" ca="1" si="119"/>
        <v>3</v>
      </c>
      <c r="I328" s="3">
        <f t="shared" ca="1" si="120"/>
        <v>2</v>
      </c>
      <c r="J328" s="3">
        <f t="shared" ca="1" si="121"/>
        <v>83488</v>
      </c>
      <c r="K328" s="3">
        <f t="shared" ca="1" si="122"/>
        <v>1</v>
      </c>
      <c r="L328" s="3" t="str">
        <f t="shared" ca="1" si="123"/>
        <v>Yukon</v>
      </c>
      <c r="M328" s="3">
        <f t="shared" ca="1" si="105"/>
        <v>500928</v>
      </c>
      <c r="N328" s="3">
        <f t="shared" ca="1" si="124"/>
        <v>321926.11527711072</v>
      </c>
      <c r="O328" s="3">
        <f t="shared" ca="1" si="106"/>
        <v>84440.056775801044</v>
      </c>
      <c r="P328" s="3">
        <f t="shared" ca="1" si="125"/>
        <v>48110</v>
      </c>
      <c r="Q328" s="3">
        <f t="shared" ca="1" si="107"/>
        <v>41336.523579723034</v>
      </c>
      <c r="R328" s="3">
        <f t="shared" ca="1" si="108"/>
        <v>113000.43531133211</v>
      </c>
      <c r="S328" s="3">
        <f t="shared" ca="1" si="109"/>
        <v>698368.49208713311</v>
      </c>
      <c r="T328" s="3">
        <f t="shared" ca="1" si="110"/>
        <v>411372.63885683374</v>
      </c>
      <c r="U328" s="3">
        <f t="shared" ca="1" si="111"/>
        <v>286995.85323029937</v>
      </c>
    </row>
    <row r="329" spans="1:21" x14ac:dyDescent="0.3">
      <c r="A329" s="3">
        <f t="shared" ca="1" si="113"/>
        <v>2</v>
      </c>
      <c r="B329" s="3" t="str">
        <f t="shared" ca="1" si="114"/>
        <v>Women</v>
      </c>
      <c r="C329" s="3">
        <f t="shared" ca="1" si="115"/>
        <v>31</v>
      </c>
      <c r="D329" s="3">
        <f t="shared" ca="1" si="116"/>
        <v>5</v>
      </c>
      <c r="E329" s="3" t="str">
        <f t="shared" ca="1" si="117"/>
        <v>General Work</v>
      </c>
      <c r="F329" s="3">
        <f t="shared" ca="1" si="118"/>
        <v>3</v>
      </c>
      <c r="G329" s="3" t="str">
        <f t="shared" ca="1" si="112"/>
        <v>University</v>
      </c>
      <c r="H329" s="3">
        <f t="shared" ca="1" si="119"/>
        <v>1</v>
      </c>
      <c r="I329" s="3">
        <f t="shared" ca="1" si="120"/>
        <v>1</v>
      </c>
      <c r="J329" s="3">
        <f t="shared" ca="1" si="121"/>
        <v>71103</v>
      </c>
      <c r="K329" s="3">
        <f t="shared" ca="1" si="122"/>
        <v>9</v>
      </c>
      <c r="L329" s="3" t="str">
        <f t="shared" ca="1" si="123"/>
        <v>New Foundland</v>
      </c>
      <c r="M329" s="3">
        <f t="shared" ca="1" si="105"/>
        <v>213309</v>
      </c>
      <c r="N329" s="3">
        <f t="shared" ca="1" si="124"/>
        <v>125977.48214041877</v>
      </c>
      <c r="O329" s="3">
        <f t="shared" ca="1" si="106"/>
        <v>11596.121727002737</v>
      </c>
      <c r="P329" s="3">
        <f t="shared" ca="1" si="125"/>
        <v>6576</v>
      </c>
      <c r="Q329" s="3">
        <f t="shared" ca="1" si="107"/>
        <v>25297.767777825866</v>
      </c>
      <c r="R329" s="3">
        <f t="shared" ca="1" si="108"/>
        <v>21085.140164014181</v>
      </c>
      <c r="S329" s="3">
        <f t="shared" ca="1" si="109"/>
        <v>245990.26189101691</v>
      </c>
      <c r="T329" s="3">
        <f t="shared" ca="1" si="110"/>
        <v>157851.24991824466</v>
      </c>
      <c r="U329" s="3">
        <f t="shared" ca="1" si="111"/>
        <v>88139.011972772249</v>
      </c>
    </row>
    <row r="330" spans="1:21" x14ac:dyDescent="0.3">
      <c r="A330" s="3">
        <f t="shared" ca="1" si="113"/>
        <v>1</v>
      </c>
      <c r="B330" s="3" t="str">
        <f t="shared" ca="1" si="114"/>
        <v>Men</v>
      </c>
      <c r="C330" s="3">
        <f t="shared" ca="1" si="115"/>
        <v>32</v>
      </c>
      <c r="D330" s="3">
        <f t="shared" ca="1" si="116"/>
        <v>4</v>
      </c>
      <c r="E330" s="3" t="str">
        <f t="shared" ca="1" si="117"/>
        <v>IT</v>
      </c>
      <c r="F330" s="3">
        <f t="shared" ca="1" si="118"/>
        <v>4</v>
      </c>
      <c r="G330" s="3" t="str">
        <f t="shared" ca="1" si="112"/>
        <v>Technical</v>
      </c>
      <c r="H330" s="3">
        <f t="shared" ca="1" si="119"/>
        <v>1</v>
      </c>
      <c r="I330" s="3">
        <f t="shared" ca="1" si="120"/>
        <v>2</v>
      </c>
      <c r="J330" s="3">
        <f t="shared" ca="1" si="121"/>
        <v>82835</v>
      </c>
      <c r="K330" s="3">
        <f t="shared" ca="1" si="122"/>
        <v>12</v>
      </c>
      <c r="L330" s="3" t="str">
        <f t="shared" ca="1" si="123"/>
        <v>Prince Edward Island</v>
      </c>
      <c r="M330" s="3">
        <f t="shared" ca="1" si="105"/>
        <v>414175</v>
      </c>
      <c r="N330" s="3">
        <f t="shared" ca="1" si="124"/>
        <v>97971.239630334472</v>
      </c>
      <c r="O330" s="3">
        <f t="shared" ca="1" si="106"/>
        <v>81920.548734401484</v>
      </c>
      <c r="P330" s="3">
        <f t="shared" ca="1" si="125"/>
        <v>16860</v>
      </c>
      <c r="Q330" s="3">
        <f t="shared" ca="1" si="107"/>
        <v>13698.737927285511</v>
      </c>
      <c r="R330" s="3">
        <f t="shared" ca="1" si="108"/>
        <v>106727.50374465514</v>
      </c>
      <c r="S330" s="3">
        <f t="shared" ca="1" si="109"/>
        <v>602823.05247905664</v>
      </c>
      <c r="T330" s="3">
        <f t="shared" ca="1" si="110"/>
        <v>128529.97755761998</v>
      </c>
      <c r="U330" s="3">
        <f t="shared" ca="1" si="111"/>
        <v>474293.07492143667</v>
      </c>
    </row>
    <row r="331" spans="1:21" x14ac:dyDescent="0.3">
      <c r="A331" s="3">
        <f t="shared" ca="1" si="113"/>
        <v>1</v>
      </c>
      <c r="B331" s="3" t="str">
        <f t="shared" ca="1" si="114"/>
        <v>Men</v>
      </c>
      <c r="C331" s="3">
        <f t="shared" ca="1" si="115"/>
        <v>28</v>
      </c>
      <c r="D331" s="3">
        <f t="shared" ca="1" si="116"/>
        <v>6</v>
      </c>
      <c r="E331" s="3" t="str">
        <f t="shared" ca="1" si="117"/>
        <v>Agriculture</v>
      </c>
      <c r="F331" s="3">
        <f t="shared" ca="1" si="118"/>
        <v>1</v>
      </c>
      <c r="G331" s="3" t="str">
        <f t="shared" ca="1" si="112"/>
        <v>High School</v>
      </c>
      <c r="H331" s="3">
        <f t="shared" ca="1" si="119"/>
        <v>4</v>
      </c>
      <c r="I331" s="3">
        <f t="shared" ca="1" si="120"/>
        <v>2</v>
      </c>
      <c r="J331" s="3">
        <f t="shared" ca="1" si="121"/>
        <v>65432</v>
      </c>
      <c r="K331" s="3">
        <f t="shared" ca="1" si="122"/>
        <v>12</v>
      </c>
      <c r="L331" s="3" t="str">
        <f t="shared" ca="1" si="123"/>
        <v>Prince Edward Island</v>
      </c>
      <c r="M331" s="3">
        <f t="shared" ca="1" si="105"/>
        <v>327160</v>
      </c>
      <c r="N331" s="3">
        <f t="shared" ca="1" si="124"/>
        <v>101606.96613482702</v>
      </c>
      <c r="O331" s="3">
        <f t="shared" ca="1" si="106"/>
        <v>120769.98023249033</v>
      </c>
      <c r="P331" s="3">
        <f t="shared" ca="1" si="125"/>
        <v>15606</v>
      </c>
      <c r="Q331" s="3">
        <f t="shared" ca="1" si="107"/>
        <v>28125.987661669995</v>
      </c>
      <c r="R331" s="3">
        <f t="shared" ca="1" si="108"/>
        <v>88235.395808497036</v>
      </c>
      <c r="S331" s="3">
        <f t="shared" ca="1" si="109"/>
        <v>536165.37604098744</v>
      </c>
      <c r="T331" s="3">
        <f t="shared" ca="1" si="110"/>
        <v>145338.95379649702</v>
      </c>
      <c r="U331" s="3">
        <f t="shared" ca="1" si="111"/>
        <v>390826.42224449042</v>
      </c>
    </row>
    <row r="332" spans="1:21" x14ac:dyDescent="0.3">
      <c r="A332" s="3">
        <f t="shared" ca="1" si="113"/>
        <v>2</v>
      </c>
      <c r="B332" s="3" t="str">
        <f t="shared" ca="1" si="114"/>
        <v>Women</v>
      </c>
      <c r="C332" s="3">
        <f t="shared" ca="1" si="115"/>
        <v>40</v>
      </c>
      <c r="D332" s="3">
        <f t="shared" ca="1" si="116"/>
        <v>3</v>
      </c>
      <c r="E332" s="3" t="str">
        <f t="shared" ca="1" si="117"/>
        <v>Teaching</v>
      </c>
      <c r="F332" s="3">
        <f t="shared" ca="1" si="118"/>
        <v>1</v>
      </c>
      <c r="G332" s="3" t="str">
        <f t="shared" ca="1" si="112"/>
        <v>High School</v>
      </c>
      <c r="H332" s="3">
        <f t="shared" ca="1" si="119"/>
        <v>0</v>
      </c>
      <c r="I332" s="3">
        <f t="shared" ca="1" si="120"/>
        <v>2</v>
      </c>
      <c r="J332" s="3">
        <f t="shared" ca="1" si="121"/>
        <v>68265</v>
      </c>
      <c r="K332" s="3">
        <f t="shared" ca="1" si="122"/>
        <v>6</v>
      </c>
      <c r="L332" s="3" t="str">
        <f t="shared" ca="1" si="123"/>
        <v>Saskatchewan</v>
      </c>
      <c r="M332" s="3">
        <f t="shared" ca="1" si="105"/>
        <v>273060</v>
      </c>
      <c r="N332" s="3">
        <f t="shared" ca="1" si="124"/>
        <v>51483.044355705439</v>
      </c>
      <c r="O332" s="3">
        <f t="shared" ca="1" si="106"/>
        <v>105039.49571819004</v>
      </c>
      <c r="P332" s="3">
        <f t="shared" ca="1" si="125"/>
        <v>36452</v>
      </c>
      <c r="Q332" s="3">
        <f t="shared" ca="1" si="107"/>
        <v>59613.520399963651</v>
      </c>
      <c r="R332" s="3">
        <f t="shared" ca="1" si="108"/>
        <v>43003.725367586565</v>
      </c>
      <c r="S332" s="3">
        <f t="shared" ca="1" si="109"/>
        <v>421103.22108577657</v>
      </c>
      <c r="T332" s="3">
        <f t="shared" ca="1" si="110"/>
        <v>147548.5647556691</v>
      </c>
      <c r="U332" s="3">
        <f t="shared" ca="1" si="111"/>
        <v>273554.65633010748</v>
      </c>
    </row>
    <row r="333" spans="1:21" x14ac:dyDescent="0.3">
      <c r="A333" s="3">
        <f t="shared" ca="1" si="113"/>
        <v>2</v>
      </c>
      <c r="B333" s="3" t="str">
        <f t="shared" ca="1" si="114"/>
        <v>Women</v>
      </c>
      <c r="C333" s="3">
        <f t="shared" ca="1" si="115"/>
        <v>31</v>
      </c>
      <c r="D333" s="3">
        <f t="shared" ca="1" si="116"/>
        <v>2</v>
      </c>
      <c r="E333" s="3" t="str">
        <f t="shared" ca="1" si="117"/>
        <v>Construction</v>
      </c>
      <c r="F333" s="3">
        <f t="shared" ca="1" si="118"/>
        <v>2</v>
      </c>
      <c r="G333" s="3" t="str">
        <f t="shared" ca="1" si="112"/>
        <v>College</v>
      </c>
      <c r="H333" s="3">
        <f t="shared" ca="1" si="119"/>
        <v>3</v>
      </c>
      <c r="I333" s="3">
        <f t="shared" ca="1" si="120"/>
        <v>2</v>
      </c>
      <c r="J333" s="3">
        <f t="shared" ca="1" si="121"/>
        <v>56089</v>
      </c>
      <c r="K333" s="3">
        <f t="shared" ca="1" si="122"/>
        <v>2</v>
      </c>
      <c r="L333" s="3" t="str">
        <f t="shared" ca="1" si="123"/>
        <v>BC</v>
      </c>
      <c r="M333" s="3">
        <f t="shared" ca="1" si="105"/>
        <v>280445</v>
      </c>
      <c r="N333" s="3">
        <f t="shared" ca="1" si="124"/>
        <v>89669.901267314155</v>
      </c>
      <c r="O333" s="3">
        <f t="shared" ca="1" si="106"/>
        <v>610.03242070081728</v>
      </c>
      <c r="P333" s="3">
        <f t="shared" ca="1" si="125"/>
        <v>515</v>
      </c>
      <c r="Q333" s="3">
        <f t="shared" ca="1" si="107"/>
        <v>18811.463169149505</v>
      </c>
      <c r="R333" s="3">
        <f t="shared" ca="1" si="108"/>
        <v>69136.929754435347</v>
      </c>
      <c r="S333" s="3">
        <f t="shared" ca="1" si="109"/>
        <v>350191.9621751362</v>
      </c>
      <c r="T333" s="3">
        <f t="shared" ca="1" si="110"/>
        <v>108996.36443646366</v>
      </c>
      <c r="U333" s="3">
        <f t="shared" ca="1" si="111"/>
        <v>241195.59773867254</v>
      </c>
    </row>
    <row r="334" spans="1:21" x14ac:dyDescent="0.3">
      <c r="A334" s="3">
        <f t="shared" ca="1" si="113"/>
        <v>2</v>
      </c>
      <c r="B334" s="3" t="str">
        <f t="shared" ca="1" si="114"/>
        <v>Women</v>
      </c>
      <c r="C334" s="3">
        <f t="shared" ca="1" si="115"/>
        <v>25</v>
      </c>
      <c r="D334" s="3">
        <f t="shared" ca="1" si="116"/>
        <v>1</v>
      </c>
      <c r="E334" s="3" t="str">
        <f t="shared" ca="1" si="117"/>
        <v>Health</v>
      </c>
      <c r="F334" s="3">
        <f t="shared" ca="1" si="118"/>
        <v>4</v>
      </c>
      <c r="G334" s="3" t="str">
        <f t="shared" ca="1" si="112"/>
        <v>Technical</v>
      </c>
      <c r="H334" s="3">
        <f t="shared" ca="1" si="119"/>
        <v>4</v>
      </c>
      <c r="I334" s="3">
        <f t="shared" ca="1" si="120"/>
        <v>3</v>
      </c>
      <c r="J334" s="3">
        <f t="shared" ca="1" si="121"/>
        <v>81782</v>
      </c>
      <c r="K334" s="3">
        <f t="shared" ca="1" si="122"/>
        <v>7</v>
      </c>
      <c r="L334" s="3" t="str">
        <f t="shared" ca="1" si="123"/>
        <v>Ontario</v>
      </c>
      <c r="M334" s="3">
        <f t="shared" ca="1" si="105"/>
        <v>327128</v>
      </c>
      <c r="N334" s="3">
        <f t="shared" ca="1" si="124"/>
        <v>205113.75740784171</v>
      </c>
      <c r="O334" s="3">
        <f t="shared" ca="1" si="106"/>
        <v>172768.21098361854</v>
      </c>
      <c r="P334" s="3">
        <f t="shared" ca="1" si="125"/>
        <v>112875</v>
      </c>
      <c r="Q334" s="3">
        <f t="shared" ca="1" si="107"/>
        <v>75721.437359987234</v>
      </c>
      <c r="R334" s="3">
        <f t="shared" ca="1" si="108"/>
        <v>96032.890293360324</v>
      </c>
      <c r="S334" s="3">
        <f t="shared" ca="1" si="109"/>
        <v>595929.10127697885</v>
      </c>
      <c r="T334" s="3">
        <f t="shared" ca="1" si="110"/>
        <v>393710.19476782897</v>
      </c>
      <c r="U334" s="3">
        <f t="shared" ca="1" si="111"/>
        <v>202218.90650914988</v>
      </c>
    </row>
    <row r="335" spans="1:21" x14ac:dyDescent="0.3">
      <c r="A335" s="3">
        <f t="shared" ca="1" si="113"/>
        <v>1</v>
      </c>
      <c r="B335" s="3" t="str">
        <f t="shared" ca="1" si="114"/>
        <v>Men</v>
      </c>
      <c r="C335" s="3">
        <f t="shared" ca="1" si="115"/>
        <v>39</v>
      </c>
      <c r="D335" s="3">
        <f t="shared" ca="1" si="116"/>
        <v>5</v>
      </c>
      <c r="E335" s="3" t="str">
        <f t="shared" ca="1" si="117"/>
        <v>General Work</v>
      </c>
      <c r="F335" s="3">
        <f t="shared" ca="1" si="118"/>
        <v>1</v>
      </c>
      <c r="G335" s="3" t="str">
        <f t="shared" ca="1" si="112"/>
        <v>High School</v>
      </c>
      <c r="H335" s="3">
        <f t="shared" ca="1" si="119"/>
        <v>3</v>
      </c>
      <c r="I335" s="3">
        <f t="shared" ca="1" si="120"/>
        <v>1</v>
      </c>
      <c r="J335" s="3">
        <f t="shared" ca="1" si="121"/>
        <v>78967</v>
      </c>
      <c r="K335" s="3">
        <f t="shared" ca="1" si="122"/>
        <v>3</v>
      </c>
      <c r="L335" s="3" t="str">
        <f t="shared" ca="1" si="123"/>
        <v>Northwest TR</v>
      </c>
      <c r="M335" s="3">
        <f t="shared" ca="1" si="105"/>
        <v>236901</v>
      </c>
      <c r="N335" s="3">
        <f t="shared" ca="1" si="124"/>
        <v>212434.28506947673</v>
      </c>
      <c r="O335" s="3">
        <f t="shared" ca="1" si="106"/>
        <v>12370.390282377313</v>
      </c>
      <c r="P335" s="3">
        <f t="shared" ca="1" si="125"/>
        <v>8027</v>
      </c>
      <c r="Q335" s="3">
        <f t="shared" ca="1" si="107"/>
        <v>48562.408671150893</v>
      </c>
      <c r="R335" s="3">
        <f t="shared" ca="1" si="108"/>
        <v>56088.809003239629</v>
      </c>
      <c r="S335" s="3">
        <f t="shared" ca="1" si="109"/>
        <v>305360.19928561692</v>
      </c>
      <c r="T335" s="3">
        <f t="shared" ca="1" si="110"/>
        <v>269023.69374062761</v>
      </c>
      <c r="U335" s="3">
        <f t="shared" ca="1" si="111"/>
        <v>36336.505544989312</v>
      </c>
    </row>
    <row r="336" spans="1:21" x14ac:dyDescent="0.3">
      <c r="A336" s="3">
        <f t="shared" ca="1" si="113"/>
        <v>2</v>
      </c>
      <c r="B336" s="3" t="str">
        <f t="shared" ca="1" si="114"/>
        <v>Women</v>
      </c>
      <c r="C336" s="3">
        <f t="shared" ca="1" si="115"/>
        <v>45</v>
      </c>
      <c r="D336" s="3">
        <f t="shared" ca="1" si="116"/>
        <v>1</v>
      </c>
      <c r="E336" s="3" t="str">
        <f t="shared" ca="1" si="117"/>
        <v>Health</v>
      </c>
      <c r="F336" s="3">
        <f t="shared" ca="1" si="118"/>
        <v>4</v>
      </c>
      <c r="G336" s="3" t="str">
        <f t="shared" ca="1" si="112"/>
        <v>Technical</v>
      </c>
      <c r="H336" s="3">
        <f t="shared" ca="1" si="119"/>
        <v>1</v>
      </c>
      <c r="I336" s="3">
        <f t="shared" ca="1" si="120"/>
        <v>1</v>
      </c>
      <c r="J336" s="3">
        <f t="shared" ca="1" si="121"/>
        <v>70262</v>
      </c>
      <c r="K336" s="3">
        <f t="shared" ca="1" si="122"/>
        <v>7</v>
      </c>
      <c r="L336" s="3" t="str">
        <f t="shared" ca="1" si="123"/>
        <v>Ontario</v>
      </c>
      <c r="M336" s="3">
        <f t="shared" ca="1" si="105"/>
        <v>281048</v>
      </c>
      <c r="N336" s="3">
        <f t="shared" ca="1" si="124"/>
        <v>91856.337740260613</v>
      </c>
      <c r="O336" s="3">
        <f t="shared" ca="1" si="106"/>
        <v>28623.047202228772</v>
      </c>
      <c r="P336" s="3">
        <f t="shared" ca="1" si="125"/>
        <v>16907</v>
      </c>
      <c r="Q336" s="3">
        <f t="shared" ca="1" si="107"/>
        <v>51156.03338311617</v>
      </c>
      <c r="R336" s="3">
        <f t="shared" ca="1" si="108"/>
        <v>72711.759462612055</v>
      </c>
      <c r="S336" s="3">
        <f t="shared" ca="1" si="109"/>
        <v>382382.80666484084</v>
      </c>
      <c r="T336" s="3">
        <f t="shared" ca="1" si="110"/>
        <v>159919.37112337677</v>
      </c>
      <c r="U336" s="3">
        <f t="shared" ca="1" si="111"/>
        <v>222463.43554146407</v>
      </c>
    </row>
    <row r="337" spans="1:21" x14ac:dyDescent="0.3">
      <c r="A337" s="3">
        <f t="shared" ca="1" si="113"/>
        <v>2</v>
      </c>
      <c r="B337" s="3" t="str">
        <f t="shared" ca="1" si="114"/>
        <v>Women</v>
      </c>
      <c r="C337" s="3">
        <f t="shared" ca="1" si="115"/>
        <v>40</v>
      </c>
      <c r="D337" s="3">
        <f t="shared" ca="1" si="116"/>
        <v>2</v>
      </c>
      <c r="E337" s="3" t="str">
        <f t="shared" ca="1" si="117"/>
        <v>Construction</v>
      </c>
      <c r="F337" s="3">
        <f t="shared" ca="1" si="118"/>
        <v>5</v>
      </c>
      <c r="G337" s="3" t="str">
        <f t="shared" ca="1" si="112"/>
        <v>Other</v>
      </c>
      <c r="H337" s="3">
        <f t="shared" ca="1" si="119"/>
        <v>4</v>
      </c>
      <c r="I337" s="3">
        <f t="shared" ca="1" si="120"/>
        <v>3</v>
      </c>
      <c r="J337" s="3">
        <f t="shared" ca="1" si="121"/>
        <v>79193</v>
      </c>
      <c r="K337" s="3">
        <f t="shared" ca="1" si="122"/>
        <v>3</v>
      </c>
      <c r="L337" s="3" t="str">
        <f t="shared" ca="1" si="123"/>
        <v>Northwest TR</v>
      </c>
      <c r="M337" s="3">
        <f t="shared" ca="1" si="105"/>
        <v>316772</v>
      </c>
      <c r="N337" s="3">
        <f t="shared" ca="1" si="124"/>
        <v>279565.99623794964</v>
      </c>
      <c r="O337" s="3">
        <f t="shared" ca="1" si="106"/>
        <v>32110.346982255804</v>
      </c>
      <c r="P337" s="3">
        <f t="shared" ca="1" si="125"/>
        <v>31511</v>
      </c>
      <c r="Q337" s="3">
        <f t="shared" ca="1" si="107"/>
        <v>6680.4690626760239</v>
      </c>
      <c r="R337" s="3">
        <f t="shared" ca="1" si="108"/>
        <v>53267.560959750728</v>
      </c>
      <c r="S337" s="3">
        <f t="shared" ca="1" si="109"/>
        <v>402149.90794200654</v>
      </c>
      <c r="T337" s="3">
        <f t="shared" ca="1" si="110"/>
        <v>317757.46530062566</v>
      </c>
      <c r="U337" s="3">
        <f t="shared" ca="1" si="111"/>
        <v>84392.442641380883</v>
      </c>
    </row>
    <row r="338" spans="1:21" x14ac:dyDescent="0.3">
      <c r="A338" s="3">
        <f t="shared" ca="1" si="113"/>
        <v>1</v>
      </c>
      <c r="B338" s="3" t="str">
        <f t="shared" ca="1" si="114"/>
        <v>Men</v>
      </c>
      <c r="C338" s="3">
        <f t="shared" ca="1" si="115"/>
        <v>40</v>
      </c>
      <c r="D338" s="3">
        <f t="shared" ca="1" si="116"/>
        <v>6</v>
      </c>
      <c r="E338" s="3" t="str">
        <f t="shared" ca="1" si="117"/>
        <v>Agriculture</v>
      </c>
      <c r="F338" s="3">
        <f t="shared" ca="1" si="118"/>
        <v>1</v>
      </c>
      <c r="G338" s="3" t="str">
        <f t="shared" ca="1" si="112"/>
        <v>High School</v>
      </c>
      <c r="H338" s="3">
        <f t="shared" ca="1" si="119"/>
        <v>1</v>
      </c>
      <c r="I338" s="3">
        <f t="shared" ca="1" si="120"/>
        <v>2</v>
      </c>
      <c r="J338" s="3">
        <f t="shared" ca="1" si="121"/>
        <v>34386</v>
      </c>
      <c r="K338" s="3">
        <f t="shared" ca="1" si="122"/>
        <v>6</v>
      </c>
      <c r="L338" s="3" t="str">
        <f t="shared" ca="1" si="123"/>
        <v>Saskatchewan</v>
      </c>
      <c r="M338" s="3">
        <f t="shared" ca="1" si="105"/>
        <v>103158</v>
      </c>
      <c r="N338" s="3">
        <f t="shared" ca="1" si="124"/>
        <v>86838.110168537954</v>
      </c>
      <c r="O338" s="3">
        <f t="shared" ca="1" si="106"/>
        <v>52378.359474096709</v>
      </c>
      <c r="P338" s="3">
        <f t="shared" ca="1" si="125"/>
        <v>21493</v>
      </c>
      <c r="Q338" s="3">
        <f t="shared" ca="1" si="107"/>
        <v>34114.34896909479</v>
      </c>
      <c r="R338" s="3">
        <f t="shared" ca="1" si="108"/>
        <v>16255.403641297455</v>
      </c>
      <c r="S338" s="3">
        <f t="shared" ca="1" si="109"/>
        <v>171791.76311539416</v>
      </c>
      <c r="T338" s="3">
        <f t="shared" ca="1" si="110"/>
        <v>142445.45913763274</v>
      </c>
      <c r="U338" s="3">
        <f t="shared" ca="1" si="111"/>
        <v>29346.303977761418</v>
      </c>
    </row>
    <row r="339" spans="1:21" x14ac:dyDescent="0.3">
      <c r="A339" s="3">
        <f t="shared" ca="1" si="113"/>
        <v>2</v>
      </c>
      <c r="B339" s="3" t="str">
        <f t="shared" ca="1" si="114"/>
        <v>Women</v>
      </c>
      <c r="C339" s="3">
        <f t="shared" ca="1" si="115"/>
        <v>44</v>
      </c>
      <c r="D339" s="3">
        <f t="shared" ca="1" si="116"/>
        <v>4</v>
      </c>
      <c r="E339" s="3" t="str">
        <f t="shared" ca="1" si="117"/>
        <v>IT</v>
      </c>
      <c r="F339" s="3">
        <f t="shared" ca="1" si="118"/>
        <v>1</v>
      </c>
      <c r="G339" s="3" t="str">
        <f t="shared" ca="1" si="112"/>
        <v>High School</v>
      </c>
      <c r="H339" s="3">
        <f t="shared" ca="1" si="119"/>
        <v>2</v>
      </c>
      <c r="I339" s="3">
        <f t="shared" ca="1" si="120"/>
        <v>1</v>
      </c>
      <c r="J339" s="3">
        <f t="shared" ca="1" si="121"/>
        <v>51199</v>
      </c>
      <c r="K339" s="3">
        <f t="shared" ca="1" si="122"/>
        <v>3</v>
      </c>
      <c r="L339" s="3" t="str">
        <f t="shared" ca="1" si="123"/>
        <v>Northwest TR</v>
      </c>
      <c r="M339" s="3">
        <f t="shared" ca="1" si="105"/>
        <v>307194</v>
      </c>
      <c r="N339" s="3">
        <f t="shared" ca="1" si="124"/>
        <v>175350.73961832109</v>
      </c>
      <c r="O339" s="3">
        <f t="shared" ca="1" si="106"/>
        <v>40766.134972168133</v>
      </c>
      <c r="P339" s="3">
        <f t="shared" ca="1" si="125"/>
        <v>33222</v>
      </c>
      <c r="Q339" s="3">
        <f t="shared" ca="1" si="107"/>
        <v>43606.872273266919</v>
      </c>
      <c r="R339" s="3">
        <f t="shared" ca="1" si="108"/>
        <v>16798.679218345205</v>
      </c>
      <c r="S339" s="3">
        <f t="shared" ca="1" si="109"/>
        <v>364758.81419051334</v>
      </c>
      <c r="T339" s="3">
        <f t="shared" ca="1" si="110"/>
        <v>252179.61189158802</v>
      </c>
      <c r="U339" s="3">
        <f t="shared" ca="1" si="111"/>
        <v>112579.20229892532</v>
      </c>
    </row>
    <row r="340" spans="1:21" x14ac:dyDescent="0.3">
      <c r="A340" s="3">
        <f t="shared" ca="1" si="113"/>
        <v>1</v>
      </c>
      <c r="B340" s="3" t="str">
        <f t="shared" ca="1" si="114"/>
        <v>Men</v>
      </c>
      <c r="C340" s="3">
        <f t="shared" ca="1" si="115"/>
        <v>31</v>
      </c>
      <c r="D340" s="3">
        <f t="shared" ca="1" si="116"/>
        <v>3</v>
      </c>
      <c r="E340" s="3" t="str">
        <f t="shared" ca="1" si="117"/>
        <v>Teaching</v>
      </c>
      <c r="F340" s="3">
        <f t="shared" ca="1" si="118"/>
        <v>1</v>
      </c>
      <c r="G340" s="3" t="str">
        <f t="shared" ca="1" si="112"/>
        <v>High School</v>
      </c>
      <c r="H340" s="3">
        <f t="shared" ca="1" si="119"/>
        <v>2</v>
      </c>
      <c r="I340" s="3">
        <f t="shared" ca="1" si="120"/>
        <v>1</v>
      </c>
      <c r="J340" s="3">
        <f t="shared" ca="1" si="121"/>
        <v>41801</v>
      </c>
      <c r="K340" s="3">
        <f t="shared" ca="1" si="122"/>
        <v>1</v>
      </c>
      <c r="L340" s="3" t="str">
        <f t="shared" ca="1" si="123"/>
        <v>Yukon</v>
      </c>
      <c r="M340" s="3">
        <f t="shared" ca="1" si="105"/>
        <v>125403</v>
      </c>
      <c r="N340" s="3">
        <f t="shared" ca="1" si="124"/>
        <v>18619.099040390771</v>
      </c>
      <c r="O340" s="3">
        <f t="shared" ca="1" si="106"/>
        <v>2041.0661876195975</v>
      </c>
      <c r="P340" s="3">
        <f t="shared" ca="1" si="125"/>
        <v>1487</v>
      </c>
      <c r="Q340" s="3">
        <f t="shared" ca="1" si="107"/>
        <v>52.147217452893791</v>
      </c>
      <c r="R340" s="3">
        <f t="shared" ca="1" si="108"/>
        <v>33862.205707003748</v>
      </c>
      <c r="S340" s="3">
        <f t="shared" ca="1" si="109"/>
        <v>161306.27189462335</v>
      </c>
      <c r="T340" s="3">
        <f t="shared" ca="1" si="110"/>
        <v>20158.246257843664</v>
      </c>
      <c r="U340" s="3">
        <f t="shared" ca="1" si="111"/>
        <v>141148.0256367797</v>
      </c>
    </row>
    <row r="341" spans="1:21" x14ac:dyDescent="0.3">
      <c r="A341" s="3">
        <f t="shared" ca="1" si="113"/>
        <v>1</v>
      </c>
      <c r="B341" s="3" t="str">
        <f t="shared" ca="1" si="114"/>
        <v>Men</v>
      </c>
      <c r="C341" s="3">
        <f t="shared" ca="1" si="115"/>
        <v>39</v>
      </c>
      <c r="D341" s="3">
        <f t="shared" ca="1" si="116"/>
        <v>1</v>
      </c>
      <c r="E341" s="3" t="str">
        <f t="shared" ca="1" si="117"/>
        <v>Health</v>
      </c>
      <c r="F341" s="3">
        <f t="shared" ca="1" si="118"/>
        <v>3</v>
      </c>
      <c r="G341" s="3" t="str">
        <f t="shared" ca="1" si="112"/>
        <v>University</v>
      </c>
      <c r="H341" s="3">
        <f t="shared" ca="1" si="119"/>
        <v>2</v>
      </c>
      <c r="I341" s="3">
        <f t="shared" ca="1" si="120"/>
        <v>3</v>
      </c>
      <c r="J341" s="3">
        <f t="shared" ca="1" si="121"/>
        <v>51358</v>
      </c>
      <c r="K341" s="3">
        <f t="shared" ca="1" si="122"/>
        <v>4</v>
      </c>
      <c r="L341" s="3" t="str">
        <f t="shared" ca="1" si="123"/>
        <v>Alberta</v>
      </c>
      <c r="M341" s="3">
        <f t="shared" ca="1" si="105"/>
        <v>256790</v>
      </c>
      <c r="N341" s="3">
        <f t="shared" ca="1" si="124"/>
        <v>90306.592408465294</v>
      </c>
      <c r="O341" s="3">
        <f t="shared" ca="1" si="106"/>
        <v>9843.0000145550985</v>
      </c>
      <c r="P341" s="3">
        <f t="shared" ca="1" si="125"/>
        <v>8043</v>
      </c>
      <c r="Q341" s="3">
        <f t="shared" ca="1" si="107"/>
        <v>24105.910836427243</v>
      </c>
      <c r="R341" s="3">
        <f t="shared" ca="1" si="108"/>
        <v>24597.166316627845</v>
      </c>
      <c r="S341" s="3">
        <f t="shared" ca="1" si="109"/>
        <v>291230.16633118293</v>
      </c>
      <c r="T341" s="3">
        <f t="shared" ca="1" si="110"/>
        <v>122455.50324489253</v>
      </c>
      <c r="U341" s="3">
        <f t="shared" ca="1" si="111"/>
        <v>168774.66308629041</v>
      </c>
    </row>
    <row r="342" spans="1:21" x14ac:dyDescent="0.3">
      <c r="A342" s="3">
        <f t="shared" ca="1" si="113"/>
        <v>1</v>
      </c>
      <c r="B342" s="3" t="str">
        <f t="shared" ca="1" si="114"/>
        <v>Men</v>
      </c>
      <c r="C342" s="3">
        <f t="shared" ca="1" si="115"/>
        <v>45</v>
      </c>
      <c r="D342" s="3">
        <f t="shared" ca="1" si="116"/>
        <v>5</v>
      </c>
      <c r="E342" s="3" t="str">
        <f t="shared" ca="1" si="117"/>
        <v>General Work</v>
      </c>
      <c r="F342" s="3">
        <f t="shared" ca="1" si="118"/>
        <v>5</v>
      </c>
      <c r="G342" s="3" t="str">
        <f t="shared" ca="1" si="112"/>
        <v>Other</v>
      </c>
      <c r="H342" s="3">
        <f t="shared" ca="1" si="119"/>
        <v>2</v>
      </c>
      <c r="I342" s="3">
        <f t="shared" ca="1" si="120"/>
        <v>3</v>
      </c>
      <c r="J342" s="3">
        <f t="shared" ca="1" si="121"/>
        <v>80961</v>
      </c>
      <c r="K342" s="3">
        <f t="shared" ca="1" si="122"/>
        <v>11</v>
      </c>
      <c r="L342" s="3" t="str">
        <f t="shared" ca="1" si="123"/>
        <v>Nova Scotia</v>
      </c>
      <c r="M342" s="3">
        <f t="shared" ca="1" si="105"/>
        <v>404805</v>
      </c>
      <c r="N342" s="3">
        <f t="shared" ca="1" si="124"/>
        <v>137555.14397366391</v>
      </c>
      <c r="O342" s="3">
        <f t="shared" ca="1" si="106"/>
        <v>3800.1102464248606</v>
      </c>
      <c r="P342" s="3">
        <f t="shared" ca="1" si="125"/>
        <v>3326</v>
      </c>
      <c r="Q342" s="3">
        <f t="shared" ca="1" si="107"/>
        <v>34348.895892322209</v>
      </c>
      <c r="R342" s="3">
        <f t="shared" ca="1" si="108"/>
        <v>9635.0022592416135</v>
      </c>
      <c r="S342" s="3">
        <f t="shared" ca="1" si="109"/>
        <v>418240.11250566645</v>
      </c>
      <c r="T342" s="3">
        <f t="shared" ca="1" si="110"/>
        <v>175230.03986598612</v>
      </c>
      <c r="U342" s="3">
        <f t="shared" ca="1" si="111"/>
        <v>243010.07263968032</v>
      </c>
    </row>
    <row r="343" spans="1:21" x14ac:dyDescent="0.3">
      <c r="A343" s="3">
        <f t="shared" ca="1" si="113"/>
        <v>1</v>
      </c>
      <c r="B343" s="3" t="str">
        <f t="shared" ca="1" si="114"/>
        <v>Men</v>
      </c>
      <c r="C343" s="3">
        <f t="shared" ca="1" si="115"/>
        <v>35</v>
      </c>
      <c r="D343" s="3">
        <f t="shared" ca="1" si="116"/>
        <v>2</v>
      </c>
      <c r="E343" s="3" t="str">
        <f t="shared" ca="1" si="117"/>
        <v>Construction</v>
      </c>
      <c r="F343" s="3">
        <f t="shared" ca="1" si="118"/>
        <v>4</v>
      </c>
      <c r="G343" s="3" t="str">
        <f t="shared" ca="1" si="112"/>
        <v>Technical</v>
      </c>
      <c r="H343" s="3">
        <f t="shared" ca="1" si="119"/>
        <v>0</v>
      </c>
      <c r="I343" s="3">
        <f t="shared" ca="1" si="120"/>
        <v>2</v>
      </c>
      <c r="J343" s="3">
        <f t="shared" ca="1" si="121"/>
        <v>33067</v>
      </c>
      <c r="K343" s="3">
        <f t="shared" ca="1" si="122"/>
        <v>10</v>
      </c>
      <c r="L343" s="3" t="str">
        <f t="shared" ca="1" si="123"/>
        <v>New Brunckwick</v>
      </c>
      <c r="M343" s="3">
        <f t="shared" ca="1" si="105"/>
        <v>132268</v>
      </c>
      <c r="N343" s="3">
        <f t="shared" ca="1" si="124"/>
        <v>96346.89307420874</v>
      </c>
      <c r="O343" s="3">
        <f t="shared" ca="1" si="106"/>
        <v>33127.124145199014</v>
      </c>
      <c r="P343" s="3">
        <f t="shared" ca="1" si="125"/>
        <v>395</v>
      </c>
      <c r="Q343" s="3">
        <f t="shared" ca="1" si="107"/>
        <v>28754.607893154567</v>
      </c>
      <c r="R343" s="3">
        <f t="shared" ca="1" si="108"/>
        <v>46968.624251027883</v>
      </c>
      <c r="S343" s="3">
        <f t="shared" ca="1" si="109"/>
        <v>212363.7483962269</v>
      </c>
      <c r="T343" s="3">
        <f t="shared" ca="1" si="110"/>
        <v>125496.5009673633</v>
      </c>
      <c r="U343" s="3">
        <f t="shared" ca="1" si="111"/>
        <v>86867.2474288636</v>
      </c>
    </row>
    <row r="344" spans="1:21" x14ac:dyDescent="0.3">
      <c r="A344" s="3">
        <f t="shared" ca="1" si="113"/>
        <v>1</v>
      </c>
      <c r="B344" s="3" t="str">
        <f t="shared" ca="1" si="114"/>
        <v>Men</v>
      </c>
      <c r="C344" s="3">
        <f t="shared" ca="1" si="115"/>
        <v>34</v>
      </c>
      <c r="D344" s="3">
        <f t="shared" ca="1" si="116"/>
        <v>2</v>
      </c>
      <c r="E344" s="3" t="str">
        <f t="shared" ca="1" si="117"/>
        <v>Construction</v>
      </c>
      <c r="F344" s="3">
        <f t="shared" ca="1" si="118"/>
        <v>1</v>
      </c>
      <c r="G344" s="3" t="str">
        <f t="shared" ca="1" si="112"/>
        <v>High School</v>
      </c>
      <c r="H344" s="3">
        <f t="shared" ca="1" si="119"/>
        <v>4</v>
      </c>
      <c r="I344" s="3">
        <f t="shared" ca="1" si="120"/>
        <v>2</v>
      </c>
      <c r="J344" s="3">
        <f t="shared" ca="1" si="121"/>
        <v>30645</v>
      </c>
      <c r="K344" s="3">
        <f t="shared" ca="1" si="122"/>
        <v>1</v>
      </c>
      <c r="L344" s="3" t="str">
        <f t="shared" ca="1" si="123"/>
        <v>Yukon</v>
      </c>
      <c r="M344" s="3">
        <f t="shared" ca="1" si="105"/>
        <v>183870</v>
      </c>
      <c r="N344" s="3">
        <f t="shared" ca="1" si="124"/>
        <v>173851.80705489308</v>
      </c>
      <c r="O344" s="3">
        <f t="shared" ca="1" si="106"/>
        <v>56110.946702033318</v>
      </c>
      <c r="P344" s="3">
        <f t="shared" ca="1" si="125"/>
        <v>43061</v>
      </c>
      <c r="Q344" s="3">
        <f t="shared" ca="1" si="107"/>
        <v>25303.732153568089</v>
      </c>
      <c r="R344" s="3">
        <f t="shared" ca="1" si="108"/>
        <v>36965.318337559125</v>
      </c>
      <c r="S344" s="3">
        <f t="shared" ca="1" si="109"/>
        <v>276946.26503959246</v>
      </c>
      <c r="T344" s="3">
        <f t="shared" ca="1" si="110"/>
        <v>242216.53920846118</v>
      </c>
      <c r="U344" s="3">
        <f t="shared" ca="1" si="111"/>
        <v>34729.725831131276</v>
      </c>
    </row>
    <row r="345" spans="1:21" x14ac:dyDescent="0.3">
      <c r="A345" s="3">
        <f t="shared" ca="1" si="113"/>
        <v>1</v>
      </c>
      <c r="B345" s="3" t="str">
        <f t="shared" ca="1" si="114"/>
        <v>Men</v>
      </c>
      <c r="C345" s="3">
        <f t="shared" ca="1" si="115"/>
        <v>25</v>
      </c>
      <c r="D345" s="3">
        <f t="shared" ca="1" si="116"/>
        <v>6</v>
      </c>
      <c r="E345" s="3" t="str">
        <f t="shared" ca="1" si="117"/>
        <v>Agriculture</v>
      </c>
      <c r="F345" s="3">
        <f t="shared" ca="1" si="118"/>
        <v>1</v>
      </c>
      <c r="G345" s="3" t="str">
        <f t="shared" ca="1" si="112"/>
        <v>High School</v>
      </c>
      <c r="H345" s="3">
        <f t="shared" ca="1" si="119"/>
        <v>2</v>
      </c>
      <c r="I345" s="3">
        <f t="shared" ca="1" si="120"/>
        <v>2</v>
      </c>
      <c r="J345" s="3">
        <f t="shared" ca="1" si="121"/>
        <v>45214</v>
      </c>
      <c r="K345" s="3">
        <f t="shared" ca="1" si="122"/>
        <v>13</v>
      </c>
      <c r="L345" s="3" t="str">
        <f t="shared" ca="1" si="123"/>
        <v>Prince Edward Island</v>
      </c>
      <c r="M345" s="3">
        <f t="shared" ca="1" si="105"/>
        <v>180856</v>
      </c>
      <c r="N345" s="3">
        <f t="shared" ca="1" si="124"/>
        <v>6543.191252394512</v>
      </c>
      <c r="O345" s="3">
        <f t="shared" ca="1" si="106"/>
        <v>61031.578285131196</v>
      </c>
      <c r="P345" s="3">
        <f t="shared" ca="1" si="125"/>
        <v>555</v>
      </c>
      <c r="Q345" s="3">
        <f t="shared" ca="1" si="107"/>
        <v>39841.081769324752</v>
      </c>
      <c r="R345" s="3">
        <f t="shared" ca="1" si="108"/>
        <v>48506.047573800955</v>
      </c>
      <c r="S345" s="3">
        <f t="shared" ca="1" si="109"/>
        <v>290393.62585893215</v>
      </c>
      <c r="T345" s="3">
        <f t="shared" ca="1" si="110"/>
        <v>46939.273021719266</v>
      </c>
      <c r="U345" s="3">
        <f t="shared" ca="1" si="111"/>
        <v>243454.35283721288</v>
      </c>
    </row>
    <row r="346" spans="1:21" x14ac:dyDescent="0.3">
      <c r="A346" s="3">
        <f t="shared" ca="1" si="113"/>
        <v>1</v>
      </c>
      <c r="B346" s="3" t="str">
        <f t="shared" ca="1" si="114"/>
        <v>Men</v>
      </c>
      <c r="C346" s="3">
        <f t="shared" ca="1" si="115"/>
        <v>32</v>
      </c>
      <c r="D346" s="3">
        <f t="shared" ca="1" si="116"/>
        <v>2</v>
      </c>
      <c r="E346" s="3" t="str">
        <f t="shared" ca="1" si="117"/>
        <v>Construction</v>
      </c>
      <c r="F346" s="3">
        <f t="shared" ca="1" si="118"/>
        <v>5</v>
      </c>
      <c r="G346" s="3" t="str">
        <f t="shared" ca="1" si="112"/>
        <v>Other</v>
      </c>
      <c r="H346" s="3">
        <f t="shared" ca="1" si="119"/>
        <v>0</v>
      </c>
      <c r="I346" s="3">
        <f t="shared" ca="1" si="120"/>
        <v>2</v>
      </c>
      <c r="J346" s="3">
        <f t="shared" ca="1" si="121"/>
        <v>86552</v>
      </c>
      <c r="K346" s="3">
        <f t="shared" ca="1" si="122"/>
        <v>2</v>
      </c>
      <c r="L346" s="3" t="str">
        <f t="shared" ca="1" si="123"/>
        <v>BC</v>
      </c>
      <c r="M346" s="3">
        <f t="shared" ca="1" si="105"/>
        <v>346208</v>
      </c>
      <c r="N346" s="3">
        <f t="shared" ca="1" si="124"/>
        <v>295342.9148263575</v>
      </c>
      <c r="O346" s="3">
        <f t="shared" ca="1" si="106"/>
        <v>63773.424557101513</v>
      </c>
      <c r="P346" s="3">
        <f t="shared" ca="1" si="125"/>
        <v>38230</v>
      </c>
      <c r="Q346" s="3">
        <f t="shared" ca="1" si="107"/>
        <v>8577.6075835440515</v>
      </c>
      <c r="R346" s="3">
        <f t="shared" ca="1" si="108"/>
        <v>59727.475035499534</v>
      </c>
      <c r="S346" s="3">
        <f t="shared" ca="1" si="109"/>
        <v>469708.89959260105</v>
      </c>
      <c r="T346" s="3">
        <f t="shared" ca="1" si="110"/>
        <v>342150.52240990155</v>
      </c>
      <c r="U346" s="3">
        <f t="shared" ca="1" si="111"/>
        <v>127558.37718269951</v>
      </c>
    </row>
    <row r="347" spans="1:21" x14ac:dyDescent="0.3">
      <c r="A347" s="3">
        <f t="shared" ca="1" si="113"/>
        <v>1</v>
      </c>
      <c r="B347" s="3" t="str">
        <f t="shared" ca="1" si="114"/>
        <v>Men</v>
      </c>
      <c r="C347" s="3">
        <f t="shared" ca="1" si="115"/>
        <v>33</v>
      </c>
      <c r="D347" s="3">
        <f t="shared" ca="1" si="116"/>
        <v>1</v>
      </c>
      <c r="E347" s="3" t="str">
        <f t="shared" ca="1" si="117"/>
        <v>Health</v>
      </c>
      <c r="F347" s="3">
        <f t="shared" ca="1" si="118"/>
        <v>1</v>
      </c>
      <c r="G347" s="3" t="str">
        <f t="shared" ca="1" si="112"/>
        <v>High School</v>
      </c>
      <c r="H347" s="3">
        <f t="shared" ca="1" si="119"/>
        <v>3</v>
      </c>
      <c r="I347" s="3">
        <f t="shared" ca="1" si="120"/>
        <v>1</v>
      </c>
      <c r="J347" s="3">
        <f t="shared" ca="1" si="121"/>
        <v>27302</v>
      </c>
      <c r="K347" s="3">
        <f t="shared" ca="1" si="122"/>
        <v>4</v>
      </c>
      <c r="L347" s="3" t="str">
        <f t="shared" ca="1" si="123"/>
        <v>Alberta</v>
      </c>
      <c r="M347" s="3">
        <f t="shared" ca="1" si="105"/>
        <v>109208</v>
      </c>
      <c r="N347" s="3">
        <f t="shared" ca="1" si="124"/>
        <v>61979.885065757633</v>
      </c>
      <c r="O347" s="3">
        <f t="shared" ca="1" si="106"/>
        <v>17590.468359106286</v>
      </c>
      <c r="P347" s="3">
        <f t="shared" ca="1" si="125"/>
        <v>1050</v>
      </c>
      <c r="Q347" s="3">
        <f t="shared" ca="1" si="107"/>
        <v>17600.27646684233</v>
      </c>
      <c r="R347" s="3">
        <f t="shared" ca="1" si="108"/>
        <v>30162.748172162163</v>
      </c>
      <c r="S347" s="3">
        <f t="shared" ca="1" si="109"/>
        <v>156961.21653126844</v>
      </c>
      <c r="T347" s="3">
        <f t="shared" ca="1" si="110"/>
        <v>80630.161532599959</v>
      </c>
      <c r="U347" s="3">
        <f t="shared" ca="1" si="111"/>
        <v>76331.054998668478</v>
      </c>
    </row>
    <row r="348" spans="1:21" x14ac:dyDescent="0.3">
      <c r="A348" s="3">
        <f t="shared" ca="1" si="113"/>
        <v>2</v>
      </c>
      <c r="B348" s="3" t="str">
        <f t="shared" ca="1" si="114"/>
        <v>Women</v>
      </c>
      <c r="C348" s="3">
        <f t="shared" ca="1" si="115"/>
        <v>36</v>
      </c>
      <c r="D348" s="3">
        <f t="shared" ca="1" si="116"/>
        <v>2</v>
      </c>
      <c r="E348" s="3" t="str">
        <f t="shared" ca="1" si="117"/>
        <v>Construction</v>
      </c>
      <c r="F348" s="3">
        <f t="shared" ca="1" si="118"/>
        <v>5</v>
      </c>
      <c r="G348" s="3" t="str">
        <f t="shared" ca="1" si="112"/>
        <v>Other</v>
      </c>
      <c r="H348" s="3">
        <f t="shared" ca="1" si="119"/>
        <v>4</v>
      </c>
      <c r="I348" s="3">
        <f t="shared" ca="1" si="120"/>
        <v>1</v>
      </c>
      <c r="J348" s="3">
        <f t="shared" ca="1" si="121"/>
        <v>31047</v>
      </c>
      <c r="K348" s="3">
        <f t="shared" ca="1" si="122"/>
        <v>4</v>
      </c>
      <c r="L348" s="3" t="str">
        <f t="shared" ca="1" si="123"/>
        <v>Alberta</v>
      </c>
      <c r="M348" s="3">
        <f t="shared" ca="1" si="105"/>
        <v>155235</v>
      </c>
      <c r="N348" s="3">
        <f t="shared" ca="1" si="124"/>
        <v>88723.733777772388</v>
      </c>
      <c r="O348" s="3">
        <f t="shared" ca="1" si="106"/>
        <v>20707.374210568829</v>
      </c>
      <c r="P348" s="3">
        <f t="shared" ca="1" si="125"/>
        <v>20032</v>
      </c>
      <c r="Q348" s="3">
        <f t="shared" ca="1" si="107"/>
        <v>9408.2238124674677</v>
      </c>
      <c r="R348" s="3">
        <f t="shared" ca="1" si="108"/>
        <v>6910.7669501383662</v>
      </c>
      <c r="S348" s="3">
        <f t="shared" ca="1" si="109"/>
        <v>182853.14116070722</v>
      </c>
      <c r="T348" s="3">
        <f t="shared" ca="1" si="110"/>
        <v>118163.95759023985</v>
      </c>
      <c r="U348" s="3">
        <f t="shared" ca="1" si="111"/>
        <v>64689.183570467372</v>
      </c>
    </row>
    <row r="349" spans="1:21" x14ac:dyDescent="0.3">
      <c r="A349" s="3">
        <f t="shared" ca="1" si="113"/>
        <v>1</v>
      </c>
      <c r="B349" s="3" t="str">
        <f t="shared" ca="1" si="114"/>
        <v>Men</v>
      </c>
      <c r="C349" s="3">
        <f t="shared" ca="1" si="115"/>
        <v>28</v>
      </c>
      <c r="D349" s="3">
        <f t="shared" ca="1" si="116"/>
        <v>1</v>
      </c>
      <c r="E349" s="3" t="str">
        <f t="shared" ca="1" si="117"/>
        <v>Health</v>
      </c>
      <c r="F349" s="3">
        <f t="shared" ca="1" si="118"/>
        <v>4</v>
      </c>
      <c r="G349" s="3" t="str">
        <f t="shared" ca="1" si="112"/>
        <v>Technical</v>
      </c>
      <c r="H349" s="3">
        <f t="shared" ca="1" si="119"/>
        <v>1</v>
      </c>
      <c r="I349" s="3">
        <f t="shared" ca="1" si="120"/>
        <v>1</v>
      </c>
      <c r="J349" s="3">
        <f t="shared" ca="1" si="121"/>
        <v>27254</v>
      </c>
      <c r="K349" s="3">
        <f t="shared" ca="1" si="122"/>
        <v>13</v>
      </c>
      <c r="L349" s="3" t="str">
        <f t="shared" ca="1" si="123"/>
        <v>Prince Edward Island</v>
      </c>
      <c r="M349" s="3">
        <f t="shared" ca="1" si="105"/>
        <v>109016</v>
      </c>
      <c r="N349" s="3">
        <f t="shared" ca="1" si="124"/>
        <v>11839.066039784151</v>
      </c>
      <c r="O349" s="3">
        <f t="shared" ca="1" si="106"/>
        <v>17730.031397921732</v>
      </c>
      <c r="P349" s="3">
        <f t="shared" ca="1" si="125"/>
        <v>7527</v>
      </c>
      <c r="Q349" s="3">
        <f t="shared" ca="1" si="107"/>
        <v>7190.4606123886615</v>
      </c>
      <c r="R349" s="3">
        <f t="shared" ca="1" si="108"/>
        <v>9576.4029604464158</v>
      </c>
      <c r="S349" s="3">
        <f t="shared" ca="1" si="109"/>
        <v>136322.43435836816</v>
      </c>
      <c r="T349" s="3">
        <f t="shared" ca="1" si="110"/>
        <v>26556.526652172812</v>
      </c>
      <c r="U349" s="3">
        <f t="shared" ca="1" si="111"/>
        <v>109765.90770619534</v>
      </c>
    </row>
    <row r="350" spans="1:21" x14ac:dyDescent="0.3">
      <c r="A350" s="3">
        <f t="shared" ca="1" si="113"/>
        <v>1</v>
      </c>
      <c r="B350" s="3" t="str">
        <f t="shared" ca="1" si="114"/>
        <v>Men</v>
      </c>
      <c r="C350" s="3">
        <f t="shared" ca="1" si="115"/>
        <v>27</v>
      </c>
      <c r="D350" s="3">
        <f t="shared" ca="1" si="116"/>
        <v>3</v>
      </c>
      <c r="E350" s="3" t="str">
        <f t="shared" ca="1" si="117"/>
        <v>Teaching</v>
      </c>
      <c r="F350" s="3">
        <f t="shared" ca="1" si="118"/>
        <v>2</v>
      </c>
      <c r="G350" s="3" t="str">
        <f t="shared" ca="1" si="112"/>
        <v>College</v>
      </c>
      <c r="H350" s="3">
        <f t="shared" ca="1" si="119"/>
        <v>2</v>
      </c>
      <c r="I350" s="3">
        <f t="shared" ca="1" si="120"/>
        <v>2</v>
      </c>
      <c r="J350" s="3">
        <f t="shared" ca="1" si="121"/>
        <v>52363</v>
      </c>
      <c r="K350" s="3">
        <f t="shared" ca="1" si="122"/>
        <v>5</v>
      </c>
      <c r="L350" s="3" t="str">
        <f t="shared" ca="1" si="123"/>
        <v>Nunavut</v>
      </c>
      <c r="M350" s="3">
        <f t="shared" ref="M350:M413" ca="1" si="126">J350*RANDBETWEEN(3,6)</f>
        <v>157089</v>
      </c>
      <c r="N350" s="3">
        <f t="shared" ca="1" si="124"/>
        <v>2713.1451575547349</v>
      </c>
      <c r="O350" s="3">
        <f t="shared" ref="O350:O413" ca="1" si="127">I350*RAND()*J350</f>
        <v>55985.863238201913</v>
      </c>
      <c r="P350" s="3">
        <f t="shared" ca="1" si="125"/>
        <v>7996</v>
      </c>
      <c r="Q350" s="3">
        <f t="shared" ref="Q350:Q413" ca="1" si="128">RAND()*J350</f>
        <v>10704.022595600651</v>
      </c>
      <c r="R350" s="3">
        <f t="shared" ref="R350:R413" ca="1" si="129">RAND()*J350*1.5</f>
        <v>62701.889281318414</v>
      </c>
      <c r="S350" s="3">
        <f t="shared" ref="S350:S413" ca="1" si="130">M350+O350+R350</f>
        <v>275776.75251952035</v>
      </c>
      <c r="T350" s="3">
        <f t="shared" ref="T350:T413" ca="1" si="131">N350+P350+Q350</f>
        <v>21413.167753155387</v>
      </c>
      <c r="U350" s="3">
        <f t="shared" ref="U350:U413" ca="1" si="132">S350-T350</f>
        <v>254363.58476636495</v>
      </c>
    </row>
    <row r="351" spans="1:21" x14ac:dyDescent="0.3">
      <c r="A351" s="3">
        <f t="shared" ca="1" si="113"/>
        <v>2</v>
      </c>
      <c r="B351" s="3" t="str">
        <f t="shared" ca="1" si="114"/>
        <v>Women</v>
      </c>
      <c r="C351" s="3">
        <f t="shared" ca="1" si="115"/>
        <v>30</v>
      </c>
      <c r="D351" s="3">
        <f t="shared" ca="1" si="116"/>
        <v>4</v>
      </c>
      <c r="E351" s="3" t="str">
        <f t="shared" ca="1" si="117"/>
        <v>IT</v>
      </c>
      <c r="F351" s="3">
        <f t="shared" ca="1" si="118"/>
        <v>3</v>
      </c>
      <c r="G351" s="3" t="str">
        <f t="shared" ca="1" si="112"/>
        <v>University</v>
      </c>
      <c r="H351" s="3">
        <f t="shared" ca="1" si="119"/>
        <v>3</v>
      </c>
      <c r="I351" s="3">
        <f t="shared" ca="1" si="120"/>
        <v>3</v>
      </c>
      <c r="J351" s="3">
        <f t="shared" ca="1" si="121"/>
        <v>32827</v>
      </c>
      <c r="K351" s="3">
        <f t="shared" ca="1" si="122"/>
        <v>7</v>
      </c>
      <c r="L351" s="3" t="str">
        <f t="shared" ca="1" si="123"/>
        <v>Ontario</v>
      </c>
      <c r="M351" s="3">
        <f t="shared" ca="1" si="126"/>
        <v>196962</v>
      </c>
      <c r="N351" s="3">
        <f t="shared" ca="1" si="124"/>
        <v>8850.5894957760029</v>
      </c>
      <c r="O351" s="3">
        <f t="shared" ca="1" si="127"/>
        <v>10369.916809630522</v>
      </c>
      <c r="P351" s="3">
        <f t="shared" ca="1" si="125"/>
        <v>1376</v>
      </c>
      <c r="Q351" s="3">
        <f t="shared" ca="1" si="128"/>
        <v>20769.706531096457</v>
      </c>
      <c r="R351" s="3">
        <f t="shared" ca="1" si="129"/>
        <v>19489.524099817798</v>
      </c>
      <c r="S351" s="3">
        <f t="shared" ca="1" si="130"/>
        <v>226821.44090944831</v>
      </c>
      <c r="T351" s="3">
        <f t="shared" ca="1" si="131"/>
        <v>30996.29602687246</v>
      </c>
      <c r="U351" s="3">
        <f t="shared" ca="1" si="132"/>
        <v>195825.14488257584</v>
      </c>
    </row>
    <row r="352" spans="1:21" x14ac:dyDescent="0.3">
      <c r="A352" s="3">
        <f t="shared" ca="1" si="113"/>
        <v>1</v>
      </c>
      <c r="B352" s="3" t="str">
        <f t="shared" ca="1" si="114"/>
        <v>Men</v>
      </c>
      <c r="C352" s="3">
        <f t="shared" ca="1" si="115"/>
        <v>41</v>
      </c>
      <c r="D352" s="3">
        <f t="shared" ca="1" si="116"/>
        <v>6</v>
      </c>
      <c r="E352" s="3" t="str">
        <f t="shared" ca="1" si="117"/>
        <v>Agriculture</v>
      </c>
      <c r="F352" s="3">
        <f t="shared" ca="1" si="118"/>
        <v>1</v>
      </c>
      <c r="G352" s="3" t="str">
        <f t="shared" ca="1" si="112"/>
        <v>High School</v>
      </c>
      <c r="H352" s="3">
        <f t="shared" ca="1" si="119"/>
        <v>0</v>
      </c>
      <c r="I352" s="3">
        <f t="shared" ca="1" si="120"/>
        <v>2</v>
      </c>
      <c r="J352" s="3">
        <f t="shared" ca="1" si="121"/>
        <v>59229</v>
      </c>
      <c r="K352" s="3">
        <f t="shared" ca="1" si="122"/>
        <v>3</v>
      </c>
      <c r="L352" s="3" t="str">
        <f t="shared" ca="1" si="123"/>
        <v>Northwest TR</v>
      </c>
      <c r="M352" s="3">
        <f t="shared" ca="1" si="126"/>
        <v>355374</v>
      </c>
      <c r="N352" s="3">
        <f t="shared" ca="1" si="124"/>
        <v>239333.76066187856</v>
      </c>
      <c r="O352" s="3">
        <f t="shared" ca="1" si="127"/>
        <v>60337.398740198689</v>
      </c>
      <c r="P352" s="3">
        <f t="shared" ca="1" si="125"/>
        <v>26697</v>
      </c>
      <c r="Q352" s="3">
        <f t="shared" ca="1" si="128"/>
        <v>32351.884661270116</v>
      </c>
      <c r="R352" s="3">
        <f t="shared" ca="1" si="129"/>
        <v>51260.268685121096</v>
      </c>
      <c r="S352" s="3">
        <f t="shared" ca="1" si="130"/>
        <v>466971.66742531979</v>
      </c>
      <c r="T352" s="3">
        <f t="shared" ca="1" si="131"/>
        <v>298382.6453231487</v>
      </c>
      <c r="U352" s="3">
        <f t="shared" ca="1" si="132"/>
        <v>168589.02210217109</v>
      </c>
    </row>
    <row r="353" spans="1:21" x14ac:dyDescent="0.3">
      <c r="A353" s="3">
        <f t="shared" ca="1" si="113"/>
        <v>1</v>
      </c>
      <c r="B353" s="3" t="str">
        <f t="shared" ca="1" si="114"/>
        <v>Men</v>
      </c>
      <c r="C353" s="3">
        <f t="shared" ca="1" si="115"/>
        <v>30</v>
      </c>
      <c r="D353" s="3">
        <f t="shared" ca="1" si="116"/>
        <v>1</v>
      </c>
      <c r="E353" s="3" t="str">
        <f t="shared" ca="1" si="117"/>
        <v>Health</v>
      </c>
      <c r="F353" s="3">
        <f t="shared" ca="1" si="118"/>
        <v>5</v>
      </c>
      <c r="G353" s="3" t="str">
        <f t="shared" ca="1" si="112"/>
        <v>Other</v>
      </c>
      <c r="H353" s="3">
        <f t="shared" ca="1" si="119"/>
        <v>0</v>
      </c>
      <c r="I353" s="3">
        <f t="shared" ca="1" si="120"/>
        <v>2</v>
      </c>
      <c r="J353" s="3">
        <f t="shared" ca="1" si="121"/>
        <v>26261</v>
      </c>
      <c r="K353" s="3">
        <f t="shared" ca="1" si="122"/>
        <v>7</v>
      </c>
      <c r="L353" s="3" t="str">
        <f t="shared" ca="1" si="123"/>
        <v>Ontario</v>
      </c>
      <c r="M353" s="3">
        <f t="shared" ca="1" si="126"/>
        <v>131305</v>
      </c>
      <c r="N353" s="3">
        <f t="shared" ca="1" si="124"/>
        <v>130329.80411372619</v>
      </c>
      <c r="O353" s="3">
        <f t="shared" ca="1" si="127"/>
        <v>32269.640202687526</v>
      </c>
      <c r="P353" s="3">
        <f t="shared" ca="1" si="125"/>
        <v>23134</v>
      </c>
      <c r="Q353" s="3">
        <f t="shared" ca="1" si="128"/>
        <v>3889.4943240676917</v>
      </c>
      <c r="R353" s="3">
        <f t="shared" ca="1" si="129"/>
        <v>21749.032326022749</v>
      </c>
      <c r="S353" s="3">
        <f t="shared" ca="1" si="130"/>
        <v>185323.67252871027</v>
      </c>
      <c r="T353" s="3">
        <f t="shared" ca="1" si="131"/>
        <v>157353.29843779388</v>
      </c>
      <c r="U353" s="3">
        <f t="shared" ca="1" si="132"/>
        <v>27970.37409091639</v>
      </c>
    </row>
    <row r="354" spans="1:21" x14ac:dyDescent="0.3">
      <c r="A354" s="3">
        <f t="shared" ca="1" si="113"/>
        <v>2</v>
      </c>
      <c r="B354" s="3" t="str">
        <f t="shared" ca="1" si="114"/>
        <v>Women</v>
      </c>
      <c r="C354" s="3">
        <f t="shared" ca="1" si="115"/>
        <v>36</v>
      </c>
      <c r="D354" s="3">
        <f t="shared" ca="1" si="116"/>
        <v>6</v>
      </c>
      <c r="E354" s="3" t="str">
        <f t="shared" ca="1" si="117"/>
        <v>Agriculture</v>
      </c>
      <c r="F354" s="3">
        <f t="shared" ca="1" si="118"/>
        <v>5</v>
      </c>
      <c r="G354" s="3" t="str">
        <f t="shared" ca="1" si="112"/>
        <v>Other</v>
      </c>
      <c r="H354" s="3">
        <f t="shared" ca="1" si="119"/>
        <v>0</v>
      </c>
      <c r="I354" s="3">
        <f t="shared" ca="1" si="120"/>
        <v>2</v>
      </c>
      <c r="J354" s="3">
        <f t="shared" ca="1" si="121"/>
        <v>76451</v>
      </c>
      <c r="K354" s="3">
        <f t="shared" ca="1" si="122"/>
        <v>12</v>
      </c>
      <c r="L354" s="3" t="str">
        <f t="shared" ca="1" si="123"/>
        <v>Prince Edward Island</v>
      </c>
      <c r="M354" s="3">
        <f t="shared" ca="1" si="126"/>
        <v>305804</v>
      </c>
      <c r="N354" s="3">
        <f t="shared" ca="1" si="124"/>
        <v>230814.37293760641</v>
      </c>
      <c r="O354" s="3">
        <f t="shared" ca="1" si="127"/>
        <v>36886.480704412628</v>
      </c>
      <c r="P354" s="3">
        <f t="shared" ca="1" si="125"/>
        <v>6658</v>
      </c>
      <c r="Q354" s="3">
        <f t="shared" ca="1" si="128"/>
        <v>18536.430563594848</v>
      </c>
      <c r="R354" s="3">
        <f t="shared" ca="1" si="129"/>
        <v>92157.53259654787</v>
      </c>
      <c r="S354" s="3">
        <f t="shared" ca="1" si="130"/>
        <v>434848.01330096048</v>
      </c>
      <c r="T354" s="3">
        <f t="shared" ca="1" si="131"/>
        <v>256008.80350120127</v>
      </c>
      <c r="U354" s="3">
        <f t="shared" ca="1" si="132"/>
        <v>178839.20979975921</v>
      </c>
    </row>
    <row r="355" spans="1:21" x14ac:dyDescent="0.3">
      <c r="A355" s="3">
        <f t="shared" ca="1" si="113"/>
        <v>2</v>
      </c>
      <c r="B355" s="3" t="str">
        <f t="shared" ca="1" si="114"/>
        <v>Women</v>
      </c>
      <c r="C355" s="3">
        <f t="shared" ca="1" si="115"/>
        <v>31</v>
      </c>
      <c r="D355" s="3">
        <f t="shared" ca="1" si="116"/>
        <v>6</v>
      </c>
      <c r="E355" s="3" t="str">
        <f t="shared" ca="1" si="117"/>
        <v>Agriculture</v>
      </c>
      <c r="F355" s="3">
        <f t="shared" ca="1" si="118"/>
        <v>1</v>
      </c>
      <c r="G355" s="3" t="str">
        <f t="shared" ca="1" si="112"/>
        <v>High School</v>
      </c>
      <c r="H355" s="3">
        <f t="shared" ca="1" si="119"/>
        <v>3</v>
      </c>
      <c r="I355" s="3">
        <f t="shared" ca="1" si="120"/>
        <v>1</v>
      </c>
      <c r="J355" s="3">
        <f t="shared" ca="1" si="121"/>
        <v>51941</v>
      </c>
      <c r="K355" s="3">
        <f t="shared" ca="1" si="122"/>
        <v>1</v>
      </c>
      <c r="L355" s="3" t="str">
        <f t="shared" ca="1" si="123"/>
        <v>Yukon</v>
      </c>
      <c r="M355" s="3">
        <f t="shared" ca="1" si="126"/>
        <v>155823</v>
      </c>
      <c r="N355" s="3">
        <f t="shared" ca="1" si="124"/>
        <v>107749.66824715989</v>
      </c>
      <c r="O355" s="3">
        <f t="shared" ca="1" si="127"/>
        <v>9358.694740041894</v>
      </c>
      <c r="P355" s="3">
        <f t="shared" ca="1" si="125"/>
        <v>1350</v>
      </c>
      <c r="Q355" s="3">
        <f t="shared" ca="1" si="128"/>
        <v>311.0693154091245</v>
      </c>
      <c r="R355" s="3">
        <f t="shared" ca="1" si="129"/>
        <v>40439.655575326426</v>
      </c>
      <c r="S355" s="3">
        <f t="shared" ca="1" si="130"/>
        <v>205621.35031536833</v>
      </c>
      <c r="T355" s="3">
        <f t="shared" ca="1" si="131"/>
        <v>109410.73756256902</v>
      </c>
      <c r="U355" s="3">
        <f t="shared" ca="1" si="132"/>
        <v>96210.612752799309</v>
      </c>
    </row>
    <row r="356" spans="1:21" x14ac:dyDescent="0.3">
      <c r="A356" s="3">
        <f t="shared" ca="1" si="113"/>
        <v>2</v>
      </c>
      <c r="B356" s="3" t="str">
        <f t="shared" ca="1" si="114"/>
        <v>Women</v>
      </c>
      <c r="C356" s="3">
        <f t="shared" ca="1" si="115"/>
        <v>28</v>
      </c>
      <c r="D356" s="3">
        <f t="shared" ca="1" si="116"/>
        <v>3</v>
      </c>
      <c r="E356" s="3" t="str">
        <f t="shared" ca="1" si="117"/>
        <v>Teaching</v>
      </c>
      <c r="F356" s="3">
        <f t="shared" ca="1" si="118"/>
        <v>1</v>
      </c>
      <c r="G356" s="3" t="str">
        <f t="shared" ca="1" si="112"/>
        <v>High School</v>
      </c>
      <c r="H356" s="3">
        <f t="shared" ca="1" si="119"/>
        <v>2</v>
      </c>
      <c r="I356" s="3">
        <f t="shared" ca="1" si="120"/>
        <v>2</v>
      </c>
      <c r="J356" s="3">
        <f t="shared" ca="1" si="121"/>
        <v>87931</v>
      </c>
      <c r="K356" s="3">
        <f t="shared" ca="1" si="122"/>
        <v>5</v>
      </c>
      <c r="L356" s="3" t="str">
        <f t="shared" ca="1" si="123"/>
        <v>Nunavut</v>
      </c>
      <c r="M356" s="3">
        <f t="shared" ca="1" si="126"/>
        <v>351724</v>
      </c>
      <c r="N356" s="3">
        <f t="shared" ca="1" si="124"/>
        <v>35817.870769184687</v>
      </c>
      <c r="O356" s="3">
        <f t="shared" ca="1" si="127"/>
        <v>81786.81318572392</v>
      </c>
      <c r="P356" s="3">
        <f t="shared" ca="1" si="125"/>
        <v>18540</v>
      </c>
      <c r="Q356" s="3">
        <f t="shared" ca="1" si="128"/>
        <v>71202.982953229104</v>
      </c>
      <c r="R356" s="3">
        <f t="shared" ca="1" si="129"/>
        <v>91239.966276887979</v>
      </c>
      <c r="S356" s="3">
        <f t="shared" ca="1" si="130"/>
        <v>524750.77946261188</v>
      </c>
      <c r="T356" s="3">
        <f t="shared" ca="1" si="131"/>
        <v>125560.8537224138</v>
      </c>
      <c r="U356" s="3">
        <f t="shared" ca="1" si="132"/>
        <v>399189.92574019812</v>
      </c>
    </row>
    <row r="357" spans="1:21" x14ac:dyDescent="0.3">
      <c r="A357" s="3">
        <f t="shared" ca="1" si="113"/>
        <v>2</v>
      </c>
      <c r="B357" s="3" t="str">
        <f t="shared" ca="1" si="114"/>
        <v>Women</v>
      </c>
      <c r="C357" s="3">
        <f t="shared" ca="1" si="115"/>
        <v>36</v>
      </c>
      <c r="D357" s="3">
        <f t="shared" ca="1" si="116"/>
        <v>3</v>
      </c>
      <c r="E357" s="3" t="str">
        <f t="shared" ca="1" si="117"/>
        <v>Teaching</v>
      </c>
      <c r="F357" s="3">
        <f t="shared" ca="1" si="118"/>
        <v>2</v>
      </c>
      <c r="G357" s="3" t="str">
        <f t="shared" ca="1" si="112"/>
        <v>College</v>
      </c>
      <c r="H357" s="3">
        <f t="shared" ca="1" si="119"/>
        <v>1</v>
      </c>
      <c r="I357" s="3">
        <f t="shared" ca="1" si="120"/>
        <v>1</v>
      </c>
      <c r="J357" s="3">
        <f t="shared" ca="1" si="121"/>
        <v>64105</v>
      </c>
      <c r="K357" s="3">
        <f t="shared" ca="1" si="122"/>
        <v>3</v>
      </c>
      <c r="L357" s="3" t="str">
        <f t="shared" ca="1" si="123"/>
        <v>Northwest TR</v>
      </c>
      <c r="M357" s="3">
        <f t="shared" ca="1" si="126"/>
        <v>256420</v>
      </c>
      <c r="N357" s="3">
        <f t="shared" ca="1" si="124"/>
        <v>187524.00387052417</v>
      </c>
      <c r="O357" s="3">
        <f t="shared" ca="1" si="127"/>
        <v>5234.363204380621</v>
      </c>
      <c r="P357" s="3">
        <f t="shared" ca="1" si="125"/>
        <v>4665</v>
      </c>
      <c r="Q357" s="3">
        <f t="shared" ca="1" si="128"/>
        <v>4720.1644578284995</v>
      </c>
      <c r="R357" s="3">
        <f t="shared" ca="1" si="129"/>
        <v>7703.9803639667898</v>
      </c>
      <c r="S357" s="3">
        <f t="shared" ca="1" si="130"/>
        <v>269358.34356834739</v>
      </c>
      <c r="T357" s="3">
        <f t="shared" ca="1" si="131"/>
        <v>196909.16832835268</v>
      </c>
      <c r="U357" s="3">
        <f t="shared" ca="1" si="132"/>
        <v>72449.175239994715</v>
      </c>
    </row>
    <row r="358" spans="1:21" x14ac:dyDescent="0.3">
      <c r="A358" s="3">
        <f t="shared" ca="1" si="113"/>
        <v>2</v>
      </c>
      <c r="B358" s="3" t="str">
        <f t="shared" ca="1" si="114"/>
        <v>Women</v>
      </c>
      <c r="C358" s="3">
        <f t="shared" ca="1" si="115"/>
        <v>26</v>
      </c>
      <c r="D358" s="3">
        <f t="shared" ca="1" si="116"/>
        <v>4</v>
      </c>
      <c r="E358" s="3" t="str">
        <f t="shared" ca="1" si="117"/>
        <v>IT</v>
      </c>
      <c r="F358" s="3">
        <f t="shared" ca="1" si="118"/>
        <v>4</v>
      </c>
      <c r="G358" s="3" t="str">
        <f t="shared" ca="1" si="112"/>
        <v>Technical</v>
      </c>
      <c r="H358" s="3">
        <f t="shared" ca="1" si="119"/>
        <v>1</v>
      </c>
      <c r="I358" s="3">
        <f t="shared" ca="1" si="120"/>
        <v>1</v>
      </c>
      <c r="J358" s="3">
        <f t="shared" ca="1" si="121"/>
        <v>50854</v>
      </c>
      <c r="K358" s="3">
        <f t="shared" ca="1" si="122"/>
        <v>3</v>
      </c>
      <c r="L358" s="3" t="str">
        <f t="shared" ca="1" si="123"/>
        <v>Northwest TR</v>
      </c>
      <c r="M358" s="3">
        <f t="shared" ca="1" si="126"/>
        <v>203416</v>
      </c>
      <c r="N358" s="3">
        <f t="shared" ca="1" si="124"/>
        <v>37540.747012125248</v>
      </c>
      <c r="O358" s="3">
        <f t="shared" ca="1" si="127"/>
        <v>44333.233484830576</v>
      </c>
      <c r="P358" s="3">
        <f t="shared" ca="1" si="125"/>
        <v>10512</v>
      </c>
      <c r="Q358" s="3">
        <f t="shared" ca="1" si="128"/>
        <v>49256.65863632859</v>
      </c>
      <c r="R358" s="3">
        <f t="shared" ca="1" si="129"/>
        <v>49213.265473199084</v>
      </c>
      <c r="S358" s="3">
        <f t="shared" ca="1" si="130"/>
        <v>296962.49895802967</v>
      </c>
      <c r="T358" s="3">
        <f t="shared" ca="1" si="131"/>
        <v>97309.405648453831</v>
      </c>
      <c r="U358" s="3">
        <f t="shared" ca="1" si="132"/>
        <v>199653.09330957584</v>
      </c>
    </row>
    <row r="359" spans="1:21" x14ac:dyDescent="0.3">
      <c r="A359" s="3">
        <f t="shared" ca="1" si="113"/>
        <v>1</v>
      </c>
      <c r="B359" s="3" t="str">
        <f t="shared" ca="1" si="114"/>
        <v>Men</v>
      </c>
      <c r="C359" s="3">
        <f t="shared" ca="1" si="115"/>
        <v>38</v>
      </c>
      <c r="D359" s="3">
        <f t="shared" ca="1" si="116"/>
        <v>2</v>
      </c>
      <c r="E359" s="3" t="str">
        <f t="shared" ca="1" si="117"/>
        <v>Construction</v>
      </c>
      <c r="F359" s="3">
        <f t="shared" ca="1" si="118"/>
        <v>4</v>
      </c>
      <c r="G359" s="3" t="str">
        <f t="shared" ca="1" si="112"/>
        <v>Technical</v>
      </c>
      <c r="H359" s="3">
        <f t="shared" ca="1" si="119"/>
        <v>3</v>
      </c>
      <c r="I359" s="3">
        <f t="shared" ca="1" si="120"/>
        <v>3</v>
      </c>
      <c r="J359" s="3">
        <f t="shared" ca="1" si="121"/>
        <v>48857</v>
      </c>
      <c r="K359" s="3">
        <f t="shared" ca="1" si="122"/>
        <v>9</v>
      </c>
      <c r="L359" s="3" t="str">
        <f t="shared" ca="1" si="123"/>
        <v>New Foundland</v>
      </c>
      <c r="M359" s="3">
        <f t="shared" ca="1" si="126"/>
        <v>244285</v>
      </c>
      <c r="N359" s="3">
        <f t="shared" ca="1" si="124"/>
        <v>222307.76627180644</v>
      </c>
      <c r="O359" s="3">
        <f t="shared" ca="1" si="127"/>
        <v>8642.8757460110482</v>
      </c>
      <c r="P359" s="3">
        <f t="shared" ca="1" si="125"/>
        <v>2007</v>
      </c>
      <c r="Q359" s="3">
        <f t="shared" ca="1" si="128"/>
        <v>41963.793902951984</v>
      </c>
      <c r="R359" s="3">
        <f t="shared" ca="1" si="129"/>
        <v>47308.006515080182</v>
      </c>
      <c r="S359" s="3">
        <f t="shared" ca="1" si="130"/>
        <v>300235.8822610912</v>
      </c>
      <c r="T359" s="3">
        <f t="shared" ca="1" si="131"/>
        <v>266278.56017475843</v>
      </c>
      <c r="U359" s="3">
        <f t="shared" ca="1" si="132"/>
        <v>33957.322086332773</v>
      </c>
    </row>
    <row r="360" spans="1:21" x14ac:dyDescent="0.3">
      <c r="A360" s="3">
        <f t="shared" ca="1" si="113"/>
        <v>1</v>
      </c>
      <c r="B360" s="3" t="str">
        <f t="shared" ca="1" si="114"/>
        <v>Men</v>
      </c>
      <c r="C360" s="3">
        <f t="shared" ca="1" si="115"/>
        <v>40</v>
      </c>
      <c r="D360" s="3">
        <f t="shared" ca="1" si="116"/>
        <v>2</v>
      </c>
      <c r="E360" s="3" t="str">
        <f t="shared" ca="1" si="117"/>
        <v>Construction</v>
      </c>
      <c r="F360" s="3">
        <f t="shared" ca="1" si="118"/>
        <v>5</v>
      </c>
      <c r="G360" s="3" t="str">
        <f t="shared" ca="1" si="112"/>
        <v>Other</v>
      </c>
      <c r="H360" s="3">
        <f t="shared" ca="1" si="119"/>
        <v>1</v>
      </c>
      <c r="I360" s="3">
        <f t="shared" ca="1" si="120"/>
        <v>3</v>
      </c>
      <c r="J360" s="3">
        <f t="shared" ca="1" si="121"/>
        <v>47721</v>
      </c>
      <c r="K360" s="3">
        <f t="shared" ca="1" si="122"/>
        <v>4</v>
      </c>
      <c r="L360" s="3" t="str">
        <f t="shared" ca="1" si="123"/>
        <v>Alberta</v>
      </c>
      <c r="M360" s="3">
        <f t="shared" ca="1" si="126"/>
        <v>238605</v>
      </c>
      <c r="N360" s="3">
        <f t="shared" ca="1" si="124"/>
        <v>142631.99608746523</v>
      </c>
      <c r="O360" s="3">
        <f t="shared" ca="1" si="127"/>
        <v>59235.864964738823</v>
      </c>
      <c r="P360" s="3">
        <f t="shared" ca="1" si="125"/>
        <v>19210</v>
      </c>
      <c r="Q360" s="3">
        <f t="shared" ca="1" si="128"/>
        <v>19362.910430984477</v>
      </c>
      <c r="R360" s="3">
        <f t="shared" ca="1" si="129"/>
        <v>38834.66878499899</v>
      </c>
      <c r="S360" s="3">
        <f t="shared" ca="1" si="130"/>
        <v>336675.53374973784</v>
      </c>
      <c r="T360" s="3">
        <f t="shared" ca="1" si="131"/>
        <v>181204.90651844972</v>
      </c>
      <c r="U360" s="3">
        <f t="shared" ca="1" si="132"/>
        <v>155470.62723128812</v>
      </c>
    </row>
    <row r="361" spans="1:21" x14ac:dyDescent="0.3">
      <c r="A361" s="3">
        <f t="shared" ca="1" si="113"/>
        <v>2</v>
      </c>
      <c r="B361" s="3" t="str">
        <f t="shared" ca="1" si="114"/>
        <v>Women</v>
      </c>
      <c r="C361" s="3">
        <f t="shared" ca="1" si="115"/>
        <v>44</v>
      </c>
      <c r="D361" s="3">
        <f t="shared" ca="1" si="116"/>
        <v>6</v>
      </c>
      <c r="E361" s="3" t="str">
        <f t="shared" ca="1" si="117"/>
        <v>Agriculture</v>
      </c>
      <c r="F361" s="3">
        <f t="shared" ca="1" si="118"/>
        <v>1</v>
      </c>
      <c r="G361" s="3" t="str">
        <f t="shared" ca="1" si="112"/>
        <v>High School</v>
      </c>
      <c r="H361" s="3">
        <f t="shared" ca="1" si="119"/>
        <v>1</v>
      </c>
      <c r="I361" s="3">
        <f t="shared" ca="1" si="120"/>
        <v>3</v>
      </c>
      <c r="J361" s="3">
        <f t="shared" ca="1" si="121"/>
        <v>50205</v>
      </c>
      <c r="K361" s="3">
        <f t="shared" ca="1" si="122"/>
        <v>3</v>
      </c>
      <c r="L361" s="3" t="str">
        <f t="shared" ca="1" si="123"/>
        <v>Northwest TR</v>
      </c>
      <c r="M361" s="3">
        <f t="shared" ca="1" si="126"/>
        <v>301230</v>
      </c>
      <c r="N361" s="3">
        <f t="shared" ca="1" si="124"/>
        <v>57758.575060812625</v>
      </c>
      <c r="O361" s="3">
        <f t="shared" ca="1" si="127"/>
        <v>92536.525989735092</v>
      </c>
      <c r="P361" s="3">
        <f t="shared" ca="1" si="125"/>
        <v>57679</v>
      </c>
      <c r="Q361" s="3">
        <f t="shared" ca="1" si="128"/>
        <v>13212.68908109635</v>
      </c>
      <c r="R361" s="3">
        <f t="shared" ca="1" si="129"/>
        <v>4438.7024344109759</v>
      </c>
      <c r="S361" s="3">
        <f t="shared" ca="1" si="130"/>
        <v>398205.22842414607</v>
      </c>
      <c r="T361" s="3">
        <f t="shared" ca="1" si="131"/>
        <v>128650.26414190898</v>
      </c>
      <c r="U361" s="3">
        <f t="shared" ca="1" si="132"/>
        <v>269554.96428223711</v>
      </c>
    </row>
    <row r="362" spans="1:21" x14ac:dyDescent="0.3">
      <c r="A362" s="3">
        <f t="shared" ca="1" si="113"/>
        <v>2</v>
      </c>
      <c r="B362" s="3" t="str">
        <f t="shared" ca="1" si="114"/>
        <v>Women</v>
      </c>
      <c r="C362" s="3">
        <f t="shared" ca="1" si="115"/>
        <v>41</v>
      </c>
      <c r="D362" s="3">
        <f t="shared" ca="1" si="116"/>
        <v>4</v>
      </c>
      <c r="E362" s="3" t="str">
        <f t="shared" ca="1" si="117"/>
        <v>IT</v>
      </c>
      <c r="F362" s="3">
        <f t="shared" ca="1" si="118"/>
        <v>5</v>
      </c>
      <c r="G362" s="3" t="str">
        <f t="shared" ca="1" si="112"/>
        <v>Other</v>
      </c>
      <c r="H362" s="3">
        <f t="shared" ca="1" si="119"/>
        <v>3</v>
      </c>
      <c r="I362" s="3">
        <f t="shared" ca="1" si="120"/>
        <v>1</v>
      </c>
      <c r="J362" s="3">
        <f t="shared" ca="1" si="121"/>
        <v>68135</v>
      </c>
      <c r="K362" s="3">
        <f t="shared" ca="1" si="122"/>
        <v>13</v>
      </c>
      <c r="L362" s="3" t="str">
        <f t="shared" ca="1" si="123"/>
        <v>Prince Edward Island</v>
      </c>
      <c r="M362" s="3">
        <f t="shared" ca="1" si="126"/>
        <v>408810</v>
      </c>
      <c r="N362" s="3">
        <f t="shared" ca="1" si="124"/>
        <v>218336.78530910652</v>
      </c>
      <c r="O362" s="3">
        <f t="shared" ca="1" si="127"/>
        <v>41557.450018242525</v>
      </c>
      <c r="P362" s="3">
        <f t="shared" ca="1" si="125"/>
        <v>14176</v>
      </c>
      <c r="Q362" s="3">
        <f t="shared" ca="1" si="128"/>
        <v>55853.6423978405</v>
      </c>
      <c r="R362" s="3">
        <f t="shared" ca="1" si="129"/>
        <v>93987.877000605353</v>
      </c>
      <c r="S362" s="3">
        <f t="shared" ca="1" si="130"/>
        <v>544355.32701884792</v>
      </c>
      <c r="T362" s="3">
        <f t="shared" ca="1" si="131"/>
        <v>288366.42770694703</v>
      </c>
      <c r="U362" s="3">
        <f t="shared" ca="1" si="132"/>
        <v>255988.8993119009</v>
      </c>
    </row>
    <row r="363" spans="1:21" x14ac:dyDescent="0.3">
      <c r="A363" s="3">
        <f t="shared" ca="1" si="113"/>
        <v>2</v>
      </c>
      <c r="B363" s="3" t="str">
        <f t="shared" ca="1" si="114"/>
        <v>Women</v>
      </c>
      <c r="C363" s="3">
        <f t="shared" ca="1" si="115"/>
        <v>35</v>
      </c>
      <c r="D363" s="3">
        <f t="shared" ca="1" si="116"/>
        <v>1</v>
      </c>
      <c r="E363" s="3" t="str">
        <f t="shared" ca="1" si="117"/>
        <v>Health</v>
      </c>
      <c r="F363" s="3">
        <f t="shared" ca="1" si="118"/>
        <v>3</v>
      </c>
      <c r="G363" s="3" t="str">
        <f t="shared" ca="1" si="112"/>
        <v>University</v>
      </c>
      <c r="H363" s="3">
        <f t="shared" ca="1" si="119"/>
        <v>2</v>
      </c>
      <c r="I363" s="3">
        <f t="shared" ca="1" si="120"/>
        <v>2</v>
      </c>
      <c r="J363" s="3">
        <f t="shared" ca="1" si="121"/>
        <v>28109</v>
      </c>
      <c r="K363" s="3">
        <f t="shared" ca="1" si="122"/>
        <v>2</v>
      </c>
      <c r="L363" s="3" t="str">
        <f t="shared" ca="1" si="123"/>
        <v>BC</v>
      </c>
      <c r="M363" s="3">
        <f t="shared" ca="1" si="126"/>
        <v>140545</v>
      </c>
      <c r="N363" s="3">
        <f t="shared" ca="1" si="124"/>
        <v>61349.671359505635</v>
      </c>
      <c r="O363" s="3">
        <f t="shared" ca="1" si="127"/>
        <v>37099.472817729613</v>
      </c>
      <c r="P363" s="3">
        <f t="shared" ca="1" si="125"/>
        <v>22587</v>
      </c>
      <c r="Q363" s="3">
        <f t="shared" ca="1" si="128"/>
        <v>3501.7026468925687</v>
      </c>
      <c r="R363" s="3">
        <f t="shared" ca="1" si="129"/>
        <v>2334.0608266382496</v>
      </c>
      <c r="S363" s="3">
        <f t="shared" ca="1" si="130"/>
        <v>179978.53364436785</v>
      </c>
      <c r="T363" s="3">
        <f t="shared" ca="1" si="131"/>
        <v>87438.374006398197</v>
      </c>
      <c r="U363" s="3">
        <f t="shared" ca="1" si="132"/>
        <v>92540.159637969657</v>
      </c>
    </row>
    <row r="364" spans="1:21" x14ac:dyDescent="0.3">
      <c r="A364" s="3">
        <f t="shared" ca="1" si="113"/>
        <v>1</v>
      </c>
      <c r="B364" s="3" t="str">
        <f t="shared" ca="1" si="114"/>
        <v>Men</v>
      </c>
      <c r="C364" s="3">
        <f t="shared" ca="1" si="115"/>
        <v>43</v>
      </c>
      <c r="D364" s="3">
        <f t="shared" ca="1" si="116"/>
        <v>1</v>
      </c>
      <c r="E364" s="3" t="str">
        <f t="shared" ca="1" si="117"/>
        <v>Health</v>
      </c>
      <c r="F364" s="3">
        <f t="shared" ca="1" si="118"/>
        <v>1</v>
      </c>
      <c r="G364" s="3" t="str">
        <f t="shared" ca="1" si="112"/>
        <v>High School</v>
      </c>
      <c r="H364" s="3">
        <f t="shared" ca="1" si="119"/>
        <v>4</v>
      </c>
      <c r="I364" s="3">
        <f t="shared" ca="1" si="120"/>
        <v>1</v>
      </c>
      <c r="J364" s="3">
        <f t="shared" ca="1" si="121"/>
        <v>43624</v>
      </c>
      <c r="K364" s="3">
        <f t="shared" ca="1" si="122"/>
        <v>8</v>
      </c>
      <c r="L364" s="3" t="str">
        <f t="shared" ca="1" si="123"/>
        <v>Quebec</v>
      </c>
      <c r="M364" s="3">
        <f t="shared" ca="1" si="126"/>
        <v>261744</v>
      </c>
      <c r="N364" s="3">
        <f t="shared" ca="1" si="124"/>
        <v>113404.54821281129</v>
      </c>
      <c r="O364" s="3">
        <f t="shared" ca="1" si="127"/>
        <v>9114.7788404213497</v>
      </c>
      <c r="P364" s="3">
        <f t="shared" ca="1" si="125"/>
        <v>6018</v>
      </c>
      <c r="Q364" s="3">
        <f t="shared" ca="1" si="128"/>
        <v>38402.332182655198</v>
      </c>
      <c r="R364" s="3">
        <f t="shared" ca="1" si="129"/>
        <v>32851.908505207975</v>
      </c>
      <c r="S364" s="3">
        <f t="shared" ca="1" si="130"/>
        <v>303710.68734562933</v>
      </c>
      <c r="T364" s="3">
        <f t="shared" ca="1" si="131"/>
        <v>157824.88039546649</v>
      </c>
      <c r="U364" s="3">
        <f t="shared" ca="1" si="132"/>
        <v>145885.80695016283</v>
      </c>
    </row>
    <row r="365" spans="1:21" x14ac:dyDescent="0.3">
      <c r="A365" s="3">
        <f t="shared" ca="1" si="113"/>
        <v>2</v>
      </c>
      <c r="B365" s="3" t="str">
        <f t="shared" ca="1" si="114"/>
        <v>Women</v>
      </c>
      <c r="C365" s="3">
        <f t="shared" ca="1" si="115"/>
        <v>32</v>
      </c>
      <c r="D365" s="3">
        <f t="shared" ca="1" si="116"/>
        <v>3</v>
      </c>
      <c r="E365" s="3" t="str">
        <f t="shared" ca="1" si="117"/>
        <v>Teaching</v>
      </c>
      <c r="F365" s="3">
        <f t="shared" ca="1" si="118"/>
        <v>1</v>
      </c>
      <c r="G365" s="3" t="str">
        <f t="shared" ca="1" si="112"/>
        <v>High School</v>
      </c>
      <c r="H365" s="3">
        <f t="shared" ca="1" si="119"/>
        <v>2</v>
      </c>
      <c r="I365" s="3">
        <f t="shared" ca="1" si="120"/>
        <v>1</v>
      </c>
      <c r="J365" s="3">
        <f t="shared" ca="1" si="121"/>
        <v>54270</v>
      </c>
      <c r="K365" s="3">
        <f t="shared" ca="1" si="122"/>
        <v>6</v>
      </c>
      <c r="L365" s="3" t="str">
        <f t="shared" ca="1" si="123"/>
        <v>Saskatchewan</v>
      </c>
      <c r="M365" s="3">
        <f t="shared" ca="1" si="126"/>
        <v>325620</v>
      </c>
      <c r="N365" s="3">
        <f t="shared" ca="1" si="124"/>
        <v>209198.51165000256</v>
      </c>
      <c r="O365" s="3">
        <f t="shared" ca="1" si="127"/>
        <v>20697.579914634141</v>
      </c>
      <c r="P365" s="3">
        <f t="shared" ca="1" si="125"/>
        <v>5246</v>
      </c>
      <c r="Q365" s="3">
        <f t="shared" ca="1" si="128"/>
        <v>14258.662689770581</v>
      </c>
      <c r="R365" s="3">
        <f t="shared" ca="1" si="129"/>
        <v>52019.688934770864</v>
      </c>
      <c r="S365" s="3">
        <f t="shared" ca="1" si="130"/>
        <v>398337.26884940499</v>
      </c>
      <c r="T365" s="3">
        <f t="shared" ca="1" si="131"/>
        <v>228703.17433977313</v>
      </c>
      <c r="U365" s="3">
        <f t="shared" ca="1" si="132"/>
        <v>169634.09450963186</v>
      </c>
    </row>
    <row r="366" spans="1:21" x14ac:dyDescent="0.3">
      <c r="A366" s="3">
        <f t="shared" ca="1" si="113"/>
        <v>1</v>
      </c>
      <c r="B366" s="3" t="str">
        <f t="shared" ca="1" si="114"/>
        <v>Men</v>
      </c>
      <c r="C366" s="3">
        <f t="shared" ca="1" si="115"/>
        <v>38</v>
      </c>
      <c r="D366" s="3">
        <f t="shared" ca="1" si="116"/>
        <v>4</v>
      </c>
      <c r="E366" s="3" t="str">
        <f t="shared" ca="1" si="117"/>
        <v>IT</v>
      </c>
      <c r="F366" s="3">
        <f t="shared" ca="1" si="118"/>
        <v>3</v>
      </c>
      <c r="G366" s="3" t="str">
        <f t="shared" ca="1" si="112"/>
        <v>University</v>
      </c>
      <c r="H366" s="3">
        <f t="shared" ca="1" si="119"/>
        <v>2</v>
      </c>
      <c r="I366" s="3">
        <f t="shared" ca="1" si="120"/>
        <v>2</v>
      </c>
      <c r="J366" s="3">
        <f t="shared" ca="1" si="121"/>
        <v>30667</v>
      </c>
      <c r="K366" s="3">
        <f t="shared" ca="1" si="122"/>
        <v>5</v>
      </c>
      <c r="L366" s="3" t="str">
        <f t="shared" ca="1" si="123"/>
        <v>Nunavut</v>
      </c>
      <c r="M366" s="3">
        <f t="shared" ca="1" si="126"/>
        <v>92001</v>
      </c>
      <c r="N366" s="3">
        <f t="shared" ca="1" si="124"/>
        <v>14616.669018559816</v>
      </c>
      <c r="O366" s="3">
        <f t="shared" ca="1" si="127"/>
        <v>5096.0696197270854</v>
      </c>
      <c r="P366" s="3">
        <f t="shared" ca="1" si="125"/>
        <v>2500</v>
      </c>
      <c r="Q366" s="3">
        <f t="shared" ca="1" si="128"/>
        <v>8537.76166439804</v>
      </c>
      <c r="R366" s="3">
        <f t="shared" ca="1" si="129"/>
        <v>3581.4330144385285</v>
      </c>
      <c r="S366" s="3">
        <f t="shared" ca="1" si="130"/>
        <v>100678.50263416562</v>
      </c>
      <c r="T366" s="3">
        <f t="shared" ca="1" si="131"/>
        <v>25654.430682957856</v>
      </c>
      <c r="U366" s="3">
        <f t="shared" ca="1" si="132"/>
        <v>75024.071951207763</v>
      </c>
    </row>
    <row r="367" spans="1:21" x14ac:dyDescent="0.3">
      <c r="A367" s="3">
        <f t="shared" ca="1" si="113"/>
        <v>1</v>
      </c>
      <c r="B367" s="3" t="str">
        <f t="shared" ca="1" si="114"/>
        <v>Men</v>
      </c>
      <c r="C367" s="3">
        <f t="shared" ca="1" si="115"/>
        <v>43</v>
      </c>
      <c r="D367" s="3">
        <f t="shared" ca="1" si="116"/>
        <v>4</v>
      </c>
      <c r="E367" s="3" t="str">
        <f t="shared" ca="1" si="117"/>
        <v>IT</v>
      </c>
      <c r="F367" s="3">
        <f t="shared" ca="1" si="118"/>
        <v>2</v>
      </c>
      <c r="G367" s="3" t="str">
        <f t="shared" ca="1" si="112"/>
        <v>College</v>
      </c>
      <c r="H367" s="3">
        <f t="shared" ca="1" si="119"/>
        <v>0</v>
      </c>
      <c r="I367" s="3">
        <f t="shared" ca="1" si="120"/>
        <v>1</v>
      </c>
      <c r="J367" s="3">
        <f t="shared" ca="1" si="121"/>
        <v>29811</v>
      </c>
      <c r="K367" s="3">
        <f t="shared" ca="1" si="122"/>
        <v>4</v>
      </c>
      <c r="L367" s="3" t="str">
        <f t="shared" ca="1" si="123"/>
        <v>Alberta</v>
      </c>
      <c r="M367" s="3">
        <f t="shared" ca="1" si="126"/>
        <v>119244</v>
      </c>
      <c r="N367" s="3">
        <f t="shared" ca="1" si="124"/>
        <v>12356.850018667194</v>
      </c>
      <c r="O367" s="3">
        <f t="shared" ca="1" si="127"/>
        <v>17952.971845054974</v>
      </c>
      <c r="P367" s="3">
        <f t="shared" ca="1" si="125"/>
        <v>3672</v>
      </c>
      <c r="Q367" s="3">
        <f t="shared" ca="1" si="128"/>
        <v>13610.113725249774</v>
      </c>
      <c r="R367" s="3">
        <f t="shared" ca="1" si="129"/>
        <v>12032.052187619658</v>
      </c>
      <c r="S367" s="3">
        <f t="shared" ca="1" si="130"/>
        <v>149229.02403267461</v>
      </c>
      <c r="T367" s="3">
        <f t="shared" ca="1" si="131"/>
        <v>29638.963743916967</v>
      </c>
      <c r="U367" s="3">
        <f t="shared" ca="1" si="132"/>
        <v>119590.06028875764</v>
      </c>
    </row>
    <row r="368" spans="1:21" x14ac:dyDescent="0.3">
      <c r="A368" s="3">
        <f t="shared" ca="1" si="113"/>
        <v>2</v>
      </c>
      <c r="B368" s="3" t="str">
        <f t="shared" ca="1" si="114"/>
        <v>Women</v>
      </c>
      <c r="C368" s="3">
        <f t="shared" ca="1" si="115"/>
        <v>35</v>
      </c>
      <c r="D368" s="3">
        <f t="shared" ca="1" si="116"/>
        <v>4</v>
      </c>
      <c r="E368" s="3" t="str">
        <f t="shared" ca="1" si="117"/>
        <v>IT</v>
      </c>
      <c r="F368" s="3">
        <f t="shared" ca="1" si="118"/>
        <v>5</v>
      </c>
      <c r="G368" s="3" t="str">
        <f t="shared" ca="1" si="112"/>
        <v>Other</v>
      </c>
      <c r="H368" s="3">
        <f t="shared" ca="1" si="119"/>
        <v>1</v>
      </c>
      <c r="I368" s="3">
        <f t="shared" ca="1" si="120"/>
        <v>2</v>
      </c>
      <c r="J368" s="3">
        <f t="shared" ca="1" si="121"/>
        <v>34140</v>
      </c>
      <c r="K368" s="3">
        <f t="shared" ca="1" si="122"/>
        <v>5</v>
      </c>
      <c r="L368" s="3" t="str">
        <f t="shared" ca="1" si="123"/>
        <v>Nunavut</v>
      </c>
      <c r="M368" s="3">
        <f t="shared" ca="1" si="126"/>
        <v>102420</v>
      </c>
      <c r="N368" s="3">
        <f t="shared" ca="1" si="124"/>
        <v>79617.286109494482</v>
      </c>
      <c r="O368" s="3">
        <f t="shared" ca="1" si="127"/>
        <v>46190.989819715069</v>
      </c>
      <c r="P368" s="3">
        <f t="shared" ca="1" si="125"/>
        <v>38265</v>
      </c>
      <c r="Q368" s="3">
        <f t="shared" ca="1" si="128"/>
        <v>26137.020206501849</v>
      </c>
      <c r="R368" s="3">
        <f t="shared" ca="1" si="129"/>
        <v>22595.556558175267</v>
      </c>
      <c r="S368" s="3">
        <f t="shared" ca="1" si="130"/>
        <v>171206.54637789034</v>
      </c>
      <c r="T368" s="3">
        <f t="shared" ca="1" si="131"/>
        <v>144019.30631599633</v>
      </c>
      <c r="U368" s="3">
        <f t="shared" ca="1" si="132"/>
        <v>27187.240061894001</v>
      </c>
    </row>
    <row r="369" spans="1:21" x14ac:dyDescent="0.3">
      <c r="A369" s="3">
        <f t="shared" ca="1" si="113"/>
        <v>1</v>
      </c>
      <c r="B369" s="3" t="str">
        <f t="shared" ca="1" si="114"/>
        <v>Men</v>
      </c>
      <c r="C369" s="3">
        <f t="shared" ca="1" si="115"/>
        <v>38</v>
      </c>
      <c r="D369" s="3">
        <f t="shared" ca="1" si="116"/>
        <v>4</v>
      </c>
      <c r="E369" s="3" t="str">
        <f t="shared" ca="1" si="117"/>
        <v>IT</v>
      </c>
      <c r="F369" s="3">
        <f t="shared" ca="1" si="118"/>
        <v>3</v>
      </c>
      <c r="G369" s="3" t="str">
        <f t="shared" ca="1" si="112"/>
        <v>University</v>
      </c>
      <c r="H369" s="3">
        <f t="shared" ca="1" si="119"/>
        <v>3</v>
      </c>
      <c r="I369" s="3">
        <f t="shared" ca="1" si="120"/>
        <v>2</v>
      </c>
      <c r="J369" s="3">
        <f t="shared" ca="1" si="121"/>
        <v>32883</v>
      </c>
      <c r="K369" s="3">
        <f t="shared" ca="1" si="122"/>
        <v>10</v>
      </c>
      <c r="L369" s="3" t="str">
        <f t="shared" ca="1" si="123"/>
        <v>New Brunckwick</v>
      </c>
      <c r="M369" s="3">
        <f t="shared" ca="1" si="126"/>
        <v>131532</v>
      </c>
      <c r="N369" s="3">
        <f t="shared" ca="1" si="124"/>
        <v>118018.50672107785</v>
      </c>
      <c r="O369" s="3">
        <f t="shared" ca="1" si="127"/>
        <v>22376.775586910251</v>
      </c>
      <c r="P369" s="3">
        <f t="shared" ca="1" si="125"/>
        <v>4780</v>
      </c>
      <c r="Q369" s="3">
        <f t="shared" ca="1" si="128"/>
        <v>17234.252426714596</v>
      </c>
      <c r="R369" s="3">
        <f t="shared" ca="1" si="129"/>
        <v>9993.1845576034211</v>
      </c>
      <c r="S369" s="3">
        <f t="shared" ca="1" si="130"/>
        <v>163901.96014451366</v>
      </c>
      <c r="T369" s="3">
        <f t="shared" ca="1" si="131"/>
        <v>140032.75914779244</v>
      </c>
      <c r="U369" s="3">
        <f t="shared" ca="1" si="132"/>
        <v>23869.200996721222</v>
      </c>
    </row>
    <row r="370" spans="1:21" x14ac:dyDescent="0.3">
      <c r="A370" s="3">
        <f t="shared" ca="1" si="113"/>
        <v>2</v>
      </c>
      <c r="B370" s="3" t="str">
        <f t="shared" ca="1" si="114"/>
        <v>Women</v>
      </c>
      <c r="C370" s="3">
        <f t="shared" ca="1" si="115"/>
        <v>38</v>
      </c>
      <c r="D370" s="3">
        <f t="shared" ca="1" si="116"/>
        <v>2</v>
      </c>
      <c r="E370" s="3" t="str">
        <f t="shared" ca="1" si="117"/>
        <v>Construction</v>
      </c>
      <c r="F370" s="3">
        <f t="shared" ca="1" si="118"/>
        <v>1</v>
      </c>
      <c r="G370" s="3" t="str">
        <f t="shared" ca="1" si="112"/>
        <v>High School</v>
      </c>
      <c r="H370" s="3">
        <f t="shared" ca="1" si="119"/>
        <v>4</v>
      </c>
      <c r="I370" s="3">
        <f t="shared" ca="1" si="120"/>
        <v>3</v>
      </c>
      <c r="J370" s="3">
        <f t="shared" ca="1" si="121"/>
        <v>82134</v>
      </c>
      <c r="K370" s="3">
        <f t="shared" ca="1" si="122"/>
        <v>11</v>
      </c>
      <c r="L370" s="3" t="str">
        <f t="shared" ca="1" si="123"/>
        <v>Nova Scotia</v>
      </c>
      <c r="M370" s="3">
        <f t="shared" ca="1" si="126"/>
        <v>492804</v>
      </c>
      <c r="N370" s="3">
        <f t="shared" ca="1" si="124"/>
        <v>81553.86603071788</v>
      </c>
      <c r="O370" s="3">
        <f t="shared" ca="1" si="127"/>
        <v>69942.502703970866</v>
      </c>
      <c r="P370" s="3">
        <f t="shared" ca="1" si="125"/>
        <v>40452</v>
      </c>
      <c r="Q370" s="3">
        <f t="shared" ca="1" si="128"/>
        <v>67778.476335104308</v>
      </c>
      <c r="R370" s="3">
        <f t="shared" ca="1" si="129"/>
        <v>75989.134177651693</v>
      </c>
      <c r="S370" s="3">
        <f t="shared" ca="1" si="130"/>
        <v>638735.6368816226</v>
      </c>
      <c r="T370" s="3">
        <f t="shared" ca="1" si="131"/>
        <v>189784.34236582217</v>
      </c>
      <c r="U370" s="3">
        <f t="shared" ca="1" si="132"/>
        <v>448951.29451580043</v>
      </c>
    </row>
    <row r="371" spans="1:21" x14ac:dyDescent="0.3">
      <c r="A371" s="3">
        <f t="shared" ca="1" si="113"/>
        <v>1</v>
      </c>
      <c r="B371" s="3" t="str">
        <f t="shared" ca="1" si="114"/>
        <v>Men</v>
      </c>
      <c r="C371" s="3">
        <f t="shared" ca="1" si="115"/>
        <v>34</v>
      </c>
      <c r="D371" s="3">
        <f t="shared" ca="1" si="116"/>
        <v>5</v>
      </c>
      <c r="E371" s="3" t="str">
        <f t="shared" ca="1" si="117"/>
        <v>General Work</v>
      </c>
      <c r="F371" s="3">
        <f t="shared" ca="1" si="118"/>
        <v>1</v>
      </c>
      <c r="G371" s="3" t="str">
        <f t="shared" ca="1" si="112"/>
        <v>High School</v>
      </c>
      <c r="H371" s="3">
        <f t="shared" ca="1" si="119"/>
        <v>1</v>
      </c>
      <c r="I371" s="3">
        <f t="shared" ca="1" si="120"/>
        <v>1</v>
      </c>
      <c r="J371" s="3">
        <f t="shared" ca="1" si="121"/>
        <v>26637</v>
      </c>
      <c r="K371" s="3">
        <f t="shared" ca="1" si="122"/>
        <v>6</v>
      </c>
      <c r="L371" s="3" t="str">
        <f t="shared" ca="1" si="123"/>
        <v>Saskatchewan</v>
      </c>
      <c r="M371" s="3">
        <f t="shared" ca="1" si="126"/>
        <v>133185</v>
      </c>
      <c r="N371" s="3">
        <f t="shared" ca="1" si="124"/>
        <v>131639.82310740228</v>
      </c>
      <c r="O371" s="3">
        <f t="shared" ca="1" si="127"/>
        <v>14798.035686993042</v>
      </c>
      <c r="P371" s="3">
        <f t="shared" ca="1" si="125"/>
        <v>10182</v>
      </c>
      <c r="Q371" s="3">
        <f t="shared" ca="1" si="128"/>
        <v>1011.9951635310767</v>
      </c>
      <c r="R371" s="3">
        <f t="shared" ca="1" si="129"/>
        <v>4016.2118732510939</v>
      </c>
      <c r="S371" s="3">
        <f t="shared" ca="1" si="130"/>
        <v>151999.24756024414</v>
      </c>
      <c r="T371" s="3">
        <f t="shared" ca="1" si="131"/>
        <v>142833.81827093335</v>
      </c>
      <c r="U371" s="3">
        <f t="shared" ca="1" si="132"/>
        <v>9165.4292893107922</v>
      </c>
    </row>
    <row r="372" spans="1:21" x14ac:dyDescent="0.3">
      <c r="A372" s="3">
        <f t="shared" ca="1" si="113"/>
        <v>1</v>
      </c>
      <c r="B372" s="3" t="str">
        <f t="shared" ca="1" si="114"/>
        <v>Men</v>
      </c>
      <c r="C372" s="3">
        <f t="shared" ca="1" si="115"/>
        <v>32</v>
      </c>
      <c r="D372" s="3">
        <f t="shared" ca="1" si="116"/>
        <v>4</v>
      </c>
      <c r="E372" s="3" t="str">
        <f t="shared" ca="1" si="117"/>
        <v>IT</v>
      </c>
      <c r="F372" s="3">
        <f t="shared" ca="1" si="118"/>
        <v>5</v>
      </c>
      <c r="G372" s="3" t="str">
        <f t="shared" ca="1" si="112"/>
        <v>Other</v>
      </c>
      <c r="H372" s="3">
        <f t="shared" ca="1" si="119"/>
        <v>1</v>
      </c>
      <c r="I372" s="3">
        <f t="shared" ca="1" si="120"/>
        <v>2</v>
      </c>
      <c r="J372" s="3">
        <f t="shared" ca="1" si="121"/>
        <v>32023</v>
      </c>
      <c r="K372" s="3">
        <f t="shared" ca="1" si="122"/>
        <v>8</v>
      </c>
      <c r="L372" s="3" t="str">
        <f t="shared" ca="1" si="123"/>
        <v>Quebec</v>
      </c>
      <c r="M372" s="3">
        <f t="shared" ca="1" si="126"/>
        <v>128092</v>
      </c>
      <c r="N372" s="3">
        <f t="shared" ca="1" si="124"/>
        <v>116853.71201608164</v>
      </c>
      <c r="O372" s="3">
        <f t="shared" ca="1" si="127"/>
        <v>33260.910008347186</v>
      </c>
      <c r="P372" s="3">
        <f t="shared" ca="1" si="125"/>
        <v>1332</v>
      </c>
      <c r="Q372" s="3">
        <f t="shared" ca="1" si="128"/>
        <v>18842.103575023844</v>
      </c>
      <c r="R372" s="3">
        <f t="shared" ca="1" si="129"/>
        <v>34904.21493822967</v>
      </c>
      <c r="S372" s="3">
        <f t="shared" ca="1" si="130"/>
        <v>196257.12494657686</v>
      </c>
      <c r="T372" s="3">
        <f t="shared" ca="1" si="131"/>
        <v>137027.81559110549</v>
      </c>
      <c r="U372" s="3">
        <f t="shared" ca="1" si="132"/>
        <v>59229.309355471371</v>
      </c>
    </row>
    <row r="373" spans="1:21" x14ac:dyDescent="0.3">
      <c r="A373" s="3">
        <f t="shared" ca="1" si="113"/>
        <v>1</v>
      </c>
      <c r="B373" s="3" t="str">
        <f t="shared" ca="1" si="114"/>
        <v>Men</v>
      </c>
      <c r="C373" s="3">
        <f t="shared" ca="1" si="115"/>
        <v>41</v>
      </c>
      <c r="D373" s="3">
        <f t="shared" ca="1" si="116"/>
        <v>1</v>
      </c>
      <c r="E373" s="3" t="str">
        <f t="shared" ca="1" si="117"/>
        <v>Health</v>
      </c>
      <c r="F373" s="3">
        <f t="shared" ca="1" si="118"/>
        <v>1</v>
      </c>
      <c r="G373" s="3" t="str">
        <f t="shared" ca="1" si="112"/>
        <v>High School</v>
      </c>
      <c r="H373" s="3">
        <f t="shared" ca="1" si="119"/>
        <v>3</v>
      </c>
      <c r="I373" s="3">
        <f t="shared" ca="1" si="120"/>
        <v>2</v>
      </c>
      <c r="J373" s="3">
        <f t="shared" ca="1" si="121"/>
        <v>38934</v>
      </c>
      <c r="K373" s="3">
        <f t="shared" ca="1" si="122"/>
        <v>4</v>
      </c>
      <c r="L373" s="3" t="str">
        <f t="shared" ca="1" si="123"/>
        <v>Alberta</v>
      </c>
      <c r="M373" s="3">
        <f t="shared" ca="1" si="126"/>
        <v>233604</v>
      </c>
      <c r="N373" s="3">
        <f t="shared" ca="1" si="124"/>
        <v>29153.209256719074</v>
      </c>
      <c r="O373" s="3">
        <f t="shared" ca="1" si="127"/>
        <v>15054.660150154134</v>
      </c>
      <c r="P373" s="3">
        <f t="shared" ca="1" si="125"/>
        <v>750</v>
      </c>
      <c r="Q373" s="3">
        <f t="shared" ca="1" si="128"/>
        <v>37279.558877315154</v>
      </c>
      <c r="R373" s="3">
        <f t="shared" ca="1" si="129"/>
        <v>6008.6313610702055</v>
      </c>
      <c r="S373" s="3">
        <f t="shared" ca="1" si="130"/>
        <v>254667.29151122435</v>
      </c>
      <c r="T373" s="3">
        <f t="shared" ca="1" si="131"/>
        <v>67182.768134034224</v>
      </c>
      <c r="U373" s="3">
        <f t="shared" ca="1" si="132"/>
        <v>187484.52337719011</v>
      </c>
    </row>
    <row r="374" spans="1:21" x14ac:dyDescent="0.3">
      <c r="A374" s="3">
        <f t="shared" ca="1" si="113"/>
        <v>1</v>
      </c>
      <c r="B374" s="3" t="str">
        <f t="shared" ca="1" si="114"/>
        <v>Men</v>
      </c>
      <c r="C374" s="3">
        <f t="shared" ca="1" si="115"/>
        <v>36</v>
      </c>
      <c r="D374" s="3">
        <f t="shared" ca="1" si="116"/>
        <v>2</v>
      </c>
      <c r="E374" s="3" t="str">
        <f t="shared" ca="1" si="117"/>
        <v>Construction</v>
      </c>
      <c r="F374" s="3">
        <f t="shared" ca="1" si="118"/>
        <v>4</v>
      </c>
      <c r="G374" s="3" t="str">
        <f t="shared" ca="1" si="112"/>
        <v>Technical</v>
      </c>
      <c r="H374" s="3">
        <f t="shared" ca="1" si="119"/>
        <v>0</v>
      </c>
      <c r="I374" s="3">
        <f t="shared" ca="1" si="120"/>
        <v>3</v>
      </c>
      <c r="J374" s="3">
        <f t="shared" ca="1" si="121"/>
        <v>78356</v>
      </c>
      <c r="K374" s="3">
        <f t="shared" ca="1" si="122"/>
        <v>7</v>
      </c>
      <c r="L374" s="3" t="str">
        <f t="shared" ca="1" si="123"/>
        <v>Ontario</v>
      </c>
      <c r="M374" s="3">
        <f t="shared" ca="1" si="126"/>
        <v>235068</v>
      </c>
      <c r="N374" s="3">
        <f t="shared" ca="1" si="124"/>
        <v>10123.024138753179</v>
      </c>
      <c r="O374" s="3">
        <f t="shared" ca="1" si="127"/>
        <v>197261.27972807438</v>
      </c>
      <c r="P374" s="3">
        <f t="shared" ca="1" si="125"/>
        <v>43202</v>
      </c>
      <c r="Q374" s="3">
        <f t="shared" ca="1" si="128"/>
        <v>61100.428714125919</v>
      </c>
      <c r="R374" s="3">
        <f t="shared" ca="1" si="129"/>
        <v>42257.520180202962</v>
      </c>
      <c r="S374" s="3">
        <f t="shared" ca="1" si="130"/>
        <v>474586.79990827735</v>
      </c>
      <c r="T374" s="3">
        <f t="shared" ca="1" si="131"/>
        <v>114425.4528528791</v>
      </c>
      <c r="U374" s="3">
        <f t="shared" ca="1" si="132"/>
        <v>360161.34705539828</v>
      </c>
    </row>
    <row r="375" spans="1:21" x14ac:dyDescent="0.3">
      <c r="A375" s="3">
        <f t="shared" ca="1" si="113"/>
        <v>2</v>
      </c>
      <c r="B375" s="3" t="str">
        <f t="shared" ca="1" si="114"/>
        <v>Women</v>
      </c>
      <c r="C375" s="3">
        <f t="shared" ca="1" si="115"/>
        <v>27</v>
      </c>
      <c r="D375" s="3">
        <f t="shared" ca="1" si="116"/>
        <v>1</v>
      </c>
      <c r="E375" s="3" t="str">
        <f t="shared" ca="1" si="117"/>
        <v>Health</v>
      </c>
      <c r="F375" s="3">
        <f t="shared" ca="1" si="118"/>
        <v>2</v>
      </c>
      <c r="G375" s="3" t="str">
        <f t="shared" ca="1" si="112"/>
        <v>College</v>
      </c>
      <c r="H375" s="3">
        <f t="shared" ca="1" si="119"/>
        <v>2</v>
      </c>
      <c r="I375" s="3">
        <f t="shared" ca="1" si="120"/>
        <v>3</v>
      </c>
      <c r="J375" s="3">
        <f t="shared" ca="1" si="121"/>
        <v>31090</v>
      </c>
      <c r="K375" s="3">
        <f t="shared" ca="1" si="122"/>
        <v>13</v>
      </c>
      <c r="L375" s="3" t="str">
        <f t="shared" ca="1" si="123"/>
        <v>Prince Edward Island</v>
      </c>
      <c r="M375" s="3">
        <f t="shared" ca="1" si="126"/>
        <v>93270</v>
      </c>
      <c r="N375" s="3">
        <f t="shared" ca="1" si="124"/>
        <v>87558.436929801508</v>
      </c>
      <c r="O375" s="3">
        <f t="shared" ca="1" si="127"/>
        <v>88627.013107430757</v>
      </c>
      <c r="P375" s="3">
        <f t="shared" ca="1" si="125"/>
        <v>24226</v>
      </c>
      <c r="Q375" s="3">
        <f t="shared" ca="1" si="128"/>
        <v>1070.8294521143921</v>
      </c>
      <c r="R375" s="3">
        <f t="shared" ca="1" si="129"/>
        <v>25996.893158002116</v>
      </c>
      <c r="S375" s="3">
        <f t="shared" ca="1" si="130"/>
        <v>207893.90626543289</v>
      </c>
      <c r="T375" s="3">
        <f t="shared" ca="1" si="131"/>
        <v>112855.26638191591</v>
      </c>
      <c r="U375" s="3">
        <f t="shared" ca="1" si="132"/>
        <v>95038.639883516982</v>
      </c>
    </row>
    <row r="376" spans="1:21" x14ac:dyDescent="0.3">
      <c r="A376" s="3">
        <f t="shared" ca="1" si="113"/>
        <v>2</v>
      </c>
      <c r="B376" s="3" t="str">
        <f t="shared" ca="1" si="114"/>
        <v>Women</v>
      </c>
      <c r="C376" s="3">
        <f t="shared" ca="1" si="115"/>
        <v>37</v>
      </c>
      <c r="D376" s="3">
        <f t="shared" ca="1" si="116"/>
        <v>6</v>
      </c>
      <c r="E376" s="3" t="str">
        <f t="shared" ca="1" si="117"/>
        <v>Agriculture</v>
      </c>
      <c r="F376" s="3">
        <f t="shared" ca="1" si="118"/>
        <v>4</v>
      </c>
      <c r="G376" s="3" t="str">
        <f t="shared" ca="1" si="112"/>
        <v>Technical</v>
      </c>
      <c r="H376" s="3">
        <f t="shared" ca="1" si="119"/>
        <v>0</v>
      </c>
      <c r="I376" s="3">
        <f t="shared" ca="1" si="120"/>
        <v>1</v>
      </c>
      <c r="J376" s="3">
        <f t="shared" ca="1" si="121"/>
        <v>39211</v>
      </c>
      <c r="K376" s="3">
        <f t="shared" ca="1" si="122"/>
        <v>4</v>
      </c>
      <c r="L376" s="3" t="str">
        <f t="shared" ca="1" si="123"/>
        <v>Alberta</v>
      </c>
      <c r="M376" s="3">
        <f t="shared" ca="1" si="126"/>
        <v>196055</v>
      </c>
      <c r="N376" s="3">
        <f t="shared" ca="1" si="124"/>
        <v>75603.378581917772</v>
      </c>
      <c r="O376" s="3">
        <f t="shared" ca="1" si="127"/>
        <v>37698.105459233979</v>
      </c>
      <c r="P376" s="3">
        <f t="shared" ca="1" si="125"/>
        <v>26679</v>
      </c>
      <c r="Q376" s="3">
        <f t="shared" ca="1" si="128"/>
        <v>9600.024800157189</v>
      </c>
      <c r="R376" s="3">
        <f t="shared" ca="1" si="129"/>
        <v>31048.028209449403</v>
      </c>
      <c r="S376" s="3">
        <f t="shared" ca="1" si="130"/>
        <v>264801.13366868335</v>
      </c>
      <c r="T376" s="3">
        <f t="shared" ca="1" si="131"/>
        <v>111882.40338207496</v>
      </c>
      <c r="U376" s="3">
        <f t="shared" ca="1" si="132"/>
        <v>152918.73028660839</v>
      </c>
    </row>
    <row r="377" spans="1:21" x14ac:dyDescent="0.3">
      <c r="A377" s="3">
        <f t="shared" ca="1" si="113"/>
        <v>1</v>
      </c>
      <c r="B377" s="3" t="str">
        <f t="shared" ca="1" si="114"/>
        <v>Men</v>
      </c>
      <c r="C377" s="3">
        <f t="shared" ca="1" si="115"/>
        <v>29</v>
      </c>
      <c r="D377" s="3">
        <f t="shared" ca="1" si="116"/>
        <v>5</v>
      </c>
      <c r="E377" s="3" t="str">
        <f t="shared" ca="1" si="117"/>
        <v>General Work</v>
      </c>
      <c r="F377" s="3">
        <f t="shared" ca="1" si="118"/>
        <v>4</v>
      </c>
      <c r="G377" s="3" t="str">
        <f t="shared" ca="1" si="112"/>
        <v>Technical</v>
      </c>
      <c r="H377" s="3">
        <f t="shared" ca="1" si="119"/>
        <v>2</v>
      </c>
      <c r="I377" s="3">
        <f t="shared" ca="1" si="120"/>
        <v>3</v>
      </c>
      <c r="J377" s="3">
        <f t="shared" ca="1" si="121"/>
        <v>83348</v>
      </c>
      <c r="K377" s="3">
        <f t="shared" ca="1" si="122"/>
        <v>5</v>
      </c>
      <c r="L377" s="3" t="str">
        <f t="shared" ca="1" si="123"/>
        <v>Nunavut</v>
      </c>
      <c r="M377" s="3">
        <f t="shared" ca="1" si="126"/>
        <v>250044</v>
      </c>
      <c r="N377" s="3">
        <f t="shared" ca="1" si="124"/>
        <v>157279.12268746115</v>
      </c>
      <c r="O377" s="3">
        <f t="shared" ca="1" si="127"/>
        <v>236445.54139184355</v>
      </c>
      <c r="P377" s="3">
        <f t="shared" ca="1" si="125"/>
        <v>208028</v>
      </c>
      <c r="Q377" s="3">
        <f t="shared" ca="1" si="128"/>
        <v>41921.46363522725</v>
      </c>
      <c r="R377" s="3">
        <f t="shared" ca="1" si="129"/>
        <v>113955.57358747692</v>
      </c>
      <c r="S377" s="3">
        <f t="shared" ca="1" si="130"/>
        <v>600445.11497932044</v>
      </c>
      <c r="T377" s="3">
        <f t="shared" ca="1" si="131"/>
        <v>407228.58632268838</v>
      </c>
      <c r="U377" s="3">
        <f t="shared" ca="1" si="132"/>
        <v>193216.52865663206</v>
      </c>
    </row>
    <row r="378" spans="1:21" x14ac:dyDescent="0.3">
      <c r="A378" s="3">
        <f t="shared" ca="1" si="113"/>
        <v>1</v>
      </c>
      <c r="B378" s="3" t="str">
        <f t="shared" ca="1" si="114"/>
        <v>Men</v>
      </c>
      <c r="C378" s="3">
        <f t="shared" ca="1" si="115"/>
        <v>25</v>
      </c>
      <c r="D378" s="3">
        <f t="shared" ca="1" si="116"/>
        <v>3</v>
      </c>
      <c r="E378" s="3" t="str">
        <f t="shared" ca="1" si="117"/>
        <v>Teaching</v>
      </c>
      <c r="F378" s="3">
        <f t="shared" ca="1" si="118"/>
        <v>1</v>
      </c>
      <c r="G378" s="3" t="str">
        <f t="shared" ca="1" si="112"/>
        <v>High School</v>
      </c>
      <c r="H378" s="3">
        <f t="shared" ca="1" si="119"/>
        <v>0</v>
      </c>
      <c r="I378" s="3">
        <f t="shared" ca="1" si="120"/>
        <v>2</v>
      </c>
      <c r="J378" s="3">
        <f t="shared" ca="1" si="121"/>
        <v>79941</v>
      </c>
      <c r="K378" s="3">
        <f t="shared" ca="1" si="122"/>
        <v>9</v>
      </c>
      <c r="L378" s="3" t="str">
        <f t="shared" ca="1" si="123"/>
        <v>New Foundland</v>
      </c>
      <c r="M378" s="3">
        <f t="shared" ca="1" si="126"/>
        <v>319764</v>
      </c>
      <c r="N378" s="3">
        <f t="shared" ca="1" si="124"/>
        <v>150785.96061216309</v>
      </c>
      <c r="O378" s="3">
        <f t="shared" ca="1" si="127"/>
        <v>4679.3272764783705</v>
      </c>
      <c r="P378" s="3">
        <f t="shared" ca="1" si="125"/>
        <v>3110</v>
      </c>
      <c r="Q378" s="3">
        <f t="shared" ca="1" si="128"/>
        <v>70988.328115283832</v>
      </c>
      <c r="R378" s="3">
        <f t="shared" ca="1" si="129"/>
        <v>83532.61256162358</v>
      </c>
      <c r="S378" s="3">
        <f t="shared" ca="1" si="130"/>
        <v>407975.93983810191</v>
      </c>
      <c r="T378" s="3">
        <f t="shared" ca="1" si="131"/>
        <v>224884.28872744692</v>
      </c>
      <c r="U378" s="3">
        <f t="shared" ca="1" si="132"/>
        <v>183091.65111065499</v>
      </c>
    </row>
    <row r="379" spans="1:21" x14ac:dyDescent="0.3">
      <c r="A379" s="3">
        <f t="shared" ca="1" si="113"/>
        <v>2</v>
      </c>
      <c r="B379" s="3" t="str">
        <f t="shared" ca="1" si="114"/>
        <v>Women</v>
      </c>
      <c r="C379" s="3">
        <f t="shared" ca="1" si="115"/>
        <v>35</v>
      </c>
      <c r="D379" s="3">
        <f t="shared" ca="1" si="116"/>
        <v>1</v>
      </c>
      <c r="E379" s="3" t="str">
        <f t="shared" ca="1" si="117"/>
        <v>Health</v>
      </c>
      <c r="F379" s="3">
        <f t="shared" ca="1" si="118"/>
        <v>2</v>
      </c>
      <c r="G379" s="3" t="str">
        <f t="shared" ca="1" si="112"/>
        <v>College</v>
      </c>
      <c r="H379" s="3">
        <f t="shared" ca="1" si="119"/>
        <v>1</v>
      </c>
      <c r="I379" s="3">
        <f t="shared" ca="1" si="120"/>
        <v>1</v>
      </c>
      <c r="J379" s="3">
        <f t="shared" ca="1" si="121"/>
        <v>36416</v>
      </c>
      <c r="K379" s="3">
        <f t="shared" ca="1" si="122"/>
        <v>12</v>
      </c>
      <c r="L379" s="3" t="str">
        <f t="shared" ca="1" si="123"/>
        <v>Prince Edward Island</v>
      </c>
      <c r="M379" s="3">
        <f t="shared" ca="1" si="126"/>
        <v>109248</v>
      </c>
      <c r="N379" s="3">
        <f t="shared" ca="1" si="124"/>
        <v>31884.029364885388</v>
      </c>
      <c r="O379" s="3">
        <f t="shared" ca="1" si="127"/>
        <v>21949.296411587849</v>
      </c>
      <c r="P379" s="3">
        <f t="shared" ca="1" si="125"/>
        <v>1905</v>
      </c>
      <c r="Q379" s="3">
        <f t="shared" ca="1" si="128"/>
        <v>7203.993712108726</v>
      </c>
      <c r="R379" s="3">
        <f t="shared" ca="1" si="129"/>
        <v>50228.279642819558</v>
      </c>
      <c r="S379" s="3">
        <f t="shared" ca="1" si="130"/>
        <v>181425.5760544074</v>
      </c>
      <c r="T379" s="3">
        <f t="shared" ca="1" si="131"/>
        <v>40993.023076994112</v>
      </c>
      <c r="U379" s="3">
        <f t="shared" ca="1" si="132"/>
        <v>140432.55297741329</v>
      </c>
    </row>
    <row r="380" spans="1:21" x14ac:dyDescent="0.3">
      <c r="A380" s="3">
        <f t="shared" ca="1" si="113"/>
        <v>1</v>
      </c>
      <c r="B380" s="3" t="str">
        <f t="shared" ca="1" si="114"/>
        <v>Men</v>
      </c>
      <c r="C380" s="3">
        <f t="shared" ca="1" si="115"/>
        <v>25</v>
      </c>
      <c r="D380" s="3">
        <f t="shared" ca="1" si="116"/>
        <v>6</v>
      </c>
      <c r="E380" s="3" t="str">
        <f t="shared" ca="1" si="117"/>
        <v>Agriculture</v>
      </c>
      <c r="F380" s="3">
        <f t="shared" ca="1" si="118"/>
        <v>1</v>
      </c>
      <c r="G380" s="3" t="str">
        <f t="shared" ca="1" si="112"/>
        <v>High School</v>
      </c>
      <c r="H380" s="3">
        <f t="shared" ca="1" si="119"/>
        <v>1</v>
      </c>
      <c r="I380" s="3">
        <f t="shared" ca="1" si="120"/>
        <v>2</v>
      </c>
      <c r="J380" s="3">
        <f t="shared" ca="1" si="121"/>
        <v>68054</v>
      </c>
      <c r="K380" s="3">
        <f t="shared" ca="1" si="122"/>
        <v>10</v>
      </c>
      <c r="L380" s="3" t="str">
        <f t="shared" ca="1" si="123"/>
        <v>New Brunckwick</v>
      </c>
      <c r="M380" s="3">
        <f t="shared" ca="1" si="126"/>
        <v>272216</v>
      </c>
      <c r="N380" s="3">
        <f t="shared" ca="1" si="124"/>
        <v>250896.77353138328</v>
      </c>
      <c r="O380" s="3">
        <f t="shared" ca="1" si="127"/>
        <v>112986.38073080259</v>
      </c>
      <c r="P380" s="3">
        <f t="shared" ca="1" si="125"/>
        <v>48260</v>
      </c>
      <c r="Q380" s="3">
        <f t="shared" ca="1" si="128"/>
        <v>1368.2292623606597</v>
      </c>
      <c r="R380" s="3">
        <f t="shared" ca="1" si="129"/>
        <v>31966.112081848209</v>
      </c>
      <c r="S380" s="3">
        <f t="shared" ca="1" si="130"/>
        <v>417168.4928126508</v>
      </c>
      <c r="T380" s="3">
        <f t="shared" ca="1" si="131"/>
        <v>300525.00279374392</v>
      </c>
      <c r="U380" s="3">
        <f t="shared" ca="1" si="132"/>
        <v>116643.49001890689</v>
      </c>
    </row>
    <row r="381" spans="1:21" x14ac:dyDescent="0.3">
      <c r="A381" s="3">
        <f t="shared" ca="1" si="113"/>
        <v>2</v>
      </c>
      <c r="B381" s="3" t="str">
        <f t="shared" ca="1" si="114"/>
        <v>Women</v>
      </c>
      <c r="C381" s="3">
        <f t="shared" ca="1" si="115"/>
        <v>40</v>
      </c>
      <c r="D381" s="3">
        <f t="shared" ca="1" si="116"/>
        <v>4</v>
      </c>
      <c r="E381" s="3" t="str">
        <f t="shared" ca="1" si="117"/>
        <v>IT</v>
      </c>
      <c r="F381" s="3">
        <f t="shared" ca="1" si="118"/>
        <v>5</v>
      </c>
      <c r="G381" s="3" t="str">
        <f t="shared" ca="1" si="112"/>
        <v>Other</v>
      </c>
      <c r="H381" s="3">
        <f t="shared" ca="1" si="119"/>
        <v>2</v>
      </c>
      <c r="I381" s="3">
        <f t="shared" ca="1" si="120"/>
        <v>1</v>
      </c>
      <c r="J381" s="3">
        <f t="shared" ca="1" si="121"/>
        <v>39772</v>
      </c>
      <c r="K381" s="3">
        <f t="shared" ca="1" si="122"/>
        <v>9</v>
      </c>
      <c r="L381" s="3" t="str">
        <f t="shared" ca="1" si="123"/>
        <v>New Foundland</v>
      </c>
      <c r="M381" s="3">
        <f t="shared" ca="1" si="126"/>
        <v>198860</v>
      </c>
      <c r="N381" s="3">
        <f t="shared" ca="1" si="124"/>
        <v>41132.680433821493</v>
      </c>
      <c r="O381" s="3">
        <f t="shared" ca="1" si="127"/>
        <v>17154.949558733759</v>
      </c>
      <c r="P381" s="3">
        <f t="shared" ca="1" si="125"/>
        <v>4237</v>
      </c>
      <c r="Q381" s="3">
        <f t="shared" ca="1" si="128"/>
        <v>1521.5564538915705</v>
      </c>
      <c r="R381" s="3">
        <f t="shared" ca="1" si="129"/>
        <v>41520.490709039135</v>
      </c>
      <c r="S381" s="3">
        <f t="shared" ca="1" si="130"/>
        <v>257535.44026777288</v>
      </c>
      <c r="T381" s="3">
        <f t="shared" ca="1" si="131"/>
        <v>46891.236887713065</v>
      </c>
      <c r="U381" s="3">
        <f t="shared" ca="1" si="132"/>
        <v>210644.2033800598</v>
      </c>
    </row>
    <row r="382" spans="1:21" x14ac:dyDescent="0.3">
      <c r="A382" s="3">
        <f t="shared" ca="1" si="113"/>
        <v>2</v>
      </c>
      <c r="B382" s="3" t="str">
        <f t="shared" ca="1" si="114"/>
        <v>Women</v>
      </c>
      <c r="C382" s="3">
        <f t="shared" ca="1" si="115"/>
        <v>35</v>
      </c>
      <c r="D382" s="3">
        <f t="shared" ca="1" si="116"/>
        <v>5</v>
      </c>
      <c r="E382" s="3" t="str">
        <f t="shared" ca="1" si="117"/>
        <v>General Work</v>
      </c>
      <c r="F382" s="3">
        <f t="shared" ca="1" si="118"/>
        <v>3</v>
      </c>
      <c r="G382" s="3" t="str">
        <f t="shared" ca="1" si="112"/>
        <v>University</v>
      </c>
      <c r="H382" s="3">
        <f t="shared" ca="1" si="119"/>
        <v>3</v>
      </c>
      <c r="I382" s="3">
        <f t="shared" ca="1" si="120"/>
        <v>3</v>
      </c>
      <c r="J382" s="3">
        <f t="shared" ca="1" si="121"/>
        <v>50896</v>
      </c>
      <c r="K382" s="3">
        <f t="shared" ca="1" si="122"/>
        <v>3</v>
      </c>
      <c r="L382" s="3" t="str">
        <f t="shared" ca="1" si="123"/>
        <v>Northwest TR</v>
      </c>
      <c r="M382" s="3">
        <f t="shared" ca="1" si="126"/>
        <v>254480</v>
      </c>
      <c r="N382" s="3">
        <f t="shared" ca="1" si="124"/>
        <v>226413.93456929698</v>
      </c>
      <c r="O382" s="3">
        <f t="shared" ca="1" si="127"/>
        <v>131119.68304518226</v>
      </c>
      <c r="P382" s="3">
        <f t="shared" ca="1" si="125"/>
        <v>126439</v>
      </c>
      <c r="Q382" s="3">
        <f t="shared" ca="1" si="128"/>
        <v>27690.847860717786</v>
      </c>
      <c r="R382" s="3">
        <f t="shared" ca="1" si="129"/>
        <v>35719.169113345612</v>
      </c>
      <c r="S382" s="3">
        <f t="shared" ca="1" si="130"/>
        <v>421318.85215852788</v>
      </c>
      <c r="T382" s="3">
        <f t="shared" ca="1" si="131"/>
        <v>380543.78243001481</v>
      </c>
      <c r="U382" s="3">
        <f t="shared" ca="1" si="132"/>
        <v>40775.069728513074</v>
      </c>
    </row>
    <row r="383" spans="1:21" x14ac:dyDescent="0.3">
      <c r="A383" s="3">
        <f t="shared" ca="1" si="113"/>
        <v>1</v>
      </c>
      <c r="B383" s="3" t="str">
        <f t="shared" ca="1" si="114"/>
        <v>Men</v>
      </c>
      <c r="C383" s="3">
        <f t="shared" ca="1" si="115"/>
        <v>37</v>
      </c>
      <c r="D383" s="3">
        <f t="shared" ca="1" si="116"/>
        <v>3</v>
      </c>
      <c r="E383" s="3" t="str">
        <f t="shared" ca="1" si="117"/>
        <v>Teaching</v>
      </c>
      <c r="F383" s="3">
        <f t="shared" ca="1" si="118"/>
        <v>3</v>
      </c>
      <c r="G383" s="3" t="str">
        <f t="shared" ca="1" si="112"/>
        <v>University</v>
      </c>
      <c r="H383" s="3">
        <f t="shared" ca="1" si="119"/>
        <v>3</v>
      </c>
      <c r="I383" s="3">
        <f t="shared" ca="1" si="120"/>
        <v>1</v>
      </c>
      <c r="J383" s="3">
        <f t="shared" ca="1" si="121"/>
        <v>76317</v>
      </c>
      <c r="K383" s="3">
        <f t="shared" ca="1" si="122"/>
        <v>1</v>
      </c>
      <c r="L383" s="3" t="str">
        <f t="shared" ca="1" si="123"/>
        <v>Yukon</v>
      </c>
      <c r="M383" s="3">
        <f t="shared" ca="1" si="126"/>
        <v>381585</v>
      </c>
      <c r="N383" s="3">
        <f t="shared" ca="1" si="124"/>
        <v>197994.32877147608</v>
      </c>
      <c r="O383" s="3">
        <f t="shared" ca="1" si="127"/>
        <v>70466.276772219426</v>
      </c>
      <c r="P383" s="3">
        <f t="shared" ca="1" si="125"/>
        <v>3251</v>
      </c>
      <c r="Q383" s="3">
        <f t="shared" ca="1" si="128"/>
        <v>72448.000519695677</v>
      </c>
      <c r="R383" s="3">
        <f t="shared" ca="1" si="129"/>
        <v>34648.131802246055</v>
      </c>
      <c r="S383" s="3">
        <f t="shared" ca="1" si="130"/>
        <v>486699.40857446549</v>
      </c>
      <c r="T383" s="3">
        <f t="shared" ca="1" si="131"/>
        <v>273693.32929117174</v>
      </c>
      <c r="U383" s="3">
        <f t="shared" ca="1" si="132"/>
        <v>213006.07928329374</v>
      </c>
    </row>
    <row r="384" spans="1:21" x14ac:dyDescent="0.3">
      <c r="A384" s="3">
        <f t="shared" ca="1" si="113"/>
        <v>2</v>
      </c>
      <c r="B384" s="3" t="str">
        <f t="shared" ca="1" si="114"/>
        <v>Women</v>
      </c>
      <c r="C384" s="3">
        <f t="shared" ca="1" si="115"/>
        <v>41</v>
      </c>
      <c r="D384" s="3">
        <f t="shared" ca="1" si="116"/>
        <v>2</v>
      </c>
      <c r="E384" s="3" t="str">
        <f t="shared" ca="1" si="117"/>
        <v>Construction</v>
      </c>
      <c r="F384" s="3">
        <f t="shared" ca="1" si="118"/>
        <v>5</v>
      </c>
      <c r="G384" s="3" t="str">
        <f t="shared" ca="1" si="112"/>
        <v>Other</v>
      </c>
      <c r="H384" s="3">
        <f t="shared" ca="1" si="119"/>
        <v>0</v>
      </c>
      <c r="I384" s="3">
        <f t="shared" ca="1" si="120"/>
        <v>1</v>
      </c>
      <c r="J384" s="3">
        <f t="shared" ca="1" si="121"/>
        <v>53526</v>
      </c>
      <c r="K384" s="3">
        <f t="shared" ca="1" si="122"/>
        <v>9</v>
      </c>
      <c r="L384" s="3" t="str">
        <f t="shared" ca="1" si="123"/>
        <v>New Foundland</v>
      </c>
      <c r="M384" s="3">
        <f t="shared" ca="1" si="126"/>
        <v>267630</v>
      </c>
      <c r="N384" s="3">
        <f t="shared" ca="1" si="124"/>
        <v>4837.6067577569047</v>
      </c>
      <c r="O384" s="3">
        <f t="shared" ca="1" si="127"/>
        <v>45137.399122208059</v>
      </c>
      <c r="P384" s="3">
        <f t="shared" ca="1" si="125"/>
        <v>40342</v>
      </c>
      <c r="Q384" s="3">
        <f t="shared" ca="1" si="128"/>
        <v>40664.382639801952</v>
      </c>
      <c r="R384" s="3">
        <f t="shared" ca="1" si="129"/>
        <v>1504.3909181518063</v>
      </c>
      <c r="S384" s="3">
        <f t="shared" ca="1" si="130"/>
        <v>314271.79004035989</v>
      </c>
      <c r="T384" s="3">
        <f t="shared" ca="1" si="131"/>
        <v>85843.989397558849</v>
      </c>
      <c r="U384" s="3">
        <f t="shared" ca="1" si="132"/>
        <v>228427.80064280104</v>
      </c>
    </row>
    <row r="385" spans="1:21" x14ac:dyDescent="0.3">
      <c r="A385" s="3">
        <f t="shared" ca="1" si="113"/>
        <v>1</v>
      </c>
      <c r="B385" s="3" t="str">
        <f t="shared" ca="1" si="114"/>
        <v>Men</v>
      </c>
      <c r="C385" s="3">
        <f t="shared" ca="1" si="115"/>
        <v>33</v>
      </c>
      <c r="D385" s="3">
        <f t="shared" ca="1" si="116"/>
        <v>5</v>
      </c>
      <c r="E385" s="3" t="str">
        <f t="shared" ca="1" si="117"/>
        <v>General Work</v>
      </c>
      <c r="F385" s="3">
        <f t="shared" ca="1" si="118"/>
        <v>5</v>
      </c>
      <c r="G385" s="3" t="str">
        <f t="shared" ca="1" si="112"/>
        <v>Other</v>
      </c>
      <c r="H385" s="3">
        <f t="shared" ca="1" si="119"/>
        <v>3</v>
      </c>
      <c r="I385" s="3">
        <f t="shared" ca="1" si="120"/>
        <v>3</v>
      </c>
      <c r="J385" s="3">
        <f t="shared" ca="1" si="121"/>
        <v>86681</v>
      </c>
      <c r="K385" s="3">
        <f t="shared" ca="1" si="122"/>
        <v>13</v>
      </c>
      <c r="L385" s="3" t="str">
        <f t="shared" ca="1" si="123"/>
        <v>Prince Edward Island</v>
      </c>
      <c r="M385" s="3">
        <f t="shared" ca="1" si="126"/>
        <v>346724</v>
      </c>
      <c r="N385" s="3">
        <f t="shared" ca="1" si="124"/>
        <v>250051.71758472681</v>
      </c>
      <c r="O385" s="3">
        <f t="shared" ca="1" si="127"/>
        <v>110607.81049042082</v>
      </c>
      <c r="P385" s="3">
        <f t="shared" ca="1" si="125"/>
        <v>24238</v>
      </c>
      <c r="Q385" s="3">
        <f t="shared" ca="1" si="128"/>
        <v>80782.593510202845</v>
      </c>
      <c r="R385" s="3">
        <f t="shared" ca="1" si="129"/>
        <v>33829.668549139213</v>
      </c>
      <c r="S385" s="3">
        <f t="shared" ca="1" si="130"/>
        <v>491161.47903956001</v>
      </c>
      <c r="T385" s="3">
        <f t="shared" ca="1" si="131"/>
        <v>355072.31109492964</v>
      </c>
      <c r="U385" s="3">
        <f t="shared" ca="1" si="132"/>
        <v>136089.16794463038</v>
      </c>
    </row>
    <row r="386" spans="1:21" x14ac:dyDescent="0.3">
      <c r="A386" s="3">
        <f t="shared" ca="1" si="113"/>
        <v>1</v>
      </c>
      <c r="B386" s="3" t="str">
        <f t="shared" ca="1" si="114"/>
        <v>Men</v>
      </c>
      <c r="C386" s="3">
        <f t="shared" ca="1" si="115"/>
        <v>28</v>
      </c>
      <c r="D386" s="3">
        <f t="shared" ca="1" si="116"/>
        <v>1</v>
      </c>
      <c r="E386" s="3" t="str">
        <f t="shared" ca="1" si="117"/>
        <v>Health</v>
      </c>
      <c r="F386" s="3">
        <f t="shared" ca="1" si="118"/>
        <v>2</v>
      </c>
      <c r="G386" s="3" t="str">
        <f t="shared" ca="1" si="112"/>
        <v>College</v>
      </c>
      <c r="H386" s="3">
        <f t="shared" ca="1" si="119"/>
        <v>4</v>
      </c>
      <c r="I386" s="3">
        <f t="shared" ca="1" si="120"/>
        <v>1</v>
      </c>
      <c r="J386" s="3">
        <f t="shared" ca="1" si="121"/>
        <v>33330</v>
      </c>
      <c r="K386" s="3">
        <f t="shared" ca="1" si="122"/>
        <v>10</v>
      </c>
      <c r="L386" s="3" t="str">
        <f t="shared" ca="1" si="123"/>
        <v>New Brunckwick</v>
      </c>
      <c r="M386" s="3">
        <f t="shared" ca="1" si="126"/>
        <v>199980</v>
      </c>
      <c r="N386" s="3">
        <f t="shared" ca="1" si="124"/>
        <v>119465.33566844328</v>
      </c>
      <c r="O386" s="3">
        <f t="shared" ca="1" si="127"/>
        <v>5634.4094002618267</v>
      </c>
      <c r="P386" s="3">
        <f t="shared" ca="1" si="125"/>
        <v>1550</v>
      </c>
      <c r="Q386" s="3">
        <f t="shared" ca="1" si="128"/>
        <v>32277.598815599453</v>
      </c>
      <c r="R386" s="3">
        <f t="shared" ca="1" si="129"/>
        <v>22067.003552862014</v>
      </c>
      <c r="S386" s="3">
        <f t="shared" ca="1" si="130"/>
        <v>227681.41295312383</v>
      </c>
      <c r="T386" s="3">
        <f t="shared" ca="1" si="131"/>
        <v>153292.93448404272</v>
      </c>
      <c r="U386" s="3">
        <f t="shared" ca="1" si="132"/>
        <v>74388.478469081107</v>
      </c>
    </row>
    <row r="387" spans="1:21" x14ac:dyDescent="0.3">
      <c r="A387" s="3">
        <f t="shared" ca="1" si="113"/>
        <v>2</v>
      </c>
      <c r="B387" s="3" t="str">
        <f t="shared" ca="1" si="114"/>
        <v>Women</v>
      </c>
      <c r="C387" s="3">
        <f t="shared" ca="1" si="115"/>
        <v>41</v>
      </c>
      <c r="D387" s="3">
        <f t="shared" ca="1" si="116"/>
        <v>3</v>
      </c>
      <c r="E387" s="3" t="str">
        <f t="shared" ca="1" si="117"/>
        <v>Teaching</v>
      </c>
      <c r="F387" s="3">
        <f t="shared" ca="1" si="118"/>
        <v>4</v>
      </c>
      <c r="G387" s="3" t="str">
        <f t="shared" ca="1" si="112"/>
        <v>Technical</v>
      </c>
      <c r="H387" s="3">
        <f t="shared" ca="1" si="119"/>
        <v>4</v>
      </c>
      <c r="I387" s="3">
        <f t="shared" ca="1" si="120"/>
        <v>1</v>
      </c>
      <c r="J387" s="3">
        <f t="shared" ca="1" si="121"/>
        <v>53948</v>
      </c>
      <c r="K387" s="3">
        <f t="shared" ca="1" si="122"/>
        <v>5</v>
      </c>
      <c r="L387" s="3" t="str">
        <f t="shared" ca="1" si="123"/>
        <v>Nunavut</v>
      </c>
      <c r="M387" s="3">
        <f t="shared" ca="1" si="126"/>
        <v>269740</v>
      </c>
      <c r="N387" s="3">
        <f t="shared" ca="1" si="124"/>
        <v>224704.59631372817</v>
      </c>
      <c r="O387" s="3">
        <f t="shared" ca="1" si="127"/>
        <v>40539.456611781199</v>
      </c>
      <c r="P387" s="3">
        <f t="shared" ca="1" si="125"/>
        <v>2356</v>
      </c>
      <c r="Q387" s="3">
        <f t="shared" ca="1" si="128"/>
        <v>19169.18121095638</v>
      </c>
      <c r="R387" s="3">
        <f t="shared" ca="1" si="129"/>
        <v>78301.138944841223</v>
      </c>
      <c r="S387" s="3">
        <f t="shared" ca="1" si="130"/>
        <v>388580.59555662243</v>
      </c>
      <c r="T387" s="3">
        <f t="shared" ca="1" si="131"/>
        <v>246229.77752468456</v>
      </c>
      <c r="U387" s="3">
        <f t="shared" ca="1" si="132"/>
        <v>142350.81803193787</v>
      </c>
    </row>
    <row r="388" spans="1:21" x14ac:dyDescent="0.3">
      <c r="A388" s="3">
        <f t="shared" ca="1" si="113"/>
        <v>2</v>
      </c>
      <c r="B388" s="3" t="str">
        <f t="shared" ca="1" si="114"/>
        <v>Women</v>
      </c>
      <c r="C388" s="3">
        <f t="shared" ca="1" si="115"/>
        <v>31</v>
      </c>
      <c r="D388" s="3">
        <f t="shared" ca="1" si="116"/>
        <v>1</v>
      </c>
      <c r="E388" s="3" t="str">
        <f t="shared" ca="1" si="117"/>
        <v>Health</v>
      </c>
      <c r="F388" s="3">
        <f t="shared" ca="1" si="118"/>
        <v>3</v>
      </c>
      <c r="G388" s="3" t="str">
        <f t="shared" ca="1" si="112"/>
        <v>University</v>
      </c>
      <c r="H388" s="3">
        <f t="shared" ca="1" si="119"/>
        <v>0</v>
      </c>
      <c r="I388" s="3">
        <f t="shared" ca="1" si="120"/>
        <v>1</v>
      </c>
      <c r="J388" s="3">
        <f t="shared" ca="1" si="121"/>
        <v>65983</v>
      </c>
      <c r="K388" s="3">
        <f t="shared" ca="1" si="122"/>
        <v>7</v>
      </c>
      <c r="L388" s="3" t="str">
        <f t="shared" ca="1" si="123"/>
        <v>Ontario</v>
      </c>
      <c r="M388" s="3">
        <f t="shared" ca="1" si="126"/>
        <v>263932</v>
      </c>
      <c r="N388" s="3">
        <f t="shared" ca="1" si="124"/>
        <v>255317.14500123481</v>
      </c>
      <c r="O388" s="3">
        <f t="shared" ca="1" si="127"/>
        <v>54371.774423450166</v>
      </c>
      <c r="P388" s="3">
        <f t="shared" ca="1" si="125"/>
        <v>26041</v>
      </c>
      <c r="Q388" s="3">
        <f t="shared" ca="1" si="128"/>
        <v>64384.377025111164</v>
      </c>
      <c r="R388" s="3">
        <f t="shared" ca="1" si="129"/>
        <v>43539.589456153262</v>
      </c>
      <c r="S388" s="3">
        <f t="shared" ca="1" si="130"/>
        <v>361843.36387960345</v>
      </c>
      <c r="T388" s="3">
        <f t="shared" ca="1" si="131"/>
        <v>345742.52202634601</v>
      </c>
      <c r="U388" s="3">
        <f t="shared" ca="1" si="132"/>
        <v>16100.841853257443</v>
      </c>
    </row>
    <row r="389" spans="1:21" x14ac:dyDescent="0.3">
      <c r="A389" s="3">
        <f t="shared" ca="1" si="113"/>
        <v>2</v>
      </c>
      <c r="B389" s="3" t="str">
        <f t="shared" ca="1" si="114"/>
        <v>Women</v>
      </c>
      <c r="C389" s="3">
        <f t="shared" ca="1" si="115"/>
        <v>37</v>
      </c>
      <c r="D389" s="3">
        <f t="shared" ca="1" si="116"/>
        <v>4</v>
      </c>
      <c r="E389" s="3" t="str">
        <f t="shared" ca="1" si="117"/>
        <v>IT</v>
      </c>
      <c r="F389" s="3">
        <f t="shared" ca="1" si="118"/>
        <v>4</v>
      </c>
      <c r="G389" s="3" t="str">
        <f t="shared" ref="G389:G452" ca="1" si="133">VLOOKUP(F389,$Z$29:$AA$33,2)</f>
        <v>Technical</v>
      </c>
      <c r="H389" s="3">
        <f t="shared" ca="1" si="119"/>
        <v>1</v>
      </c>
      <c r="I389" s="3">
        <f t="shared" ca="1" si="120"/>
        <v>2</v>
      </c>
      <c r="J389" s="3">
        <f t="shared" ca="1" si="121"/>
        <v>68926</v>
      </c>
      <c r="K389" s="3">
        <f t="shared" ca="1" si="122"/>
        <v>10</v>
      </c>
      <c r="L389" s="3" t="str">
        <f t="shared" ca="1" si="123"/>
        <v>New Brunckwick</v>
      </c>
      <c r="M389" s="3">
        <f t="shared" ca="1" si="126"/>
        <v>413556</v>
      </c>
      <c r="N389" s="3">
        <f t="shared" ca="1" si="124"/>
        <v>198393.80282082403</v>
      </c>
      <c r="O389" s="3">
        <f t="shared" ca="1" si="127"/>
        <v>125797.70973698114</v>
      </c>
      <c r="P389" s="3">
        <f t="shared" ca="1" si="125"/>
        <v>54377</v>
      </c>
      <c r="Q389" s="3">
        <f t="shared" ca="1" si="128"/>
        <v>24568.418777578216</v>
      </c>
      <c r="R389" s="3">
        <f t="shared" ca="1" si="129"/>
        <v>69379.820827396034</v>
      </c>
      <c r="S389" s="3">
        <f t="shared" ca="1" si="130"/>
        <v>608733.5305643772</v>
      </c>
      <c r="T389" s="3">
        <f t="shared" ca="1" si="131"/>
        <v>277339.22159840225</v>
      </c>
      <c r="U389" s="3">
        <f t="shared" ca="1" si="132"/>
        <v>331394.30896597495</v>
      </c>
    </row>
    <row r="390" spans="1:21" x14ac:dyDescent="0.3">
      <c r="A390" s="3">
        <f t="shared" ref="A390:A453" ca="1" si="134">RANDBETWEEN(1,2)</f>
        <v>2</v>
      </c>
      <c r="B390" s="3" t="str">
        <f t="shared" ref="B390:B453" ca="1" si="135">IF(A390=1, "Men", "Women")</f>
        <v>Women</v>
      </c>
      <c r="C390" s="3">
        <f t="shared" ref="C390:C453" ca="1" si="136">RANDBETWEEN(25,45)</f>
        <v>44</v>
      </c>
      <c r="D390" s="3">
        <f t="shared" ref="D390:D453" ca="1" si="137">RANDBETWEEN(1,6)</f>
        <v>4</v>
      </c>
      <c r="E390" s="3" t="str">
        <f t="shared" ref="E390:E453" ca="1" si="138">VLOOKUP(D390,$Z$6:$AA$11, 2)</f>
        <v>IT</v>
      </c>
      <c r="F390" s="3">
        <f t="shared" ref="F390:F453" ca="1" si="139">RANDBETWEEN(1,5)</f>
        <v>2</v>
      </c>
      <c r="G390" s="3" t="str">
        <f t="shared" ca="1" si="133"/>
        <v>College</v>
      </c>
      <c r="H390" s="3">
        <f t="shared" ref="H390:H453" ca="1" si="140">RANDBETWEEN(0,4)</f>
        <v>3</v>
      </c>
      <c r="I390" s="3">
        <f t="shared" ref="I390:I453" ca="1" si="141">RANDBETWEEN(1,3)</f>
        <v>1</v>
      </c>
      <c r="J390" s="3">
        <f t="shared" ref="J390:J453" ca="1" si="142">RANDBETWEEN(25000,90000)</f>
        <v>52764</v>
      </c>
      <c r="K390" s="3">
        <f t="shared" ref="K390:K453" ca="1" si="143">RANDBETWEEN(1,13)</f>
        <v>12</v>
      </c>
      <c r="L390" s="3" t="str">
        <f t="shared" ref="L390:L453" ca="1" si="144">VLOOKUP(K390,$Z$14:$AA$25,2)</f>
        <v>Prince Edward Island</v>
      </c>
      <c r="M390" s="3">
        <f t="shared" ca="1" si="126"/>
        <v>211056</v>
      </c>
      <c r="N390" s="3">
        <f t="shared" ref="N390:N453" ca="1" si="145">RAND()*M390</f>
        <v>163902.49831010646</v>
      </c>
      <c r="O390" s="3">
        <f t="shared" ca="1" si="127"/>
        <v>10661.461646707969</v>
      </c>
      <c r="P390" s="3">
        <f t="shared" ref="P390:P453" ca="1" si="146">RANDBETWEEN(0,O390)</f>
        <v>9449</v>
      </c>
      <c r="Q390" s="3">
        <f t="shared" ca="1" si="128"/>
        <v>3449.457537082244</v>
      </c>
      <c r="R390" s="3">
        <f t="shared" ca="1" si="129"/>
        <v>73848.114021543995</v>
      </c>
      <c r="S390" s="3">
        <f t="shared" ca="1" si="130"/>
        <v>295565.57566825196</v>
      </c>
      <c r="T390" s="3">
        <f t="shared" ca="1" si="131"/>
        <v>176800.95584718871</v>
      </c>
      <c r="U390" s="3">
        <f t="shared" ca="1" si="132"/>
        <v>118764.61982106324</v>
      </c>
    </row>
    <row r="391" spans="1:21" x14ac:dyDescent="0.3">
      <c r="A391" s="3">
        <f t="shared" ca="1" si="134"/>
        <v>1</v>
      </c>
      <c r="B391" s="3" t="str">
        <f t="shared" ca="1" si="135"/>
        <v>Men</v>
      </c>
      <c r="C391" s="3">
        <f t="shared" ca="1" si="136"/>
        <v>27</v>
      </c>
      <c r="D391" s="3">
        <f t="shared" ca="1" si="137"/>
        <v>1</v>
      </c>
      <c r="E391" s="3" t="str">
        <f t="shared" ca="1" si="138"/>
        <v>Health</v>
      </c>
      <c r="F391" s="3">
        <f t="shared" ca="1" si="139"/>
        <v>3</v>
      </c>
      <c r="G391" s="3" t="str">
        <f t="shared" ca="1" si="133"/>
        <v>University</v>
      </c>
      <c r="H391" s="3">
        <f t="shared" ca="1" si="140"/>
        <v>3</v>
      </c>
      <c r="I391" s="3">
        <f t="shared" ca="1" si="141"/>
        <v>2</v>
      </c>
      <c r="J391" s="3">
        <f t="shared" ca="1" si="142"/>
        <v>88443</v>
      </c>
      <c r="K391" s="3">
        <f t="shared" ca="1" si="143"/>
        <v>11</v>
      </c>
      <c r="L391" s="3" t="str">
        <f t="shared" ca="1" si="144"/>
        <v>Nova Scotia</v>
      </c>
      <c r="M391" s="3">
        <f t="shared" ca="1" si="126"/>
        <v>353772</v>
      </c>
      <c r="N391" s="3">
        <f t="shared" ca="1" si="145"/>
        <v>225989.11055744963</v>
      </c>
      <c r="O391" s="3">
        <f t="shared" ca="1" si="127"/>
        <v>82365.326879516113</v>
      </c>
      <c r="P391" s="3">
        <f t="shared" ca="1" si="146"/>
        <v>60917</v>
      </c>
      <c r="Q391" s="3">
        <f t="shared" ca="1" si="128"/>
        <v>70837.052586126243</v>
      </c>
      <c r="R391" s="3">
        <f t="shared" ca="1" si="129"/>
        <v>64594.899137803062</v>
      </c>
      <c r="S391" s="3">
        <f t="shared" ca="1" si="130"/>
        <v>500732.22601731919</v>
      </c>
      <c r="T391" s="3">
        <f t="shared" ca="1" si="131"/>
        <v>357743.16314357589</v>
      </c>
      <c r="U391" s="3">
        <f t="shared" ca="1" si="132"/>
        <v>142989.0628737433</v>
      </c>
    </row>
    <row r="392" spans="1:21" x14ac:dyDescent="0.3">
      <c r="A392" s="3">
        <f t="shared" ca="1" si="134"/>
        <v>2</v>
      </c>
      <c r="B392" s="3" t="str">
        <f t="shared" ca="1" si="135"/>
        <v>Women</v>
      </c>
      <c r="C392" s="3">
        <f t="shared" ca="1" si="136"/>
        <v>43</v>
      </c>
      <c r="D392" s="3">
        <f t="shared" ca="1" si="137"/>
        <v>1</v>
      </c>
      <c r="E392" s="3" t="str">
        <f t="shared" ca="1" si="138"/>
        <v>Health</v>
      </c>
      <c r="F392" s="3">
        <f t="shared" ca="1" si="139"/>
        <v>2</v>
      </c>
      <c r="G392" s="3" t="str">
        <f t="shared" ca="1" si="133"/>
        <v>College</v>
      </c>
      <c r="H392" s="3">
        <f t="shared" ca="1" si="140"/>
        <v>3</v>
      </c>
      <c r="I392" s="3">
        <f t="shared" ca="1" si="141"/>
        <v>1</v>
      </c>
      <c r="J392" s="3">
        <f t="shared" ca="1" si="142"/>
        <v>30879</v>
      </c>
      <c r="K392" s="3">
        <f t="shared" ca="1" si="143"/>
        <v>8</v>
      </c>
      <c r="L392" s="3" t="str">
        <f t="shared" ca="1" si="144"/>
        <v>Quebec</v>
      </c>
      <c r="M392" s="3">
        <f t="shared" ca="1" si="126"/>
        <v>185274</v>
      </c>
      <c r="N392" s="3">
        <f t="shared" ca="1" si="145"/>
        <v>76741.782710324289</v>
      </c>
      <c r="O392" s="3">
        <f t="shared" ca="1" si="127"/>
        <v>15950.17543238699</v>
      </c>
      <c r="P392" s="3">
        <f t="shared" ca="1" si="146"/>
        <v>7283</v>
      </c>
      <c r="Q392" s="3">
        <f t="shared" ca="1" si="128"/>
        <v>30845.101505480427</v>
      </c>
      <c r="R392" s="3">
        <f t="shared" ca="1" si="129"/>
        <v>13330.248169587951</v>
      </c>
      <c r="S392" s="3">
        <f t="shared" ca="1" si="130"/>
        <v>214554.42360197494</v>
      </c>
      <c r="T392" s="3">
        <f t="shared" ca="1" si="131"/>
        <v>114869.88421580472</v>
      </c>
      <c r="U392" s="3">
        <f t="shared" ca="1" si="132"/>
        <v>99684.539386170218</v>
      </c>
    </row>
    <row r="393" spans="1:21" x14ac:dyDescent="0.3">
      <c r="A393" s="3">
        <f t="shared" ca="1" si="134"/>
        <v>1</v>
      </c>
      <c r="B393" s="3" t="str">
        <f t="shared" ca="1" si="135"/>
        <v>Men</v>
      </c>
      <c r="C393" s="3">
        <f t="shared" ca="1" si="136"/>
        <v>43</v>
      </c>
      <c r="D393" s="3">
        <f t="shared" ca="1" si="137"/>
        <v>6</v>
      </c>
      <c r="E393" s="3" t="str">
        <f t="shared" ca="1" si="138"/>
        <v>Agriculture</v>
      </c>
      <c r="F393" s="3">
        <f t="shared" ca="1" si="139"/>
        <v>4</v>
      </c>
      <c r="G393" s="3" t="str">
        <f t="shared" ca="1" si="133"/>
        <v>Technical</v>
      </c>
      <c r="H393" s="3">
        <f t="shared" ca="1" si="140"/>
        <v>0</v>
      </c>
      <c r="I393" s="3">
        <f t="shared" ca="1" si="141"/>
        <v>1</v>
      </c>
      <c r="J393" s="3">
        <f t="shared" ca="1" si="142"/>
        <v>82797</v>
      </c>
      <c r="K393" s="3">
        <f t="shared" ca="1" si="143"/>
        <v>5</v>
      </c>
      <c r="L393" s="3" t="str">
        <f t="shared" ca="1" si="144"/>
        <v>Nunavut</v>
      </c>
      <c r="M393" s="3">
        <f t="shared" ca="1" si="126"/>
        <v>413985</v>
      </c>
      <c r="N393" s="3">
        <f t="shared" ca="1" si="145"/>
        <v>58685.474719365724</v>
      </c>
      <c r="O393" s="3">
        <f t="shared" ca="1" si="127"/>
        <v>30764.277935992228</v>
      </c>
      <c r="P393" s="3">
        <f t="shared" ca="1" si="146"/>
        <v>18199</v>
      </c>
      <c r="Q393" s="3">
        <f t="shared" ca="1" si="128"/>
        <v>12980.249190707878</v>
      </c>
      <c r="R393" s="3">
        <f t="shared" ca="1" si="129"/>
        <v>68619.164631944033</v>
      </c>
      <c r="S393" s="3">
        <f t="shared" ca="1" si="130"/>
        <v>513368.44256793626</v>
      </c>
      <c r="T393" s="3">
        <f t="shared" ca="1" si="131"/>
        <v>89864.723910073604</v>
      </c>
      <c r="U393" s="3">
        <f t="shared" ca="1" si="132"/>
        <v>423503.71865786263</v>
      </c>
    </row>
    <row r="394" spans="1:21" x14ac:dyDescent="0.3">
      <c r="A394" s="3">
        <f t="shared" ca="1" si="134"/>
        <v>1</v>
      </c>
      <c r="B394" s="3" t="str">
        <f t="shared" ca="1" si="135"/>
        <v>Men</v>
      </c>
      <c r="C394" s="3">
        <f t="shared" ca="1" si="136"/>
        <v>26</v>
      </c>
      <c r="D394" s="3">
        <f t="shared" ca="1" si="137"/>
        <v>1</v>
      </c>
      <c r="E394" s="3" t="str">
        <f t="shared" ca="1" si="138"/>
        <v>Health</v>
      </c>
      <c r="F394" s="3">
        <f t="shared" ca="1" si="139"/>
        <v>3</v>
      </c>
      <c r="G394" s="3" t="str">
        <f t="shared" ca="1" si="133"/>
        <v>University</v>
      </c>
      <c r="H394" s="3">
        <f t="shared" ca="1" si="140"/>
        <v>1</v>
      </c>
      <c r="I394" s="3">
        <f t="shared" ca="1" si="141"/>
        <v>2</v>
      </c>
      <c r="J394" s="3">
        <f t="shared" ca="1" si="142"/>
        <v>65117</v>
      </c>
      <c r="K394" s="3">
        <f t="shared" ca="1" si="143"/>
        <v>6</v>
      </c>
      <c r="L394" s="3" t="str">
        <f t="shared" ca="1" si="144"/>
        <v>Saskatchewan</v>
      </c>
      <c r="M394" s="3">
        <f t="shared" ca="1" si="126"/>
        <v>260468</v>
      </c>
      <c r="N394" s="3">
        <f t="shared" ca="1" si="145"/>
        <v>64359.241774465852</v>
      </c>
      <c r="O394" s="3">
        <f t="shared" ca="1" si="127"/>
        <v>9059.2344101331073</v>
      </c>
      <c r="P394" s="3">
        <f t="shared" ca="1" si="146"/>
        <v>2049</v>
      </c>
      <c r="Q394" s="3">
        <f t="shared" ca="1" si="128"/>
        <v>65013.686005992422</v>
      </c>
      <c r="R394" s="3">
        <f t="shared" ca="1" si="129"/>
        <v>24695.54609093022</v>
      </c>
      <c r="S394" s="3">
        <f t="shared" ca="1" si="130"/>
        <v>294222.78050106333</v>
      </c>
      <c r="T394" s="3">
        <f t="shared" ca="1" si="131"/>
        <v>131421.9277804583</v>
      </c>
      <c r="U394" s="3">
        <f t="shared" ca="1" si="132"/>
        <v>162800.85272060503</v>
      </c>
    </row>
    <row r="395" spans="1:21" x14ac:dyDescent="0.3">
      <c r="A395" s="3">
        <f t="shared" ca="1" si="134"/>
        <v>2</v>
      </c>
      <c r="B395" s="3" t="str">
        <f t="shared" ca="1" si="135"/>
        <v>Women</v>
      </c>
      <c r="C395" s="3">
        <f t="shared" ca="1" si="136"/>
        <v>26</v>
      </c>
      <c r="D395" s="3">
        <f t="shared" ca="1" si="137"/>
        <v>2</v>
      </c>
      <c r="E395" s="3" t="str">
        <f t="shared" ca="1" si="138"/>
        <v>Construction</v>
      </c>
      <c r="F395" s="3">
        <f t="shared" ca="1" si="139"/>
        <v>3</v>
      </c>
      <c r="G395" s="3" t="str">
        <f t="shared" ca="1" si="133"/>
        <v>University</v>
      </c>
      <c r="H395" s="3">
        <f t="shared" ca="1" si="140"/>
        <v>2</v>
      </c>
      <c r="I395" s="3">
        <f t="shared" ca="1" si="141"/>
        <v>3</v>
      </c>
      <c r="J395" s="3">
        <f t="shared" ca="1" si="142"/>
        <v>80269</v>
      </c>
      <c r="K395" s="3">
        <f t="shared" ca="1" si="143"/>
        <v>12</v>
      </c>
      <c r="L395" s="3" t="str">
        <f t="shared" ca="1" si="144"/>
        <v>Prince Edward Island</v>
      </c>
      <c r="M395" s="3">
        <f t="shared" ca="1" si="126"/>
        <v>321076</v>
      </c>
      <c r="N395" s="3">
        <f t="shared" ca="1" si="145"/>
        <v>189510.98247564919</v>
      </c>
      <c r="O395" s="3">
        <f t="shared" ca="1" si="127"/>
        <v>182308.29276318781</v>
      </c>
      <c r="P395" s="3">
        <f t="shared" ca="1" si="146"/>
        <v>145124</v>
      </c>
      <c r="Q395" s="3">
        <f t="shared" ca="1" si="128"/>
        <v>21794.991355354494</v>
      </c>
      <c r="R395" s="3">
        <f t="shared" ca="1" si="129"/>
        <v>36555.448829867681</v>
      </c>
      <c r="S395" s="3">
        <f t="shared" ca="1" si="130"/>
        <v>539939.74159305543</v>
      </c>
      <c r="T395" s="3">
        <f t="shared" ca="1" si="131"/>
        <v>356429.97383100371</v>
      </c>
      <c r="U395" s="3">
        <f t="shared" ca="1" si="132"/>
        <v>183509.76776205172</v>
      </c>
    </row>
    <row r="396" spans="1:21" x14ac:dyDescent="0.3">
      <c r="A396" s="3">
        <f t="shared" ca="1" si="134"/>
        <v>1</v>
      </c>
      <c r="B396" s="3" t="str">
        <f t="shared" ca="1" si="135"/>
        <v>Men</v>
      </c>
      <c r="C396" s="3">
        <f t="shared" ca="1" si="136"/>
        <v>41</v>
      </c>
      <c r="D396" s="3">
        <f t="shared" ca="1" si="137"/>
        <v>1</v>
      </c>
      <c r="E396" s="3" t="str">
        <f t="shared" ca="1" si="138"/>
        <v>Health</v>
      </c>
      <c r="F396" s="3">
        <f t="shared" ca="1" si="139"/>
        <v>3</v>
      </c>
      <c r="G396" s="3" t="str">
        <f t="shared" ca="1" si="133"/>
        <v>University</v>
      </c>
      <c r="H396" s="3">
        <f t="shared" ca="1" si="140"/>
        <v>0</v>
      </c>
      <c r="I396" s="3">
        <f t="shared" ca="1" si="141"/>
        <v>2</v>
      </c>
      <c r="J396" s="3">
        <f t="shared" ca="1" si="142"/>
        <v>54959</v>
      </c>
      <c r="K396" s="3">
        <f t="shared" ca="1" si="143"/>
        <v>2</v>
      </c>
      <c r="L396" s="3" t="str">
        <f t="shared" ca="1" si="144"/>
        <v>BC</v>
      </c>
      <c r="M396" s="3">
        <f t="shared" ca="1" si="126"/>
        <v>164877</v>
      </c>
      <c r="N396" s="3">
        <f t="shared" ca="1" si="145"/>
        <v>129532.85642753742</v>
      </c>
      <c r="O396" s="3">
        <f t="shared" ca="1" si="127"/>
        <v>73716.03888181418</v>
      </c>
      <c r="P396" s="3">
        <f t="shared" ca="1" si="146"/>
        <v>41276</v>
      </c>
      <c r="Q396" s="3">
        <f t="shared" ca="1" si="128"/>
        <v>34289.103763842118</v>
      </c>
      <c r="R396" s="3">
        <f t="shared" ca="1" si="129"/>
        <v>10005.722867303954</v>
      </c>
      <c r="S396" s="3">
        <f t="shared" ca="1" si="130"/>
        <v>248598.76174911813</v>
      </c>
      <c r="T396" s="3">
        <f t="shared" ca="1" si="131"/>
        <v>205097.96019137953</v>
      </c>
      <c r="U396" s="3">
        <f t="shared" ca="1" si="132"/>
        <v>43500.801557738596</v>
      </c>
    </row>
    <row r="397" spans="1:21" x14ac:dyDescent="0.3">
      <c r="A397" s="3">
        <f t="shared" ca="1" si="134"/>
        <v>2</v>
      </c>
      <c r="B397" s="3" t="str">
        <f t="shared" ca="1" si="135"/>
        <v>Women</v>
      </c>
      <c r="C397" s="3">
        <f t="shared" ca="1" si="136"/>
        <v>28</v>
      </c>
      <c r="D397" s="3">
        <f t="shared" ca="1" si="137"/>
        <v>2</v>
      </c>
      <c r="E397" s="3" t="str">
        <f t="shared" ca="1" si="138"/>
        <v>Construction</v>
      </c>
      <c r="F397" s="3">
        <f t="shared" ca="1" si="139"/>
        <v>2</v>
      </c>
      <c r="G397" s="3" t="str">
        <f t="shared" ca="1" si="133"/>
        <v>College</v>
      </c>
      <c r="H397" s="3">
        <f t="shared" ca="1" si="140"/>
        <v>0</v>
      </c>
      <c r="I397" s="3">
        <f t="shared" ca="1" si="141"/>
        <v>1</v>
      </c>
      <c r="J397" s="3">
        <f t="shared" ca="1" si="142"/>
        <v>53159</v>
      </c>
      <c r="K397" s="3">
        <f t="shared" ca="1" si="143"/>
        <v>11</v>
      </c>
      <c r="L397" s="3" t="str">
        <f t="shared" ca="1" si="144"/>
        <v>Nova Scotia</v>
      </c>
      <c r="M397" s="3">
        <f t="shared" ca="1" si="126"/>
        <v>159477</v>
      </c>
      <c r="N397" s="3">
        <f t="shared" ca="1" si="145"/>
        <v>129956.48637753421</v>
      </c>
      <c r="O397" s="3">
        <f t="shared" ca="1" si="127"/>
        <v>22164.842351508858</v>
      </c>
      <c r="P397" s="3">
        <f t="shared" ca="1" si="146"/>
        <v>10250</v>
      </c>
      <c r="Q397" s="3">
        <f t="shared" ca="1" si="128"/>
        <v>783.4716686963186</v>
      </c>
      <c r="R397" s="3">
        <f t="shared" ca="1" si="129"/>
        <v>54103.674634393828</v>
      </c>
      <c r="S397" s="3">
        <f t="shared" ca="1" si="130"/>
        <v>235745.51698590268</v>
      </c>
      <c r="T397" s="3">
        <f t="shared" ca="1" si="131"/>
        <v>140989.95804623055</v>
      </c>
      <c r="U397" s="3">
        <f t="shared" ca="1" si="132"/>
        <v>94755.558939672133</v>
      </c>
    </row>
    <row r="398" spans="1:21" x14ac:dyDescent="0.3">
      <c r="A398" s="3">
        <f t="shared" ca="1" si="134"/>
        <v>1</v>
      </c>
      <c r="B398" s="3" t="str">
        <f t="shared" ca="1" si="135"/>
        <v>Men</v>
      </c>
      <c r="C398" s="3">
        <f t="shared" ca="1" si="136"/>
        <v>42</v>
      </c>
      <c r="D398" s="3">
        <f t="shared" ca="1" si="137"/>
        <v>5</v>
      </c>
      <c r="E398" s="3" t="str">
        <f t="shared" ca="1" si="138"/>
        <v>General Work</v>
      </c>
      <c r="F398" s="3">
        <f t="shared" ca="1" si="139"/>
        <v>5</v>
      </c>
      <c r="G398" s="3" t="str">
        <f t="shared" ca="1" si="133"/>
        <v>Other</v>
      </c>
      <c r="H398" s="3">
        <f t="shared" ca="1" si="140"/>
        <v>1</v>
      </c>
      <c r="I398" s="3">
        <f t="shared" ca="1" si="141"/>
        <v>1</v>
      </c>
      <c r="J398" s="3">
        <f t="shared" ca="1" si="142"/>
        <v>56914</v>
      </c>
      <c r="K398" s="3">
        <f t="shared" ca="1" si="143"/>
        <v>1</v>
      </c>
      <c r="L398" s="3" t="str">
        <f t="shared" ca="1" si="144"/>
        <v>Yukon</v>
      </c>
      <c r="M398" s="3">
        <f t="shared" ca="1" si="126"/>
        <v>341484</v>
      </c>
      <c r="N398" s="3">
        <f t="shared" ca="1" si="145"/>
        <v>34586.068238948908</v>
      </c>
      <c r="O398" s="3">
        <f t="shared" ca="1" si="127"/>
        <v>38678.814126005796</v>
      </c>
      <c r="P398" s="3">
        <f t="shared" ca="1" si="146"/>
        <v>10051</v>
      </c>
      <c r="Q398" s="3">
        <f t="shared" ca="1" si="128"/>
        <v>40148.455409057831</v>
      </c>
      <c r="R398" s="3">
        <f t="shared" ca="1" si="129"/>
        <v>52174.591560172252</v>
      </c>
      <c r="S398" s="3">
        <f t="shared" ca="1" si="130"/>
        <v>432337.40568617807</v>
      </c>
      <c r="T398" s="3">
        <f t="shared" ca="1" si="131"/>
        <v>84785.52364800674</v>
      </c>
      <c r="U398" s="3">
        <f t="shared" ca="1" si="132"/>
        <v>347551.88203817134</v>
      </c>
    </row>
    <row r="399" spans="1:21" x14ac:dyDescent="0.3">
      <c r="A399" s="3">
        <f t="shared" ca="1" si="134"/>
        <v>2</v>
      </c>
      <c r="B399" s="3" t="str">
        <f t="shared" ca="1" si="135"/>
        <v>Women</v>
      </c>
      <c r="C399" s="3">
        <f t="shared" ca="1" si="136"/>
        <v>38</v>
      </c>
      <c r="D399" s="3">
        <f t="shared" ca="1" si="137"/>
        <v>4</v>
      </c>
      <c r="E399" s="3" t="str">
        <f t="shared" ca="1" si="138"/>
        <v>IT</v>
      </c>
      <c r="F399" s="3">
        <f t="shared" ca="1" si="139"/>
        <v>2</v>
      </c>
      <c r="G399" s="3" t="str">
        <f t="shared" ca="1" si="133"/>
        <v>College</v>
      </c>
      <c r="H399" s="3">
        <f t="shared" ca="1" si="140"/>
        <v>2</v>
      </c>
      <c r="I399" s="3">
        <f t="shared" ca="1" si="141"/>
        <v>3</v>
      </c>
      <c r="J399" s="3">
        <f t="shared" ca="1" si="142"/>
        <v>29433</v>
      </c>
      <c r="K399" s="3">
        <f t="shared" ca="1" si="143"/>
        <v>12</v>
      </c>
      <c r="L399" s="3" t="str">
        <f t="shared" ca="1" si="144"/>
        <v>Prince Edward Island</v>
      </c>
      <c r="M399" s="3">
        <f t="shared" ca="1" si="126"/>
        <v>88299</v>
      </c>
      <c r="N399" s="3">
        <f t="shared" ca="1" si="145"/>
        <v>86306.18773925757</v>
      </c>
      <c r="O399" s="3">
        <f t="shared" ca="1" si="127"/>
        <v>59842.001538129654</v>
      </c>
      <c r="P399" s="3">
        <f t="shared" ca="1" si="146"/>
        <v>34326</v>
      </c>
      <c r="Q399" s="3">
        <f t="shared" ca="1" si="128"/>
        <v>18519.152461242815</v>
      </c>
      <c r="R399" s="3">
        <f t="shared" ca="1" si="129"/>
        <v>4681.3821972419237</v>
      </c>
      <c r="S399" s="3">
        <f t="shared" ca="1" si="130"/>
        <v>152822.38373537155</v>
      </c>
      <c r="T399" s="3">
        <f t="shared" ca="1" si="131"/>
        <v>139151.34020050039</v>
      </c>
      <c r="U399" s="3">
        <f t="shared" ca="1" si="132"/>
        <v>13671.043534871162</v>
      </c>
    </row>
    <row r="400" spans="1:21" x14ac:dyDescent="0.3">
      <c r="A400" s="3">
        <f t="shared" ca="1" si="134"/>
        <v>2</v>
      </c>
      <c r="B400" s="3" t="str">
        <f t="shared" ca="1" si="135"/>
        <v>Women</v>
      </c>
      <c r="C400" s="3">
        <f t="shared" ca="1" si="136"/>
        <v>32</v>
      </c>
      <c r="D400" s="3">
        <f t="shared" ca="1" si="137"/>
        <v>6</v>
      </c>
      <c r="E400" s="3" t="str">
        <f t="shared" ca="1" si="138"/>
        <v>Agriculture</v>
      </c>
      <c r="F400" s="3">
        <f t="shared" ca="1" si="139"/>
        <v>4</v>
      </c>
      <c r="G400" s="3" t="str">
        <f t="shared" ca="1" si="133"/>
        <v>Technical</v>
      </c>
      <c r="H400" s="3">
        <f t="shared" ca="1" si="140"/>
        <v>2</v>
      </c>
      <c r="I400" s="3">
        <f t="shared" ca="1" si="141"/>
        <v>3</v>
      </c>
      <c r="J400" s="3">
        <f t="shared" ca="1" si="142"/>
        <v>77427</v>
      </c>
      <c r="K400" s="3">
        <f t="shared" ca="1" si="143"/>
        <v>5</v>
      </c>
      <c r="L400" s="3" t="str">
        <f t="shared" ca="1" si="144"/>
        <v>Nunavut</v>
      </c>
      <c r="M400" s="3">
        <f t="shared" ca="1" si="126"/>
        <v>387135</v>
      </c>
      <c r="N400" s="3">
        <f t="shared" ca="1" si="145"/>
        <v>48501.453360065578</v>
      </c>
      <c r="O400" s="3">
        <f t="shared" ca="1" si="127"/>
        <v>21586.513808112777</v>
      </c>
      <c r="P400" s="3">
        <f t="shared" ca="1" si="146"/>
        <v>14469</v>
      </c>
      <c r="Q400" s="3">
        <f t="shared" ca="1" si="128"/>
        <v>20513.544115458331</v>
      </c>
      <c r="R400" s="3">
        <f t="shared" ca="1" si="129"/>
        <v>41788.354735470319</v>
      </c>
      <c r="S400" s="3">
        <f t="shared" ca="1" si="130"/>
        <v>450509.86854358308</v>
      </c>
      <c r="T400" s="3">
        <f t="shared" ca="1" si="131"/>
        <v>83483.997475523909</v>
      </c>
      <c r="U400" s="3">
        <f t="shared" ca="1" si="132"/>
        <v>367025.87106805918</v>
      </c>
    </row>
    <row r="401" spans="1:21" x14ac:dyDescent="0.3">
      <c r="A401" s="3">
        <f t="shared" ca="1" si="134"/>
        <v>2</v>
      </c>
      <c r="B401" s="3" t="str">
        <f t="shared" ca="1" si="135"/>
        <v>Women</v>
      </c>
      <c r="C401" s="3">
        <f t="shared" ca="1" si="136"/>
        <v>29</v>
      </c>
      <c r="D401" s="3">
        <f t="shared" ca="1" si="137"/>
        <v>6</v>
      </c>
      <c r="E401" s="3" t="str">
        <f t="shared" ca="1" si="138"/>
        <v>Agriculture</v>
      </c>
      <c r="F401" s="3">
        <f t="shared" ca="1" si="139"/>
        <v>1</v>
      </c>
      <c r="G401" s="3" t="str">
        <f t="shared" ca="1" si="133"/>
        <v>High School</v>
      </c>
      <c r="H401" s="3">
        <f t="shared" ca="1" si="140"/>
        <v>4</v>
      </c>
      <c r="I401" s="3">
        <f t="shared" ca="1" si="141"/>
        <v>2</v>
      </c>
      <c r="J401" s="3">
        <f t="shared" ca="1" si="142"/>
        <v>45196</v>
      </c>
      <c r="K401" s="3">
        <f t="shared" ca="1" si="143"/>
        <v>3</v>
      </c>
      <c r="L401" s="3" t="str">
        <f t="shared" ca="1" si="144"/>
        <v>Northwest TR</v>
      </c>
      <c r="M401" s="3">
        <f t="shared" ca="1" si="126"/>
        <v>225980</v>
      </c>
      <c r="N401" s="3">
        <f t="shared" ca="1" si="145"/>
        <v>74504.522811313887</v>
      </c>
      <c r="O401" s="3">
        <f t="shared" ca="1" si="127"/>
        <v>39472.122665076458</v>
      </c>
      <c r="P401" s="3">
        <f t="shared" ca="1" si="146"/>
        <v>2689</v>
      </c>
      <c r="Q401" s="3">
        <f t="shared" ca="1" si="128"/>
        <v>24392.396527649329</v>
      </c>
      <c r="R401" s="3">
        <f t="shared" ca="1" si="129"/>
        <v>46688.33544935059</v>
      </c>
      <c r="S401" s="3">
        <f t="shared" ca="1" si="130"/>
        <v>312140.45811442705</v>
      </c>
      <c r="T401" s="3">
        <f t="shared" ca="1" si="131"/>
        <v>101585.91933896321</v>
      </c>
      <c r="U401" s="3">
        <f t="shared" ca="1" si="132"/>
        <v>210554.53877546382</v>
      </c>
    </row>
    <row r="402" spans="1:21" x14ac:dyDescent="0.3">
      <c r="A402" s="3">
        <f t="shared" ca="1" si="134"/>
        <v>2</v>
      </c>
      <c r="B402" s="3" t="str">
        <f t="shared" ca="1" si="135"/>
        <v>Women</v>
      </c>
      <c r="C402" s="3">
        <f t="shared" ca="1" si="136"/>
        <v>33</v>
      </c>
      <c r="D402" s="3">
        <f t="shared" ca="1" si="137"/>
        <v>4</v>
      </c>
      <c r="E402" s="3" t="str">
        <f t="shared" ca="1" si="138"/>
        <v>IT</v>
      </c>
      <c r="F402" s="3">
        <f t="shared" ca="1" si="139"/>
        <v>3</v>
      </c>
      <c r="G402" s="3" t="str">
        <f t="shared" ca="1" si="133"/>
        <v>University</v>
      </c>
      <c r="H402" s="3">
        <f t="shared" ca="1" si="140"/>
        <v>1</v>
      </c>
      <c r="I402" s="3">
        <f t="shared" ca="1" si="141"/>
        <v>2</v>
      </c>
      <c r="J402" s="3">
        <f t="shared" ca="1" si="142"/>
        <v>58366</v>
      </c>
      <c r="K402" s="3">
        <f t="shared" ca="1" si="143"/>
        <v>10</v>
      </c>
      <c r="L402" s="3" t="str">
        <f t="shared" ca="1" si="144"/>
        <v>New Brunckwick</v>
      </c>
      <c r="M402" s="3">
        <f t="shared" ca="1" si="126"/>
        <v>175098</v>
      </c>
      <c r="N402" s="3">
        <f t="shared" ca="1" si="145"/>
        <v>73372.867802398367</v>
      </c>
      <c r="O402" s="3">
        <f t="shared" ca="1" si="127"/>
        <v>9624.8256687820449</v>
      </c>
      <c r="P402" s="3">
        <f t="shared" ca="1" si="146"/>
        <v>581</v>
      </c>
      <c r="Q402" s="3">
        <f t="shared" ca="1" si="128"/>
        <v>17998.776434540247</v>
      </c>
      <c r="R402" s="3">
        <f t="shared" ca="1" si="129"/>
        <v>83166.064369523534</v>
      </c>
      <c r="S402" s="3">
        <f t="shared" ca="1" si="130"/>
        <v>267888.8900383056</v>
      </c>
      <c r="T402" s="3">
        <f t="shared" ca="1" si="131"/>
        <v>91952.64423693862</v>
      </c>
      <c r="U402" s="3">
        <f t="shared" ca="1" si="132"/>
        <v>175936.24580136698</v>
      </c>
    </row>
    <row r="403" spans="1:21" x14ac:dyDescent="0.3">
      <c r="A403" s="3">
        <f t="shared" ca="1" si="134"/>
        <v>1</v>
      </c>
      <c r="B403" s="3" t="str">
        <f t="shared" ca="1" si="135"/>
        <v>Men</v>
      </c>
      <c r="C403" s="3">
        <f t="shared" ca="1" si="136"/>
        <v>31</v>
      </c>
      <c r="D403" s="3">
        <f t="shared" ca="1" si="137"/>
        <v>4</v>
      </c>
      <c r="E403" s="3" t="str">
        <f t="shared" ca="1" si="138"/>
        <v>IT</v>
      </c>
      <c r="F403" s="3">
        <f t="shared" ca="1" si="139"/>
        <v>1</v>
      </c>
      <c r="G403" s="3" t="str">
        <f t="shared" ca="1" si="133"/>
        <v>High School</v>
      </c>
      <c r="H403" s="3">
        <f t="shared" ca="1" si="140"/>
        <v>2</v>
      </c>
      <c r="I403" s="3">
        <f t="shared" ca="1" si="141"/>
        <v>3</v>
      </c>
      <c r="J403" s="3">
        <f t="shared" ca="1" si="142"/>
        <v>84120</v>
      </c>
      <c r="K403" s="3">
        <f t="shared" ca="1" si="143"/>
        <v>4</v>
      </c>
      <c r="L403" s="3" t="str">
        <f t="shared" ca="1" si="144"/>
        <v>Alberta</v>
      </c>
      <c r="M403" s="3">
        <f t="shared" ca="1" si="126"/>
        <v>420600</v>
      </c>
      <c r="N403" s="3">
        <f t="shared" ca="1" si="145"/>
        <v>323063.664177628</v>
      </c>
      <c r="O403" s="3">
        <f t="shared" ca="1" si="127"/>
        <v>108806.91573824026</v>
      </c>
      <c r="P403" s="3">
        <f t="shared" ca="1" si="146"/>
        <v>72868</v>
      </c>
      <c r="Q403" s="3">
        <f t="shared" ca="1" si="128"/>
        <v>75271.103923617731</v>
      </c>
      <c r="R403" s="3">
        <f t="shared" ca="1" si="129"/>
        <v>122834.73773267787</v>
      </c>
      <c r="S403" s="3">
        <f t="shared" ca="1" si="130"/>
        <v>652241.65347091807</v>
      </c>
      <c r="T403" s="3">
        <f t="shared" ca="1" si="131"/>
        <v>471202.76810124575</v>
      </c>
      <c r="U403" s="3">
        <f t="shared" ca="1" si="132"/>
        <v>181038.88536967232</v>
      </c>
    </row>
    <row r="404" spans="1:21" x14ac:dyDescent="0.3">
      <c r="A404" s="3">
        <f t="shared" ca="1" si="134"/>
        <v>2</v>
      </c>
      <c r="B404" s="3" t="str">
        <f t="shared" ca="1" si="135"/>
        <v>Women</v>
      </c>
      <c r="C404" s="3">
        <f t="shared" ca="1" si="136"/>
        <v>34</v>
      </c>
      <c r="D404" s="3">
        <f t="shared" ca="1" si="137"/>
        <v>3</v>
      </c>
      <c r="E404" s="3" t="str">
        <f t="shared" ca="1" si="138"/>
        <v>Teaching</v>
      </c>
      <c r="F404" s="3">
        <f t="shared" ca="1" si="139"/>
        <v>2</v>
      </c>
      <c r="G404" s="3" t="str">
        <f t="shared" ca="1" si="133"/>
        <v>College</v>
      </c>
      <c r="H404" s="3">
        <f t="shared" ca="1" si="140"/>
        <v>1</v>
      </c>
      <c r="I404" s="3">
        <f t="shared" ca="1" si="141"/>
        <v>1</v>
      </c>
      <c r="J404" s="3">
        <f t="shared" ca="1" si="142"/>
        <v>31643</v>
      </c>
      <c r="K404" s="3">
        <f t="shared" ca="1" si="143"/>
        <v>12</v>
      </c>
      <c r="L404" s="3" t="str">
        <f t="shared" ca="1" si="144"/>
        <v>Prince Edward Island</v>
      </c>
      <c r="M404" s="3">
        <f t="shared" ca="1" si="126"/>
        <v>94929</v>
      </c>
      <c r="N404" s="3">
        <f t="shared" ca="1" si="145"/>
        <v>37406.291594841256</v>
      </c>
      <c r="O404" s="3">
        <f t="shared" ca="1" si="127"/>
        <v>23307.152775403472</v>
      </c>
      <c r="P404" s="3">
        <f t="shared" ca="1" si="146"/>
        <v>21310</v>
      </c>
      <c r="Q404" s="3">
        <f t="shared" ca="1" si="128"/>
        <v>10712.131831516679</v>
      </c>
      <c r="R404" s="3">
        <f t="shared" ca="1" si="129"/>
        <v>21320.322641622439</v>
      </c>
      <c r="S404" s="3">
        <f t="shared" ca="1" si="130"/>
        <v>139556.47541702591</v>
      </c>
      <c r="T404" s="3">
        <f t="shared" ca="1" si="131"/>
        <v>69428.423426357942</v>
      </c>
      <c r="U404" s="3">
        <f t="shared" ca="1" si="132"/>
        <v>70128.051990667969</v>
      </c>
    </row>
    <row r="405" spans="1:21" x14ac:dyDescent="0.3">
      <c r="A405" s="3">
        <f t="shared" ca="1" si="134"/>
        <v>2</v>
      </c>
      <c r="B405" s="3" t="str">
        <f t="shared" ca="1" si="135"/>
        <v>Women</v>
      </c>
      <c r="C405" s="3">
        <f t="shared" ca="1" si="136"/>
        <v>30</v>
      </c>
      <c r="D405" s="3">
        <f t="shared" ca="1" si="137"/>
        <v>5</v>
      </c>
      <c r="E405" s="3" t="str">
        <f t="shared" ca="1" si="138"/>
        <v>General Work</v>
      </c>
      <c r="F405" s="3">
        <f t="shared" ca="1" si="139"/>
        <v>3</v>
      </c>
      <c r="G405" s="3" t="str">
        <f t="shared" ca="1" si="133"/>
        <v>University</v>
      </c>
      <c r="H405" s="3">
        <f t="shared" ca="1" si="140"/>
        <v>3</v>
      </c>
      <c r="I405" s="3">
        <f t="shared" ca="1" si="141"/>
        <v>3</v>
      </c>
      <c r="J405" s="3">
        <f t="shared" ca="1" si="142"/>
        <v>73315</v>
      </c>
      <c r="K405" s="3">
        <f t="shared" ca="1" si="143"/>
        <v>9</v>
      </c>
      <c r="L405" s="3" t="str">
        <f t="shared" ca="1" si="144"/>
        <v>New Foundland</v>
      </c>
      <c r="M405" s="3">
        <f t="shared" ca="1" si="126"/>
        <v>439890</v>
      </c>
      <c r="N405" s="3">
        <f t="shared" ca="1" si="145"/>
        <v>135833.50653750286</v>
      </c>
      <c r="O405" s="3">
        <f t="shared" ca="1" si="127"/>
        <v>77866.914418851986</v>
      </c>
      <c r="P405" s="3">
        <f t="shared" ca="1" si="146"/>
        <v>10600</v>
      </c>
      <c r="Q405" s="3">
        <f t="shared" ca="1" si="128"/>
        <v>67382.16808399721</v>
      </c>
      <c r="R405" s="3">
        <f t="shared" ca="1" si="129"/>
        <v>60091.769245418873</v>
      </c>
      <c r="S405" s="3">
        <f t="shared" ca="1" si="130"/>
        <v>577848.68366427079</v>
      </c>
      <c r="T405" s="3">
        <f t="shared" ca="1" si="131"/>
        <v>213815.67462150007</v>
      </c>
      <c r="U405" s="3">
        <f t="shared" ca="1" si="132"/>
        <v>364033.00904277072</v>
      </c>
    </row>
    <row r="406" spans="1:21" x14ac:dyDescent="0.3">
      <c r="A406" s="3">
        <f t="shared" ca="1" si="134"/>
        <v>2</v>
      </c>
      <c r="B406" s="3" t="str">
        <f t="shared" ca="1" si="135"/>
        <v>Women</v>
      </c>
      <c r="C406" s="3">
        <f t="shared" ca="1" si="136"/>
        <v>40</v>
      </c>
      <c r="D406" s="3">
        <f t="shared" ca="1" si="137"/>
        <v>1</v>
      </c>
      <c r="E406" s="3" t="str">
        <f t="shared" ca="1" si="138"/>
        <v>Health</v>
      </c>
      <c r="F406" s="3">
        <f t="shared" ca="1" si="139"/>
        <v>5</v>
      </c>
      <c r="G406" s="3" t="str">
        <f t="shared" ca="1" si="133"/>
        <v>Other</v>
      </c>
      <c r="H406" s="3">
        <f t="shared" ca="1" si="140"/>
        <v>0</v>
      </c>
      <c r="I406" s="3">
        <f t="shared" ca="1" si="141"/>
        <v>1</v>
      </c>
      <c r="J406" s="3">
        <f t="shared" ca="1" si="142"/>
        <v>37179</v>
      </c>
      <c r="K406" s="3">
        <f t="shared" ca="1" si="143"/>
        <v>9</v>
      </c>
      <c r="L406" s="3" t="str">
        <f t="shared" ca="1" si="144"/>
        <v>New Foundland</v>
      </c>
      <c r="M406" s="3">
        <f t="shared" ca="1" si="126"/>
        <v>223074</v>
      </c>
      <c r="N406" s="3">
        <f t="shared" ca="1" si="145"/>
        <v>155913.94770508318</v>
      </c>
      <c r="O406" s="3">
        <f t="shared" ca="1" si="127"/>
        <v>22209.070809302597</v>
      </c>
      <c r="P406" s="3">
        <f t="shared" ca="1" si="146"/>
        <v>4307</v>
      </c>
      <c r="Q406" s="3">
        <f t="shared" ca="1" si="128"/>
        <v>14073.211488410139</v>
      </c>
      <c r="R406" s="3">
        <f t="shared" ca="1" si="129"/>
        <v>19189.488400230985</v>
      </c>
      <c r="S406" s="3">
        <f t="shared" ca="1" si="130"/>
        <v>264472.55920953356</v>
      </c>
      <c r="T406" s="3">
        <f t="shared" ca="1" si="131"/>
        <v>174294.15919349331</v>
      </c>
      <c r="U406" s="3">
        <f t="shared" ca="1" si="132"/>
        <v>90178.40001604025</v>
      </c>
    </row>
    <row r="407" spans="1:21" x14ac:dyDescent="0.3">
      <c r="A407" s="3">
        <f t="shared" ca="1" si="134"/>
        <v>2</v>
      </c>
      <c r="B407" s="3" t="str">
        <f t="shared" ca="1" si="135"/>
        <v>Women</v>
      </c>
      <c r="C407" s="3">
        <f t="shared" ca="1" si="136"/>
        <v>28</v>
      </c>
      <c r="D407" s="3">
        <f t="shared" ca="1" si="137"/>
        <v>6</v>
      </c>
      <c r="E407" s="3" t="str">
        <f t="shared" ca="1" si="138"/>
        <v>Agriculture</v>
      </c>
      <c r="F407" s="3">
        <f t="shared" ca="1" si="139"/>
        <v>5</v>
      </c>
      <c r="G407" s="3" t="str">
        <f t="shared" ca="1" si="133"/>
        <v>Other</v>
      </c>
      <c r="H407" s="3">
        <f t="shared" ca="1" si="140"/>
        <v>1</v>
      </c>
      <c r="I407" s="3">
        <f t="shared" ca="1" si="141"/>
        <v>2</v>
      </c>
      <c r="J407" s="3">
        <f t="shared" ca="1" si="142"/>
        <v>25588</v>
      </c>
      <c r="K407" s="3">
        <f t="shared" ca="1" si="143"/>
        <v>5</v>
      </c>
      <c r="L407" s="3" t="str">
        <f t="shared" ca="1" si="144"/>
        <v>Nunavut</v>
      </c>
      <c r="M407" s="3">
        <f t="shared" ca="1" si="126"/>
        <v>153528</v>
      </c>
      <c r="N407" s="3">
        <f t="shared" ca="1" si="145"/>
        <v>132302.81677584845</v>
      </c>
      <c r="O407" s="3">
        <f t="shared" ca="1" si="127"/>
        <v>36016.755113866602</v>
      </c>
      <c r="P407" s="3">
        <f t="shared" ca="1" si="146"/>
        <v>4554</v>
      </c>
      <c r="Q407" s="3">
        <f t="shared" ca="1" si="128"/>
        <v>11987.092379588767</v>
      </c>
      <c r="R407" s="3">
        <f t="shared" ca="1" si="129"/>
        <v>3701.3182076936027</v>
      </c>
      <c r="S407" s="3">
        <f t="shared" ca="1" si="130"/>
        <v>193246.07332156019</v>
      </c>
      <c r="T407" s="3">
        <f t="shared" ca="1" si="131"/>
        <v>148843.90915543723</v>
      </c>
      <c r="U407" s="3">
        <f t="shared" ca="1" si="132"/>
        <v>44402.164166122966</v>
      </c>
    </row>
    <row r="408" spans="1:21" x14ac:dyDescent="0.3">
      <c r="A408" s="3">
        <f t="shared" ca="1" si="134"/>
        <v>1</v>
      </c>
      <c r="B408" s="3" t="str">
        <f t="shared" ca="1" si="135"/>
        <v>Men</v>
      </c>
      <c r="C408" s="3">
        <f t="shared" ca="1" si="136"/>
        <v>32</v>
      </c>
      <c r="D408" s="3">
        <f t="shared" ca="1" si="137"/>
        <v>3</v>
      </c>
      <c r="E408" s="3" t="str">
        <f t="shared" ca="1" si="138"/>
        <v>Teaching</v>
      </c>
      <c r="F408" s="3">
        <f t="shared" ca="1" si="139"/>
        <v>1</v>
      </c>
      <c r="G408" s="3" t="str">
        <f t="shared" ca="1" si="133"/>
        <v>High School</v>
      </c>
      <c r="H408" s="3">
        <f t="shared" ca="1" si="140"/>
        <v>2</v>
      </c>
      <c r="I408" s="3">
        <f t="shared" ca="1" si="141"/>
        <v>1</v>
      </c>
      <c r="J408" s="3">
        <f t="shared" ca="1" si="142"/>
        <v>32162</v>
      </c>
      <c r="K408" s="3">
        <f t="shared" ca="1" si="143"/>
        <v>12</v>
      </c>
      <c r="L408" s="3" t="str">
        <f t="shared" ca="1" si="144"/>
        <v>Prince Edward Island</v>
      </c>
      <c r="M408" s="3">
        <f t="shared" ca="1" si="126"/>
        <v>96486</v>
      </c>
      <c r="N408" s="3">
        <f t="shared" ca="1" si="145"/>
        <v>61084.314606331784</v>
      </c>
      <c r="O408" s="3">
        <f t="shared" ca="1" si="127"/>
        <v>6004.552137276607</v>
      </c>
      <c r="P408" s="3">
        <f t="shared" ca="1" si="146"/>
        <v>2397</v>
      </c>
      <c r="Q408" s="3">
        <f t="shared" ca="1" si="128"/>
        <v>19220.719291040659</v>
      </c>
      <c r="R408" s="3">
        <f t="shared" ca="1" si="129"/>
        <v>34648.921920540568</v>
      </c>
      <c r="S408" s="3">
        <f t="shared" ca="1" si="130"/>
        <v>137139.47405781719</v>
      </c>
      <c r="T408" s="3">
        <f t="shared" ca="1" si="131"/>
        <v>82702.033897372443</v>
      </c>
      <c r="U408" s="3">
        <f t="shared" ca="1" si="132"/>
        <v>54437.440160444748</v>
      </c>
    </row>
    <row r="409" spans="1:21" x14ac:dyDescent="0.3">
      <c r="A409" s="3">
        <f t="shared" ca="1" si="134"/>
        <v>1</v>
      </c>
      <c r="B409" s="3" t="str">
        <f t="shared" ca="1" si="135"/>
        <v>Men</v>
      </c>
      <c r="C409" s="3">
        <f t="shared" ca="1" si="136"/>
        <v>32</v>
      </c>
      <c r="D409" s="3">
        <f t="shared" ca="1" si="137"/>
        <v>6</v>
      </c>
      <c r="E409" s="3" t="str">
        <f t="shared" ca="1" si="138"/>
        <v>Agriculture</v>
      </c>
      <c r="F409" s="3">
        <f t="shared" ca="1" si="139"/>
        <v>5</v>
      </c>
      <c r="G409" s="3" t="str">
        <f t="shared" ca="1" si="133"/>
        <v>Other</v>
      </c>
      <c r="H409" s="3">
        <f t="shared" ca="1" si="140"/>
        <v>0</v>
      </c>
      <c r="I409" s="3">
        <f t="shared" ca="1" si="141"/>
        <v>1</v>
      </c>
      <c r="J409" s="3">
        <f t="shared" ca="1" si="142"/>
        <v>55368</v>
      </c>
      <c r="K409" s="3">
        <f t="shared" ca="1" si="143"/>
        <v>6</v>
      </c>
      <c r="L409" s="3" t="str">
        <f t="shared" ca="1" si="144"/>
        <v>Saskatchewan</v>
      </c>
      <c r="M409" s="3">
        <f t="shared" ca="1" si="126"/>
        <v>276840</v>
      </c>
      <c r="N409" s="3">
        <f t="shared" ca="1" si="145"/>
        <v>248014.36056146002</v>
      </c>
      <c r="O409" s="3">
        <f t="shared" ca="1" si="127"/>
        <v>53191.724818412324</v>
      </c>
      <c r="P409" s="3">
        <f t="shared" ca="1" si="146"/>
        <v>688</v>
      </c>
      <c r="Q409" s="3">
        <f t="shared" ca="1" si="128"/>
        <v>14958.131698525405</v>
      </c>
      <c r="R409" s="3">
        <f t="shared" ca="1" si="129"/>
        <v>79321.429266977444</v>
      </c>
      <c r="S409" s="3">
        <f t="shared" ca="1" si="130"/>
        <v>409353.1540853898</v>
      </c>
      <c r="T409" s="3">
        <f t="shared" ca="1" si="131"/>
        <v>263660.49225998542</v>
      </c>
      <c r="U409" s="3">
        <f t="shared" ca="1" si="132"/>
        <v>145692.66182540439</v>
      </c>
    </row>
    <row r="410" spans="1:21" x14ac:dyDescent="0.3">
      <c r="A410" s="3">
        <f t="shared" ca="1" si="134"/>
        <v>2</v>
      </c>
      <c r="B410" s="3" t="str">
        <f t="shared" ca="1" si="135"/>
        <v>Women</v>
      </c>
      <c r="C410" s="3">
        <f t="shared" ca="1" si="136"/>
        <v>42</v>
      </c>
      <c r="D410" s="3">
        <f t="shared" ca="1" si="137"/>
        <v>5</v>
      </c>
      <c r="E410" s="3" t="str">
        <f t="shared" ca="1" si="138"/>
        <v>General Work</v>
      </c>
      <c r="F410" s="3">
        <f t="shared" ca="1" si="139"/>
        <v>5</v>
      </c>
      <c r="G410" s="3" t="str">
        <f t="shared" ca="1" si="133"/>
        <v>Other</v>
      </c>
      <c r="H410" s="3">
        <f t="shared" ca="1" si="140"/>
        <v>4</v>
      </c>
      <c r="I410" s="3">
        <f t="shared" ca="1" si="141"/>
        <v>3</v>
      </c>
      <c r="J410" s="3">
        <f t="shared" ca="1" si="142"/>
        <v>68280</v>
      </c>
      <c r="K410" s="3">
        <f t="shared" ca="1" si="143"/>
        <v>11</v>
      </c>
      <c r="L410" s="3" t="str">
        <f t="shared" ca="1" si="144"/>
        <v>Nova Scotia</v>
      </c>
      <c r="M410" s="3">
        <f t="shared" ca="1" si="126"/>
        <v>341400</v>
      </c>
      <c r="N410" s="3">
        <f t="shared" ca="1" si="145"/>
        <v>255203.45043187053</v>
      </c>
      <c r="O410" s="3">
        <f t="shared" ca="1" si="127"/>
        <v>109374.10653012888</v>
      </c>
      <c r="P410" s="3">
        <f t="shared" ca="1" si="146"/>
        <v>86417</v>
      </c>
      <c r="Q410" s="3">
        <f t="shared" ca="1" si="128"/>
        <v>25910.045056792856</v>
      </c>
      <c r="R410" s="3">
        <f t="shared" ca="1" si="129"/>
        <v>79960.052700647066</v>
      </c>
      <c r="S410" s="3">
        <f t="shared" ca="1" si="130"/>
        <v>530734.1592307759</v>
      </c>
      <c r="T410" s="3">
        <f t="shared" ca="1" si="131"/>
        <v>367530.49548866338</v>
      </c>
      <c r="U410" s="3">
        <f t="shared" ca="1" si="132"/>
        <v>163203.66374211252</v>
      </c>
    </row>
    <row r="411" spans="1:21" x14ac:dyDescent="0.3">
      <c r="A411" s="3">
        <f t="shared" ca="1" si="134"/>
        <v>2</v>
      </c>
      <c r="B411" s="3" t="str">
        <f t="shared" ca="1" si="135"/>
        <v>Women</v>
      </c>
      <c r="C411" s="3">
        <f t="shared" ca="1" si="136"/>
        <v>36</v>
      </c>
      <c r="D411" s="3">
        <f t="shared" ca="1" si="137"/>
        <v>5</v>
      </c>
      <c r="E411" s="3" t="str">
        <f t="shared" ca="1" si="138"/>
        <v>General Work</v>
      </c>
      <c r="F411" s="3">
        <f t="shared" ca="1" si="139"/>
        <v>1</v>
      </c>
      <c r="G411" s="3" t="str">
        <f t="shared" ca="1" si="133"/>
        <v>High School</v>
      </c>
      <c r="H411" s="3">
        <f t="shared" ca="1" si="140"/>
        <v>4</v>
      </c>
      <c r="I411" s="3">
        <f t="shared" ca="1" si="141"/>
        <v>3</v>
      </c>
      <c r="J411" s="3">
        <f t="shared" ca="1" si="142"/>
        <v>32074</v>
      </c>
      <c r="K411" s="3">
        <f t="shared" ca="1" si="143"/>
        <v>4</v>
      </c>
      <c r="L411" s="3" t="str">
        <f t="shared" ca="1" si="144"/>
        <v>Alberta</v>
      </c>
      <c r="M411" s="3">
        <f t="shared" ca="1" si="126"/>
        <v>192444</v>
      </c>
      <c r="N411" s="3">
        <f t="shared" ca="1" si="145"/>
        <v>31759.003492350417</v>
      </c>
      <c r="O411" s="3">
        <f t="shared" ca="1" si="127"/>
        <v>80269.444341425609</v>
      </c>
      <c r="P411" s="3">
        <f t="shared" ca="1" si="146"/>
        <v>11697</v>
      </c>
      <c r="Q411" s="3">
        <f t="shared" ca="1" si="128"/>
        <v>6992.8730841711349</v>
      </c>
      <c r="R411" s="3">
        <f t="shared" ca="1" si="129"/>
        <v>41155.291724860348</v>
      </c>
      <c r="S411" s="3">
        <f t="shared" ca="1" si="130"/>
        <v>313868.73606628599</v>
      </c>
      <c r="T411" s="3">
        <f t="shared" ca="1" si="131"/>
        <v>50448.87657652155</v>
      </c>
      <c r="U411" s="3">
        <f t="shared" ca="1" si="132"/>
        <v>263419.85948976444</v>
      </c>
    </row>
    <row r="412" spans="1:21" x14ac:dyDescent="0.3">
      <c r="A412" s="3">
        <f t="shared" ca="1" si="134"/>
        <v>2</v>
      </c>
      <c r="B412" s="3" t="str">
        <f t="shared" ca="1" si="135"/>
        <v>Women</v>
      </c>
      <c r="C412" s="3">
        <f t="shared" ca="1" si="136"/>
        <v>39</v>
      </c>
      <c r="D412" s="3">
        <f t="shared" ca="1" si="137"/>
        <v>5</v>
      </c>
      <c r="E412" s="3" t="str">
        <f t="shared" ca="1" si="138"/>
        <v>General Work</v>
      </c>
      <c r="F412" s="3">
        <f t="shared" ca="1" si="139"/>
        <v>1</v>
      </c>
      <c r="G412" s="3" t="str">
        <f t="shared" ca="1" si="133"/>
        <v>High School</v>
      </c>
      <c r="H412" s="3">
        <f t="shared" ca="1" si="140"/>
        <v>3</v>
      </c>
      <c r="I412" s="3">
        <f t="shared" ca="1" si="141"/>
        <v>3</v>
      </c>
      <c r="J412" s="3">
        <f t="shared" ca="1" si="142"/>
        <v>58384</v>
      </c>
      <c r="K412" s="3">
        <f t="shared" ca="1" si="143"/>
        <v>2</v>
      </c>
      <c r="L412" s="3" t="str">
        <f t="shared" ca="1" si="144"/>
        <v>BC</v>
      </c>
      <c r="M412" s="3">
        <f t="shared" ca="1" si="126"/>
        <v>291920</v>
      </c>
      <c r="N412" s="3">
        <f t="shared" ca="1" si="145"/>
        <v>137457.4129049858</v>
      </c>
      <c r="O412" s="3">
        <f t="shared" ca="1" si="127"/>
        <v>19065.212620367547</v>
      </c>
      <c r="P412" s="3">
        <f t="shared" ca="1" si="146"/>
        <v>4065</v>
      </c>
      <c r="Q412" s="3">
        <f t="shared" ca="1" si="128"/>
        <v>20892.493098691033</v>
      </c>
      <c r="R412" s="3">
        <f t="shared" ca="1" si="129"/>
        <v>56236.363076331065</v>
      </c>
      <c r="S412" s="3">
        <f t="shared" ca="1" si="130"/>
        <v>367221.57569669862</v>
      </c>
      <c r="T412" s="3">
        <f t="shared" ca="1" si="131"/>
        <v>162414.90600367682</v>
      </c>
      <c r="U412" s="3">
        <f t="shared" ca="1" si="132"/>
        <v>204806.6696930218</v>
      </c>
    </row>
    <row r="413" spans="1:21" x14ac:dyDescent="0.3">
      <c r="A413" s="3">
        <f t="shared" ca="1" si="134"/>
        <v>2</v>
      </c>
      <c r="B413" s="3" t="str">
        <f t="shared" ca="1" si="135"/>
        <v>Women</v>
      </c>
      <c r="C413" s="3">
        <f t="shared" ca="1" si="136"/>
        <v>29</v>
      </c>
      <c r="D413" s="3">
        <f t="shared" ca="1" si="137"/>
        <v>3</v>
      </c>
      <c r="E413" s="3" t="str">
        <f t="shared" ca="1" si="138"/>
        <v>Teaching</v>
      </c>
      <c r="F413" s="3">
        <f t="shared" ca="1" si="139"/>
        <v>3</v>
      </c>
      <c r="G413" s="3" t="str">
        <f t="shared" ca="1" si="133"/>
        <v>University</v>
      </c>
      <c r="H413" s="3">
        <f t="shared" ca="1" si="140"/>
        <v>3</v>
      </c>
      <c r="I413" s="3">
        <f t="shared" ca="1" si="141"/>
        <v>3</v>
      </c>
      <c r="J413" s="3">
        <f t="shared" ca="1" si="142"/>
        <v>63248</v>
      </c>
      <c r="K413" s="3">
        <f t="shared" ca="1" si="143"/>
        <v>11</v>
      </c>
      <c r="L413" s="3" t="str">
        <f t="shared" ca="1" si="144"/>
        <v>Nova Scotia</v>
      </c>
      <c r="M413" s="3">
        <f t="shared" ca="1" si="126"/>
        <v>189744</v>
      </c>
      <c r="N413" s="3">
        <f t="shared" ca="1" si="145"/>
        <v>188929.35897146785</v>
      </c>
      <c r="O413" s="3">
        <f t="shared" ca="1" si="127"/>
        <v>101164.36321072941</v>
      </c>
      <c r="P413" s="3">
        <f t="shared" ca="1" si="146"/>
        <v>87169</v>
      </c>
      <c r="Q413" s="3">
        <f t="shared" ca="1" si="128"/>
        <v>15057.360604991673</v>
      </c>
      <c r="R413" s="3">
        <f t="shared" ca="1" si="129"/>
        <v>79801.838116095809</v>
      </c>
      <c r="S413" s="3">
        <f t="shared" ca="1" si="130"/>
        <v>370710.20132682525</v>
      </c>
      <c r="T413" s="3">
        <f t="shared" ca="1" si="131"/>
        <v>291155.71957645949</v>
      </c>
      <c r="U413" s="3">
        <f t="shared" ca="1" si="132"/>
        <v>79554.481750365754</v>
      </c>
    </row>
    <row r="414" spans="1:21" x14ac:dyDescent="0.3">
      <c r="A414" s="3">
        <f t="shared" ca="1" si="134"/>
        <v>1</v>
      </c>
      <c r="B414" s="3" t="str">
        <f t="shared" ca="1" si="135"/>
        <v>Men</v>
      </c>
      <c r="C414" s="3">
        <f t="shared" ca="1" si="136"/>
        <v>45</v>
      </c>
      <c r="D414" s="3">
        <f t="shared" ca="1" si="137"/>
        <v>1</v>
      </c>
      <c r="E414" s="3" t="str">
        <f t="shared" ca="1" si="138"/>
        <v>Health</v>
      </c>
      <c r="F414" s="3">
        <f t="shared" ca="1" si="139"/>
        <v>3</v>
      </c>
      <c r="G414" s="3" t="str">
        <f t="shared" ca="1" si="133"/>
        <v>University</v>
      </c>
      <c r="H414" s="3">
        <f t="shared" ca="1" si="140"/>
        <v>3</v>
      </c>
      <c r="I414" s="3">
        <f t="shared" ca="1" si="141"/>
        <v>1</v>
      </c>
      <c r="J414" s="3">
        <f t="shared" ca="1" si="142"/>
        <v>80753</v>
      </c>
      <c r="K414" s="3">
        <f t="shared" ca="1" si="143"/>
        <v>12</v>
      </c>
      <c r="L414" s="3" t="str">
        <f t="shared" ca="1" si="144"/>
        <v>Prince Edward Island</v>
      </c>
      <c r="M414" s="3">
        <f t="shared" ref="M414:M477" ca="1" si="147">J414*RANDBETWEEN(3,6)</f>
        <v>403765</v>
      </c>
      <c r="N414" s="3">
        <f t="shared" ca="1" si="145"/>
        <v>120945.91899149731</v>
      </c>
      <c r="O414" s="3">
        <f t="shared" ref="O414:O477" ca="1" si="148">I414*RAND()*J414</f>
        <v>71123.510976531878</v>
      </c>
      <c r="P414" s="3">
        <f t="shared" ca="1" si="146"/>
        <v>59663</v>
      </c>
      <c r="Q414" s="3">
        <f t="shared" ref="Q414:Q477" ca="1" si="149">RAND()*J414</f>
        <v>55293.314092084271</v>
      </c>
      <c r="R414" s="3">
        <f t="shared" ref="R414:R477" ca="1" si="150">RAND()*J414*1.5</f>
        <v>103226.18933888995</v>
      </c>
      <c r="S414" s="3">
        <f t="shared" ref="S414:S477" ca="1" si="151">M414+O414+R414</f>
        <v>578114.7003154218</v>
      </c>
      <c r="T414" s="3">
        <f t="shared" ref="T414:T477" ca="1" si="152">N414+P414+Q414</f>
        <v>235902.23308358158</v>
      </c>
      <c r="U414" s="3">
        <f t="shared" ref="U414:U477" ca="1" si="153">S414-T414</f>
        <v>342212.46723184024</v>
      </c>
    </row>
    <row r="415" spans="1:21" x14ac:dyDescent="0.3">
      <c r="A415" s="3">
        <f t="shared" ca="1" si="134"/>
        <v>1</v>
      </c>
      <c r="B415" s="3" t="str">
        <f t="shared" ca="1" si="135"/>
        <v>Men</v>
      </c>
      <c r="C415" s="3">
        <f t="shared" ca="1" si="136"/>
        <v>40</v>
      </c>
      <c r="D415" s="3">
        <f t="shared" ca="1" si="137"/>
        <v>1</v>
      </c>
      <c r="E415" s="3" t="str">
        <f t="shared" ca="1" si="138"/>
        <v>Health</v>
      </c>
      <c r="F415" s="3">
        <f t="shared" ca="1" si="139"/>
        <v>4</v>
      </c>
      <c r="G415" s="3" t="str">
        <f t="shared" ca="1" si="133"/>
        <v>Technical</v>
      </c>
      <c r="H415" s="3">
        <f t="shared" ca="1" si="140"/>
        <v>2</v>
      </c>
      <c r="I415" s="3">
        <f t="shared" ca="1" si="141"/>
        <v>1</v>
      </c>
      <c r="J415" s="3">
        <f t="shared" ca="1" si="142"/>
        <v>68178</v>
      </c>
      <c r="K415" s="3">
        <f t="shared" ca="1" si="143"/>
        <v>12</v>
      </c>
      <c r="L415" s="3" t="str">
        <f t="shared" ca="1" si="144"/>
        <v>Prince Edward Island</v>
      </c>
      <c r="M415" s="3">
        <f t="shared" ca="1" si="147"/>
        <v>204534</v>
      </c>
      <c r="N415" s="3">
        <f t="shared" ca="1" si="145"/>
        <v>67536.253974892563</v>
      </c>
      <c r="O415" s="3">
        <f t="shared" ca="1" si="148"/>
        <v>7100.8179330512539</v>
      </c>
      <c r="P415" s="3">
        <f t="shared" ca="1" si="146"/>
        <v>2982</v>
      </c>
      <c r="Q415" s="3">
        <f t="shared" ca="1" si="149"/>
        <v>24152.425307587495</v>
      </c>
      <c r="R415" s="3">
        <f t="shared" ca="1" si="150"/>
        <v>78273.777614463252</v>
      </c>
      <c r="S415" s="3">
        <f t="shared" ca="1" si="151"/>
        <v>289908.5955475145</v>
      </c>
      <c r="T415" s="3">
        <f t="shared" ca="1" si="152"/>
        <v>94670.679282480065</v>
      </c>
      <c r="U415" s="3">
        <f t="shared" ca="1" si="153"/>
        <v>195237.91626503444</v>
      </c>
    </row>
    <row r="416" spans="1:21" x14ac:dyDescent="0.3">
      <c r="A416" s="3">
        <f t="shared" ca="1" si="134"/>
        <v>2</v>
      </c>
      <c r="B416" s="3" t="str">
        <f t="shared" ca="1" si="135"/>
        <v>Women</v>
      </c>
      <c r="C416" s="3">
        <f t="shared" ca="1" si="136"/>
        <v>37</v>
      </c>
      <c r="D416" s="3">
        <f t="shared" ca="1" si="137"/>
        <v>1</v>
      </c>
      <c r="E416" s="3" t="str">
        <f t="shared" ca="1" si="138"/>
        <v>Health</v>
      </c>
      <c r="F416" s="3">
        <f t="shared" ca="1" si="139"/>
        <v>3</v>
      </c>
      <c r="G416" s="3" t="str">
        <f t="shared" ca="1" si="133"/>
        <v>University</v>
      </c>
      <c r="H416" s="3">
        <f t="shared" ca="1" si="140"/>
        <v>1</v>
      </c>
      <c r="I416" s="3">
        <f t="shared" ca="1" si="141"/>
        <v>2</v>
      </c>
      <c r="J416" s="3">
        <f t="shared" ca="1" si="142"/>
        <v>86111</v>
      </c>
      <c r="K416" s="3">
        <f t="shared" ca="1" si="143"/>
        <v>1</v>
      </c>
      <c r="L416" s="3" t="str">
        <f t="shared" ca="1" si="144"/>
        <v>Yukon</v>
      </c>
      <c r="M416" s="3">
        <f t="shared" ca="1" si="147"/>
        <v>516666</v>
      </c>
      <c r="N416" s="3">
        <f t="shared" ca="1" si="145"/>
        <v>89475.256756004121</v>
      </c>
      <c r="O416" s="3">
        <f t="shared" ca="1" si="148"/>
        <v>50331.215818033641</v>
      </c>
      <c r="P416" s="3">
        <f t="shared" ca="1" si="146"/>
        <v>24100</v>
      </c>
      <c r="Q416" s="3">
        <f t="shared" ca="1" si="149"/>
        <v>64142.02519441372</v>
      </c>
      <c r="R416" s="3">
        <f t="shared" ca="1" si="150"/>
        <v>32794.796555198976</v>
      </c>
      <c r="S416" s="3">
        <f t="shared" ca="1" si="151"/>
        <v>599792.01237323263</v>
      </c>
      <c r="T416" s="3">
        <f t="shared" ca="1" si="152"/>
        <v>177717.28195041785</v>
      </c>
      <c r="U416" s="3">
        <f t="shared" ca="1" si="153"/>
        <v>422074.73042281478</v>
      </c>
    </row>
    <row r="417" spans="1:21" x14ac:dyDescent="0.3">
      <c r="A417" s="3">
        <f t="shared" ca="1" si="134"/>
        <v>2</v>
      </c>
      <c r="B417" s="3" t="str">
        <f t="shared" ca="1" si="135"/>
        <v>Women</v>
      </c>
      <c r="C417" s="3">
        <f t="shared" ca="1" si="136"/>
        <v>27</v>
      </c>
      <c r="D417" s="3">
        <f t="shared" ca="1" si="137"/>
        <v>2</v>
      </c>
      <c r="E417" s="3" t="str">
        <f t="shared" ca="1" si="138"/>
        <v>Construction</v>
      </c>
      <c r="F417" s="3">
        <f t="shared" ca="1" si="139"/>
        <v>5</v>
      </c>
      <c r="G417" s="3" t="str">
        <f t="shared" ca="1" si="133"/>
        <v>Other</v>
      </c>
      <c r="H417" s="3">
        <f t="shared" ca="1" si="140"/>
        <v>2</v>
      </c>
      <c r="I417" s="3">
        <f t="shared" ca="1" si="141"/>
        <v>3</v>
      </c>
      <c r="J417" s="3">
        <f t="shared" ca="1" si="142"/>
        <v>43001</v>
      </c>
      <c r="K417" s="3">
        <f t="shared" ca="1" si="143"/>
        <v>5</v>
      </c>
      <c r="L417" s="3" t="str">
        <f t="shared" ca="1" si="144"/>
        <v>Nunavut</v>
      </c>
      <c r="M417" s="3">
        <f t="shared" ca="1" si="147"/>
        <v>172004</v>
      </c>
      <c r="N417" s="3">
        <f t="shared" ca="1" si="145"/>
        <v>82452.835030923234</v>
      </c>
      <c r="O417" s="3">
        <f t="shared" ca="1" si="148"/>
        <v>109474.11045384473</v>
      </c>
      <c r="P417" s="3">
        <f t="shared" ca="1" si="146"/>
        <v>87689</v>
      </c>
      <c r="Q417" s="3">
        <f t="shared" ca="1" si="149"/>
        <v>14344.613901412777</v>
      </c>
      <c r="R417" s="3">
        <f t="shared" ca="1" si="150"/>
        <v>47993.999443174602</v>
      </c>
      <c r="S417" s="3">
        <f t="shared" ca="1" si="151"/>
        <v>329472.10989701934</v>
      </c>
      <c r="T417" s="3">
        <f t="shared" ca="1" si="152"/>
        <v>184486.44893233603</v>
      </c>
      <c r="U417" s="3">
        <f t="shared" ca="1" si="153"/>
        <v>144985.66096468331</v>
      </c>
    </row>
    <row r="418" spans="1:21" x14ac:dyDescent="0.3">
      <c r="A418" s="3">
        <f t="shared" ca="1" si="134"/>
        <v>2</v>
      </c>
      <c r="B418" s="3" t="str">
        <f t="shared" ca="1" si="135"/>
        <v>Women</v>
      </c>
      <c r="C418" s="3">
        <f t="shared" ca="1" si="136"/>
        <v>26</v>
      </c>
      <c r="D418" s="3">
        <f t="shared" ca="1" si="137"/>
        <v>2</v>
      </c>
      <c r="E418" s="3" t="str">
        <f t="shared" ca="1" si="138"/>
        <v>Construction</v>
      </c>
      <c r="F418" s="3">
        <f t="shared" ca="1" si="139"/>
        <v>4</v>
      </c>
      <c r="G418" s="3" t="str">
        <f t="shared" ca="1" si="133"/>
        <v>Technical</v>
      </c>
      <c r="H418" s="3">
        <f t="shared" ca="1" si="140"/>
        <v>1</v>
      </c>
      <c r="I418" s="3">
        <f t="shared" ca="1" si="141"/>
        <v>3</v>
      </c>
      <c r="J418" s="3">
        <f t="shared" ca="1" si="142"/>
        <v>39136</v>
      </c>
      <c r="K418" s="3">
        <f t="shared" ca="1" si="143"/>
        <v>6</v>
      </c>
      <c r="L418" s="3" t="str">
        <f t="shared" ca="1" si="144"/>
        <v>Saskatchewan</v>
      </c>
      <c r="M418" s="3">
        <f t="shared" ca="1" si="147"/>
        <v>156544</v>
      </c>
      <c r="N418" s="3">
        <f t="shared" ca="1" si="145"/>
        <v>69582.19758204963</v>
      </c>
      <c r="O418" s="3">
        <f t="shared" ca="1" si="148"/>
        <v>71170.514834897273</v>
      </c>
      <c r="P418" s="3">
        <f t="shared" ca="1" si="146"/>
        <v>42599</v>
      </c>
      <c r="Q418" s="3">
        <f t="shared" ca="1" si="149"/>
        <v>24185.537285799393</v>
      </c>
      <c r="R418" s="3">
        <f t="shared" ca="1" si="150"/>
        <v>27497.442431665469</v>
      </c>
      <c r="S418" s="3">
        <f t="shared" ca="1" si="151"/>
        <v>255211.95726656273</v>
      </c>
      <c r="T418" s="3">
        <f t="shared" ca="1" si="152"/>
        <v>136366.73486784904</v>
      </c>
      <c r="U418" s="3">
        <f t="shared" ca="1" si="153"/>
        <v>118845.2223987137</v>
      </c>
    </row>
    <row r="419" spans="1:21" x14ac:dyDescent="0.3">
      <c r="A419" s="3">
        <f t="shared" ca="1" si="134"/>
        <v>2</v>
      </c>
      <c r="B419" s="3" t="str">
        <f t="shared" ca="1" si="135"/>
        <v>Women</v>
      </c>
      <c r="C419" s="3">
        <f t="shared" ca="1" si="136"/>
        <v>32</v>
      </c>
      <c r="D419" s="3">
        <f t="shared" ca="1" si="137"/>
        <v>5</v>
      </c>
      <c r="E419" s="3" t="str">
        <f t="shared" ca="1" si="138"/>
        <v>General Work</v>
      </c>
      <c r="F419" s="3">
        <f t="shared" ca="1" si="139"/>
        <v>3</v>
      </c>
      <c r="G419" s="3" t="str">
        <f t="shared" ca="1" si="133"/>
        <v>University</v>
      </c>
      <c r="H419" s="3">
        <f t="shared" ca="1" si="140"/>
        <v>0</v>
      </c>
      <c r="I419" s="3">
        <f t="shared" ca="1" si="141"/>
        <v>1</v>
      </c>
      <c r="J419" s="3">
        <f t="shared" ca="1" si="142"/>
        <v>86762</v>
      </c>
      <c r="K419" s="3">
        <f t="shared" ca="1" si="143"/>
        <v>9</v>
      </c>
      <c r="L419" s="3" t="str">
        <f t="shared" ca="1" si="144"/>
        <v>New Foundland</v>
      </c>
      <c r="M419" s="3">
        <f t="shared" ca="1" si="147"/>
        <v>260286</v>
      </c>
      <c r="N419" s="3">
        <f t="shared" ca="1" si="145"/>
        <v>122383.96416117759</v>
      </c>
      <c r="O419" s="3">
        <f t="shared" ca="1" si="148"/>
        <v>81842.944026335012</v>
      </c>
      <c r="P419" s="3">
        <f t="shared" ca="1" si="146"/>
        <v>48858</v>
      </c>
      <c r="Q419" s="3">
        <f t="shared" ca="1" si="149"/>
        <v>23374.387111834792</v>
      </c>
      <c r="R419" s="3">
        <f t="shared" ca="1" si="150"/>
        <v>106882.9914014497</v>
      </c>
      <c r="S419" s="3">
        <f t="shared" ca="1" si="151"/>
        <v>449011.93542778475</v>
      </c>
      <c r="T419" s="3">
        <f t="shared" ca="1" si="152"/>
        <v>194616.35127301238</v>
      </c>
      <c r="U419" s="3">
        <f t="shared" ca="1" si="153"/>
        <v>254395.58415477237</v>
      </c>
    </row>
    <row r="420" spans="1:21" x14ac:dyDescent="0.3">
      <c r="A420" s="3">
        <f t="shared" ca="1" si="134"/>
        <v>1</v>
      </c>
      <c r="B420" s="3" t="str">
        <f t="shared" ca="1" si="135"/>
        <v>Men</v>
      </c>
      <c r="C420" s="3">
        <f t="shared" ca="1" si="136"/>
        <v>44</v>
      </c>
      <c r="D420" s="3">
        <f t="shared" ca="1" si="137"/>
        <v>6</v>
      </c>
      <c r="E420" s="3" t="str">
        <f t="shared" ca="1" si="138"/>
        <v>Agriculture</v>
      </c>
      <c r="F420" s="3">
        <f t="shared" ca="1" si="139"/>
        <v>1</v>
      </c>
      <c r="G420" s="3" t="str">
        <f t="shared" ca="1" si="133"/>
        <v>High School</v>
      </c>
      <c r="H420" s="3">
        <f t="shared" ca="1" si="140"/>
        <v>0</v>
      </c>
      <c r="I420" s="3">
        <f t="shared" ca="1" si="141"/>
        <v>2</v>
      </c>
      <c r="J420" s="3">
        <f t="shared" ca="1" si="142"/>
        <v>30078</v>
      </c>
      <c r="K420" s="3">
        <f t="shared" ca="1" si="143"/>
        <v>2</v>
      </c>
      <c r="L420" s="3" t="str">
        <f t="shared" ca="1" si="144"/>
        <v>BC</v>
      </c>
      <c r="M420" s="3">
        <f t="shared" ca="1" si="147"/>
        <v>150390</v>
      </c>
      <c r="N420" s="3">
        <f t="shared" ca="1" si="145"/>
        <v>143877.52585435385</v>
      </c>
      <c r="O420" s="3">
        <f t="shared" ca="1" si="148"/>
        <v>7164.6487648140446</v>
      </c>
      <c r="P420" s="3">
        <f t="shared" ca="1" si="146"/>
        <v>1880</v>
      </c>
      <c r="Q420" s="3">
        <f t="shared" ca="1" si="149"/>
        <v>15833.256090135408</v>
      </c>
      <c r="R420" s="3">
        <f t="shared" ca="1" si="150"/>
        <v>32220.039679266192</v>
      </c>
      <c r="S420" s="3">
        <f t="shared" ca="1" si="151"/>
        <v>189774.68844408024</v>
      </c>
      <c r="T420" s="3">
        <f t="shared" ca="1" si="152"/>
        <v>161590.78194448925</v>
      </c>
      <c r="U420" s="3">
        <f t="shared" ca="1" si="153"/>
        <v>28183.906499590987</v>
      </c>
    </row>
    <row r="421" spans="1:21" x14ac:dyDescent="0.3">
      <c r="A421" s="3">
        <f t="shared" ca="1" si="134"/>
        <v>1</v>
      </c>
      <c r="B421" s="3" t="str">
        <f t="shared" ca="1" si="135"/>
        <v>Men</v>
      </c>
      <c r="C421" s="3">
        <f t="shared" ca="1" si="136"/>
        <v>30</v>
      </c>
      <c r="D421" s="3">
        <f t="shared" ca="1" si="137"/>
        <v>6</v>
      </c>
      <c r="E421" s="3" t="str">
        <f t="shared" ca="1" si="138"/>
        <v>Agriculture</v>
      </c>
      <c r="F421" s="3">
        <f t="shared" ca="1" si="139"/>
        <v>4</v>
      </c>
      <c r="G421" s="3" t="str">
        <f t="shared" ca="1" si="133"/>
        <v>Technical</v>
      </c>
      <c r="H421" s="3">
        <f t="shared" ca="1" si="140"/>
        <v>2</v>
      </c>
      <c r="I421" s="3">
        <f t="shared" ca="1" si="141"/>
        <v>2</v>
      </c>
      <c r="J421" s="3">
        <f t="shared" ca="1" si="142"/>
        <v>39311</v>
      </c>
      <c r="K421" s="3">
        <f t="shared" ca="1" si="143"/>
        <v>5</v>
      </c>
      <c r="L421" s="3" t="str">
        <f t="shared" ca="1" si="144"/>
        <v>Nunavut</v>
      </c>
      <c r="M421" s="3">
        <f t="shared" ca="1" si="147"/>
        <v>196555</v>
      </c>
      <c r="N421" s="3">
        <f t="shared" ca="1" si="145"/>
        <v>109068.44068662767</v>
      </c>
      <c r="O421" s="3">
        <f t="shared" ca="1" si="148"/>
        <v>65174.836582036762</v>
      </c>
      <c r="P421" s="3">
        <f t="shared" ca="1" si="146"/>
        <v>49076</v>
      </c>
      <c r="Q421" s="3">
        <f t="shared" ca="1" si="149"/>
        <v>31766.819897397385</v>
      </c>
      <c r="R421" s="3">
        <f t="shared" ca="1" si="150"/>
        <v>32169.382538975573</v>
      </c>
      <c r="S421" s="3">
        <f t="shared" ca="1" si="151"/>
        <v>293899.21912101231</v>
      </c>
      <c r="T421" s="3">
        <f t="shared" ca="1" si="152"/>
        <v>189911.26058402506</v>
      </c>
      <c r="U421" s="3">
        <f t="shared" ca="1" si="153"/>
        <v>103987.95853698725</v>
      </c>
    </row>
    <row r="422" spans="1:21" x14ac:dyDescent="0.3">
      <c r="A422" s="3">
        <f t="shared" ca="1" si="134"/>
        <v>1</v>
      </c>
      <c r="B422" s="3" t="str">
        <f t="shared" ca="1" si="135"/>
        <v>Men</v>
      </c>
      <c r="C422" s="3">
        <f t="shared" ca="1" si="136"/>
        <v>35</v>
      </c>
      <c r="D422" s="3">
        <f t="shared" ca="1" si="137"/>
        <v>5</v>
      </c>
      <c r="E422" s="3" t="str">
        <f t="shared" ca="1" si="138"/>
        <v>General Work</v>
      </c>
      <c r="F422" s="3">
        <f t="shared" ca="1" si="139"/>
        <v>3</v>
      </c>
      <c r="G422" s="3" t="str">
        <f t="shared" ca="1" si="133"/>
        <v>University</v>
      </c>
      <c r="H422" s="3">
        <f t="shared" ca="1" si="140"/>
        <v>4</v>
      </c>
      <c r="I422" s="3">
        <f t="shared" ca="1" si="141"/>
        <v>3</v>
      </c>
      <c r="J422" s="3">
        <f t="shared" ca="1" si="142"/>
        <v>25276</v>
      </c>
      <c r="K422" s="3">
        <f t="shared" ca="1" si="143"/>
        <v>1</v>
      </c>
      <c r="L422" s="3" t="str">
        <f t="shared" ca="1" si="144"/>
        <v>Yukon</v>
      </c>
      <c r="M422" s="3">
        <f t="shared" ca="1" si="147"/>
        <v>126380</v>
      </c>
      <c r="N422" s="3">
        <f t="shared" ca="1" si="145"/>
        <v>118825.54979593259</v>
      </c>
      <c r="O422" s="3">
        <f t="shared" ca="1" si="148"/>
        <v>16997.109951166953</v>
      </c>
      <c r="P422" s="3">
        <f t="shared" ca="1" si="146"/>
        <v>952</v>
      </c>
      <c r="Q422" s="3">
        <f t="shared" ca="1" si="149"/>
        <v>15194.591250718377</v>
      </c>
      <c r="R422" s="3">
        <f t="shared" ca="1" si="150"/>
        <v>7574.9588817870936</v>
      </c>
      <c r="S422" s="3">
        <f t="shared" ca="1" si="151"/>
        <v>150952.06883295404</v>
      </c>
      <c r="T422" s="3">
        <f t="shared" ca="1" si="152"/>
        <v>134972.14104665097</v>
      </c>
      <c r="U422" s="3">
        <f t="shared" ca="1" si="153"/>
        <v>15979.927786303073</v>
      </c>
    </row>
    <row r="423" spans="1:21" x14ac:dyDescent="0.3">
      <c r="A423" s="3">
        <f t="shared" ca="1" si="134"/>
        <v>1</v>
      </c>
      <c r="B423" s="3" t="str">
        <f t="shared" ca="1" si="135"/>
        <v>Men</v>
      </c>
      <c r="C423" s="3">
        <f t="shared" ca="1" si="136"/>
        <v>39</v>
      </c>
      <c r="D423" s="3">
        <f t="shared" ca="1" si="137"/>
        <v>5</v>
      </c>
      <c r="E423" s="3" t="str">
        <f t="shared" ca="1" si="138"/>
        <v>General Work</v>
      </c>
      <c r="F423" s="3">
        <f t="shared" ca="1" si="139"/>
        <v>5</v>
      </c>
      <c r="G423" s="3" t="str">
        <f t="shared" ca="1" si="133"/>
        <v>Other</v>
      </c>
      <c r="H423" s="3">
        <f t="shared" ca="1" si="140"/>
        <v>4</v>
      </c>
      <c r="I423" s="3">
        <f t="shared" ca="1" si="141"/>
        <v>3</v>
      </c>
      <c r="J423" s="3">
        <f t="shared" ca="1" si="142"/>
        <v>74467</v>
      </c>
      <c r="K423" s="3">
        <f t="shared" ca="1" si="143"/>
        <v>3</v>
      </c>
      <c r="L423" s="3" t="str">
        <f t="shared" ca="1" si="144"/>
        <v>Northwest TR</v>
      </c>
      <c r="M423" s="3">
        <f t="shared" ca="1" si="147"/>
        <v>372335</v>
      </c>
      <c r="N423" s="3">
        <f t="shared" ca="1" si="145"/>
        <v>191391.12251441475</v>
      </c>
      <c r="O423" s="3">
        <f t="shared" ca="1" si="148"/>
        <v>208135.50443466424</v>
      </c>
      <c r="P423" s="3">
        <f t="shared" ca="1" si="146"/>
        <v>116873</v>
      </c>
      <c r="Q423" s="3">
        <f t="shared" ca="1" si="149"/>
        <v>51394.208831429263</v>
      </c>
      <c r="R423" s="3">
        <f t="shared" ca="1" si="150"/>
        <v>30444.027205818376</v>
      </c>
      <c r="S423" s="3">
        <f t="shared" ca="1" si="151"/>
        <v>610914.5316404826</v>
      </c>
      <c r="T423" s="3">
        <f t="shared" ca="1" si="152"/>
        <v>359658.33134584397</v>
      </c>
      <c r="U423" s="3">
        <f t="shared" ca="1" si="153"/>
        <v>251256.20029463863</v>
      </c>
    </row>
    <row r="424" spans="1:21" x14ac:dyDescent="0.3">
      <c r="A424" s="3">
        <f t="shared" ca="1" si="134"/>
        <v>2</v>
      </c>
      <c r="B424" s="3" t="str">
        <f t="shared" ca="1" si="135"/>
        <v>Women</v>
      </c>
      <c r="C424" s="3">
        <f t="shared" ca="1" si="136"/>
        <v>27</v>
      </c>
      <c r="D424" s="3">
        <f t="shared" ca="1" si="137"/>
        <v>1</v>
      </c>
      <c r="E424" s="3" t="str">
        <f t="shared" ca="1" si="138"/>
        <v>Health</v>
      </c>
      <c r="F424" s="3">
        <f t="shared" ca="1" si="139"/>
        <v>1</v>
      </c>
      <c r="G424" s="3" t="str">
        <f t="shared" ca="1" si="133"/>
        <v>High School</v>
      </c>
      <c r="H424" s="3">
        <f t="shared" ca="1" si="140"/>
        <v>2</v>
      </c>
      <c r="I424" s="3">
        <f t="shared" ca="1" si="141"/>
        <v>1</v>
      </c>
      <c r="J424" s="3">
        <f t="shared" ca="1" si="142"/>
        <v>26890</v>
      </c>
      <c r="K424" s="3">
        <f t="shared" ca="1" si="143"/>
        <v>11</v>
      </c>
      <c r="L424" s="3" t="str">
        <f t="shared" ca="1" si="144"/>
        <v>Nova Scotia</v>
      </c>
      <c r="M424" s="3">
        <f t="shared" ca="1" si="147"/>
        <v>161340</v>
      </c>
      <c r="N424" s="3">
        <f t="shared" ca="1" si="145"/>
        <v>132603.41408925323</v>
      </c>
      <c r="O424" s="3">
        <f t="shared" ca="1" si="148"/>
        <v>24702.561953348486</v>
      </c>
      <c r="P424" s="3">
        <f t="shared" ca="1" si="146"/>
        <v>15047</v>
      </c>
      <c r="Q424" s="3">
        <f t="shared" ca="1" si="149"/>
        <v>15183.535845013006</v>
      </c>
      <c r="R424" s="3">
        <f t="shared" ca="1" si="150"/>
        <v>27346.314057161406</v>
      </c>
      <c r="S424" s="3">
        <f t="shared" ca="1" si="151"/>
        <v>213388.87601050991</v>
      </c>
      <c r="T424" s="3">
        <f t="shared" ca="1" si="152"/>
        <v>162833.94993426625</v>
      </c>
      <c r="U424" s="3">
        <f t="shared" ca="1" si="153"/>
        <v>50554.926076243661</v>
      </c>
    </row>
    <row r="425" spans="1:21" x14ac:dyDescent="0.3">
      <c r="A425" s="3">
        <f t="shared" ca="1" si="134"/>
        <v>1</v>
      </c>
      <c r="B425" s="3" t="str">
        <f t="shared" ca="1" si="135"/>
        <v>Men</v>
      </c>
      <c r="C425" s="3">
        <f t="shared" ca="1" si="136"/>
        <v>31</v>
      </c>
      <c r="D425" s="3">
        <f t="shared" ca="1" si="137"/>
        <v>1</v>
      </c>
      <c r="E425" s="3" t="str">
        <f t="shared" ca="1" si="138"/>
        <v>Health</v>
      </c>
      <c r="F425" s="3">
        <f t="shared" ca="1" si="139"/>
        <v>4</v>
      </c>
      <c r="G425" s="3" t="str">
        <f t="shared" ca="1" si="133"/>
        <v>Technical</v>
      </c>
      <c r="H425" s="3">
        <f t="shared" ca="1" si="140"/>
        <v>2</v>
      </c>
      <c r="I425" s="3">
        <f t="shared" ca="1" si="141"/>
        <v>1</v>
      </c>
      <c r="J425" s="3">
        <f t="shared" ca="1" si="142"/>
        <v>54245</v>
      </c>
      <c r="K425" s="3">
        <f t="shared" ca="1" si="143"/>
        <v>12</v>
      </c>
      <c r="L425" s="3" t="str">
        <f t="shared" ca="1" si="144"/>
        <v>Prince Edward Island</v>
      </c>
      <c r="M425" s="3">
        <f t="shared" ca="1" si="147"/>
        <v>162735</v>
      </c>
      <c r="N425" s="3">
        <f t="shared" ca="1" si="145"/>
        <v>88941.426292641641</v>
      </c>
      <c r="O425" s="3">
        <f t="shared" ca="1" si="148"/>
        <v>36995.725688204693</v>
      </c>
      <c r="P425" s="3">
        <f t="shared" ca="1" si="146"/>
        <v>2500</v>
      </c>
      <c r="Q425" s="3">
        <f t="shared" ca="1" si="149"/>
        <v>4820.4905848510307</v>
      </c>
      <c r="R425" s="3">
        <f t="shared" ca="1" si="150"/>
        <v>80514.603562360222</v>
      </c>
      <c r="S425" s="3">
        <f t="shared" ca="1" si="151"/>
        <v>280245.32925056492</v>
      </c>
      <c r="T425" s="3">
        <f t="shared" ca="1" si="152"/>
        <v>96261.916877492666</v>
      </c>
      <c r="U425" s="3">
        <f t="shared" ca="1" si="153"/>
        <v>183983.41237307223</v>
      </c>
    </row>
    <row r="426" spans="1:21" x14ac:dyDescent="0.3">
      <c r="A426" s="3">
        <f t="shared" ca="1" si="134"/>
        <v>1</v>
      </c>
      <c r="B426" s="3" t="str">
        <f t="shared" ca="1" si="135"/>
        <v>Men</v>
      </c>
      <c r="C426" s="3">
        <f t="shared" ca="1" si="136"/>
        <v>31</v>
      </c>
      <c r="D426" s="3">
        <f t="shared" ca="1" si="137"/>
        <v>4</v>
      </c>
      <c r="E426" s="3" t="str">
        <f t="shared" ca="1" si="138"/>
        <v>IT</v>
      </c>
      <c r="F426" s="3">
        <f t="shared" ca="1" si="139"/>
        <v>1</v>
      </c>
      <c r="G426" s="3" t="str">
        <f t="shared" ca="1" si="133"/>
        <v>High School</v>
      </c>
      <c r="H426" s="3">
        <f t="shared" ca="1" si="140"/>
        <v>0</v>
      </c>
      <c r="I426" s="3">
        <f t="shared" ca="1" si="141"/>
        <v>2</v>
      </c>
      <c r="J426" s="3">
        <f t="shared" ca="1" si="142"/>
        <v>84843</v>
      </c>
      <c r="K426" s="3">
        <f t="shared" ca="1" si="143"/>
        <v>10</v>
      </c>
      <c r="L426" s="3" t="str">
        <f t="shared" ca="1" si="144"/>
        <v>New Brunckwick</v>
      </c>
      <c r="M426" s="3">
        <f t="shared" ca="1" si="147"/>
        <v>254529</v>
      </c>
      <c r="N426" s="3">
        <f t="shared" ca="1" si="145"/>
        <v>174658.24757605029</v>
      </c>
      <c r="O426" s="3">
        <f t="shared" ca="1" si="148"/>
        <v>92203.514991470467</v>
      </c>
      <c r="P426" s="3">
        <f t="shared" ca="1" si="146"/>
        <v>82049</v>
      </c>
      <c r="Q426" s="3">
        <f t="shared" ca="1" si="149"/>
        <v>66946.504156144263</v>
      </c>
      <c r="R426" s="3">
        <f t="shared" ca="1" si="150"/>
        <v>134.38070099365854</v>
      </c>
      <c r="S426" s="3">
        <f t="shared" ca="1" si="151"/>
        <v>346866.89569246414</v>
      </c>
      <c r="T426" s="3">
        <f t="shared" ca="1" si="152"/>
        <v>323653.75173219456</v>
      </c>
      <c r="U426" s="3">
        <f t="shared" ca="1" si="153"/>
        <v>23213.143960269575</v>
      </c>
    </row>
    <row r="427" spans="1:21" x14ac:dyDescent="0.3">
      <c r="A427" s="3">
        <f t="shared" ca="1" si="134"/>
        <v>1</v>
      </c>
      <c r="B427" s="3" t="str">
        <f t="shared" ca="1" si="135"/>
        <v>Men</v>
      </c>
      <c r="C427" s="3">
        <f t="shared" ca="1" si="136"/>
        <v>32</v>
      </c>
      <c r="D427" s="3">
        <f t="shared" ca="1" si="137"/>
        <v>2</v>
      </c>
      <c r="E427" s="3" t="str">
        <f t="shared" ca="1" si="138"/>
        <v>Construction</v>
      </c>
      <c r="F427" s="3">
        <f t="shared" ca="1" si="139"/>
        <v>1</v>
      </c>
      <c r="G427" s="3" t="str">
        <f t="shared" ca="1" si="133"/>
        <v>High School</v>
      </c>
      <c r="H427" s="3">
        <f t="shared" ca="1" si="140"/>
        <v>0</v>
      </c>
      <c r="I427" s="3">
        <f t="shared" ca="1" si="141"/>
        <v>2</v>
      </c>
      <c r="J427" s="3">
        <f t="shared" ca="1" si="142"/>
        <v>38667</v>
      </c>
      <c r="K427" s="3">
        <f t="shared" ca="1" si="143"/>
        <v>3</v>
      </c>
      <c r="L427" s="3" t="str">
        <f t="shared" ca="1" si="144"/>
        <v>Northwest TR</v>
      </c>
      <c r="M427" s="3">
        <f t="shared" ca="1" si="147"/>
        <v>232002</v>
      </c>
      <c r="N427" s="3">
        <f t="shared" ca="1" si="145"/>
        <v>226455.66875686057</v>
      </c>
      <c r="O427" s="3">
        <f t="shared" ca="1" si="148"/>
        <v>11113.176499913236</v>
      </c>
      <c r="P427" s="3">
        <f t="shared" ca="1" si="146"/>
        <v>7119</v>
      </c>
      <c r="Q427" s="3">
        <f t="shared" ca="1" si="149"/>
        <v>7243.6911517045628</v>
      </c>
      <c r="R427" s="3">
        <f t="shared" ca="1" si="150"/>
        <v>40882.879722108257</v>
      </c>
      <c r="S427" s="3">
        <f t="shared" ca="1" si="151"/>
        <v>283998.05622202152</v>
      </c>
      <c r="T427" s="3">
        <f t="shared" ca="1" si="152"/>
        <v>240818.35990856512</v>
      </c>
      <c r="U427" s="3">
        <f t="shared" ca="1" si="153"/>
        <v>43179.696313456399</v>
      </c>
    </row>
    <row r="428" spans="1:21" x14ac:dyDescent="0.3">
      <c r="A428" s="3">
        <f t="shared" ca="1" si="134"/>
        <v>1</v>
      </c>
      <c r="B428" s="3" t="str">
        <f t="shared" ca="1" si="135"/>
        <v>Men</v>
      </c>
      <c r="C428" s="3">
        <f t="shared" ca="1" si="136"/>
        <v>38</v>
      </c>
      <c r="D428" s="3">
        <f t="shared" ca="1" si="137"/>
        <v>1</v>
      </c>
      <c r="E428" s="3" t="str">
        <f t="shared" ca="1" si="138"/>
        <v>Health</v>
      </c>
      <c r="F428" s="3">
        <f t="shared" ca="1" si="139"/>
        <v>4</v>
      </c>
      <c r="G428" s="3" t="str">
        <f t="shared" ca="1" si="133"/>
        <v>Technical</v>
      </c>
      <c r="H428" s="3">
        <f t="shared" ca="1" si="140"/>
        <v>2</v>
      </c>
      <c r="I428" s="3">
        <f t="shared" ca="1" si="141"/>
        <v>2</v>
      </c>
      <c r="J428" s="3">
        <f t="shared" ca="1" si="142"/>
        <v>52779</v>
      </c>
      <c r="K428" s="3">
        <f t="shared" ca="1" si="143"/>
        <v>13</v>
      </c>
      <c r="L428" s="3" t="str">
        <f t="shared" ca="1" si="144"/>
        <v>Prince Edward Island</v>
      </c>
      <c r="M428" s="3">
        <f t="shared" ca="1" si="147"/>
        <v>316674</v>
      </c>
      <c r="N428" s="3">
        <f t="shared" ca="1" si="145"/>
        <v>89005.081176811</v>
      </c>
      <c r="O428" s="3">
        <f t="shared" ca="1" si="148"/>
        <v>28046.586904681262</v>
      </c>
      <c r="P428" s="3">
        <f t="shared" ca="1" si="146"/>
        <v>27209</v>
      </c>
      <c r="Q428" s="3">
        <f t="shared" ca="1" si="149"/>
        <v>25015.47717189039</v>
      </c>
      <c r="R428" s="3">
        <f t="shared" ca="1" si="150"/>
        <v>75651.135825719626</v>
      </c>
      <c r="S428" s="3">
        <f t="shared" ca="1" si="151"/>
        <v>420371.72273040091</v>
      </c>
      <c r="T428" s="3">
        <f t="shared" ca="1" si="152"/>
        <v>141229.55834870139</v>
      </c>
      <c r="U428" s="3">
        <f t="shared" ca="1" si="153"/>
        <v>279142.16438169952</v>
      </c>
    </row>
    <row r="429" spans="1:21" x14ac:dyDescent="0.3">
      <c r="A429" s="3">
        <f t="shared" ca="1" si="134"/>
        <v>1</v>
      </c>
      <c r="B429" s="3" t="str">
        <f t="shared" ca="1" si="135"/>
        <v>Men</v>
      </c>
      <c r="C429" s="3">
        <f t="shared" ca="1" si="136"/>
        <v>28</v>
      </c>
      <c r="D429" s="3">
        <f t="shared" ca="1" si="137"/>
        <v>2</v>
      </c>
      <c r="E429" s="3" t="str">
        <f t="shared" ca="1" si="138"/>
        <v>Construction</v>
      </c>
      <c r="F429" s="3">
        <f t="shared" ca="1" si="139"/>
        <v>4</v>
      </c>
      <c r="G429" s="3" t="str">
        <f t="shared" ca="1" si="133"/>
        <v>Technical</v>
      </c>
      <c r="H429" s="3">
        <f t="shared" ca="1" si="140"/>
        <v>0</v>
      </c>
      <c r="I429" s="3">
        <f t="shared" ca="1" si="141"/>
        <v>3</v>
      </c>
      <c r="J429" s="3">
        <f t="shared" ca="1" si="142"/>
        <v>63070</v>
      </c>
      <c r="K429" s="3">
        <f t="shared" ca="1" si="143"/>
        <v>8</v>
      </c>
      <c r="L429" s="3" t="str">
        <f t="shared" ca="1" si="144"/>
        <v>Quebec</v>
      </c>
      <c r="M429" s="3">
        <f t="shared" ca="1" si="147"/>
        <v>315350</v>
      </c>
      <c r="N429" s="3">
        <f t="shared" ca="1" si="145"/>
        <v>184655.81391505882</v>
      </c>
      <c r="O429" s="3">
        <f t="shared" ca="1" si="148"/>
        <v>6294.486275446845</v>
      </c>
      <c r="P429" s="3">
        <f t="shared" ca="1" si="146"/>
        <v>1302</v>
      </c>
      <c r="Q429" s="3">
        <f t="shared" ca="1" si="149"/>
        <v>56925.737459764161</v>
      </c>
      <c r="R429" s="3">
        <f t="shared" ca="1" si="150"/>
        <v>25291.568604526587</v>
      </c>
      <c r="S429" s="3">
        <f t="shared" ca="1" si="151"/>
        <v>346936.05487997341</v>
      </c>
      <c r="T429" s="3">
        <f t="shared" ca="1" si="152"/>
        <v>242883.55137482297</v>
      </c>
      <c r="U429" s="3">
        <f t="shared" ca="1" si="153"/>
        <v>104052.50350515044</v>
      </c>
    </row>
    <row r="430" spans="1:21" x14ac:dyDescent="0.3">
      <c r="A430" s="3">
        <f t="shared" ca="1" si="134"/>
        <v>1</v>
      </c>
      <c r="B430" s="3" t="str">
        <f t="shared" ca="1" si="135"/>
        <v>Men</v>
      </c>
      <c r="C430" s="3">
        <f t="shared" ca="1" si="136"/>
        <v>37</v>
      </c>
      <c r="D430" s="3">
        <f t="shared" ca="1" si="137"/>
        <v>2</v>
      </c>
      <c r="E430" s="3" t="str">
        <f t="shared" ca="1" si="138"/>
        <v>Construction</v>
      </c>
      <c r="F430" s="3">
        <f t="shared" ca="1" si="139"/>
        <v>5</v>
      </c>
      <c r="G430" s="3" t="str">
        <f t="shared" ca="1" si="133"/>
        <v>Other</v>
      </c>
      <c r="H430" s="3">
        <f t="shared" ca="1" si="140"/>
        <v>2</v>
      </c>
      <c r="I430" s="3">
        <f t="shared" ca="1" si="141"/>
        <v>1</v>
      </c>
      <c r="J430" s="3">
        <f t="shared" ca="1" si="142"/>
        <v>36374</v>
      </c>
      <c r="K430" s="3">
        <f t="shared" ca="1" si="143"/>
        <v>7</v>
      </c>
      <c r="L430" s="3" t="str">
        <f t="shared" ca="1" si="144"/>
        <v>Ontario</v>
      </c>
      <c r="M430" s="3">
        <f t="shared" ca="1" si="147"/>
        <v>218244</v>
      </c>
      <c r="N430" s="3">
        <f t="shared" ca="1" si="145"/>
        <v>81703.332065171417</v>
      </c>
      <c r="O430" s="3">
        <f t="shared" ca="1" si="148"/>
        <v>22820.610266832824</v>
      </c>
      <c r="P430" s="3">
        <f t="shared" ca="1" si="146"/>
        <v>5718</v>
      </c>
      <c r="Q430" s="3">
        <f t="shared" ca="1" si="149"/>
        <v>23224.275666536952</v>
      </c>
      <c r="R430" s="3">
        <f t="shared" ca="1" si="150"/>
        <v>19619.332926535277</v>
      </c>
      <c r="S430" s="3">
        <f t="shared" ca="1" si="151"/>
        <v>260683.94319336809</v>
      </c>
      <c r="T430" s="3">
        <f t="shared" ca="1" si="152"/>
        <v>110645.60773170837</v>
      </c>
      <c r="U430" s="3">
        <f t="shared" ca="1" si="153"/>
        <v>150038.33546165971</v>
      </c>
    </row>
    <row r="431" spans="1:21" x14ac:dyDescent="0.3">
      <c r="A431" s="3">
        <f t="shared" ca="1" si="134"/>
        <v>2</v>
      </c>
      <c r="B431" s="3" t="str">
        <f t="shared" ca="1" si="135"/>
        <v>Women</v>
      </c>
      <c r="C431" s="3">
        <f t="shared" ca="1" si="136"/>
        <v>45</v>
      </c>
      <c r="D431" s="3">
        <f t="shared" ca="1" si="137"/>
        <v>5</v>
      </c>
      <c r="E431" s="3" t="str">
        <f t="shared" ca="1" si="138"/>
        <v>General Work</v>
      </c>
      <c r="F431" s="3">
        <f t="shared" ca="1" si="139"/>
        <v>1</v>
      </c>
      <c r="G431" s="3" t="str">
        <f t="shared" ca="1" si="133"/>
        <v>High School</v>
      </c>
      <c r="H431" s="3">
        <f t="shared" ca="1" si="140"/>
        <v>0</v>
      </c>
      <c r="I431" s="3">
        <f t="shared" ca="1" si="141"/>
        <v>1</v>
      </c>
      <c r="J431" s="3">
        <f t="shared" ca="1" si="142"/>
        <v>52808</v>
      </c>
      <c r="K431" s="3">
        <f t="shared" ca="1" si="143"/>
        <v>2</v>
      </c>
      <c r="L431" s="3" t="str">
        <f t="shared" ca="1" si="144"/>
        <v>BC</v>
      </c>
      <c r="M431" s="3">
        <f t="shared" ca="1" si="147"/>
        <v>264040</v>
      </c>
      <c r="N431" s="3">
        <f t="shared" ca="1" si="145"/>
        <v>31571.480743876447</v>
      </c>
      <c r="O431" s="3">
        <f t="shared" ca="1" si="148"/>
        <v>45559.938885352938</v>
      </c>
      <c r="P431" s="3">
        <f t="shared" ca="1" si="146"/>
        <v>6382</v>
      </c>
      <c r="Q431" s="3">
        <f t="shared" ca="1" si="149"/>
        <v>16760.766292881686</v>
      </c>
      <c r="R431" s="3">
        <f t="shared" ca="1" si="150"/>
        <v>64445.056486324007</v>
      </c>
      <c r="S431" s="3">
        <f t="shared" ca="1" si="151"/>
        <v>374044.99537167692</v>
      </c>
      <c r="T431" s="3">
        <f t="shared" ca="1" si="152"/>
        <v>54714.247036758134</v>
      </c>
      <c r="U431" s="3">
        <f t="shared" ca="1" si="153"/>
        <v>319330.74833491881</v>
      </c>
    </row>
    <row r="432" spans="1:21" x14ac:dyDescent="0.3">
      <c r="A432" s="3">
        <f t="shared" ca="1" si="134"/>
        <v>2</v>
      </c>
      <c r="B432" s="3" t="str">
        <f t="shared" ca="1" si="135"/>
        <v>Women</v>
      </c>
      <c r="C432" s="3">
        <f t="shared" ca="1" si="136"/>
        <v>26</v>
      </c>
      <c r="D432" s="3">
        <f t="shared" ca="1" si="137"/>
        <v>6</v>
      </c>
      <c r="E432" s="3" t="str">
        <f t="shared" ca="1" si="138"/>
        <v>Agriculture</v>
      </c>
      <c r="F432" s="3">
        <f t="shared" ca="1" si="139"/>
        <v>2</v>
      </c>
      <c r="G432" s="3" t="str">
        <f t="shared" ca="1" si="133"/>
        <v>College</v>
      </c>
      <c r="H432" s="3">
        <f t="shared" ca="1" si="140"/>
        <v>4</v>
      </c>
      <c r="I432" s="3">
        <f t="shared" ca="1" si="141"/>
        <v>1</v>
      </c>
      <c r="J432" s="3">
        <f t="shared" ca="1" si="142"/>
        <v>47311</v>
      </c>
      <c r="K432" s="3">
        <f t="shared" ca="1" si="143"/>
        <v>12</v>
      </c>
      <c r="L432" s="3" t="str">
        <f t="shared" ca="1" si="144"/>
        <v>Prince Edward Island</v>
      </c>
      <c r="M432" s="3">
        <f t="shared" ca="1" si="147"/>
        <v>236555</v>
      </c>
      <c r="N432" s="3">
        <f t="shared" ca="1" si="145"/>
        <v>135626.81767786705</v>
      </c>
      <c r="O432" s="3">
        <f t="shared" ca="1" si="148"/>
        <v>43693.445709291293</v>
      </c>
      <c r="P432" s="3">
        <f t="shared" ca="1" si="146"/>
        <v>10581</v>
      </c>
      <c r="Q432" s="3">
        <f t="shared" ca="1" si="149"/>
        <v>2677.476705850961</v>
      </c>
      <c r="R432" s="3">
        <f t="shared" ca="1" si="150"/>
        <v>27285.561134519441</v>
      </c>
      <c r="S432" s="3">
        <f t="shared" ca="1" si="151"/>
        <v>307534.00684381073</v>
      </c>
      <c r="T432" s="3">
        <f t="shared" ca="1" si="152"/>
        <v>148885.29438371802</v>
      </c>
      <c r="U432" s="3">
        <f t="shared" ca="1" si="153"/>
        <v>158648.71246009271</v>
      </c>
    </row>
    <row r="433" spans="1:21" x14ac:dyDescent="0.3">
      <c r="A433" s="3">
        <f t="shared" ca="1" si="134"/>
        <v>2</v>
      </c>
      <c r="B433" s="3" t="str">
        <f t="shared" ca="1" si="135"/>
        <v>Women</v>
      </c>
      <c r="C433" s="3">
        <f t="shared" ca="1" si="136"/>
        <v>28</v>
      </c>
      <c r="D433" s="3">
        <f t="shared" ca="1" si="137"/>
        <v>3</v>
      </c>
      <c r="E433" s="3" t="str">
        <f t="shared" ca="1" si="138"/>
        <v>Teaching</v>
      </c>
      <c r="F433" s="3">
        <f t="shared" ca="1" si="139"/>
        <v>4</v>
      </c>
      <c r="G433" s="3" t="str">
        <f t="shared" ca="1" si="133"/>
        <v>Technical</v>
      </c>
      <c r="H433" s="3">
        <f t="shared" ca="1" si="140"/>
        <v>4</v>
      </c>
      <c r="I433" s="3">
        <f t="shared" ca="1" si="141"/>
        <v>1</v>
      </c>
      <c r="J433" s="3">
        <f t="shared" ca="1" si="142"/>
        <v>67677</v>
      </c>
      <c r="K433" s="3">
        <f t="shared" ca="1" si="143"/>
        <v>6</v>
      </c>
      <c r="L433" s="3" t="str">
        <f t="shared" ca="1" si="144"/>
        <v>Saskatchewan</v>
      </c>
      <c r="M433" s="3">
        <f t="shared" ca="1" si="147"/>
        <v>270708</v>
      </c>
      <c r="N433" s="3">
        <f t="shared" ca="1" si="145"/>
        <v>251035.31532035046</v>
      </c>
      <c r="O433" s="3">
        <f t="shared" ca="1" si="148"/>
        <v>41960.088221863909</v>
      </c>
      <c r="P433" s="3">
        <f t="shared" ca="1" si="146"/>
        <v>27750</v>
      </c>
      <c r="Q433" s="3">
        <f t="shared" ca="1" si="149"/>
        <v>10854.002038513689</v>
      </c>
      <c r="R433" s="3">
        <f t="shared" ca="1" si="150"/>
        <v>3462.6902919165937</v>
      </c>
      <c r="S433" s="3">
        <f t="shared" ca="1" si="151"/>
        <v>316130.7785137805</v>
      </c>
      <c r="T433" s="3">
        <f t="shared" ca="1" si="152"/>
        <v>289639.31735886412</v>
      </c>
      <c r="U433" s="3">
        <f t="shared" ca="1" si="153"/>
        <v>26491.461154916382</v>
      </c>
    </row>
    <row r="434" spans="1:21" x14ac:dyDescent="0.3">
      <c r="A434" s="3">
        <f t="shared" ca="1" si="134"/>
        <v>1</v>
      </c>
      <c r="B434" s="3" t="str">
        <f t="shared" ca="1" si="135"/>
        <v>Men</v>
      </c>
      <c r="C434" s="3">
        <f t="shared" ca="1" si="136"/>
        <v>33</v>
      </c>
      <c r="D434" s="3">
        <f t="shared" ca="1" si="137"/>
        <v>3</v>
      </c>
      <c r="E434" s="3" t="str">
        <f t="shared" ca="1" si="138"/>
        <v>Teaching</v>
      </c>
      <c r="F434" s="3">
        <f t="shared" ca="1" si="139"/>
        <v>4</v>
      </c>
      <c r="G434" s="3" t="str">
        <f t="shared" ca="1" si="133"/>
        <v>Technical</v>
      </c>
      <c r="H434" s="3">
        <f t="shared" ca="1" si="140"/>
        <v>4</v>
      </c>
      <c r="I434" s="3">
        <f t="shared" ca="1" si="141"/>
        <v>1</v>
      </c>
      <c r="J434" s="3">
        <f t="shared" ca="1" si="142"/>
        <v>56190</v>
      </c>
      <c r="K434" s="3">
        <f t="shared" ca="1" si="143"/>
        <v>13</v>
      </c>
      <c r="L434" s="3" t="str">
        <f t="shared" ca="1" si="144"/>
        <v>Prince Edward Island</v>
      </c>
      <c r="M434" s="3">
        <f t="shared" ca="1" si="147"/>
        <v>337140</v>
      </c>
      <c r="N434" s="3">
        <f t="shared" ca="1" si="145"/>
        <v>319810.03868929174</v>
      </c>
      <c r="O434" s="3">
        <f t="shared" ca="1" si="148"/>
        <v>43504.566828677343</v>
      </c>
      <c r="P434" s="3">
        <f t="shared" ca="1" si="146"/>
        <v>39658</v>
      </c>
      <c r="Q434" s="3">
        <f t="shared" ca="1" si="149"/>
        <v>53980.200321363707</v>
      </c>
      <c r="R434" s="3">
        <f t="shared" ca="1" si="150"/>
        <v>27464.716178598734</v>
      </c>
      <c r="S434" s="3">
        <f t="shared" ca="1" si="151"/>
        <v>408109.28300727607</v>
      </c>
      <c r="T434" s="3">
        <f t="shared" ca="1" si="152"/>
        <v>413448.23901065544</v>
      </c>
      <c r="U434" s="3">
        <f t="shared" ca="1" si="153"/>
        <v>-5338.9560033793678</v>
      </c>
    </row>
    <row r="435" spans="1:21" x14ac:dyDescent="0.3">
      <c r="A435" s="3">
        <f t="shared" ca="1" si="134"/>
        <v>1</v>
      </c>
      <c r="B435" s="3" t="str">
        <f t="shared" ca="1" si="135"/>
        <v>Men</v>
      </c>
      <c r="C435" s="3">
        <f t="shared" ca="1" si="136"/>
        <v>36</v>
      </c>
      <c r="D435" s="3">
        <f t="shared" ca="1" si="137"/>
        <v>5</v>
      </c>
      <c r="E435" s="3" t="str">
        <f t="shared" ca="1" si="138"/>
        <v>General Work</v>
      </c>
      <c r="F435" s="3">
        <f t="shared" ca="1" si="139"/>
        <v>2</v>
      </c>
      <c r="G435" s="3" t="str">
        <f t="shared" ca="1" si="133"/>
        <v>College</v>
      </c>
      <c r="H435" s="3">
        <f t="shared" ca="1" si="140"/>
        <v>1</v>
      </c>
      <c r="I435" s="3">
        <f t="shared" ca="1" si="141"/>
        <v>2</v>
      </c>
      <c r="J435" s="3">
        <f t="shared" ca="1" si="142"/>
        <v>52860</v>
      </c>
      <c r="K435" s="3">
        <f t="shared" ca="1" si="143"/>
        <v>9</v>
      </c>
      <c r="L435" s="3" t="str">
        <f t="shared" ca="1" si="144"/>
        <v>New Foundland</v>
      </c>
      <c r="M435" s="3">
        <f t="shared" ca="1" si="147"/>
        <v>317160</v>
      </c>
      <c r="N435" s="3">
        <f t="shared" ca="1" si="145"/>
        <v>267665.25830204901</v>
      </c>
      <c r="O435" s="3">
        <f t="shared" ca="1" si="148"/>
        <v>89020.848744145813</v>
      </c>
      <c r="P435" s="3">
        <f t="shared" ca="1" si="146"/>
        <v>78537</v>
      </c>
      <c r="Q435" s="3">
        <f t="shared" ca="1" si="149"/>
        <v>50336.263344654406</v>
      </c>
      <c r="R435" s="3">
        <f t="shared" ca="1" si="150"/>
        <v>34228.502756410584</v>
      </c>
      <c r="S435" s="3">
        <f t="shared" ca="1" si="151"/>
        <v>440409.3515005564</v>
      </c>
      <c r="T435" s="3">
        <f t="shared" ca="1" si="152"/>
        <v>396538.52164670342</v>
      </c>
      <c r="U435" s="3">
        <f t="shared" ca="1" si="153"/>
        <v>43870.829853852978</v>
      </c>
    </row>
    <row r="436" spans="1:21" x14ac:dyDescent="0.3">
      <c r="A436" s="3">
        <f t="shared" ca="1" si="134"/>
        <v>2</v>
      </c>
      <c r="B436" s="3" t="str">
        <f t="shared" ca="1" si="135"/>
        <v>Women</v>
      </c>
      <c r="C436" s="3">
        <f t="shared" ca="1" si="136"/>
        <v>42</v>
      </c>
      <c r="D436" s="3">
        <f t="shared" ca="1" si="137"/>
        <v>6</v>
      </c>
      <c r="E436" s="3" t="str">
        <f t="shared" ca="1" si="138"/>
        <v>Agriculture</v>
      </c>
      <c r="F436" s="3">
        <f t="shared" ca="1" si="139"/>
        <v>3</v>
      </c>
      <c r="G436" s="3" t="str">
        <f t="shared" ca="1" si="133"/>
        <v>University</v>
      </c>
      <c r="H436" s="3">
        <f t="shared" ca="1" si="140"/>
        <v>3</v>
      </c>
      <c r="I436" s="3">
        <f t="shared" ca="1" si="141"/>
        <v>3</v>
      </c>
      <c r="J436" s="3">
        <f t="shared" ca="1" si="142"/>
        <v>40453</v>
      </c>
      <c r="K436" s="3">
        <f t="shared" ca="1" si="143"/>
        <v>13</v>
      </c>
      <c r="L436" s="3" t="str">
        <f t="shared" ca="1" si="144"/>
        <v>Prince Edward Island</v>
      </c>
      <c r="M436" s="3">
        <f t="shared" ca="1" si="147"/>
        <v>161812</v>
      </c>
      <c r="N436" s="3">
        <f t="shared" ca="1" si="145"/>
        <v>60698.336551572749</v>
      </c>
      <c r="O436" s="3">
        <f t="shared" ca="1" si="148"/>
        <v>79902.596575411953</v>
      </c>
      <c r="P436" s="3">
        <f t="shared" ca="1" si="146"/>
        <v>52274</v>
      </c>
      <c r="Q436" s="3">
        <f t="shared" ca="1" si="149"/>
        <v>6288.717759559474</v>
      </c>
      <c r="R436" s="3">
        <f t="shared" ca="1" si="150"/>
        <v>57808.66091782639</v>
      </c>
      <c r="S436" s="3">
        <f t="shared" ca="1" si="151"/>
        <v>299523.25749323837</v>
      </c>
      <c r="T436" s="3">
        <f t="shared" ca="1" si="152"/>
        <v>119261.05431113222</v>
      </c>
      <c r="U436" s="3">
        <f t="shared" ca="1" si="153"/>
        <v>180262.20318210614</v>
      </c>
    </row>
    <row r="437" spans="1:21" x14ac:dyDescent="0.3">
      <c r="A437" s="3">
        <f t="shared" ca="1" si="134"/>
        <v>1</v>
      </c>
      <c r="B437" s="3" t="str">
        <f t="shared" ca="1" si="135"/>
        <v>Men</v>
      </c>
      <c r="C437" s="3">
        <f t="shared" ca="1" si="136"/>
        <v>36</v>
      </c>
      <c r="D437" s="3">
        <f t="shared" ca="1" si="137"/>
        <v>2</v>
      </c>
      <c r="E437" s="3" t="str">
        <f t="shared" ca="1" si="138"/>
        <v>Construction</v>
      </c>
      <c r="F437" s="3">
        <f t="shared" ca="1" si="139"/>
        <v>4</v>
      </c>
      <c r="G437" s="3" t="str">
        <f t="shared" ca="1" si="133"/>
        <v>Technical</v>
      </c>
      <c r="H437" s="3">
        <f t="shared" ca="1" si="140"/>
        <v>2</v>
      </c>
      <c r="I437" s="3">
        <f t="shared" ca="1" si="141"/>
        <v>1</v>
      </c>
      <c r="J437" s="3">
        <f t="shared" ca="1" si="142"/>
        <v>59608</v>
      </c>
      <c r="K437" s="3">
        <f t="shared" ca="1" si="143"/>
        <v>1</v>
      </c>
      <c r="L437" s="3" t="str">
        <f t="shared" ca="1" si="144"/>
        <v>Yukon</v>
      </c>
      <c r="M437" s="3">
        <f t="shared" ca="1" si="147"/>
        <v>298040</v>
      </c>
      <c r="N437" s="3">
        <f t="shared" ca="1" si="145"/>
        <v>11790.743986731</v>
      </c>
      <c r="O437" s="3">
        <f t="shared" ca="1" si="148"/>
        <v>50374.456161243543</v>
      </c>
      <c r="P437" s="3">
        <f t="shared" ca="1" si="146"/>
        <v>25940</v>
      </c>
      <c r="Q437" s="3">
        <f t="shared" ca="1" si="149"/>
        <v>50515.220661274216</v>
      </c>
      <c r="R437" s="3">
        <f t="shared" ca="1" si="150"/>
        <v>27277.063320178524</v>
      </c>
      <c r="S437" s="3">
        <f t="shared" ca="1" si="151"/>
        <v>375691.51948142209</v>
      </c>
      <c r="T437" s="3">
        <f t="shared" ca="1" si="152"/>
        <v>88245.964648005218</v>
      </c>
      <c r="U437" s="3">
        <f t="shared" ca="1" si="153"/>
        <v>287445.55483341689</v>
      </c>
    </row>
    <row r="438" spans="1:21" x14ac:dyDescent="0.3">
      <c r="A438" s="3">
        <f t="shared" ca="1" si="134"/>
        <v>2</v>
      </c>
      <c r="B438" s="3" t="str">
        <f t="shared" ca="1" si="135"/>
        <v>Women</v>
      </c>
      <c r="C438" s="3">
        <f t="shared" ca="1" si="136"/>
        <v>34</v>
      </c>
      <c r="D438" s="3">
        <f t="shared" ca="1" si="137"/>
        <v>4</v>
      </c>
      <c r="E438" s="3" t="str">
        <f t="shared" ca="1" si="138"/>
        <v>IT</v>
      </c>
      <c r="F438" s="3">
        <f t="shared" ca="1" si="139"/>
        <v>2</v>
      </c>
      <c r="G438" s="3" t="str">
        <f t="shared" ca="1" si="133"/>
        <v>College</v>
      </c>
      <c r="H438" s="3">
        <f t="shared" ca="1" si="140"/>
        <v>4</v>
      </c>
      <c r="I438" s="3">
        <f t="shared" ca="1" si="141"/>
        <v>1</v>
      </c>
      <c r="J438" s="3">
        <f t="shared" ca="1" si="142"/>
        <v>77953</v>
      </c>
      <c r="K438" s="3">
        <f t="shared" ca="1" si="143"/>
        <v>10</v>
      </c>
      <c r="L438" s="3" t="str">
        <f t="shared" ca="1" si="144"/>
        <v>New Brunckwick</v>
      </c>
      <c r="M438" s="3">
        <f t="shared" ca="1" si="147"/>
        <v>233859</v>
      </c>
      <c r="N438" s="3">
        <f t="shared" ca="1" si="145"/>
        <v>225845.49393440568</v>
      </c>
      <c r="O438" s="3">
        <f t="shared" ca="1" si="148"/>
        <v>19282.606876697882</v>
      </c>
      <c r="P438" s="3">
        <f t="shared" ca="1" si="146"/>
        <v>4833</v>
      </c>
      <c r="Q438" s="3">
        <f t="shared" ca="1" si="149"/>
        <v>62796.060836591154</v>
      </c>
      <c r="R438" s="3">
        <f t="shared" ca="1" si="150"/>
        <v>18741.053829387347</v>
      </c>
      <c r="S438" s="3">
        <f t="shared" ca="1" si="151"/>
        <v>271882.66070608521</v>
      </c>
      <c r="T438" s="3">
        <f t="shared" ca="1" si="152"/>
        <v>293474.55477099685</v>
      </c>
      <c r="U438" s="3">
        <f t="shared" ca="1" si="153"/>
        <v>-21591.894064911641</v>
      </c>
    </row>
    <row r="439" spans="1:21" x14ac:dyDescent="0.3">
      <c r="A439" s="3">
        <f t="shared" ca="1" si="134"/>
        <v>2</v>
      </c>
      <c r="B439" s="3" t="str">
        <f t="shared" ca="1" si="135"/>
        <v>Women</v>
      </c>
      <c r="C439" s="3">
        <f t="shared" ca="1" si="136"/>
        <v>28</v>
      </c>
      <c r="D439" s="3">
        <f t="shared" ca="1" si="137"/>
        <v>3</v>
      </c>
      <c r="E439" s="3" t="str">
        <f t="shared" ca="1" si="138"/>
        <v>Teaching</v>
      </c>
      <c r="F439" s="3">
        <f t="shared" ca="1" si="139"/>
        <v>2</v>
      </c>
      <c r="G439" s="3" t="str">
        <f t="shared" ca="1" si="133"/>
        <v>College</v>
      </c>
      <c r="H439" s="3">
        <f t="shared" ca="1" si="140"/>
        <v>4</v>
      </c>
      <c r="I439" s="3">
        <f t="shared" ca="1" si="141"/>
        <v>3</v>
      </c>
      <c r="J439" s="3">
        <f t="shared" ca="1" si="142"/>
        <v>45223</v>
      </c>
      <c r="K439" s="3">
        <f t="shared" ca="1" si="143"/>
        <v>1</v>
      </c>
      <c r="L439" s="3" t="str">
        <f t="shared" ca="1" si="144"/>
        <v>Yukon</v>
      </c>
      <c r="M439" s="3">
        <f t="shared" ca="1" si="147"/>
        <v>226115</v>
      </c>
      <c r="N439" s="3">
        <f t="shared" ca="1" si="145"/>
        <v>103235.63862074306</v>
      </c>
      <c r="O439" s="3">
        <f t="shared" ca="1" si="148"/>
        <v>126246.79790517713</v>
      </c>
      <c r="P439" s="3">
        <f t="shared" ca="1" si="146"/>
        <v>99097</v>
      </c>
      <c r="Q439" s="3">
        <f t="shared" ca="1" si="149"/>
        <v>29896.929956989337</v>
      </c>
      <c r="R439" s="3">
        <f t="shared" ca="1" si="150"/>
        <v>12553.67579174439</v>
      </c>
      <c r="S439" s="3">
        <f t="shared" ca="1" si="151"/>
        <v>364915.47369692149</v>
      </c>
      <c r="T439" s="3">
        <f t="shared" ca="1" si="152"/>
        <v>232229.5685777324</v>
      </c>
      <c r="U439" s="3">
        <f t="shared" ca="1" si="153"/>
        <v>132685.90511918909</v>
      </c>
    </row>
    <row r="440" spans="1:21" x14ac:dyDescent="0.3">
      <c r="A440" s="3">
        <f t="shared" ca="1" si="134"/>
        <v>2</v>
      </c>
      <c r="B440" s="3" t="str">
        <f t="shared" ca="1" si="135"/>
        <v>Women</v>
      </c>
      <c r="C440" s="3">
        <f t="shared" ca="1" si="136"/>
        <v>26</v>
      </c>
      <c r="D440" s="3">
        <f t="shared" ca="1" si="137"/>
        <v>1</v>
      </c>
      <c r="E440" s="3" t="str">
        <f t="shared" ca="1" si="138"/>
        <v>Health</v>
      </c>
      <c r="F440" s="3">
        <f t="shared" ca="1" si="139"/>
        <v>2</v>
      </c>
      <c r="G440" s="3" t="str">
        <f t="shared" ca="1" si="133"/>
        <v>College</v>
      </c>
      <c r="H440" s="3">
        <f t="shared" ca="1" si="140"/>
        <v>2</v>
      </c>
      <c r="I440" s="3">
        <f t="shared" ca="1" si="141"/>
        <v>1</v>
      </c>
      <c r="J440" s="3">
        <f t="shared" ca="1" si="142"/>
        <v>70543</v>
      </c>
      <c r="K440" s="3">
        <f t="shared" ca="1" si="143"/>
        <v>11</v>
      </c>
      <c r="L440" s="3" t="str">
        <f t="shared" ca="1" si="144"/>
        <v>Nova Scotia</v>
      </c>
      <c r="M440" s="3">
        <f t="shared" ca="1" si="147"/>
        <v>211629</v>
      </c>
      <c r="N440" s="3">
        <f t="shared" ca="1" si="145"/>
        <v>18640.69578291283</v>
      </c>
      <c r="O440" s="3">
        <f t="shared" ca="1" si="148"/>
        <v>10969.140551382281</v>
      </c>
      <c r="P440" s="3">
        <f t="shared" ca="1" si="146"/>
        <v>7964</v>
      </c>
      <c r="Q440" s="3">
        <f t="shared" ca="1" si="149"/>
        <v>26017.146247096804</v>
      </c>
      <c r="R440" s="3">
        <f t="shared" ca="1" si="150"/>
        <v>73403.734846995518</v>
      </c>
      <c r="S440" s="3">
        <f t="shared" ca="1" si="151"/>
        <v>296001.87539837777</v>
      </c>
      <c r="T440" s="3">
        <f t="shared" ca="1" si="152"/>
        <v>52621.842030009633</v>
      </c>
      <c r="U440" s="3">
        <f t="shared" ca="1" si="153"/>
        <v>243380.03336836814</v>
      </c>
    </row>
    <row r="441" spans="1:21" x14ac:dyDescent="0.3">
      <c r="A441" s="3">
        <f t="shared" ca="1" si="134"/>
        <v>1</v>
      </c>
      <c r="B441" s="3" t="str">
        <f t="shared" ca="1" si="135"/>
        <v>Men</v>
      </c>
      <c r="C441" s="3">
        <f t="shared" ca="1" si="136"/>
        <v>30</v>
      </c>
      <c r="D441" s="3">
        <f t="shared" ca="1" si="137"/>
        <v>4</v>
      </c>
      <c r="E441" s="3" t="str">
        <f t="shared" ca="1" si="138"/>
        <v>IT</v>
      </c>
      <c r="F441" s="3">
        <f t="shared" ca="1" si="139"/>
        <v>2</v>
      </c>
      <c r="G441" s="3" t="str">
        <f t="shared" ca="1" si="133"/>
        <v>College</v>
      </c>
      <c r="H441" s="3">
        <f t="shared" ca="1" si="140"/>
        <v>2</v>
      </c>
      <c r="I441" s="3">
        <f t="shared" ca="1" si="141"/>
        <v>3</v>
      </c>
      <c r="J441" s="3">
        <f t="shared" ca="1" si="142"/>
        <v>86821</v>
      </c>
      <c r="K441" s="3">
        <f t="shared" ca="1" si="143"/>
        <v>13</v>
      </c>
      <c r="L441" s="3" t="str">
        <f t="shared" ca="1" si="144"/>
        <v>Prince Edward Island</v>
      </c>
      <c r="M441" s="3">
        <f t="shared" ca="1" si="147"/>
        <v>260463</v>
      </c>
      <c r="N441" s="3">
        <f t="shared" ca="1" si="145"/>
        <v>225357.4534018682</v>
      </c>
      <c r="O441" s="3">
        <f t="shared" ca="1" si="148"/>
        <v>45975.890143168588</v>
      </c>
      <c r="P441" s="3">
        <f t="shared" ca="1" si="146"/>
        <v>25223</v>
      </c>
      <c r="Q441" s="3">
        <f t="shared" ca="1" si="149"/>
        <v>46072.989114973694</v>
      </c>
      <c r="R441" s="3">
        <f t="shared" ca="1" si="150"/>
        <v>103118.43340464083</v>
      </c>
      <c r="S441" s="3">
        <f t="shared" ca="1" si="151"/>
        <v>409557.32354780938</v>
      </c>
      <c r="T441" s="3">
        <f t="shared" ca="1" si="152"/>
        <v>296653.44251684193</v>
      </c>
      <c r="U441" s="3">
        <f t="shared" ca="1" si="153"/>
        <v>112903.88103096746</v>
      </c>
    </row>
    <row r="442" spans="1:21" x14ac:dyDescent="0.3">
      <c r="A442" s="3">
        <f t="shared" ca="1" si="134"/>
        <v>2</v>
      </c>
      <c r="B442" s="3" t="str">
        <f t="shared" ca="1" si="135"/>
        <v>Women</v>
      </c>
      <c r="C442" s="3">
        <f t="shared" ca="1" si="136"/>
        <v>36</v>
      </c>
      <c r="D442" s="3">
        <f t="shared" ca="1" si="137"/>
        <v>5</v>
      </c>
      <c r="E442" s="3" t="str">
        <f t="shared" ca="1" si="138"/>
        <v>General Work</v>
      </c>
      <c r="F442" s="3">
        <f t="shared" ca="1" si="139"/>
        <v>1</v>
      </c>
      <c r="G442" s="3" t="str">
        <f t="shared" ca="1" si="133"/>
        <v>High School</v>
      </c>
      <c r="H442" s="3">
        <f t="shared" ca="1" si="140"/>
        <v>0</v>
      </c>
      <c r="I442" s="3">
        <f t="shared" ca="1" si="141"/>
        <v>1</v>
      </c>
      <c r="J442" s="3">
        <f t="shared" ca="1" si="142"/>
        <v>27656</v>
      </c>
      <c r="K442" s="3">
        <f t="shared" ca="1" si="143"/>
        <v>5</v>
      </c>
      <c r="L442" s="3" t="str">
        <f t="shared" ca="1" si="144"/>
        <v>Nunavut</v>
      </c>
      <c r="M442" s="3">
        <f t="shared" ca="1" si="147"/>
        <v>82968</v>
      </c>
      <c r="N442" s="3">
        <f t="shared" ca="1" si="145"/>
        <v>17802.058552332295</v>
      </c>
      <c r="O442" s="3">
        <f t="shared" ca="1" si="148"/>
        <v>26597.616033021124</v>
      </c>
      <c r="P442" s="3">
        <f t="shared" ca="1" si="146"/>
        <v>21790</v>
      </c>
      <c r="Q442" s="3">
        <f t="shared" ca="1" si="149"/>
        <v>21455.823021267319</v>
      </c>
      <c r="R442" s="3">
        <f t="shared" ca="1" si="150"/>
        <v>15670.048966467115</v>
      </c>
      <c r="S442" s="3">
        <f t="shared" ca="1" si="151"/>
        <v>125235.66499948825</v>
      </c>
      <c r="T442" s="3">
        <f t="shared" ca="1" si="152"/>
        <v>61047.881573599618</v>
      </c>
      <c r="U442" s="3">
        <f t="shared" ca="1" si="153"/>
        <v>64187.783425888629</v>
      </c>
    </row>
    <row r="443" spans="1:21" x14ac:dyDescent="0.3">
      <c r="A443" s="3">
        <f t="shared" ca="1" si="134"/>
        <v>1</v>
      </c>
      <c r="B443" s="3" t="str">
        <f t="shared" ca="1" si="135"/>
        <v>Men</v>
      </c>
      <c r="C443" s="3">
        <f t="shared" ca="1" si="136"/>
        <v>27</v>
      </c>
      <c r="D443" s="3">
        <f t="shared" ca="1" si="137"/>
        <v>6</v>
      </c>
      <c r="E443" s="3" t="str">
        <f t="shared" ca="1" si="138"/>
        <v>Agriculture</v>
      </c>
      <c r="F443" s="3">
        <f t="shared" ca="1" si="139"/>
        <v>5</v>
      </c>
      <c r="G443" s="3" t="str">
        <f t="shared" ca="1" si="133"/>
        <v>Other</v>
      </c>
      <c r="H443" s="3">
        <f t="shared" ca="1" si="140"/>
        <v>4</v>
      </c>
      <c r="I443" s="3">
        <f t="shared" ca="1" si="141"/>
        <v>3</v>
      </c>
      <c r="J443" s="3">
        <f t="shared" ca="1" si="142"/>
        <v>58150</v>
      </c>
      <c r="K443" s="3">
        <f t="shared" ca="1" si="143"/>
        <v>12</v>
      </c>
      <c r="L443" s="3" t="str">
        <f t="shared" ca="1" si="144"/>
        <v>Prince Edward Island</v>
      </c>
      <c r="M443" s="3">
        <f t="shared" ca="1" si="147"/>
        <v>232600</v>
      </c>
      <c r="N443" s="3">
        <f t="shared" ca="1" si="145"/>
        <v>23163.035784171141</v>
      </c>
      <c r="O443" s="3">
        <f t="shared" ca="1" si="148"/>
        <v>120511.06405424877</v>
      </c>
      <c r="P443" s="3">
        <f t="shared" ca="1" si="146"/>
        <v>78585</v>
      </c>
      <c r="Q443" s="3">
        <f t="shared" ca="1" si="149"/>
        <v>36857.672891737144</v>
      </c>
      <c r="R443" s="3">
        <f t="shared" ca="1" si="150"/>
        <v>41899.99812699273</v>
      </c>
      <c r="S443" s="3">
        <f t="shared" ca="1" si="151"/>
        <v>395011.06218124146</v>
      </c>
      <c r="T443" s="3">
        <f t="shared" ca="1" si="152"/>
        <v>138605.70867590827</v>
      </c>
      <c r="U443" s="3">
        <f t="shared" ca="1" si="153"/>
        <v>256405.35350533319</v>
      </c>
    </row>
    <row r="444" spans="1:21" x14ac:dyDescent="0.3">
      <c r="A444" s="3">
        <f t="shared" ca="1" si="134"/>
        <v>1</v>
      </c>
      <c r="B444" s="3" t="str">
        <f t="shared" ca="1" si="135"/>
        <v>Men</v>
      </c>
      <c r="C444" s="3">
        <f t="shared" ca="1" si="136"/>
        <v>28</v>
      </c>
      <c r="D444" s="3">
        <f t="shared" ca="1" si="137"/>
        <v>3</v>
      </c>
      <c r="E444" s="3" t="str">
        <f t="shared" ca="1" si="138"/>
        <v>Teaching</v>
      </c>
      <c r="F444" s="3">
        <f t="shared" ca="1" si="139"/>
        <v>1</v>
      </c>
      <c r="G444" s="3" t="str">
        <f t="shared" ca="1" si="133"/>
        <v>High School</v>
      </c>
      <c r="H444" s="3">
        <f t="shared" ca="1" si="140"/>
        <v>0</v>
      </c>
      <c r="I444" s="3">
        <f t="shared" ca="1" si="141"/>
        <v>1</v>
      </c>
      <c r="J444" s="3">
        <f t="shared" ca="1" si="142"/>
        <v>68798</v>
      </c>
      <c r="K444" s="3">
        <f t="shared" ca="1" si="143"/>
        <v>1</v>
      </c>
      <c r="L444" s="3" t="str">
        <f t="shared" ca="1" si="144"/>
        <v>Yukon</v>
      </c>
      <c r="M444" s="3">
        <f t="shared" ca="1" si="147"/>
        <v>206394</v>
      </c>
      <c r="N444" s="3">
        <f t="shared" ca="1" si="145"/>
        <v>138316.38679614654</v>
      </c>
      <c r="O444" s="3">
        <f t="shared" ca="1" si="148"/>
        <v>15462.246253062905</v>
      </c>
      <c r="P444" s="3">
        <f t="shared" ca="1" si="146"/>
        <v>3210</v>
      </c>
      <c r="Q444" s="3">
        <f t="shared" ca="1" si="149"/>
        <v>57430.639458179023</v>
      </c>
      <c r="R444" s="3">
        <f t="shared" ca="1" si="150"/>
        <v>84932.129340131316</v>
      </c>
      <c r="S444" s="3">
        <f t="shared" ca="1" si="151"/>
        <v>306788.37559319421</v>
      </c>
      <c r="T444" s="3">
        <f t="shared" ca="1" si="152"/>
        <v>198957.02625432558</v>
      </c>
      <c r="U444" s="3">
        <f t="shared" ca="1" si="153"/>
        <v>107831.34933886863</v>
      </c>
    </row>
    <row r="445" spans="1:21" x14ac:dyDescent="0.3">
      <c r="A445" s="3">
        <f t="shared" ca="1" si="134"/>
        <v>2</v>
      </c>
      <c r="B445" s="3" t="str">
        <f t="shared" ca="1" si="135"/>
        <v>Women</v>
      </c>
      <c r="C445" s="3">
        <f t="shared" ca="1" si="136"/>
        <v>37</v>
      </c>
      <c r="D445" s="3">
        <f t="shared" ca="1" si="137"/>
        <v>3</v>
      </c>
      <c r="E445" s="3" t="str">
        <f t="shared" ca="1" si="138"/>
        <v>Teaching</v>
      </c>
      <c r="F445" s="3">
        <f t="shared" ca="1" si="139"/>
        <v>2</v>
      </c>
      <c r="G445" s="3" t="str">
        <f t="shared" ca="1" si="133"/>
        <v>College</v>
      </c>
      <c r="H445" s="3">
        <f t="shared" ca="1" si="140"/>
        <v>2</v>
      </c>
      <c r="I445" s="3">
        <f t="shared" ca="1" si="141"/>
        <v>2</v>
      </c>
      <c r="J445" s="3">
        <f t="shared" ca="1" si="142"/>
        <v>42154</v>
      </c>
      <c r="K445" s="3">
        <f t="shared" ca="1" si="143"/>
        <v>11</v>
      </c>
      <c r="L445" s="3" t="str">
        <f t="shared" ca="1" si="144"/>
        <v>Nova Scotia</v>
      </c>
      <c r="M445" s="3">
        <f t="shared" ca="1" si="147"/>
        <v>168616</v>
      </c>
      <c r="N445" s="3">
        <f t="shared" ca="1" si="145"/>
        <v>3306.5526030588267</v>
      </c>
      <c r="O445" s="3">
        <f t="shared" ca="1" si="148"/>
        <v>77587.213974986924</v>
      </c>
      <c r="P445" s="3">
        <f t="shared" ca="1" si="146"/>
        <v>68998</v>
      </c>
      <c r="Q445" s="3">
        <f t="shared" ca="1" si="149"/>
        <v>12130.441760497162</v>
      </c>
      <c r="R445" s="3">
        <f t="shared" ca="1" si="150"/>
        <v>37727.677462362713</v>
      </c>
      <c r="S445" s="3">
        <f t="shared" ca="1" si="151"/>
        <v>283930.89143734961</v>
      </c>
      <c r="T445" s="3">
        <f t="shared" ca="1" si="152"/>
        <v>84434.99436355599</v>
      </c>
      <c r="U445" s="3">
        <f t="shared" ca="1" si="153"/>
        <v>199495.89707379363</v>
      </c>
    </row>
    <row r="446" spans="1:21" x14ac:dyDescent="0.3">
      <c r="A446" s="3">
        <f t="shared" ca="1" si="134"/>
        <v>1</v>
      </c>
      <c r="B446" s="3" t="str">
        <f t="shared" ca="1" si="135"/>
        <v>Men</v>
      </c>
      <c r="C446" s="3">
        <f t="shared" ca="1" si="136"/>
        <v>41</v>
      </c>
      <c r="D446" s="3">
        <f t="shared" ca="1" si="137"/>
        <v>3</v>
      </c>
      <c r="E446" s="3" t="str">
        <f t="shared" ca="1" si="138"/>
        <v>Teaching</v>
      </c>
      <c r="F446" s="3">
        <f t="shared" ca="1" si="139"/>
        <v>5</v>
      </c>
      <c r="G446" s="3" t="str">
        <f t="shared" ca="1" si="133"/>
        <v>Other</v>
      </c>
      <c r="H446" s="3">
        <f t="shared" ca="1" si="140"/>
        <v>1</v>
      </c>
      <c r="I446" s="3">
        <f t="shared" ca="1" si="141"/>
        <v>3</v>
      </c>
      <c r="J446" s="3">
        <f t="shared" ca="1" si="142"/>
        <v>27258</v>
      </c>
      <c r="K446" s="3">
        <f t="shared" ca="1" si="143"/>
        <v>3</v>
      </c>
      <c r="L446" s="3" t="str">
        <f t="shared" ca="1" si="144"/>
        <v>Northwest TR</v>
      </c>
      <c r="M446" s="3">
        <f t="shared" ca="1" si="147"/>
        <v>163548</v>
      </c>
      <c r="N446" s="3">
        <f t="shared" ca="1" si="145"/>
        <v>77512.569090848498</v>
      </c>
      <c r="O446" s="3">
        <f t="shared" ca="1" si="148"/>
        <v>76038.602847936709</v>
      </c>
      <c r="P446" s="3">
        <f t="shared" ca="1" si="146"/>
        <v>15566</v>
      </c>
      <c r="Q446" s="3">
        <f t="shared" ca="1" si="149"/>
        <v>1936.1815862203143</v>
      </c>
      <c r="R446" s="3">
        <f t="shared" ca="1" si="150"/>
        <v>5186.8471220487227</v>
      </c>
      <c r="S446" s="3">
        <f t="shared" ca="1" si="151"/>
        <v>244773.44996998544</v>
      </c>
      <c r="T446" s="3">
        <f t="shared" ca="1" si="152"/>
        <v>95014.750677068805</v>
      </c>
      <c r="U446" s="3">
        <f t="shared" ca="1" si="153"/>
        <v>149758.69929291663</v>
      </c>
    </row>
    <row r="447" spans="1:21" x14ac:dyDescent="0.3">
      <c r="A447" s="3">
        <f t="shared" ca="1" si="134"/>
        <v>1</v>
      </c>
      <c r="B447" s="3" t="str">
        <f t="shared" ca="1" si="135"/>
        <v>Men</v>
      </c>
      <c r="C447" s="3">
        <f t="shared" ca="1" si="136"/>
        <v>25</v>
      </c>
      <c r="D447" s="3">
        <f t="shared" ca="1" si="137"/>
        <v>1</v>
      </c>
      <c r="E447" s="3" t="str">
        <f t="shared" ca="1" si="138"/>
        <v>Health</v>
      </c>
      <c r="F447" s="3">
        <f t="shared" ca="1" si="139"/>
        <v>2</v>
      </c>
      <c r="G447" s="3" t="str">
        <f t="shared" ca="1" si="133"/>
        <v>College</v>
      </c>
      <c r="H447" s="3">
        <f t="shared" ca="1" si="140"/>
        <v>0</v>
      </c>
      <c r="I447" s="3">
        <f t="shared" ca="1" si="141"/>
        <v>2</v>
      </c>
      <c r="J447" s="3">
        <f t="shared" ca="1" si="142"/>
        <v>64843</v>
      </c>
      <c r="K447" s="3">
        <f t="shared" ca="1" si="143"/>
        <v>8</v>
      </c>
      <c r="L447" s="3" t="str">
        <f t="shared" ca="1" si="144"/>
        <v>Quebec</v>
      </c>
      <c r="M447" s="3">
        <f t="shared" ca="1" si="147"/>
        <v>389058</v>
      </c>
      <c r="N447" s="3">
        <f t="shared" ca="1" si="145"/>
        <v>134629.76717231097</v>
      </c>
      <c r="O447" s="3">
        <f t="shared" ca="1" si="148"/>
        <v>4479.9490377380525</v>
      </c>
      <c r="P447" s="3">
        <f t="shared" ca="1" si="146"/>
        <v>780</v>
      </c>
      <c r="Q447" s="3">
        <f t="shared" ca="1" si="149"/>
        <v>17496.279160008915</v>
      </c>
      <c r="R447" s="3">
        <f t="shared" ca="1" si="150"/>
        <v>17474.182426837036</v>
      </c>
      <c r="S447" s="3">
        <f t="shared" ca="1" si="151"/>
        <v>411012.13146457507</v>
      </c>
      <c r="T447" s="3">
        <f t="shared" ca="1" si="152"/>
        <v>152906.04633231988</v>
      </c>
      <c r="U447" s="3">
        <f t="shared" ca="1" si="153"/>
        <v>258106.08513225519</v>
      </c>
    </row>
    <row r="448" spans="1:21" x14ac:dyDescent="0.3">
      <c r="A448" s="3">
        <f t="shared" ca="1" si="134"/>
        <v>2</v>
      </c>
      <c r="B448" s="3" t="str">
        <f t="shared" ca="1" si="135"/>
        <v>Women</v>
      </c>
      <c r="C448" s="3">
        <f t="shared" ca="1" si="136"/>
        <v>33</v>
      </c>
      <c r="D448" s="3">
        <f t="shared" ca="1" si="137"/>
        <v>3</v>
      </c>
      <c r="E448" s="3" t="str">
        <f t="shared" ca="1" si="138"/>
        <v>Teaching</v>
      </c>
      <c r="F448" s="3">
        <f t="shared" ca="1" si="139"/>
        <v>3</v>
      </c>
      <c r="G448" s="3" t="str">
        <f t="shared" ca="1" si="133"/>
        <v>University</v>
      </c>
      <c r="H448" s="3">
        <f t="shared" ca="1" si="140"/>
        <v>1</v>
      </c>
      <c r="I448" s="3">
        <f t="shared" ca="1" si="141"/>
        <v>2</v>
      </c>
      <c r="J448" s="3">
        <f t="shared" ca="1" si="142"/>
        <v>25009</v>
      </c>
      <c r="K448" s="3">
        <f t="shared" ca="1" si="143"/>
        <v>1</v>
      </c>
      <c r="L448" s="3" t="str">
        <f t="shared" ca="1" si="144"/>
        <v>Yukon</v>
      </c>
      <c r="M448" s="3">
        <f t="shared" ca="1" si="147"/>
        <v>75027</v>
      </c>
      <c r="N448" s="3">
        <f t="shared" ca="1" si="145"/>
        <v>6344.5543848017505</v>
      </c>
      <c r="O448" s="3">
        <f t="shared" ca="1" si="148"/>
        <v>33360.055789249593</v>
      </c>
      <c r="P448" s="3">
        <f t="shared" ca="1" si="146"/>
        <v>33290</v>
      </c>
      <c r="Q448" s="3">
        <f t="shared" ca="1" si="149"/>
        <v>16311.8401491512</v>
      </c>
      <c r="R448" s="3">
        <f t="shared" ca="1" si="150"/>
        <v>35185.89446909511</v>
      </c>
      <c r="S448" s="3">
        <f t="shared" ca="1" si="151"/>
        <v>143572.9502583447</v>
      </c>
      <c r="T448" s="3">
        <f t="shared" ca="1" si="152"/>
        <v>55946.394533952945</v>
      </c>
      <c r="U448" s="3">
        <f t="shared" ca="1" si="153"/>
        <v>87626.555724391757</v>
      </c>
    </row>
    <row r="449" spans="1:21" x14ac:dyDescent="0.3">
      <c r="A449" s="3">
        <f t="shared" ca="1" si="134"/>
        <v>1</v>
      </c>
      <c r="B449" s="3" t="str">
        <f t="shared" ca="1" si="135"/>
        <v>Men</v>
      </c>
      <c r="C449" s="3">
        <f t="shared" ca="1" si="136"/>
        <v>26</v>
      </c>
      <c r="D449" s="3">
        <f t="shared" ca="1" si="137"/>
        <v>2</v>
      </c>
      <c r="E449" s="3" t="str">
        <f t="shared" ca="1" si="138"/>
        <v>Construction</v>
      </c>
      <c r="F449" s="3">
        <f t="shared" ca="1" si="139"/>
        <v>5</v>
      </c>
      <c r="G449" s="3" t="str">
        <f t="shared" ca="1" si="133"/>
        <v>Other</v>
      </c>
      <c r="H449" s="3">
        <f t="shared" ca="1" si="140"/>
        <v>0</v>
      </c>
      <c r="I449" s="3">
        <f t="shared" ca="1" si="141"/>
        <v>1</v>
      </c>
      <c r="J449" s="3">
        <f t="shared" ca="1" si="142"/>
        <v>81548</v>
      </c>
      <c r="K449" s="3">
        <f t="shared" ca="1" si="143"/>
        <v>13</v>
      </c>
      <c r="L449" s="3" t="str">
        <f t="shared" ca="1" si="144"/>
        <v>Prince Edward Island</v>
      </c>
      <c r="M449" s="3">
        <f t="shared" ca="1" si="147"/>
        <v>244644</v>
      </c>
      <c r="N449" s="3">
        <f t="shared" ca="1" si="145"/>
        <v>55132.767724764031</v>
      </c>
      <c r="O449" s="3">
        <f t="shared" ca="1" si="148"/>
        <v>32969.053865552291</v>
      </c>
      <c r="P449" s="3">
        <f t="shared" ca="1" si="146"/>
        <v>4142</v>
      </c>
      <c r="Q449" s="3">
        <f t="shared" ca="1" si="149"/>
        <v>55780.860159931755</v>
      </c>
      <c r="R449" s="3">
        <f t="shared" ca="1" si="150"/>
        <v>22041.385132562224</v>
      </c>
      <c r="S449" s="3">
        <f t="shared" ca="1" si="151"/>
        <v>299654.43899811455</v>
      </c>
      <c r="T449" s="3">
        <f t="shared" ca="1" si="152"/>
        <v>115055.62788469579</v>
      </c>
      <c r="U449" s="3">
        <f t="shared" ca="1" si="153"/>
        <v>184598.81111341878</v>
      </c>
    </row>
    <row r="450" spans="1:21" x14ac:dyDescent="0.3">
      <c r="A450" s="3">
        <f t="shared" ca="1" si="134"/>
        <v>2</v>
      </c>
      <c r="B450" s="3" t="str">
        <f t="shared" ca="1" si="135"/>
        <v>Women</v>
      </c>
      <c r="C450" s="3">
        <f t="shared" ca="1" si="136"/>
        <v>37</v>
      </c>
      <c r="D450" s="3">
        <f t="shared" ca="1" si="137"/>
        <v>2</v>
      </c>
      <c r="E450" s="3" t="str">
        <f t="shared" ca="1" si="138"/>
        <v>Construction</v>
      </c>
      <c r="F450" s="3">
        <f t="shared" ca="1" si="139"/>
        <v>4</v>
      </c>
      <c r="G450" s="3" t="str">
        <f t="shared" ca="1" si="133"/>
        <v>Technical</v>
      </c>
      <c r="H450" s="3">
        <f t="shared" ca="1" si="140"/>
        <v>3</v>
      </c>
      <c r="I450" s="3">
        <f t="shared" ca="1" si="141"/>
        <v>2</v>
      </c>
      <c r="J450" s="3">
        <f t="shared" ca="1" si="142"/>
        <v>34762</v>
      </c>
      <c r="K450" s="3">
        <f t="shared" ca="1" si="143"/>
        <v>3</v>
      </c>
      <c r="L450" s="3" t="str">
        <f t="shared" ca="1" si="144"/>
        <v>Northwest TR</v>
      </c>
      <c r="M450" s="3">
        <f t="shared" ca="1" si="147"/>
        <v>173810</v>
      </c>
      <c r="N450" s="3">
        <f t="shared" ca="1" si="145"/>
        <v>20810.552819747001</v>
      </c>
      <c r="O450" s="3">
        <f t="shared" ca="1" si="148"/>
        <v>34247.925681885172</v>
      </c>
      <c r="P450" s="3">
        <f t="shared" ca="1" si="146"/>
        <v>3991</v>
      </c>
      <c r="Q450" s="3">
        <f t="shared" ca="1" si="149"/>
        <v>11112.752519244514</v>
      </c>
      <c r="R450" s="3">
        <f t="shared" ca="1" si="150"/>
        <v>30212.700225374439</v>
      </c>
      <c r="S450" s="3">
        <f t="shared" ca="1" si="151"/>
        <v>238270.62590725959</v>
      </c>
      <c r="T450" s="3">
        <f t="shared" ca="1" si="152"/>
        <v>35914.305338991515</v>
      </c>
      <c r="U450" s="3">
        <f t="shared" ca="1" si="153"/>
        <v>202356.32056826807</v>
      </c>
    </row>
    <row r="451" spans="1:21" x14ac:dyDescent="0.3">
      <c r="A451" s="3">
        <f t="shared" ca="1" si="134"/>
        <v>2</v>
      </c>
      <c r="B451" s="3" t="str">
        <f t="shared" ca="1" si="135"/>
        <v>Women</v>
      </c>
      <c r="C451" s="3">
        <f t="shared" ca="1" si="136"/>
        <v>44</v>
      </c>
      <c r="D451" s="3">
        <f t="shared" ca="1" si="137"/>
        <v>6</v>
      </c>
      <c r="E451" s="3" t="str">
        <f t="shared" ca="1" si="138"/>
        <v>Agriculture</v>
      </c>
      <c r="F451" s="3">
        <f t="shared" ca="1" si="139"/>
        <v>2</v>
      </c>
      <c r="G451" s="3" t="str">
        <f t="shared" ca="1" si="133"/>
        <v>College</v>
      </c>
      <c r="H451" s="3">
        <f t="shared" ca="1" si="140"/>
        <v>1</v>
      </c>
      <c r="I451" s="3">
        <f t="shared" ca="1" si="141"/>
        <v>1</v>
      </c>
      <c r="J451" s="3">
        <f t="shared" ca="1" si="142"/>
        <v>83267</v>
      </c>
      <c r="K451" s="3">
        <f t="shared" ca="1" si="143"/>
        <v>7</v>
      </c>
      <c r="L451" s="3" t="str">
        <f t="shared" ca="1" si="144"/>
        <v>Ontario</v>
      </c>
      <c r="M451" s="3">
        <f t="shared" ca="1" si="147"/>
        <v>333068</v>
      </c>
      <c r="N451" s="3">
        <f t="shared" ca="1" si="145"/>
        <v>58574.356295275538</v>
      </c>
      <c r="O451" s="3">
        <f t="shared" ca="1" si="148"/>
        <v>65379.204761894063</v>
      </c>
      <c r="P451" s="3">
        <f t="shared" ca="1" si="146"/>
        <v>53397</v>
      </c>
      <c r="Q451" s="3">
        <f t="shared" ca="1" si="149"/>
        <v>43516.989941487802</v>
      </c>
      <c r="R451" s="3">
        <f t="shared" ca="1" si="150"/>
        <v>42037.533206869033</v>
      </c>
      <c r="S451" s="3">
        <f t="shared" ca="1" si="151"/>
        <v>440484.7379687631</v>
      </c>
      <c r="T451" s="3">
        <f t="shared" ca="1" si="152"/>
        <v>155488.34623676335</v>
      </c>
      <c r="U451" s="3">
        <f t="shared" ca="1" si="153"/>
        <v>284996.39173199976</v>
      </c>
    </row>
    <row r="452" spans="1:21" x14ac:dyDescent="0.3">
      <c r="A452" s="3">
        <f t="shared" ca="1" si="134"/>
        <v>2</v>
      </c>
      <c r="B452" s="3" t="str">
        <f t="shared" ca="1" si="135"/>
        <v>Women</v>
      </c>
      <c r="C452" s="3">
        <f t="shared" ca="1" si="136"/>
        <v>34</v>
      </c>
      <c r="D452" s="3">
        <f t="shared" ca="1" si="137"/>
        <v>2</v>
      </c>
      <c r="E452" s="3" t="str">
        <f t="shared" ca="1" si="138"/>
        <v>Construction</v>
      </c>
      <c r="F452" s="3">
        <f t="shared" ca="1" si="139"/>
        <v>5</v>
      </c>
      <c r="G452" s="3" t="str">
        <f t="shared" ca="1" si="133"/>
        <v>Other</v>
      </c>
      <c r="H452" s="3">
        <f t="shared" ca="1" si="140"/>
        <v>4</v>
      </c>
      <c r="I452" s="3">
        <f t="shared" ca="1" si="141"/>
        <v>1</v>
      </c>
      <c r="J452" s="3">
        <f t="shared" ca="1" si="142"/>
        <v>58402</v>
      </c>
      <c r="K452" s="3">
        <f t="shared" ca="1" si="143"/>
        <v>8</v>
      </c>
      <c r="L452" s="3" t="str">
        <f t="shared" ca="1" si="144"/>
        <v>Quebec</v>
      </c>
      <c r="M452" s="3">
        <f t="shared" ca="1" si="147"/>
        <v>233608</v>
      </c>
      <c r="N452" s="3">
        <f t="shared" ca="1" si="145"/>
        <v>160085.39360817656</v>
      </c>
      <c r="O452" s="3">
        <f t="shared" ca="1" si="148"/>
        <v>55129.55840221743</v>
      </c>
      <c r="P452" s="3">
        <f t="shared" ca="1" si="146"/>
        <v>24668</v>
      </c>
      <c r="Q452" s="3">
        <f t="shared" ca="1" si="149"/>
        <v>10770.708229213884</v>
      </c>
      <c r="R452" s="3">
        <f t="shared" ca="1" si="150"/>
        <v>54400.27683268371</v>
      </c>
      <c r="S452" s="3">
        <f t="shared" ca="1" si="151"/>
        <v>343137.83523490117</v>
      </c>
      <c r="T452" s="3">
        <f t="shared" ca="1" si="152"/>
        <v>195524.10183739045</v>
      </c>
      <c r="U452" s="3">
        <f t="shared" ca="1" si="153"/>
        <v>147613.73339751072</v>
      </c>
    </row>
    <row r="453" spans="1:21" x14ac:dyDescent="0.3">
      <c r="A453" s="3">
        <f t="shared" ca="1" si="134"/>
        <v>1</v>
      </c>
      <c r="B453" s="3" t="str">
        <f t="shared" ca="1" si="135"/>
        <v>Men</v>
      </c>
      <c r="C453" s="3">
        <f t="shared" ca="1" si="136"/>
        <v>34</v>
      </c>
      <c r="D453" s="3">
        <f t="shared" ca="1" si="137"/>
        <v>4</v>
      </c>
      <c r="E453" s="3" t="str">
        <f t="shared" ca="1" si="138"/>
        <v>IT</v>
      </c>
      <c r="F453" s="3">
        <f t="shared" ca="1" si="139"/>
        <v>2</v>
      </c>
      <c r="G453" s="3" t="str">
        <f t="shared" ref="G453:G504" ca="1" si="154">VLOOKUP(F453,$Z$29:$AA$33,2)</f>
        <v>College</v>
      </c>
      <c r="H453" s="3">
        <f t="shared" ca="1" si="140"/>
        <v>4</v>
      </c>
      <c r="I453" s="3">
        <f t="shared" ca="1" si="141"/>
        <v>3</v>
      </c>
      <c r="J453" s="3">
        <f t="shared" ca="1" si="142"/>
        <v>84348</v>
      </c>
      <c r="K453" s="3">
        <f t="shared" ca="1" si="143"/>
        <v>2</v>
      </c>
      <c r="L453" s="3" t="str">
        <f t="shared" ca="1" si="144"/>
        <v>BC</v>
      </c>
      <c r="M453" s="3">
        <f t="shared" ca="1" si="147"/>
        <v>253044</v>
      </c>
      <c r="N453" s="3">
        <f t="shared" ca="1" si="145"/>
        <v>181676.90652206956</v>
      </c>
      <c r="O453" s="3">
        <f t="shared" ca="1" si="148"/>
        <v>101925.6421103507</v>
      </c>
      <c r="P453" s="3">
        <f t="shared" ca="1" si="146"/>
        <v>32284</v>
      </c>
      <c r="Q453" s="3">
        <f t="shared" ca="1" si="149"/>
        <v>19535.889548493557</v>
      </c>
      <c r="R453" s="3">
        <f t="shared" ca="1" si="150"/>
        <v>92701.242882674545</v>
      </c>
      <c r="S453" s="3">
        <f t="shared" ca="1" si="151"/>
        <v>447670.88499302528</v>
      </c>
      <c r="T453" s="3">
        <f t="shared" ca="1" si="152"/>
        <v>233496.79607056311</v>
      </c>
      <c r="U453" s="3">
        <f t="shared" ca="1" si="153"/>
        <v>214174.08892246216</v>
      </c>
    </row>
    <row r="454" spans="1:21" x14ac:dyDescent="0.3">
      <c r="A454" s="3">
        <f t="shared" ref="A454:A504" ca="1" si="155">RANDBETWEEN(1,2)</f>
        <v>2</v>
      </c>
      <c r="B454" s="3" t="str">
        <f t="shared" ref="B454:B504" ca="1" si="156">IF(A454=1, "Men", "Women")</f>
        <v>Women</v>
      </c>
      <c r="C454" s="3">
        <f t="shared" ref="C454:C504" ca="1" si="157">RANDBETWEEN(25,45)</f>
        <v>40</v>
      </c>
      <c r="D454" s="3">
        <f t="shared" ref="D454:D504" ca="1" si="158">RANDBETWEEN(1,6)</f>
        <v>4</v>
      </c>
      <c r="E454" s="3" t="str">
        <f t="shared" ref="E454:E504" ca="1" si="159">VLOOKUP(D454,$Z$6:$AA$11, 2)</f>
        <v>IT</v>
      </c>
      <c r="F454" s="3">
        <f t="shared" ref="F454:F504" ca="1" si="160">RANDBETWEEN(1,5)</f>
        <v>5</v>
      </c>
      <c r="G454" s="3" t="str">
        <f t="shared" ca="1" si="154"/>
        <v>Other</v>
      </c>
      <c r="H454" s="3">
        <f t="shared" ref="H454:H504" ca="1" si="161">RANDBETWEEN(0,4)</f>
        <v>3</v>
      </c>
      <c r="I454" s="3">
        <f t="shared" ref="I454:I504" ca="1" si="162">RANDBETWEEN(1,3)</f>
        <v>3</v>
      </c>
      <c r="J454" s="3">
        <f t="shared" ref="J454:J504" ca="1" si="163">RANDBETWEEN(25000,90000)</f>
        <v>56282</v>
      </c>
      <c r="K454" s="3">
        <f t="shared" ref="K454:K504" ca="1" si="164">RANDBETWEEN(1,13)</f>
        <v>4</v>
      </c>
      <c r="L454" s="3" t="str">
        <f t="shared" ref="L454:L504" ca="1" si="165">VLOOKUP(K454,$Z$14:$AA$25,2)</f>
        <v>Alberta</v>
      </c>
      <c r="M454" s="3">
        <f t="shared" ca="1" si="147"/>
        <v>168846</v>
      </c>
      <c r="N454" s="3">
        <f t="shared" ref="N454:N504" ca="1" si="166">RAND()*M454</f>
        <v>84188.734944084121</v>
      </c>
      <c r="O454" s="3">
        <f t="shared" ca="1" si="148"/>
        <v>125042.42503494621</v>
      </c>
      <c r="P454" s="3">
        <f t="shared" ref="P454:P504" ca="1" si="167">RANDBETWEEN(0,O454)</f>
        <v>31231</v>
      </c>
      <c r="Q454" s="3">
        <f t="shared" ca="1" si="149"/>
        <v>20155.078475417929</v>
      </c>
      <c r="R454" s="3">
        <f t="shared" ca="1" si="150"/>
        <v>9137.0679708624084</v>
      </c>
      <c r="S454" s="3">
        <f t="shared" ca="1" si="151"/>
        <v>303025.49300580856</v>
      </c>
      <c r="T454" s="3">
        <f t="shared" ca="1" si="152"/>
        <v>135574.81341950205</v>
      </c>
      <c r="U454" s="3">
        <f t="shared" ca="1" si="153"/>
        <v>167450.67958630651</v>
      </c>
    </row>
    <row r="455" spans="1:21" x14ac:dyDescent="0.3">
      <c r="A455" s="3">
        <f t="shared" ca="1" si="155"/>
        <v>2</v>
      </c>
      <c r="B455" s="3" t="str">
        <f t="shared" ca="1" si="156"/>
        <v>Women</v>
      </c>
      <c r="C455" s="3">
        <f t="shared" ca="1" si="157"/>
        <v>39</v>
      </c>
      <c r="D455" s="3">
        <f t="shared" ca="1" si="158"/>
        <v>3</v>
      </c>
      <c r="E455" s="3" t="str">
        <f t="shared" ca="1" si="159"/>
        <v>Teaching</v>
      </c>
      <c r="F455" s="3">
        <f t="shared" ca="1" si="160"/>
        <v>4</v>
      </c>
      <c r="G455" s="3" t="str">
        <f t="shared" ca="1" si="154"/>
        <v>Technical</v>
      </c>
      <c r="H455" s="3">
        <f t="shared" ca="1" si="161"/>
        <v>4</v>
      </c>
      <c r="I455" s="3">
        <f t="shared" ca="1" si="162"/>
        <v>2</v>
      </c>
      <c r="J455" s="3">
        <f t="shared" ca="1" si="163"/>
        <v>66638</v>
      </c>
      <c r="K455" s="3">
        <f t="shared" ca="1" si="164"/>
        <v>12</v>
      </c>
      <c r="L455" s="3" t="str">
        <f t="shared" ca="1" si="165"/>
        <v>Prince Edward Island</v>
      </c>
      <c r="M455" s="3">
        <f t="shared" ca="1" si="147"/>
        <v>333190</v>
      </c>
      <c r="N455" s="3">
        <f t="shared" ca="1" si="166"/>
        <v>287026.57614932931</v>
      </c>
      <c r="O455" s="3">
        <f t="shared" ca="1" si="148"/>
        <v>15690.612947430991</v>
      </c>
      <c r="P455" s="3">
        <f t="shared" ca="1" si="167"/>
        <v>14519</v>
      </c>
      <c r="Q455" s="3">
        <f t="shared" ca="1" si="149"/>
        <v>45925.117962318727</v>
      </c>
      <c r="R455" s="3">
        <f t="shared" ca="1" si="150"/>
        <v>69255.843487965787</v>
      </c>
      <c r="S455" s="3">
        <f t="shared" ca="1" si="151"/>
        <v>418136.4564353968</v>
      </c>
      <c r="T455" s="3">
        <f t="shared" ca="1" si="152"/>
        <v>347470.69411164802</v>
      </c>
      <c r="U455" s="3">
        <f t="shared" ca="1" si="153"/>
        <v>70665.762323748786</v>
      </c>
    </row>
    <row r="456" spans="1:21" x14ac:dyDescent="0.3">
      <c r="A456" s="3">
        <f t="shared" ca="1" si="155"/>
        <v>1</v>
      </c>
      <c r="B456" s="3" t="str">
        <f t="shared" ca="1" si="156"/>
        <v>Men</v>
      </c>
      <c r="C456" s="3">
        <f t="shared" ca="1" si="157"/>
        <v>42</v>
      </c>
      <c r="D456" s="3">
        <f t="shared" ca="1" si="158"/>
        <v>2</v>
      </c>
      <c r="E456" s="3" t="str">
        <f t="shared" ca="1" si="159"/>
        <v>Construction</v>
      </c>
      <c r="F456" s="3">
        <f t="shared" ca="1" si="160"/>
        <v>3</v>
      </c>
      <c r="G456" s="3" t="str">
        <f t="shared" ca="1" si="154"/>
        <v>University</v>
      </c>
      <c r="H456" s="3">
        <f t="shared" ca="1" si="161"/>
        <v>1</v>
      </c>
      <c r="I456" s="3">
        <f t="shared" ca="1" si="162"/>
        <v>2</v>
      </c>
      <c r="J456" s="3">
        <f t="shared" ca="1" si="163"/>
        <v>70029</v>
      </c>
      <c r="K456" s="3">
        <f t="shared" ca="1" si="164"/>
        <v>8</v>
      </c>
      <c r="L456" s="3" t="str">
        <f t="shared" ca="1" si="165"/>
        <v>Quebec</v>
      </c>
      <c r="M456" s="3">
        <f t="shared" ca="1" si="147"/>
        <v>280116</v>
      </c>
      <c r="N456" s="3">
        <f t="shared" ca="1" si="166"/>
        <v>189685.14089128768</v>
      </c>
      <c r="O456" s="3">
        <f t="shared" ca="1" si="148"/>
        <v>34439.608306031267</v>
      </c>
      <c r="P456" s="3">
        <f t="shared" ca="1" si="167"/>
        <v>7007</v>
      </c>
      <c r="Q456" s="3">
        <f t="shared" ca="1" si="149"/>
        <v>26337.935335968577</v>
      </c>
      <c r="R456" s="3">
        <f t="shared" ca="1" si="150"/>
        <v>50634.759648064763</v>
      </c>
      <c r="S456" s="3">
        <f t="shared" ca="1" si="151"/>
        <v>365190.36795409606</v>
      </c>
      <c r="T456" s="3">
        <f t="shared" ca="1" si="152"/>
        <v>223030.07622725627</v>
      </c>
      <c r="U456" s="3">
        <f t="shared" ca="1" si="153"/>
        <v>142160.29172683979</v>
      </c>
    </row>
    <row r="457" spans="1:21" x14ac:dyDescent="0.3">
      <c r="A457" s="3">
        <f t="shared" ca="1" si="155"/>
        <v>1</v>
      </c>
      <c r="B457" s="3" t="str">
        <f t="shared" ca="1" si="156"/>
        <v>Men</v>
      </c>
      <c r="C457" s="3">
        <f t="shared" ca="1" si="157"/>
        <v>27</v>
      </c>
      <c r="D457" s="3">
        <f t="shared" ca="1" si="158"/>
        <v>4</v>
      </c>
      <c r="E457" s="3" t="str">
        <f t="shared" ca="1" si="159"/>
        <v>IT</v>
      </c>
      <c r="F457" s="3">
        <f t="shared" ca="1" si="160"/>
        <v>2</v>
      </c>
      <c r="G457" s="3" t="str">
        <f t="shared" ca="1" si="154"/>
        <v>College</v>
      </c>
      <c r="H457" s="3">
        <f t="shared" ca="1" si="161"/>
        <v>0</v>
      </c>
      <c r="I457" s="3">
        <f t="shared" ca="1" si="162"/>
        <v>3</v>
      </c>
      <c r="J457" s="3">
        <f t="shared" ca="1" si="163"/>
        <v>70510</v>
      </c>
      <c r="K457" s="3">
        <f t="shared" ca="1" si="164"/>
        <v>6</v>
      </c>
      <c r="L457" s="3" t="str">
        <f t="shared" ca="1" si="165"/>
        <v>Saskatchewan</v>
      </c>
      <c r="M457" s="3">
        <f t="shared" ca="1" si="147"/>
        <v>352550</v>
      </c>
      <c r="N457" s="3">
        <f t="shared" ca="1" si="166"/>
        <v>260710.79692730602</v>
      </c>
      <c r="O457" s="3">
        <f t="shared" ca="1" si="148"/>
        <v>61040.353075292711</v>
      </c>
      <c r="P457" s="3">
        <f t="shared" ca="1" si="167"/>
        <v>8204</v>
      </c>
      <c r="Q457" s="3">
        <f t="shared" ca="1" si="149"/>
        <v>28797.978634447121</v>
      </c>
      <c r="R457" s="3">
        <f t="shared" ca="1" si="150"/>
        <v>5591.5234737168521</v>
      </c>
      <c r="S457" s="3">
        <f t="shared" ca="1" si="151"/>
        <v>419181.87654900958</v>
      </c>
      <c r="T457" s="3">
        <f t="shared" ca="1" si="152"/>
        <v>297712.77556175308</v>
      </c>
      <c r="U457" s="3">
        <f t="shared" ca="1" si="153"/>
        <v>121469.1009872565</v>
      </c>
    </row>
    <row r="458" spans="1:21" x14ac:dyDescent="0.3">
      <c r="A458" s="3">
        <f t="shared" ca="1" si="155"/>
        <v>2</v>
      </c>
      <c r="B458" s="3" t="str">
        <f t="shared" ca="1" si="156"/>
        <v>Women</v>
      </c>
      <c r="C458" s="3">
        <f t="shared" ca="1" si="157"/>
        <v>36</v>
      </c>
      <c r="D458" s="3">
        <f t="shared" ca="1" si="158"/>
        <v>6</v>
      </c>
      <c r="E458" s="3" t="str">
        <f t="shared" ca="1" si="159"/>
        <v>Agriculture</v>
      </c>
      <c r="F458" s="3">
        <f t="shared" ca="1" si="160"/>
        <v>3</v>
      </c>
      <c r="G458" s="3" t="str">
        <f t="shared" ca="1" si="154"/>
        <v>University</v>
      </c>
      <c r="H458" s="3">
        <f t="shared" ca="1" si="161"/>
        <v>2</v>
      </c>
      <c r="I458" s="3">
        <f t="shared" ca="1" si="162"/>
        <v>3</v>
      </c>
      <c r="J458" s="3">
        <f t="shared" ca="1" si="163"/>
        <v>27629</v>
      </c>
      <c r="K458" s="3">
        <f t="shared" ca="1" si="164"/>
        <v>7</v>
      </c>
      <c r="L458" s="3" t="str">
        <f t="shared" ca="1" si="165"/>
        <v>Ontario</v>
      </c>
      <c r="M458" s="3">
        <f t="shared" ca="1" si="147"/>
        <v>165774</v>
      </c>
      <c r="N458" s="3">
        <f t="shared" ca="1" si="166"/>
        <v>135256.34578961582</v>
      </c>
      <c r="O458" s="3">
        <f t="shared" ca="1" si="148"/>
        <v>63971.505707937722</v>
      </c>
      <c r="P458" s="3">
        <f t="shared" ca="1" si="167"/>
        <v>33442</v>
      </c>
      <c r="Q458" s="3">
        <f t="shared" ca="1" si="149"/>
        <v>2415.9785634783016</v>
      </c>
      <c r="R458" s="3">
        <f t="shared" ca="1" si="150"/>
        <v>6843.9230256310311</v>
      </c>
      <c r="S458" s="3">
        <f t="shared" ca="1" si="151"/>
        <v>236589.42873356875</v>
      </c>
      <c r="T458" s="3">
        <f t="shared" ca="1" si="152"/>
        <v>171114.32435309413</v>
      </c>
      <c r="U458" s="3">
        <f t="shared" ca="1" si="153"/>
        <v>65475.10438047463</v>
      </c>
    </row>
    <row r="459" spans="1:21" x14ac:dyDescent="0.3">
      <c r="A459" s="3">
        <f t="shared" ca="1" si="155"/>
        <v>2</v>
      </c>
      <c r="B459" s="3" t="str">
        <f t="shared" ca="1" si="156"/>
        <v>Women</v>
      </c>
      <c r="C459" s="3">
        <f t="shared" ca="1" si="157"/>
        <v>37</v>
      </c>
      <c r="D459" s="3">
        <f t="shared" ca="1" si="158"/>
        <v>5</v>
      </c>
      <c r="E459" s="3" t="str">
        <f t="shared" ca="1" si="159"/>
        <v>General Work</v>
      </c>
      <c r="F459" s="3">
        <f t="shared" ca="1" si="160"/>
        <v>2</v>
      </c>
      <c r="G459" s="3" t="str">
        <f t="shared" ca="1" si="154"/>
        <v>College</v>
      </c>
      <c r="H459" s="3">
        <f t="shared" ca="1" si="161"/>
        <v>0</v>
      </c>
      <c r="I459" s="3">
        <f t="shared" ca="1" si="162"/>
        <v>2</v>
      </c>
      <c r="J459" s="3">
        <f t="shared" ca="1" si="163"/>
        <v>70985</v>
      </c>
      <c r="K459" s="3">
        <f t="shared" ca="1" si="164"/>
        <v>3</v>
      </c>
      <c r="L459" s="3" t="str">
        <f t="shared" ca="1" si="165"/>
        <v>Northwest TR</v>
      </c>
      <c r="M459" s="3">
        <f t="shared" ca="1" si="147"/>
        <v>283940</v>
      </c>
      <c r="N459" s="3">
        <f t="shared" ca="1" si="166"/>
        <v>124318.843686676</v>
      </c>
      <c r="O459" s="3">
        <f t="shared" ca="1" si="148"/>
        <v>32470.375035745994</v>
      </c>
      <c r="P459" s="3">
        <f t="shared" ca="1" si="167"/>
        <v>13602</v>
      </c>
      <c r="Q459" s="3">
        <f t="shared" ca="1" si="149"/>
        <v>4544.7398657773665</v>
      </c>
      <c r="R459" s="3">
        <f t="shared" ca="1" si="150"/>
        <v>44901.234361691386</v>
      </c>
      <c r="S459" s="3">
        <f t="shared" ca="1" si="151"/>
        <v>361311.60939743742</v>
      </c>
      <c r="T459" s="3">
        <f t="shared" ca="1" si="152"/>
        <v>142465.58355245338</v>
      </c>
      <c r="U459" s="3">
        <f t="shared" ca="1" si="153"/>
        <v>218846.02584498405</v>
      </c>
    </row>
    <row r="460" spans="1:21" x14ac:dyDescent="0.3">
      <c r="A460" s="3">
        <f t="shared" ca="1" si="155"/>
        <v>2</v>
      </c>
      <c r="B460" s="3" t="str">
        <f t="shared" ca="1" si="156"/>
        <v>Women</v>
      </c>
      <c r="C460" s="3">
        <f t="shared" ca="1" si="157"/>
        <v>34</v>
      </c>
      <c r="D460" s="3">
        <f t="shared" ca="1" si="158"/>
        <v>2</v>
      </c>
      <c r="E460" s="3" t="str">
        <f t="shared" ca="1" si="159"/>
        <v>Construction</v>
      </c>
      <c r="F460" s="3">
        <f t="shared" ca="1" si="160"/>
        <v>4</v>
      </c>
      <c r="G460" s="3" t="str">
        <f t="shared" ca="1" si="154"/>
        <v>Technical</v>
      </c>
      <c r="H460" s="3">
        <f t="shared" ca="1" si="161"/>
        <v>2</v>
      </c>
      <c r="I460" s="3">
        <f t="shared" ca="1" si="162"/>
        <v>3</v>
      </c>
      <c r="J460" s="3">
        <f t="shared" ca="1" si="163"/>
        <v>80088</v>
      </c>
      <c r="K460" s="3">
        <f t="shared" ca="1" si="164"/>
        <v>6</v>
      </c>
      <c r="L460" s="3" t="str">
        <f t="shared" ca="1" si="165"/>
        <v>Saskatchewan</v>
      </c>
      <c r="M460" s="3">
        <f t="shared" ca="1" si="147"/>
        <v>480528</v>
      </c>
      <c r="N460" s="3">
        <f t="shared" ca="1" si="166"/>
        <v>469663.82088323275</v>
      </c>
      <c r="O460" s="3">
        <f t="shared" ca="1" si="148"/>
        <v>117933.21160073832</v>
      </c>
      <c r="P460" s="3">
        <f t="shared" ca="1" si="167"/>
        <v>54277</v>
      </c>
      <c r="Q460" s="3">
        <f t="shared" ca="1" si="149"/>
        <v>23193.790277356959</v>
      </c>
      <c r="R460" s="3">
        <f t="shared" ca="1" si="150"/>
        <v>33237.294033894723</v>
      </c>
      <c r="S460" s="3">
        <f t="shared" ca="1" si="151"/>
        <v>631698.50563463313</v>
      </c>
      <c r="T460" s="3">
        <f t="shared" ca="1" si="152"/>
        <v>547134.61116058973</v>
      </c>
      <c r="U460" s="3">
        <f t="shared" ca="1" si="153"/>
        <v>84563.894474043394</v>
      </c>
    </row>
    <row r="461" spans="1:21" x14ac:dyDescent="0.3">
      <c r="A461" s="3">
        <f t="shared" ca="1" si="155"/>
        <v>1</v>
      </c>
      <c r="B461" s="3" t="str">
        <f t="shared" ca="1" si="156"/>
        <v>Men</v>
      </c>
      <c r="C461" s="3">
        <f t="shared" ca="1" si="157"/>
        <v>45</v>
      </c>
      <c r="D461" s="3">
        <f t="shared" ca="1" si="158"/>
        <v>6</v>
      </c>
      <c r="E461" s="3" t="str">
        <f t="shared" ca="1" si="159"/>
        <v>Agriculture</v>
      </c>
      <c r="F461" s="3">
        <f t="shared" ca="1" si="160"/>
        <v>1</v>
      </c>
      <c r="G461" s="3" t="str">
        <f t="shared" ca="1" si="154"/>
        <v>High School</v>
      </c>
      <c r="H461" s="3">
        <f t="shared" ca="1" si="161"/>
        <v>3</v>
      </c>
      <c r="I461" s="3">
        <f t="shared" ca="1" si="162"/>
        <v>1</v>
      </c>
      <c r="J461" s="3">
        <f t="shared" ca="1" si="163"/>
        <v>51669</v>
      </c>
      <c r="K461" s="3">
        <f t="shared" ca="1" si="164"/>
        <v>11</v>
      </c>
      <c r="L461" s="3" t="str">
        <f t="shared" ca="1" si="165"/>
        <v>Nova Scotia</v>
      </c>
      <c r="M461" s="3">
        <f t="shared" ca="1" si="147"/>
        <v>206676</v>
      </c>
      <c r="N461" s="3">
        <f t="shared" ca="1" si="166"/>
        <v>163890.81698178666</v>
      </c>
      <c r="O461" s="3">
        <f t="shared" ca="1" si="148"/>
        <v>25004.495033153697</v>
      </c>
      <c r="P461" s="3">
        <f t="shared" ca="1" si="167"/>
        <v>20680</v>
      </c>
      <c r="Q461" s="3">
        <f t="shared" ca="1" si="149"/>
        <v>49379.233538829219</v>
      </c>
      <c r="R461" s="3">
        <f t="shared" ca="1" si="150"/>
        <v>20705.869655783288</v>
      </c>
      <c r="S461" s="3">
        <f t="shared" ca="1" si="151"/>
        <v>252386.36468893697</v>
      </c>
      <c r="T461" s="3">
        <f t="shared" ca="1" si="152"/>
        <v>233950.05052061589</v>
      </c>
      <c r="U461" s="3">
        <f t="shared" ca="1" si="153"/>
        <v>18436.314168321085</v>
      </c>
    </row>
    <row r="462" spans="1:21" x14ac:dyDescent="0.3">
      <c r="A462" s="3">
        <f t="shared" ca="1" si="155"/>
        <v>2</v>
      </c>
      <c r="B462" s="3" t="str">
        <f t="shared" ca="1" si="156"/>
        <v>Women</v>
      </c>
      <c r="C462" s="3">
        <f t="shared" ca="1" si="157"/>
        <v>35</v>
      </c>
      <c r="D462" s="3">
        <f t="shared" ca="1" si="158"/>
        <v>1</v>
      </c>
      <c r="E462" s="3" t="str">
        <f t="shared" ca="1" si="159"/>
        <v>Health</v>
      </c>
      <c r="F462" s="3">
        <f t="shared" ca="1" si="160"/>
        <v>3</v>
      </c>
      <c r="G462" s="3" t="str">
        <f t="shared" ca="1" si="154"/>
        <v>University</v>
      </c>
      <c r="H462" s="3">
        <f t="shared" ca="1" si="161"/>
        <v>4</v>
      </c>
      <c r="I462" s="3">
        <f t="shared" ca="1" si="162"/>
        <v>1</v>
      </c>
      <c r="J462" s="3">
        <f t="shared" ca="1" si="163"/>
        <v>75076</v>
      </c>
      <c r="K462" s="3">
        <f t="shared" ca="1" si="164"/>
        <v>10</v>
      </c>
      <c r="L462" s="3" t="str">
        <f t="shared" ca="1" si="165"/>
        <v>New Brunckwick</v>
      </c>
      <c r="M462" s="3">
        <f t="shared" ca="1" si="147"/>
        <v>300304</v>
      </c>
      <c r="N462" s="3">
        <f t="shared" ca="1" si="166"/>
        <v>231058.25440978707</v>
      </c>
      <c r="O462" s="3">
        <f t="shared" ca="1" si="148"/>
        <v>50048.659007302456</v>
      </c>
      <c r="P462" s="3">
        <f t="shared" ca="1" si="167"/>
        <v>18402</v>
      </c>
      <c r="Q462" s="3">
        <f t="shared" ca="1" si="149"/>
        <v>48993.908589715284</v>
      </c>
      <c r="R462" s="3">
        <f t="shared" ca="1" si="150"/>
        <v>14563.567123142962</v>
      </c>
      <c r="S462" s="3">
        <f t="shared" ca="1" si="151"/>
        <v>364916.22613044543</v>
      </c>
      <c r="T462" s="3">
        <f t="shared" ca="1" si="152"/>
        <v>298454.16299950238</v>
      </c>
      <c r="U462" s="3">
        <f t="shared" ca="1" si="153"/>
        <v>66462.063130943046</v>
      </c>
    </row>
    <row r="463" spans="1:21" x14ac:dyDescent="0.3">
      <c r="A463" s="3">
        <f t="shared" ca="1" si="155"/>
        <v>1</v>
      </c>
      <c r="B463" s="3" t="str">
        <f t="shared" ca="1" si="156"/>
        <v>Men</v>
      </c>
      <c r="C463" s="3">
        <f t="shared" ca="1" si="157"/>
        <v>35</v>
      </c>
      <c r="D463" s="3">
        <f t="shared" ca="1" si="158"/>
        <v>2</v>
      </c>
      <c r="E463" s="3" t="str">
        <f t="shared" ca="1" si="159"/>
        <v>Construction</v>
      </c>
      <c r="F463" s="3">
        <f t="shared" ca="1" si="160"/>
        <v>5</v>
      </c>
      <c r="G463" s="3" t="str">
        <f t="shared" ca="1" si="154"/>
        <v>Other</v>
      </c>
      <c r="H463" s="3">
        <f t="shared" ca="1" si="161"/>
        <v>2</v>
      </c>
      <c r="I463" s="3">
        <f t="shared" ca="1" si="162"/>
        <v>3</v>
      </c>
      <c r="J463" s="3">
        <f t="shared" ca="1" si="163"/>
        <v>66579</v>
      </c>
      <c r="K463" s="3">
        <f t="shared" ca="1" si="164"/>
        <v>1</v>
      </c>
      <c r="L463" s="3" t="str">
        <f t="shared" ca="1" si="165"/>
        <v>Yukon</v>
      </c>
      <c r="M463" s="3">
        <f t="shared" ca="1" si="147"/>
        <v>332895</v>
      </c>
      <c r="N463" s="3">
        <f t="shared" ca="1" si="166"/>
        <v>9080.6697715928294</v>
      </c>
      <c r="O463" s="3">
        <f t="shared" ca="1" si="148"/>
        <v>187771.70375735417</v>
      </c>
      <c r="P463" s="3">
        <f t="shared" ca="1" si="167"/>
        <v>45134</v>
      </c>
      <c r="Q463" s="3">
        <f t="shared" ca="1" si="149"/>
        <v>30584.103757288325</v>
      </c>
      <c r="R463" s="3">
        <f t="shared" ca="1" si="150"/>
        <v>68937.527608888835</v>
      </c>
      <c r="S463" s="3">
        <f t="shared" ca="1" si="151"/>
        <v>589604.23136624298</v>
      </c>
      <c r="T463" s="3">
        <f t="shared" ca="1" si="152"/>
        <v>84798.773528881153</v>
      </c>
      <c r="U463" s="3">
        <f t="shared" ca="1" si="153"/>
        <v>504805.45783736184</v>
      </c>
    </row>
    <row r="464" spans="1:21" x14ac:dyDescent="0.3">
      <c r="A464" s="3">
        <f t="shared" ca="1" si="155"/>
        <v>2</v>
      </c>
      <c r="B464" s="3" t="str">
        <f t="shared" ca="1" si="156"/>
        <v>Women</v>
      </c>
      <c r="C464" s="3">
        <f t="shared" ca="1" si="157"/>
        <v>28</v>
      </c>
      <c r="D464" s="3">
        <f t="shared" ca="1" si="158"/>
        <v>1</v>
      </c>
      <c r="E464" s="3" t="str">
        <f t="shared" ca="1" si="159"/>
        <v>Health</v>
      </c>
      <c r="F464" s="3">
        <f t="shared" ca="1" si="160"/>
        <v>2</v>
      </c>
      <c r="G464" s="3" t="str">
        <f t="shared" ca="1" si="154"/>
        <v>College</v>
      </c>
      <c r="H464" s="3">
        <f t="shared" ca="1" si="161"/>
        <v>1</v>
      </c>
      <c r="I464" s="3">
        <f t="shared" ca="1" si="162"/>
        <v>2</v>
      </c>
      <c r="J464" s="3">
        <f t="shared" ca="1" si="163"/>
        <v>52819</v>
      </c>
      <c r="K464" s="3">
        <f t="shared" ca="1" si="164"/>
        <v>10</v>
      </c>
      <c r="L464" s="3" t="str">
        <f t="shared" ca="1" si="165"/>
        <v>New Brunckwick</v>
      </c>
      <c r="M464" s="3">
        <f t="shared" ca="1" si="147"/>
        <v>264095</v>
      </c>
      <c r="N464" s="3">
        <f t="shared" ca="1" si="166"/>
        <v>255612.38608605546</v>
      </c>
      <c r="O464" s="3">
        <f t="shared" ca="1" si="148"/>
        <v>23248.774019493168</v>
      </c>
      <c r="P464" s="3">
        <f t="shared" ca="1" si="167"/>
        <v>2728</v>
      </c>
      <c r="Q464" s="3">
        <f t="shared" ca="1" si="149"/>
        <v>28481.920575810251</v>
      </c>
      <c r="R464" s="3">
        <f t="shared" ca="1" si="150"/>
        <v>19738.446335858116</v>
      </c>
      <c r="S464" s="3">
        <f t="shared" ca="1" si="151"/>
        <v>307082.22035535128</v>
      </c>
      <c r="T464" s="3">
        <f t="shared" ca="1" si="152"/>
        <v>286822.30666186573</v>
      </c>
      <c r="U464" s="3">
        <f t="shared" ca="1" si="153"/>
        <v>20259.913693485549</v>
      </c>
    </row>
    <row r="465" spans="1:21" x14ac:dyDescent="0.3">
      <c r="A465" s="3">
        <f t="shared" ca="1" si="155"/>
        <v>2</v>
      </c>
      <c r="B465" s="3" t="str">
        <f t="shared" ca="1" si="156"/>
        <v>Women</v>
      </c>
      <c r="C465" s="3">
        <f t="shared" ca="1" si="157"/>
        <v>45</v>
      </c>
      <c r="D465" s="3">
        <f t="shared" ca="1" si="158"/>
        <v>3</v>
      </c>
      <c r="E465" s="3" t="str">
        <f t="shared" ca="1" si="159"/>
        <v>Teaching</v>
      </c>
      <c r="F465" s="3">
        <f t="shared" ca="1" si="160"/>
        <v>3</v>
      </c>
      <c r="G465" s="3" t="str">
        <f t="shared" ca="1" si="154"/>
        <v>University</v>
      </c>
      <c r="H465" s="3">
        <f t="shared" ca="1" si="161"/>
        <v>4</v>
      </c>
      <c r="I465" s="3">
        <f t="shared" ca="1" si="162"/>
        <v>1</v>
      </c>
      <c r="J465" s="3">
        <f t="shared" ca="1" si="163"/>
        <v>67286</v>
      </c>
      <c r="K465" s="3">
        <f t="shared" ca="1" si="164"/>
        <v>10</v>
      </c>
      <c r="L465" s="3" t="str">
        <f t="shared" ca="1" si="165"/>
        <v>New Brunckwick</v>
      </c>
      <c r="M465" s="3">
        <f t="shared" ca="1" si="147"/>
        <v>201858</v>
      </c>
      <c r="N465" s="3">
        <f t="shared" ca="1" si="166"/>
        <v>4671.0215137093819</v>
      </c>
      <c r="O465" s="3">
        <f t="shared" ca="1" si="148"/>
        <v>52958.609169917894</v>
      </c>
      <c r="P465" s="3">
        <f t="shared" ca="1" si="167"/>
        <v>45891</v>
      </c>
      <c r="Q465" s="3">
        <f t="shared" ca="1" si="149"/>
        <v>58528.705952031218</v>
      </c>
      <c r="R465" s="3">
        <f t="shared" ca="1" si="150"/>
        <v>21439.154142196068</v>
      </c>
      <c r="S465" s="3">
        <f t="shared" ca="1" si="151"/>
        <v>276255.76331211394</v>
      </c>
      <c r="T465" s="3">
        <f t="shared" ca="1" si="152"/>
        <v>109090.72746574061</v>
      </c>
      <c r="U465" s="3">
        <f t="shared" ca="1" si="153"/>
        <v>167165.03584637333</v>
      </c>
    </row>
    <row r="466" spans="1:21" x14ac:dyDescent="0.3">
      <c r="A466" s="3">
        <f t="shared" ca="1" si="155"/>
        <v>1</v>
      </c>
      <c r="B466" s="3" t="str">
        <f t="shared" ca="1" si="156"/>
        <v>Men</v>
      </c>
      <c r="C466" s="3">
        <f t="shared" ca="1" si="157"/>
        <v>25</v>
      </c>
      <c r="D466" s="3">
        <f t="shared" ca="1" si="158"/>
        <v>5</v>
      </c>
      <c r="E466" s="3" t="str">
        <f t="shared" ca="1" si="159"/>
        <v>General Work</v>
      </c>
      <c r="F466" s="3">
        <f t="shared" ca="1" si="160"/>
        <v>2</v>
      </c>
      <c r="G466" s="3" t="str">
        <f t="shared" ca="1" si="154"/>
        <v>College</v>
      </c>
      <c r="H466" s="3">
        <f t="shared" ca="1" si="161"/>
        <v>1</v>
      </c>
      <c r="I466" s="3">
        <f t="shared" ca="1" si="162"/>
        <v>2</v>
      </c>
      <c r="J466" s="3">
        <f t="shared" ca="1" si="163"/>
        <v>25001</v>
      </c>
      <c r="K466" s="3">
        <f t="shared" ca="1" si="164"/>
        <v>5</v>
      </c>
      <c r="L466" s="3" t="str">
        <f t="shared" ca="1" si="165"/>
        <v>Nunavut</v>
      </c>
      <c r="M466" s="3">
        <f t="shared" ca="1" si="147"/>
        <v>75003</v>
      </c>
      <c r="N466" s="3">
        <f t="shared" ca="1" si="166"/>
        <v>3358.0845522970872</v>
      </c>
      <c r="O466" s="3">
        <f t="shared" ca="1" si="148"/>
        <v>37219.412404299524</v>
      </c>
      <c r="P466" s="3">
        <f t="shared" ca="1" si="167"/>
        <v>15090</v>
      </c>
      <c r="Q466" s="3">
        <f t="shared" ca="1" si="149"/>
        <v>14911.756263266034</v>
      </c>
      <c r="R466" s="3">
        <f t="shared" ca="1" si="150"/>
        <v>17125.093376166347</v>
      </c>
      <c r="S466" s="3">
        <f t="shared" ca="1" si="151"/>
        <v>129347.50578046587</v>
      </c>
      <c r="T466" s="3">
        <f t="shared" ca="1" si="152"/>
        <v>33359.840815563119</v>
      </c>
      <c r="U466" s="3">
        <f t="shared" ca="1" si="153"/>
        <v>95987.664964902753</v>
      </c>
    </row>
    <row r="467" spans="1:21" x14ac:dyDescent="0.3">
      <c r="A467" s="3">
        <f t="shared" ca="1" si="155"/>
        <v>1</v>
      </c>
      <c r="B467" s="3" t="str">
        <f t="shared" ca="1" si="156"/>
        <v>Men</v>
      </c>
      <c r="C467" s="3">
        <f t="shared" ca="1" si="157"/>
        <v>26</v>
      </c>
      <c r="D467" s="3">
        <f t="shared" ca="1" si="158"/>
        <v>3</v>
      </c>
      <c r="E467" s="3" t="str">
        <f t="shared" ca="1" si="159"/>
        <v>Teaching</v>
      </c>
      <c r="F467" s="3">
        <f t="shared" ca="1" si="160"/>
        <v>1</v>
      </c>
      <c r="G467" s="3" t="str">
        <f t="shared" ca="1" si="154"/>
        <v>High School</v>
      </c>
      <c r="H467" s="3">
        <f t="shared" ca="1" si="161"/>
        <v>3</v>
      </c>
      <c r="I467" s="3">
        <f t="shared" ca="1" si="162"/>
        <v>3</v>
      </c>
      <c r="J467" s="3">
        <f t="shared" ca="1" si="163"/>
        <v>65629</v>
      </c>
      <c r="K467" s="3">
        <f t="shared" ca="1" si="164"/>
        <v>4</v>
      </c>
      <c r="L467" s="3" t="str">
        <f t="shared" ca="1" si="165"/>
        <v>Alberta</v>
      </c>
      <c r="M467" s="3">
        <f t="shared" ca="1" si="147"/>
        <v>262516</v>
      </c>
      <c r="N467" s="3">
        <f t="shared" ca="1" si="166"/>
        <v>195374.34103525744</v>
      </c>
      <c r="O467" s="3">
        <f t="shared" ca="1" si="148"/>
        <v>56902.076873083744</v>
      </c>
      <c r="P467" s="3">
        <f t="shared" ca="1" si="167"/>
        <v>21856</v>
      </c>
      <c r="Q467" s="3">
        <f t="shared" ca="1" si="149"/>
        <v>3514.4327366580574</v>
      </c>
      <c r="R467" s="3">
        <f t="shared" ca="1" si="150"/>
        <v>86038.894084114116</v>
      </c>
      <c r="S467" s="3">
        <f t="shared" ca="1" si="151"/>
        <v>405456.97095719783</v>
      </c>
      <c r="T467" s="3">
        <f t="shared" ca="1" si="152"/>
        <v>220744.7737719155</v>
      </c>
      <c r="U467" s="3">
        <f t="shared" ca="1" si="153"/>
        <v>184712.19718528233</v>
      </c>
    </row>
    <row r="468" spans="1:21" x14ac:dyDescent="0.3">
      <c r="A468" s="3">
        <f t="shared" ca="1" si="155"/>
        <v>1</v>
      </c>
      <c r="B468" s="3" t="str">
        <f t="shared" ca="1" si="156"/>
        <v>Men</v>
      </c>
      <c r="C468" s="3">
        <f t="shared" ca="1" si="157"/>
        <v>33</v>
      </c>
      <c r="D468" s="3">
        <f t="shared" ca="1" si="158"/>
        <v>6</v>
      </c>
      <c r="E468" s="3" t="str">
        <f t="shared" ca="1" si="159"/>
        <v>Agriculture</v>
      </c>
      <c r="F468" s="3">
        <f t="shared" ca="1" si="160"/>
        <v>1</v>
      </c>
      <c r="G468" s="3" t="str">
        <f t="shared" ca="1" si="154"/>
        <v>High School</v>
      </c>
      <c r="H468" s="3">
        <f t="shared" ca="1" si="161"/>
        <v>3</v>
      </c>
      <c r="I468" s="3">
        <f t="shared" ca="1" si="162"/>
        <v>2</v>
      </c>
      <c r="J468" s="3">
        <f t="shared" ca="1" si="163"/>
        <v>61771</v>
      </c>
      <c r="K468" s="3">
        <f t="shared" ca="1" si="164"/>
        <v>6</v>
      </c>
      <c r="L468" s="3" t="str">
        <f t="shared" ca="1" si="165"/>
        <v>Saskatchewan</v>
      </c>
      <c r="M468" s="3">
        <f t="shared" ca="1" si="147"/>
        <v>247084</v>
      </c>
      <c r="N468" s="3">
        <f t="shared" ca="1" si="166"/>
        <v>5859.6084404364665</v>
      </c>
      <c r="O468" s="3">
        <f t="shared" ca="1" si="148"/>
        <v>110192.23815170569</v>
      </c>
      <c r="P468" s="3">
        <f t="shared" ca="1" si="167"/>
        <v>103783</v>
      </c>
      <c r="Q468" s="3">
        <f t="shared" ca="1" si="149"/>
        <v>29569.863713282091</v>
      </c>
      <c r="R468" s="3">
        <f t="shared" ca="1" si="150"/>
        <v>8875.3322400781071</v>
      </c>
      <c r="S468" s="3">
        <f t="shared" ca="1" si="151"/>
        <v>366151.57039178384</v>
      </c>
      <c r="T468" s="3">
        <f t="shared" ca="1" si="152"/>
        <v>139212.47215371855</v>
      </c>
      <c r="U468" s="3">
        <f t="shared" ca="1" si="153"/>
        <v>226939.09823806529</v>
      </c>
    </row>
    <row r="469" spans="1:21" x14ac:dyDescent="0.3">
      <c r="A469" s="3">
        <f t="shared" ca="1" si="155"/>
        <v>2</v>
      </c>
      <c r="B469" s="3" t="str">
        <f t="shared" ca="1" si="156"/>
        <v>Women</v>
      </c>
      <c r="C469" s="3">
        <f t="shared" ca="1" si="157"/>
        <v>25</v>
      </c>
      <c r="D469" s="3">
        <f t="shared" ca="1" si="158"/>
        <v>6</v>
      </c>
      <c r="E469" s="3" t="str">
        <f t="shared" ca="1" si="159"/>
        <v>Agriculture</v>
      </c>
      <c r="F469" s="3">
        <f t="shared" ca="1" si="160"/>
        <v>2</v>
      </c>
      <c r="G469" s="3" t="str">
        <f t="shared" ca="1" si="154"/>
        <v>College</v>
      </c>
      <c r="H469" s="3">
        <f t="shared" ca="1" si="161"/>
        <v>2</v>
      </c>
      <c r="I469" s="3">
        <f t="shared" ca="1" si="162"/>
        <v>3</v>
      </c>
      <c r="J469" s="3">
        <f t="shared" ca="1" si="163"/>
        <v>33754</v>
      </c>
      <c r="K469" s="3">
        <f t="shared" ca="1" si="164"/>
        <v>2</v>
      </c>
      <c r="L469" s="3" t="str">
        <f t="shared" ca="1" si="165"/>
        <v>BC</v>
      </c>
      <c r="M469" s="3">
        <f t="shared" ca="1" si="147"/>
        <v>101262</v>
      </c>
      <c r="N469" s="3">
        <f t="shared" ca="1" si="166"/>
        <v>51614.091509648431</v>
      </c>
      <c r="O469" s="3">
        <f t="shared" ca="1" si="148"/>
        <v>81220.353961901463</v>
      </c>
      <c r="P469" s="3">
        <f t="shared" ca="1" si="167"/>
        <v>56762</v>
      </c>
      <c r="Q469" s="3">
        <f t="shared" ca="1" si="149"/>
        <v>3930.0182491215869</v>
      </c>
      <c r="R469" s="3">
        <f t="shared" ca="1" si="150"/>
        <v>36385.499109526339</v>
      </c>
      <c r="S469" s="3">
        <f t="shared" ca="1" si="151"/>
        <v>218867.85307142779</v>
      </c>
      <c r="T469" s="3">
        <f t="shared" ca="1" si="152"/>
        <v>112306.10975877001</v>
      </c>
      <c r="U469" s="3">
        <f t="shared" ca="1" si="153"/>
        <v>106561.74331265778</v>
      </c>
    </row>
    <row r="470" spans="1:21" x14ac:dyDescent="0.3">
      <c r="A470" s="3">
        <f t="shared" ca="1" si="155"/>
        <v>2</v>
      </c>
      <c r="B470" s="3" t="str">
        <f t="shared" ca="1" si="156"/>
        <v>Women</v>
      </c>
      <c r="C470" s="3">
        <f t="shared" ca="1" si="157"/>
        <v>27</v>
      </c>
      <c r="D470" s="3">
        <f t="shared" ca="1" si="158"/>
        <v>4</v>
      </c>
      <c r="E470" s="3" t="str">
        <f t="shared" ca="1" si="159"/>
        <v>IT</v>
      </c>
      <c r="F470" s="3">
        <f t="shared" ca="1" si="160"/>
        <v>3</v>
      </c>
      <c r="G470" s="3" t="str">
        <f t="shared" ca="1" si="154"/>
        <v>University</v>
      </c>
      <c r="H470" s="3">
        <f t="shared" ca="1" si="161"/>
        <v>3</v>
      </c>
      <c r="I470" s="3">
        <f t="shared" ca="1" si="162"/>
        <v>1</v>
      </c>
      <c r="J470" s="3">
        <f t="shared" ca="1" si="163"/>
        <v>39877</v>
      </c>
      <c r="K470" s="3">
        <f t="shared" ca="1" si="164"/>
        <v>11</v>
      </c>
      <c r="L470" s="3" t="str">
        <f t="shared" ca="1" si="165"/>
        <v>Nova Scotia</v>
      </c>
      <c r="M470" s="3">
        <f t="shared" ca="1" si="147"/>
        <v>159508</v>
      </c>
      <c r="N470" s="3">
        <f t="shared" ca="1" si="166"/>
        <v>104307.54408178397</v>
      </c>
      <c r="O470" s="3">
        <f t="shared" ca="1" si="148"/>
        <v>27202.130603629532</v>
      </c>
      <c r="P470" s="3">
        <f t="shared" ca="1" si="167"/>
        <v>9712</v>
      </c>
      <c r="Q470" s="3">
        <f t="shared" ca="1" si="149"/>
        <v>9061.1645987294742</v>
      </c>
      <c r="R470" s="3">
        <f t="shared" ca="1" si="150"/>
        <v>18878.851214716015</v>
      </c>
      <c r="S470" s="3">
        <f t="shared" ca="1" si="151"/>
        <v>205588.98181834555</v>
      </c>
      <c r="T470" s="3">
        <f t="shared" ca="1" si="152"/>
        <v>123080.70868051345</v>
      </c>
      <c r="U470" s="3">
        <f t="shared" ca="1" si="153"/>
        <v>82508.273137832104</v>
      </c>
    </row>
    <row r="471" spans="1:21" x14ac:dyDescent="0.3">
      <c r="A471" s="3">
        <f t="shared" ca="1" si="155"/>
        <v>2</v>
      </c>
      <c r="B471" s="3" t="str">
        <f t="shared" ca="1" si="156"/>
        <v>Women</v>
      </c>
      <c r="C471" s="3">
        <f t="shared" ca="1" si="157"/>
        <v>45</v>
      </c>
      <c r="D471" s="3">
        <f t="shared" ca="1" si="158"/>
        <v>5</v>
      </c>
      <c r="E471" s="3" t="str">
        <f t="shared" ca="1" si="159"/>
        <v>General Work</v>
      </c>
      <c r="F471" s="3">
        <f t="shared" ca="1" si="160"/>
        <v>4</v>
      </c>
      <c r="G471" s="3" t="str">
        <f t="shared" ca="1" si="154"/>
        <v>Technical</v>
      </c>
      <c r="H471" s="3">
        <f t="shared" ca="1" si="161"/>
        <v>0</v>
      </c>
      <c r="I471" s="3">
        <f t="shared" ca="1" si="162"/>
        <v>1</v>
      </c>
      <c r="J471" s="3">
        <f t="shared" ca="1" si="163"/>
        <v>89167</v>
      </c>
      <c r="K471" s="3">
        <f t="shared" ca="1" si="164"/>
        <v>13</v>
      </c>
      <c r="L471" s="3" t="str">
        <f t="shared" ca="1" si="165"/>
        <v>Prince Edward Island</v>
      </c>
      <c r="M471" s="3">
        <f t="shared" ca="1" si="147"/>
        <v>356668</v>
      </c>
      <c r="N471" s="3">
        <f t="shared" ca="1" si="166"/>
        <v>328591.64988416643</v>
      </c>
      <c r="O471" s="3">
        <f t="shared" ca="1" si="148"/>
        <v>48595.898715478092</v>
      </c>
      <c r="P471" s="3">
        <f t="shared" ca="1" si="167"/>
        <v>15208</v>
      </c>
      <c r="Q471" s="3">
        <f t="shared" ca="1" si="149"/>
        <v>30455.364940338521</v>
      </c>
      <c r="R471" s="3">
        <f t="shared" ca="1" si="150"/>
        <v>92670.473235965677</v>
      </c>
      <c r="S471" s="3">
        <f t="shared" ca="1" si="151"/>
        <v>497934.37195144373</v>
      </c>
      <c r="T471" s="3">
        <f t="shared" ca="1" si="152"/>
        <v>374255.01482450496</v>
      </c>
      <c r="U471" s="3">
        <f t="shared" ca="1" si="153"/>
        <v>123679.35712693876</v>
      </c>
    </row>
    <row r="472" spans="1:21" x14ac:dyDescent="0.3">
      <c r="A472" s="3">
        <f t="shared" ca="1" si="155"/>
        <v>1</v>
      </c>
      <c r="B472" s="3" t="str">
        <f t="shared" ca="1" si="156"/>
        <v>Men</v>
      </c>
      <c r="C472" s="3">
        <f t="shared" ca="1" si="157"/>
        <v>42</v>
      </c>
      <c r="D472" s="3">
        <f t="shared" ca="1" si="158"/>
        <v>2</v>
      </c>
      <c r="E472" s="3" t="str">
        <f t="shared" ca="1" si="159"/>
        <v>Construction</v>
      </c>
      <c r="F472" s="3">
        <f t="shared" ca="1" si="160"/>
        <v>3</v>
      </c>
      <c r="G472" s="3" t="str">
        <f t="shared" ca="1" si="154"/>
        <v>University</v>
      </c>
      <c r="H472" s="3">
        <f t="shared" ca="1" si="161"/>
        <v>2</v>
      </c>
      <c r="I472" s="3">
        <f t="shared" ca="1" si="162"/>
        <v>1</v>
      </c>
      <c r="J472" s="3">
        <f t="shared" ca="1" si="163"/>
        <v>87747</v>
      </c>
      <c r="K472" s="3">
        <f t="shared" ca="1" si="164"/>
        <v>2</v>
      </c>
      <c r="L472" s="3" t="str">
        <f t="shared" ca="1" si="165"/>
        <v>BC</v>
      </c>
      <c r="M472" s="3">
        <f t="shared" ca="1" si="147"/>
        <v>263241</v>
      </c>
      <c r="N472" s="3">
        <f t="shared" ca="1" si="166"/>
        <v>64377.937540365318</v>
      </c>
      <c r="O472" s="3">
        <f t="shared" ca="1" si="148"/>
        <v>5906.5132704195903</v>
      </c>
      <c r="P472" s="3">
        <f t="shared" ca="1" si="167"/>
        <v>826</v>
      </c>
      <c r="Q472" s="3">
        <f t="shared" ca="1" si="149"/>
        <v>19757.587012717133</v>
      </c>
      <c r="R472" s="3">
        <f t="shared" ca="1" si="150"/>
        <v>9040.0403951840781</v>
      </c>
      <c r="S472" s="3">
        <f t="shared" ca="1" si="151"/>
        <v>278187.55366560369</v>
      </c>
      <c r="T472" s="3">
        <f t="shared" ca="1" si="152"/>
        <v>84961.524553082447</v>
      </c>
      <c r="U472" s="3">
        <f t="shared" ca="1" si="153"/>
        <v>193226.02911252124</v>
      </c>
    </row>
    <row r="473" spans="1:21" x14ac:dyDescent="0.3">
      <c r="A473" s="3">
        <f t="shared" ca="1" si="155"/>
        <v>2</v>
      </c>
      <c r="B473" s="3" t="str">
        <f t="shared" ca="1" si="156"/>
        <v>Women</v>
      </c>
      <c r="C473" s="3">
        <f t="shared" ca="1" si="157"/>
        <v>33</v>
      </c>
      <c r="D473" s="3">
        <f t="shared" ca="1" si="158"/>
        <v>4</v>
      </c>
      <c r="E473" s="3" t="str">
        <f t="shared" ca="1" si="159"/>
        <v>IT</v>
      </c>
      <c r="F473" s="3">
        <f t="shared" ca="1" si="160"/>
        <v>4</v>
      </c>
      <c r="G473" s="3" t="str">
        <f t="shared" ca="1" si="154"/>
        <v>Technical</v>
      </c>
      <c r="H473" s="3">
        <f t="shared" ca="1" si="161"/>
        <v>0</v>
      </c>
      <c r="I473" s="3">
        <f t="shared" ca="1" si="162"/>
        <v>2</v>
      </c>
      <c r="J473" s="3">
        <f t="shared" ca="1" si="163"/>
        <v>87384</v>
      </c>
      <c r="K473" s="3">
        <f t="shared" ca="1" si="164"/>
        <v>4</v>
      </c>
      <c r="L473" s="3" t="str">
        <f t="shared" ca="1" si="165"/>
        <v>Alberta</v>
      </c>
      <c r="M473" s="3">
        <f t="shared" ca="1" si="147"/>
        <v>524304</v>
      </c>
      <c r="N473" s="3">
        <f t="shared" ca="1" si="166"/>
        <v>344748.03645134741</v>
      </c>
      <c r="O473" s="3">
        <f t="shared" ca="1" si="148"/>
        <v>117225.05831426276</v>
      </c>
      <c r="P473" s="3">
        <f t="shared" ca="1" si="167"/>
        <v>42012</v>
      </c>
      <c r="Q473" s="3">
        <f t="shared" ca="1" si="149"/>
        <v>47924.647068092185</v>
      </c>
      <c r="R473" s="3">
        <f t="shared" ca="1" si="150"/>
        <v>29835.268090739628</v>
      </c>
      <c r="S473" s="3">
        <f t="shared" ca="1" si="151"/>
        <v>671364.32640500239</v>
      </c>
      <c r="T473" s="3">
        <f t="shared" ca="1" si="152"/>
        <v>434684.6835194396</v>
      </c>
      <c r="U473" s="3">
        <f t="shared" ca="1" si="153"/>
        <v>236679.64288556279</v>
      </c>
    </row>
    <row r="474" spans="1:21" x14ac:dyDescent="0.3">
      <c r="A474" s="3">
        <f t="shared" ca="1" si="155"/>
        <v>2</v>
      </c>
      <c r="B474" s="3" t="str">
        <f t="shared" ca="1" si="156"/>
        <v>Women</v>
      </c>
      <c r="C474" s="3">
        <f t="shared" ca="1" si="157"/>
        <v>42</v>
      </c>
      <c r="D474" s="3">
        <f t="shared" ca="1" si="158"/>
        <v>2</v>
      </c>
      <c r="E474" s="3" t="str">
        <f t="shared" ca="1" si="159"/>
        <v>Construction</v>
      </c>
      <c r="F474" s="3">
        <f t="shared" ca="1" si="160"/>
        <v>1</v>
      </c>
      <c r="G474" s="3" t="str">
        <f t="shared" ca="1" si="154"/>
        <v>High School</v>
      </c>
      <c r="H474" s="3">
        <f t="shared" ca="1" si="161"/>
        <v>0</v>
      </c>
      <c r="I474" s="3">
        <f t="shared" ca="1" si="162"/>
        <v>1</v>
      </c>
      <c r="J474" s="3">
        <f t="shared" ca="1" si="163"/>
        <v>29570</v>
      </c>
      <c r="K474" s="3">
        <f t="shared" ca="1" si="164"/>
        <v>11</v>
      </c>
      <c r="L474" s="3" t="str">
        <f t="shared" ca="1" si="165"/>
        <v>Nova Scotia</v>
      </c>
      <c r="M474" s="3">
        <f t="shared" ca="1" si="147"/>
        <v>147850</v>
      </c>
      <c r="N474" s="3">
        <f t="shared" ca="1" si="166"/>
        <v>110626.6584350519</v>
      </c>
      <c r="O474" s="3">
        <f t="shared" ca="1" si="148"/>
        <v>14529.604378006621</v>
      </c>
      <c r="P474" s="3">
        <f t="shared" ca="1" si="167"/>
        <v>596</v>
      </c>
      <c r="Q474" s="3">
        <f t="shared" ca="1" si="149"/>
        <v>28558.663731452296</v>
      </c>
      <c r="R474" s="3">
        <f t="shared" ca="1" si="150"/>
        <v>32161.916851028105</v>
      </c>
      <c r="S474" s="3">
        <f t="shared" ca="1" si="151"/>
        <v>194541.52122903473</v>
      </c>
      <c r="T474" s="3">
        <f t="shared" ca="1" si="152"/>
        <v>139781.32216650419</v>
      </c>
      <c r="U474" s="3">
        <f t="shared" ca="1" si="153"/>
        <v>54760.199062530533</v>
      </c>
    </row>
    <row r="475" spans="1:21" x14ac:dyDescent="0.3">
      <c r="A475" s="3">
        <f t="shared" ca="1" si="155"/>
        <v>2</v>
      </c>
      <c r="B475" s="3" t="str">
        <f t="shared" ca="1" si="156"/>
        <v>Women</v>
      </c>
      <c r="C475" s="3">
        <f t="shared" ca="1" si="157"/>
        <v>28</v>
      </c>
      <c r="D475" s="3">
        <f t="shared" ca="1" si="158"/>
        <v>5</v>
      </c>
      <c r="E475" s="3" t="str">
        <f t="shared" ca="1" si="159"/>
        <v>General Work</v>
      </c>
      <c r="F475" s="3">
        <f t="shared" ca="1" si="160"/>
        <v>2</v>
      </c>
      <c r="G475" s="3" t="str">
        <f t="shared" ca="1" si="154"/>
        <v>College</v>
      </c>
      <c r="H475" s="3">
        <f t="shared" ca="1" si="161"/>
        <v>3</v>
      </c>
      <c r="I475" s="3">
        <f t="shared" ca="1" si="162"/>
        <v>3</v>
      </c>
      <c r="J475" s="3">
        <f t="shared" ca="1" si="163"/>
        <v>43590</v>
      </c>
      <c r="K475" s="3">
        <f t="shared" ca="1" si="164"/>
        <v>1</v>
      </c>
      <c r="L475" s="3" t="str">
        <f t="shared" ca="1" si="165"/>
        <v>Yukon</v>
      </c>
      <c r="M475" s="3">
        <f t="shared" ca="1" si="147"/>
        <v>174360</v>
      </c>
      <c r="N475" s="3">
        <f t="shared" ca="1" si="166"/>
        <v>102286.53270872388</v>
      </c>
      <c r="O475" s="3">
        <f t="shared" ca="1" si="148"/>
        <v>85456.822948491987</v>
      </c>
      <c r="P475" s="3">
        <f t="shared" ca="1" si="167"/>
        <v>83119</v>
      </c>
      <c r="Q475" s="3">
        <f t="shared" ca="1" si="149"/>
        <v>36962.318885033863</v>
      </c>
      <c r="R475" s="3">
        <f t="shared" ca="1" si="150"/>
        <v>64144.559265917167</v>
      </c>
      <c r="S475" s="3">
        <f t="shared" ca="1" si="151"/>
        <v>323961.38221440918</v>
      </c>
      <c r="T475" s="3">
        <f t="shared" ca="1" si="152"/>
        <v>222367.85159375775</v>
      </c>
      <c r="U475" s="3">
        <f t="shared" ca="1" si="153"/>
        <v>101593.53062065144</v>
      </c>
    </row>
    <row r="476" spans="1:21" x14ac:dyDescent="0.3">
      <c r="A476" s="3">
        <f t="shared" ca="1" si="155"/>
        <v>1</v>
      </c>
      <c r="B476" s="3" t="str">
        <f t="shared" ca="1" si="156"/>
        <v>Men</v>
      </c>
      <c r="C476" s="3">
        <f t="shared" ca="1" si="157"/>
        <v>37</v>
      </c>
      <c r="D476" s="3">
        <f t="shared" ca="1" si="158"/>
        <v>4</v>
      </c>
      <c r="E476" s="3" t="str">
        <f t="shared" ca="1" si="159"/>
        <v>IT</v>
      </c>
      <c r="F476" s="3">
        <f t="shared" ca="1" si="160"/>
        <v>4</v>
      </c>
      <c r="G476" s="3" t="str">
        <f t="shared" ca="1" si="154"/>
        <v>Technical</v>
      </c>
      <c r="H476" s="3">
        <f t="shared" ca="1" si="161"/>
        <v>3</v>
      </c>
      <c r="I476" s="3">
        <f t="shared" ca="1" si="162"/>
        <v>3</v>
      </c>
      <c r="J476" s="3">
        <f t="shared" ca="1" si="163"/>
        <v>41365</v>
      </c>
      <c r="K476" s="3">
        <f t="shared" ca="1" si="164"/>
        <v>5</v>
      </c>
      <c r="L476" s="3" t="str">
        <f t="shared" ca="1" si="165"/>
        <v>Nunavut</v>
      </c>
      <c r="M476" s="3">
        <f t="shared" ca="1" si="147"/>
        <v>206825</v>
      </c>
      <c r="N476" s="3">
        <f t="shared" ca="1" si="166"/>
        <v>116352.62238202343</v>
      </c>
      <c r="O476" s="3">
        <f t="shared" ca="1" si="148"/>
        <v>41145.060780615458</v>
      </c>
      <c r="P476" s="3">
        <f t="shared" ca="1" si="167"/>
        <v>3114</v>
      </c>
      <c r="Q476" s="3">
        <f t="shared" ca="1" si="149"/>
        <v>33093.207771130503</v>
      </c>
      <c r="R476" s="3">
        <f t="shared" ca="1" si="150"/>
        <v>45530.860807041841</v>
      </c>
      <c r="S476" s="3">
        <f t="shared" ca="1" si="151"/>
        <v>293500.9215876573</v>
      </c>
      <c r="T476" s="3">
        <f t="shared" ca="1" si="152"/>
        <v>152559.83015315392</v>
      </c>
      <c r="U476" s="3">
        <f t="shared" ca="1" si="153"/>
        <v>140941.09143450338</v>
      </c>
    </row>
    <row r="477" spans="1:21" x14ac:dyDescent="0.3">
      <c r="A477" s="3">
        <f t="shared" ca="1" si="155"/>
        <v>1</v>
      </c>
      <c r="B477" s="3" t="str">
        <f t="shared" ca="1" si="156"/>
        <v>Men</v>
      </c>
      <c r="C477" s="3">
        <f t="shared" ca="1" si="157"/>
        <v>42</v>
      </c>
      <c r="D477" s="3">
        <f t="shared" ca="1" si="158"/>
        <v>3</v>
      </c>
      <c r="E477" s="3" t="str">
        <f t="shared" ca="1" si="159"/>
        <v>Teaching</v>
      </c>
      <c r="F477" s="3">
        <f t="shared" ca="1" si="160"/>
        <v>1</v>
      </c>
      <c r="G477" s="3" t="str">
        <f t="shared" ca="1" si="154"/>
        <v>High School</v>
      </c>
      <c r="H477" s="3">
        <f t="shared" ca="1" si="161"/>
        <v>4</v>
      </c>
      <c r="I477" s="3">
        <f t="shared" ca="1" si="162"/>
        <v>3</v>
      </c>
      <c r="J477" s="3">
        <f t="shared" ca="1" si="163"/>
        <v>38851</v>
      </c>
      <c r="K477" s="3">
        <f t="shared" ca="1" si="164"/>
        <v>9</v>
      </c>
      <c r="L477" s="3" t="str">
        <f t="shared" ca="1" si="165"/>
        <v>New Foundland</v>
      </c>
      <c r="M477" s="3">
        <f t="shared" ca="1" si="147"/>
        <v>116553</v>
      </c>
      <c r="N477" s="3">
        <f t="shared" ca="1" si="166"/>
        <v>37936.613524207649</v>
      </c>
      <c r="O477" s="3">
        <f t="shared" ca="1" si="148"/>
        <v>41581.447365712418</v>
      </c>
      <c r="P477" s="3">
        <f t="shared" ca="1" si="167"/>
        <v>39440</v>
      </c>
      <c r="Q477" s="3">
        <f t="shared" ca="1" si="149"/>
        <v>16446.931765877624</v>
      </c>
      <c r="R477" s="3">
        <f t="shared" ca="1" si="150"/>
        <v>7915.0495121482527</v>
      </c>
      <c r="S477" s="3">
        <f t="shared" ca="1" si="151"/>
        <v>166049.49687786069</v>
      </c>
      <c r="T477" s="3">
        <f t="shared" ca="1" si="152"/>
        <v>93823.545290085269</v>
      </c>
      <c r="U477" s="3">
        <f t="shared" ca="1" si="153"/>
        <v>72225.951587775417</v>
      </c>
    </row>
    <row r="478" spans="1:21" x14ac:dyDescent="0.3">
      <c r="A478" s="3">
        <f t="shared" ca="1" si="155"/>
        <v>1</v>
      </c>
      <c r="B478" s="3" t="str">
        <f t="shared" ca="1" si="156"/>
        <v>Men</v>
      </c>
      <c r="C478" s="3">
        <f t="shared" ca="1" si="157"/>
        <v>38</v>
      </c>
      <c r="D478" s="3">
        <f t="shared" ca="1" si="158"/>
        <v>1</v>
      </c>
      <c r="E478" s="3" t="str">
        <f t="shared" ca="1" si="159"/>
        <v>Health</v>
      </c>
      <c r="F478" s="3">
        <f t="shared" ca="1" si="160"/>
        <v>5</v>
      </c>
      <c r="G478" s="3" t="str">
        <f t="shared" ca="1" si="154"/>
        <v>Other</v>
      </c>
      <c r="H478" s="3">
        <f t="shared" ca="1" si="161"/>
        <v>2</v>
      </c>
      <c r="I478" s="3">
        <f t="shared" ca="1" si="162"/>
        <v>3</v>
      </c>
      <c r="J478" s="3">
        <f t="shared" ca="1" si="163"/>
        <v>33641</v>
      </c>
      <c r="K478" s="3">
        <f t="shared" ca="1" si="164"/>
        <v>12</v>
      </c>
      <c r="L478" s="3" t="str">
        <f t="shared" ca="1" si="165"/>
        <v>Prince Edward Island</v>
      </c>
      <c r="M478" s="3">
        <f t="shared" ref="M478:M504" ca="1" si="168">J478*RANDBETWEEN(3,6)</f>
        <v>201846</v>
      </c>
      <c r="N478" s="3">
        <f t="shared" ca="1" si="166"/>
        <v>138650.63986227414</v>
      </c>
      <c r="O478" s="3">
        <f t="shared" ref="O478:O504" ca="1" si="169">I478*RAND()*J478</f>
        <v>26690.766424465368</v>
      </c>
      <c r="P478" s="3">
        <f t="shared" ca="1" si="167"/>
        <v>8429</v>
      </c>
      <c r="Q478" s="3">
        <f t="shared" ref="Q478:Q504" ca="1" si="170">RAND()*J478</f>
        <v>6248.3237212369186</v>
      </c>
      <c r="R478" s="3">
        <f t="shared" ref="R478:R504" ca="1" si="171">RAND()*J478*1.5</f>
        <v>34002.322670367023</v>
      </c>
      <c r="S478" s="3">
        <f t="shared" ref="S478:S504" ca="1" si="172">M478+O478+R478</f>
        <v>262539.08909483242</v>
      </c>
      <c r="T478" s="3">
        <f t="shared" ref="T478:T504" ca="1" si="173">N478+P478+Q478</f>
        <v>153327.96358351107</v>
      </c>
      <c r="U478" s="3">
        <f t="shared" ref="U478:U504" ca="1" si="174">S478-T478</f>
        <v>109211.12551132136</v>
      </c>
    </row>
    <row r="479" spans="1:21" x14ac:dyDescent="0.3">
      <c r="A479" s="3">
        <f t="shared" ca="1" si="155"/>
        <v>1</v>
      </c>
      <c r="B479" s="3" t="str">
        <f t="shared" ca="1" si="156"/>
        <v>Men</v>
      </c>
      <c r="C479" s="3">
        <f t="shared" ca="1" si="157"/>
        <v>32</v>
      </c>
      <c r="D479" s="3">
        <f t="shared" ca="1" si="158"/>
        <v>3</v>
      </c>
      <c r="E479" s="3" t="str">
        <f t="shared" ca="1" si="159"/>
        <v>Teaching</v>
      </c>
      <c r="F479" s="3">
        <f t="shared" ca="1" si="160"/>
        <v>5</v>
      </c>
      <c r="G479" s="3" t="str">
        <f t="shared" ca="1" si="154"/>
        <v>Other</v>
      </c>
      <c r="H479" s="3">
        <f t="shared" ca="1" si="161"/>
        <v>1</v>
      </c>
      <c r="I479" s="3">
        <f t="shared" ca="1" si="162"/>
        <v>2</v>
      </c>
      <c r="J479" s="3">
        <f t="shared" ca="1" si="163"/>
        <v>45253</v>
      </c>
      <c r="K479" s="3">
        <f t="shared" ca="1" si="164"/>
        <v>1</v>
      </c>
      <c r="L479" s="3" t="str">
        <f t="shared" ca="1" si="165"/>
        <v>Yukon</v>
      </c>
      <c r="M479" s="3">
        <f t="shared" ca="1" si="168"/>
        <v>226265</v>
      </c>
      <c r="N479" s="3">
        <f t="shared" ca="1" si="166"/>
        <v>69385.074190271844</v>
      </c>
      <c r="O479" s="3">
        <f t="shared" ca="1" si="169"/>
        <v>55607.051136889626</v>
      </c>
      <c r="P479" s="3">
        <f t="shared" ca="1" si="167"/>
        <v>4282</v>
      </c>
      <c r="Q479" s="3">
        <f t="shared" ca="1" si="170"/>
        <v>17198.784639574122</v>
      </c>
      <c r="R479" s="3">
        <f t="shared" ca="1" si="171"/>
        <v>29260.489083703593</v>
      </c>
      <c r="S479" s="3">
        <f t="shared" ca="1" si="172"/>
        <v>311132.54022059322</v>
      </c>
      <c r="T479" s="3">
        <f t="shared" ca="1" si="173"/>
        <v>90865.858829845965</v>
      </c>
      <c r="U479" s="3">
        <f t="shared" ca="1" si="174"/>
        <v>220266.68139074725</v>
      </c>
    </row>
    <row r="480" spans="1:21" x14ac:dyDescent="0.3">
      <c r="A480" s="3">
        <f t="shared" ca="1" si="155"/>
        <v>2</v>
      </c>
      <c r="B480" s="3" t="str">
        <f t="shared" ca="1" si="156"/>
        <v>Women</v>
      </c>
      <c r="C480" s="3">
        <f t="shared" ca="1" si="157"/>
        <v>27</v>
      </c>
      <c r="D480" s="3">
        <f t="shared" ca="1" si="158"/>
        <v>5</v>
      </c>
      <c r="E480" s="3" t="str">
        <f t="shared" ca="1" si="159"/>
        <v>General Work</v>
      </c>
      <c r="F480" s="3">
        <f t="shared" ca="1" si="160"/>
        <v>2</v>
      </c>
      <c r="G480" s="3" t="str">
        <f t="shared" ca="1" si="154"/>
        <v>College</v>
      </c>
      <c r="H480" s="3">
        <f t="shared" ca="1" si="161"/>
        <v>1</v>
      </c>
      <c r="I480" s="3">
        <f t="shared" ca="1" si="162"/>
        <v>3</v>
      </c>
      <c r="J480" s="3">
        <f t="shared" ca="1" si="163"/>
        <v>88428</v>
      </c>
      <c r="K480" s="3">
        <f t="shared" ca="1" si="164"/>
        <v>6</v>
      </c>
      <c r="L480" s="3" t="str">
        <f t="shared" ca="1" si="165"/>
        <v>Saskatchewan</v>
      </c>
      <c r="M480" s="3">
        <f t="shared" ca="1" si="168"/>
        <v>265284</v>
      </c>
      <c r="N480" s="3">
        <f t="shared" ca="1" si="166"/>
        <v>77046.475805687689</v>
      </c>
      <c r="O480" s="3">
        <f t="shared" ca="1" si="169"/>
        <v>15081.429337483884</v>
      </c>
      <c r="P480" s="3">
        <f t="shared" ca="1" si="167"/>
        <v>1416</v>
      </c>
      <c r="Q480" s="3">
        <f t="shared" ca="1" si="170"/>
        <v>28015.197166911825</v>
      </c>
      <c r="R480" s="3">
        <f t="shared" ca="1" si="171"/>
        <v>106923.79709310502</v>
      </c>
      <c r="S480" s="3">
        <f t="shared" ca="1" si="172"/>
        <v>387289.22643058893</v>
      </c>
      <c r="T480" s="3">
        <f t="shared" ca="1" si="173"/>
        <v>106477.67297259951</v>
      </c>
      <c r="U480" s="3">
        <f t="shared" ca="1" si="174"/>
        <v>280811.55345798942</v>
      </c>
    </row>
    <row r="481" spans="1:21" x14ac:dyDescent="0.3">
      <c r="A481" s="3">
        <f t="shared" ca="1" si="155"/>
        <v>2</v>
      </c>
      <c r="B481" s="3" t="str">
        <f t="shared" ca="1" si="156"/>
        <v>Women</v>
      </c>
      <c r="C481" s="3">
        <f t="shared" ca="1" si="157"/>
        <v>42</v>
      </c>
      <c r="D481" s="3">
        <f t="shared" ca="1" si="158"/>
        <v>1</v>
      </c>
      <c r="E481" s="3" t="str">
        <f t="shared" ca="1" si="159"/>
        <v>Health</v>
      </c>
      <c r="F481" s="3">
        <f t="shared" ca="1" si="160"/>
        <v>5</v>
      </c>
      <c r="G481" s="3" t="str">
        <f t="shared" ca="1" si="154"/>
        <v>Other</v>
      </c>
      <c r="H481" s="3">
        <f t="shared" ca="1" si="161"/>
        <v>3</v>
      </c>
      <c r="I481" s="3">
        <f t="shared" ca="1" si="162"/>
        <v>1</v>
      </c>
      <c r="J481" s="3">
        <f t="shared" ca="1" si="163"/>
        <v>53814</v>
      </c>
      <c r="K481" s="3">
        <f t="shared" ca="1" si="164"/>
        <v>9</v>
      </c>
      <c r="L481" s="3" t="str">
        <f t="shared" ca="1" si="165"/>
        <v>New Foundland</v>
      </c>
      <c r="M481" s="3">
        <f t="shared" ca="1" si="168"/>
        <v>269070</v>
      </c>
      <c r="N481" s="3">
        <f t="shared" ca="1" si="166"/>
        <v>206801.63089498767</v>
      </c>
      <c r="O481" s="3">
        <f t="shared" ca="1" si="169"/>
        <v>4466.525536602916</v>
      </c>
      <c r="P481" s="3">
        <f t="shared" ca="1" si="167"/>
        <v>4319</v>
      </c>
      <c r="Q481" s="3">
        <f t="shared" ca="1" si="170"/>
        <v>11308.03797747741</v>
      </c>
      <c r="R481" s="3">
        <f t="shared" ca="1" si="171"/>
        <v>80229.414341501368</v>
      </c>
      <c r="S481" s="3">
        <f t="shared" ca="1" si="172"/>
        <v>353765.93987810431</v>
      </c>
      <c r="T481" s="3">
        <f t="shared" ca="1" si="173"/>
        <v>222428.66887246509</v>
      </c>
      <c r="U481" s="3">
        <f t="shared" ca="1" si="174"/>
        <v>131337.27100563922</v>
      </c>
    </row>
    <row r="482" spans="1:21" x14ac:dyDescent="0.3">
      <c r="A482" s="3">
        <f t="shared" ca="1" si="155"/>
        <v>2</v>
      </c>
      <c r="B482" s="3" t="str">
        <f t="shared" ca="1" si="156"/>
        <v>Women</v>
      </c>
      <c r="C482" s="3">
        <f t="shared" ca="1" si="157"/>
        <v>30</v>
      </c>
      <c r="D482" s="3">
        <f t="shared" ca="1" si="158"/>
        <v>3</v>
      </c>
      <c r="E482" s="3" t="str">
        <f t="shared" ca="1" si="159"/>
        <v>Teaching</v>
      </c>
      <c r="F482" s="3">
        <f t="shared" ca="1" si="160"/>
        <v>5</v>
      </c>
      <c r="G482" s="3" t="str">
        <f t="shared" ca="1" si="154"/>
        <v>Other</v>
      </c>
      <c r="H482" s="3">
        <f t="shared" ca="1" si="161"/>
        <v>2</v>
      </c>
      <c r="I482" s="3">
        <f t="shared" ca="1" si="162"/>
        <v>2</v>
      </c>
      <c r="J482" s="3">
        <f t="shared" ca="1" si="163"/>
        <v>47004</v>
      </c>
      <c r="K482" s="3">
        <f t="shared" ca="1" si="164"/>
        <v>11</v>
      </c>
      <c r="L482" s="3" t="str">
        <f t="shared" ca="1" si="165"/>
        <v>Nova Scotia</v>
      </c>
      <c r="M482" s="3">
        <f t="shared" ca="1" si="168"/>
        <v>235020</v>
      </c>
      <c r="N482" s="3">
        <f t="shared" ca="1" si="166"/>
        <v>16242.822688893437</v>
      </c>
      <c r="O482" s="3">
        <f t="shared" ca="1" si="169"/>
        <v>5951.7818113077692</v>
      </c>
      <c r="P482" s="3">
        <f t="shared" ca="1" si="167"/>
        <v>5148</v>
      </c>
      <c r="Q482" s="3">
        <f t="shared" ca="1" si="170"/>
        <v>42804.59944457066</v>
      </c>
      <c r="R482" s="3">
        <f t="shared" ca="1" si="171"/>
        <v>20825.734861418001</v>
      </c>
      <c r="S482" s="3">
        <f t="shared" ca="1" si="172"/>
        <v>261797.51667272576</v>
      </c>
      <c r="T482" s="3">
        <f t="shared" ca="1" si="173"/>
        <v>64195.422133464097</v>
      </c>
      <c r="U482" s="3">
        <f t="shared" ca="1" si="174"/>
        <v>197602.09453926166</v>
      </c>
    </row>
    <row r="483" spans="1:21" x14ac:dyDescent="0.3">
      <c r="A483" s="3">
        <f t="shared" ca="1" si="155"/>
        <v>2</v>
      </c>
      <c r="B483" s="3" t="str">
        <f t="shared" ca="1" si="156"/>
        <v>Women</v>
      </c>
      <c r="C483" s="3">
        <f t="shared" ca="1" si="157"/>
        <v>25</v>
      </c>
      <c r="D483" s="3">
        <f t="shared" ca="1" si="158"/>
        <v>2</v>
      </c>
      <c r="E483" s="3" t="str">
        <f t="shared" ca="1" si="159"/>
        <v>Construction</v>
      </c>
      <c r="F483" s="3">
        <f t="shared" ca="1" si="160"/>
        <v>5</v>
      </c>
      <c r="G483" s="3" t="str">
        <f t="shared" ca="1" si="154"/>
        <v>Other</v>
      </c>
      <c r="H483" s="3">
        <f t="shared" ca="1" si="161"/>
        <v>0</v>
      </c>
      <c r="I483" s="3">
        <f t="shared" ca="1" si="162"/>
        <v>2</v>
      </c>
      <c r="J483" s="3">
        <f t="shared" ca="1" si="163"/>
        <v>77672</v>
      </c>
      <c r="K483" s="3">
        <f t="shared" ca="1" si="164"/>
        <v>12</v>
      </c>
      <c r="L483" s="3" t="str">
        <f t="shared" ca="1" si="165"/>
        <v>Prince Edward Island</v>
      </c>
      <c r="M483" s="3">
        <f t="shared" ca="1" si="168"/>
        <v>310688</v>
      </c>
      <c r="N483" s="3">
        <f t="shared" ca="1" si="166"/>
        <v>87854.820139918171</v>
      </c>
      <c r="O483" s="3">
        <f t="shared" ca="1" si="169"/>
        <v>56136.999632627179</v>
      </c>
      <c r="P483" s="3">
        <f t="shared" ca="1" si="167"/>
        <v>27659</v>
      </c>
      <c r="Q483" s="3">
        <f t="shared" ca="1" si="170"/>
        <v>6960.6253763192144</v>
      </c>
      <c r="R483" s="3">
        <f t="shared" ca="1" si="171"/>
        <v>7284.6530873734928</v>
      </c>
      <c r="S483" s="3">
        <f t="shared" ca="1" si="172"/>
        <v>374109.65272000065</v>
      </c>
      <c r="T483" s="3">
        <f t="shared" ca="1" si="173"/>
        <v>122474.44551623738</v>
      </c>
      <c r="U483" s="3">
        <f t="shared" ca="1" si="174"/>
        <v>251635.20720376328</v>
      </c>
    </row>
    <row r="484" spans="1:21" x14ac:dyDescent="0.3">
      <c r="A484" s="3">
        <f t="shared" ca="1" si="155"/>
        <v>2</v>
      </c>
      <c r="B484" s="3" t="str">
        <f t="shared" ca="1" si="156"/>
        <v>Women</v>
      </c>
      <c r="C484" s="3">
        <f t="shared" ca="1" si="157"/>
        <v>37</v>
      </c>
      <c r="D484" s="3">
        <f t="shared" ca="1" si="158"/>
        <v>5</v>
      </c>
      <c r="E484" s="3" t="str">
        <f t="shared" ca="1" si="159"/>
        <v>General Work</v>
      </c>
      <c r="F484" s="3">
        <f t="shared" ca="1" si="160"/>
        <v>3</v>
      </c>
      <c r="G484" s="3" t="str">
        <f t="shared" ca="1" si="154"/>
        <v>University</v>
      </c>
      <c r="H484" s="3">
        <f t="shared" ca="1" si="161"/>
        <v>4</v>
      </c>
      <c r="I484" s="3">
        <f t="shared" ca="1" si="162"/>
        <v>2</v>
      </c>
      <c r="J484" s="3">
        <f t="shared" ca="1" si="163"/>
        <v>29376</v>
      </c>
      <c r="K484" s="3">
        <f t="shared" ca="1" si="164"/>
        <v>11</v>
      </c>
      <c r="L484" s="3" t="str">
        <f t="shared" ca="1" si="165"/>
        <v>Nova Scotia</v>
      </c>
      <c r="M484" s="3">
        <f t="shared" ca="1" si="168"/>
        <v>88128</v>
      </c>
      <c r="N484" s="3">
        <f t="shared" ca="1" si="166"/>
        <v>66345.781325312695</v>
      </c>
      <c r="O484" s="3">
        <f t="shared" ca="1" si="169"/>
        <v>27156.846930679796</v>
      </c>
      <c r="P484" s="3">
        <f t="shared" ca="1" si="167"/>
        <v>16341</v>
      </c>
      <c r="Q484" s="3">
        <f t="shared" ca="1" si="170"/>
        <v>24747.042046762701</v>
      </c>
      <c r="R484" s="3">
        <f t="shared" ca="1" si="171"/>
        <v>7127.8721486185241</v>
      </c>
      <c r="S484" s="3">
        <f t="shared" ca="1" si="172"/>
        <v>122412.71907929832</v>
      </c>
      <c r="T484" s="3">
        <f t="shared" ca="1" si="173"/>
        <v>107433.82337207539</v>
      </c>
      <c r="U484" s="3">
        <f t="shared" ca="1" si="174"/>
        <v>14978.895707222924</v>
      </c>
    </row>
    <row r="485" spans="1:21" x14ac:dyDescent="0.3">
      <c r="A485" s="3">
        <f t="shared" ca="1" si="155"/>
        <v>1</v>
      </c>
      <c r="B485" s="3" t="str">
        <f t="shared" ca="1" si="156"/>
        <v>Men</v>
      </c>
      <c r="C485" s="3">
        <f t="shared" ca="1" si="157"/>
        <v>41</v>
      </c>
      <c r="D485" s="3">
        <f t="shared" ca="1" si="158"/>
        <v>1</v>
      </c>
      <c r="E485" s="3" t="str">
        <f t="shared" ca="1" si="159"/>
        <v>Health</v>
      </c>
      <c r="F485" s="3">
        <f t="shared" ca="1" si="160"/>
        <v>4</v>
      </c>
      <c r="G485" s="3" t="str">
        <f t="shared" ca="1" si="154"/>
        <v>Technical</v>
      </c>
      <c r="H485" s="3">
        <f t="shared" ca="1" si="161"/>
        <v>2</v>
      </c>
      <c r="I485" s="3">
        <f t="shared" ca="1" si="162"/>
        <v>3</v>
      </c>
      <c r="J485" s="3">
        <f t="shared" ca="1" si="163"/>
        <v>71461</v>
      </c>
      <c r="K485" s="3">
        <f t="shared" ca="1" si="164"/>
        <v>7</v>
      </c>
      <c r="L485" s="3" t="str">
        <f t="shared" ca="1" si="165"/>
        <v>Ontario</v>
      </c>
      <c r="M485" s="3">
        <f t="shared" ca="1" si="168"/>
        <v>428766</v>
      </c>
      <c r="N485" s="3">
        <f t="shared" ca="1" si="166"/>
        <v>235808.67613974589</v>
      </c>
      <c r="O485" s="3">
        <f t="shared" ca="1" si="169"/>
        <v>188460.46027119269</v>
      </c>
      <c r="P485" s="3">
        <f t="shared" ca="1" si="167"/>
        <v>30823</v>
      </c>
      <c r="Q485" s="3">
        <f t="shared" ca="1" si="170"/>
        <v>61505.453061678352</v>
      </c>
      <c r="R485" s="3">
        <f t="shared" ca="1" si="171"/>
        <v>23934.208118332397</v>
      </c>
      <c r="S485" s="3">
        <f t="shared" ca="1" si="172"/>
        <v>641160.66838952515</v>
      </c>
      <c r="T485" s="3">
        <f t="shared" ca="1" si="173"/>
        <v>328137.12920142419</v>
      </c>
      <c r="U485" s="3">
        <f t="shared" ca="1" si="174"/>
        <v>313023.53918810096</v>
      </c>
    </row>
    <row r="486" spans="1:21" x14ac:dyDescent="0.3">
      <c r="A486" s="3">
        <f t="shared" ca="1" si="155"/>
        <v>2</v>
      </c>
      <c r="B486" s="3" t="str">
        <f t="shared" ca="1" si="156"/>
        <v>Women</v>
      </c>
      <c r="C486" s="3">
        <f t="shared" ca="1" si="157"/>
        <v>31</v>
      </c>
      <c r="D486" s="3">
        <f t="shared" ca="1" si="158"/>
        <v>6</v>
      </c>
      <c r="E486" s="3" t="str">
        <f t="shared" ca="1" si="159"/>
        <v>Agriculture</v>
      </c>
      <c r="F486" s="3">
        <f t="shared" ca="1" si="160"/>
        <v>2</v>
      </c>
      <c r="G486" s="3" t="str">
        <f t="shared" ca="1" si="154"/>
        <v>College</v>
      </c>
      <c r="H486" s="3">
        <f t="shared" ca="1" si="161"/>
        <v>2</v>
      </c>
      <c r="I486" s="3">
        <f t="shared" ca="1" si="162"/>
        <v>1</v>
      </c>
      <c r="J486" s="3">
        <f t="shared" ca="1" si="163"/>
        <v>63004</v>
      </c>
      <c r="K486" s="3">
        <f t="shared" ca="1" si="164"/>
        <v>3</v>
      </c>
      <c r="L486" s="3" t="str">
        <f t="shared" ca="1" si="165"/>
        <v>Northwest TR</v>
      </c>
      <c r="M486" s="3">
        <f t="shared" ca="1" si="168"/>
        <v>315020</v>
      </c>
      <c r="N486" s="3">
        <f t="shared" ca="1" si="166"/>
        <v>270029.75749642256</v>
      </c>
      <c r="O486" s="3">
        <f t="shared" ca="1" si="169"/>
        <v>13090.119190641381</v>
      </c>
      <c r="P486" s="3">
        <f t="shared" ca="1" si="167"/>
        <v>1573</v>
      </c>
      <c r="Q486" s="3">
        <f t="shared" ca="1" si="170"/>
        <v>9829.0874373505558</v>
      </c>
      <c r="R486" s="3">
        <f t="shared" ca="1" si="171"/>
        <v>38353.436689067239</v>
      </c>
      <c r="S486" s="3">
        <f t="shared" ca="1" si="172"/>
        <v>366463.55587970861</v>
      </c>
      <c r="T486" s="3">
        <f t="shared" ca="1" si="173"/>
        <v>281431.8449337731</v>
      </c>
      <c r="U486" s="3">
        <f t="shared" ca="1" si="174"/>
        <v>85031.710945935512</v>
      </c>
    </row>
    <row r="487" spans="1:21" x14ac:dyDescent="0.3">
      <c r="A487" s="3">
        <f t="shared" ca="1" si="155"/>
        <v>1</v>
      </c>
      <c r="B487" s="3" t="str">
        <f t="shared" ca="1" si="156"/>
        <v>Men</v>
      </c>
      <c r="C487" s="3">
        <f t="shared" ca="1" si="157"/>
        <v>33</v>
      </c>
      <c r="D487" s="3">
        <f t="shared" ca="1" si="158"/>
        <v>6</v>
      </c>
      <c r="E487" s="3" t="str">
        <f t="shared" ca="1" si="159"/>
        <v>Agriculture</v>
      </c>
      <c r="F487" s="3">
        <f t="shared" ca="1" si="160"/>
        <v>2</v>
      </c>
      <c r="G487" s="3" t="str">
        <f t="shared" ca="1" si="154"/>
        <v>College</v>
      </c>
      <c r="H487" s="3">
        <f t="shared" ca="1" si="161"/>
        <v>3</v>
      </c>
      <c r="I487" s="3">
        <f t="shared" ca="1" si="162"/>
        <v>3</v>
      </c>
      <c r="J487" s="3">
        <f t="shared" ca="1" si="163"/>
        <v>73184</v>
      </c>
      <c r="K487" s="3">
        <f t="shared" ca="1" si="164"/>
        <v>4</v>
      </c>
      <c r="L487" s="3" t="str">
        <f t="shared" ca="1" si="165"/>
        <v>Alberta</v>
      </c>
      <c r="M487" s="3">
        <f t="shared" ca="1" si="168"/>
        <v>439104</v>
      </c>
      <c r="N487" s="3">
        <f t="shared" ca="1" si="166"/>
        <v>191755.14844963135</v>
      </c>
      <c r="O487" s="3">
        <f t="shared" ca="1" si="169"/>
        <v>187016.10032388361</v>
      </c>
      <c r="P487" s="3">
        <f t="shared" ca="1" si="167"/>
        <v>4685</v>
      </c>
      <c r="Q487" s="3">
        <f t="shared" ca="1" si="170"/>
        <v>59152.634932515466</v>
      </c>
      <c r="R487" s="3">
        <f t="shared" ca="1" si="171"/>
        <v>25810.828479788986</v>
      </c>
      <c r="S487" s="3">
        <f t="shared" ca="1" si="172"/>
        <v>651930.92880367255</v>
      </c>
      <c r="T487" s="3">
        <f t="shared" ca="1" si="173"/>
        <v>255592.78338214682</v>
      </c>
      <c r="U487" s="3">
        <f t="shared" ca="1" si="174"/>
        <v>396338.1454215257</v>
      </c>
    </row>
    <row r="488" spans="1:21" x14ac:dyDescent="0.3">
      <c r="A488" s="3">
        <f t="shared" ca="1" si="155"/>
        <v>2</v>
      </c>
      <c r="B488" s="3" t="str">
        <f t="shared" ca="1" si="156"/>
        <v>Women</v>
      </c>
      <c r="C488" s="3">
        <f t="shared" ca="1" si="157"/>
        <v>39</v>
      </c>
      <c r="D488" s="3">
        <f t="shared" ca="1" si="158"/>
        <v>4</v>
      </c>
      <c r="E488" s="3" t="str">
        <f t="shared" ca="1" si="159"/>
        <v>IT</v>
      </c>
      <c r="F488" s="3">
        <f t="shared" ca="1" si="160"/>
        <v>1</v>
      </c>
      <c r="G488" s="3" t="str">
        <f t="shared" ca="1" si="154"/>
        <v>High School</v>
      </c>
      <c r="H488" s="3">
        <f t="shared" ca="1" si="161"/>
        <v>3</v>
      </c>
      <c r="I488" s="3">
        <f t="shared" ca="1" si="162"/>
        <v>3</v>
      </c>
      <c r="J488" s="3">
        <f t="shared" ca="1" si="163"/>
        <v>63839</v>
      </c>
      <c r="K488" s="3">
        <f t="shared" ca="1" si="164"/>
        <v>4</v>
      </c>
      <c r="L488" s="3" t="str">
        <f t="shared" ca="1" si="165"/>
        <v>Alberta</v>
      </c>
      <c r="M488" s="3">
        <f t="shared" ca="1" si="168"/>
        <v>319195</v>
      </c>
      <c r="N488" s="3">
        <f t="shared" ca="1" si="166"/>
        <v>318731.48294975038</v>
      </c>
      <c r="O488" s="3">
        <f t="shared" ca="1" si="169"/>
        <v>155922.71830992264</v>
      </c>
      <c r="P488" s="3">
        <f t="shared" ca="1" si="167"/>
        <v>141834</v>
      </c>
      <c r="Q488" s="3">
        <f t="shared" ca="1" si="170"/>
        <v>34632.113713237384</v>
      </c>
      <c r="R488" s="3">
        <f t="shared" ca="1" si="171"/>
        <v>62844.210072091417</v>
      </c>
      <c r="S488" s="3">
        <f t="shared" ca="1" si="172"/>
        <v>537961.92838201404</v>
      </c>
      <c r="T488" s="3">
        <f t="shared" ca="1" si="173"/>
        <v>495197.59666298778</v>
      </c>
      <c r="U488" s="3">
        <f t="shared" ca="1" si="174"/>
        <v>42764.331719026261</v>
      </c>
    </row>
    <row r="489" spans="1:21" x14ac:dyDescent="0.3">
      <c r="A489" s="3">
        <f t="shared" ca="1" si="155"/>
        <v>1</v>
      </c>
      <c r="B489" s="3" t="str">
        <f t="shared" ca="1" si="156"/>
        <v>Men</v>
      </c>
      <c r="C489" s="3">
        <f t="shared" ca="1" si="157"/>
        <v>42</v>
      </c>
      <c r="D489" s="3">
        <f t="shared" ca="1" si="158"/>
        <v>6</v>
      </c>
      <c r="E489" s="3" t="str">
        <f t="shared" ca="1" si="159"/>
        <v>Agriculture</v>
      </c>
      <c r="F489" s="3">
        <f t="shared" ca="1" si="160"/>
        <v>3</v>
      </c>
      <c r="G489" s="3" t="str">
        <f t="shared" ca="1" si="154"/>
        <v>University</v>
      </c>
      <c r="H489" s="3">
        <f t="shared" ca="1" si="161"/>
        <v>3</v>
      </c>
      <c r="I489" s="3">
        <f t="shared" ca="1" si="162"/>
        <v>1</v>
      </c>
      <c r="J489" s="3">
        <f t="shared" ca="1" si="163"/>
        <v>72590</v>
      </c>
      <c r="K489" s="3">
        <f t="shared" ca="1" si="164"/>
        <v>4</v>
      </c>
      <c r="L489" s="3" t="str">
        <f t="shared" ca="1" si="165"/>
        <v>Alberta</v>
      </c>
      <c r="M489" s="3">
        <f t="shared" ca="1" si="168"/>
        <v>435540</v>
      </c>
      <c r="N489" s="3">
        <f t="shared" ca="1" si="166"/>
        <v>264261.38098006329</v>
      </c>
      <c r="O489" s="3">
        <f t="shared" ca="1" si="169"/>
        <v>46847.710149151884</v>
      </c>
      <c r="P489" s="3">
        <f t="shared" ca="1" si="167"/>
        <v>25852</v>
      </c>
      <c r="Q489" s="3">
        <f t="shared" ca="1" si="170"/>
        <v>31179.404089959204</v>
      </c>
      <c r="R489" s="3">
        <f t="shared" ca="1" si="171"/>
        <v>100896.69334302543</v>
      </c>
      <c r="S489" s="3">
        <f t="shared" ca="1" si="172"/>
        <v>583284.40349217725</v>
      </c>
      <c r="T489" s="3">
        <f t="shared" ca="1" si="173"/>
        <v>321292.78507002251</v>
      </c>
      <c r="U489" s="3">
        <f t="shared" ca="1" si="174"/>
        <v>261991.61842215474</v>
      </c>
    </row>
    <row r="490" spans="1:21" x14ac:dyDescent="0.3">
      <c r="A490" s="3">
        <f t="shared" ca="1" si="155"/>
        <v>2</v>
      </c>
      <c r="B490" s="3" t="str">
        <f t="shared" ca="1" si="156"/>
        <v>Women</v>
      </c>
      <c r="C490" s="3">
        <f t="shared" ca="1" si="157"/>
        <v>28</v>
      </c>
      <c r="D490" s="3">
        <f t="shared" ca="1" si="158"/>
        <v>5</v>
      </c>
      <c r="E490" s="3" t="str">
        <f t="shared" ca="1" si="159"/>
        <v>General Work</v>
      </c>
      <c r="F490" s="3">
        <f t="shared" ca="1" si="160"/>
        <v>5</v>
      </c>
      <c r="G490" s="3" t="str">
        <f t="shared" ca="1" si="154"/>
        <v>Other</v>
      </c>
      <c r="H490" s="3">
        <f t="shared" ca="1" si="161"/>
        <v>3</v>
      </c>
      <c r="I490" s="3">
        <f t="shared" ca="1" si="162"/>
        <v>2</v>
      </c>
      <c r="J490" s="3">
        <f t="shared" ca="1" si="163"/>
        <v>48196</v>
      </c>
      <c r="K490" s="3">
        <f t="shared" ca="1" si="164"/>
        <v>8</v>
      </c>
      <c r="L490" s="3" t="str">
        <f t="shared" ca="1" si="165"/>
        <v>Quebec</v>
      </c>
      <c r="M490" s="3">
        <f t="shared" ca="1" si="168"/>
        <v>289176</v>
      </c>
      <c r="N490" s="3">
        <f t="shared" ca="1" si="166"/>
        <v>286475.09041251329</v>
      </c>
      <c r="O490" s="3">
        <f t="shared" ca="1" si="169"/>
        <v>26355.49291249325</v>
      </c>
      <c r="P490" s="3">
        <f t="shared" ca="1" si="167"/>
        <v>134</v>
      </c>
      <c r="Q490" s="3">
        <f t="shared" ca="1" si="170"/>
        <v>18710.674957319428</v>
      </c>
      <c r="R490" s="3">
        <f t="shared" ca="1" si="171"/>
        <v>70486.83777067496</v>
      </c>
      <c r="S490" s="3">
        <f t="shared" ca="1" si="172"/>
        <v>386018.3306831682</v>
      </c>
      <c r="T490" s="3">
        <f t="shared" ca="1" si="173"/>
        <v>305319.76536983275</v>
      </c>
      <c r="U490" s="3">
        <f t="shared" ca="1" si="174"/>
        <v>80698.56531333545</v>
      </c>
    </row>
    <row r="491" spans="1:21" x14ac:dyDescent="0.3">
      <c r="A491" s="3">
        <f t="shared" ca="1" si="155"/>
        <v>1</v>
      </c>
      <c r="B491" s="3" t="str">
        <f t="shared" ca="1" si="156"/>
        <v>Men</v>
      </c>
      <c r="C491" s="3">
        <f t="shared" ca="1" si="157"/>
        <v>33</v>
      </c>
      <c r="D491" s="3">
        <f t="shared" ca="1" si="158"/>
        <v>1</v>
      </c>
      <c r="E491" s="3" t="str">
        <f t="shared" ca="1" si="159"/>
        <v>Health</v>
      </c>
      <c r="F491" s="3">
        <f t="shared" ca="1" si="160"/>
        <v>4</v>
      </c>
      <c r="G491" s="3" t="str">
        <f t="shared" ca="1" si="154"/>
        <v>Technical</v>
      </c>
      <c r="H491" s="3">
        <f t="shared" ca="1" si="161"/>
        <v>0</v>
      </c>
      <c r="I491" s="3">
        <f t="shared" ca="1" si="162"/>
        <v>3</v>
      </c>
      <c r="J491" s="3">
        <f t="shared" ca="1" si="163"/>
        <v>56971</v>
      </c>
      <c r="K491" s="3">
        <f t="shared" ca="1" si="164"/>
        <v>11</v>
      </c>
      <c r="L491" s="3" t="str">
        <f t="shared" ca="1" si="165"/>
        <v>Nova Scotia</v>
      </c>
      <c r="M491" s="3">
        <f t="shared" ca="1" si="168"/>
        <v>284855</v>
      </c>
      <c r="N491" s="3">
        <f t="shared" ca="1" si="166"/>
        <v>52530.905872833755</v>
      </c>
      <c r="O491" s="3">
        <f t="shared" ca="1" si="169"/>
        <v>152006.55528130144</v>
      </c>
      <c r="P491" s="3">
        <f t="shared" ca="1" si="167"/>
        <v>112484</v>
      </c>
      <c r="Q491" s="3">
        <f t="shared" ca="1" si="170"/>
        <v>53966.118154915508</v>
      </c>
      <c r="R491" s="3">
        <f t="shared" ca="1" si="171"/>
        <v>10864.32828014531</v>
      </c>
      <c r="S491" s="3">
        <f t="shared" ca="1" si="172"/>
        <v>447725.88356144674</v>
      </c>
      <c r="T491" s="3">
        <f t="shared" ca="1" si="173"/>
        <v>218981.02402774926</v>
      </c>
      <c r="U491" s="3">
        <f t="shared" ca="1" si="174"/>
        <v>228744.85953369748</v>
      </c>
    </row>
    <row r="492" spans="1:21" x14ac:dyDescent="0.3">
      <c r="A492" s="3">
        <f t="shared" ca="1" si="155"/>
        <v>1</v>
      </c>
      <c r="B492" s="3" t="str">
        <f t="shared" ca="1" si="156"/>
        <v>Men</v>
      </c>
      <c r="C492" s="3">
        <f t="shared" ca="1" si="157"/>
        <v>25</v>
      </c>
      <c r="D492" s="3">
        <f t="shared" ca="1" si="158"/>
        <v>5</v>
      </c>
      <c r="E492" s="3" t="str">
        <f t="shared" ca="1" si="159"/>
        <v>General Work</v>
      </c>
      <c r="F492" s="3">
        <f t="shared" ca="1" si="160"/>
        <v>2</v>
      </c>
      <c r="G492" s="3" t="str">
        <f t="shared" ca="1" si="154"/>
        <v>College</v>
      </c>
      <c r="H492" s="3">
        <f t="shared" ca="1" si="161"/>
        <v>2</v>
      </c>
      <c r="I492" s="3">
        <f t="shared" ca="1" si="162"/>
        <v>3</v>
      </c>
      <c r="J492" s="3">
        <f t="shared" ca="1" si="163"/>
        <v>51741</v>
      </c>
      <c r="K492" s="3">
        <f t="shared" ca="1" si="164"/>
        <v>10</v>
      </c>
      <c r="L492" s="3" t="str">
        <f t="shared" ca="1" si="165"/>
        <v>New Brunckwick</v>
      </c>
      <c r="M492" s="3">
        <f t="shared" ca="1" si="168"/>
        <v>258705</v>
      </c>
      <c r="N492" s="3">
        <f t="shared" ca="1" si="166"/>
        <v>233936.44024752043</v>
      </c>
      <c r="O492" s="3">
        <f t="shared" ca="1" si="169"/>
        <v>500.03675696128562</v>
      </c>
      <c r="P492" s="3">
        <f t="shared" ca="1" si="167"/>
        <v>175</v>
      </c>
      <c r="Q492" s="3">
        <f t="shared" ca="1" si="170"/>
        <v>3928.8887597478283</v>
      </c>
      <c r="R492" s="3">
        <f t="shared" ca="1" si="171"/>
        <v>11646.695590809935</v>
      </c>
      <c r="S492" s="3">
        <f t="shared" ca="1" si="172"/>
        <v>270851.73234777123</v>
      </c>
      <c r="T492" s="3">
        <f t="shared" ca="1" si="173"/>
        <v>238040.32900726824</v>
      </c>
      <c r="U492" s="3">
        <f t="shared" ca="1" si="174"/>
        <v>32811.403340502991</v>
      </c>
    </row>
    <row r="493" spans="1:21" x14ac:dyDescent="0.3">
      <c r="A493" s="3">
        <f t="shared" ca="1" si="155"/>
        <v>2</v>
      </c>
      <c r="B493" s="3" t="str">
        <f t="shared" ca="1" si="156"/>
        <v>Women</v>
      </c>
      <c r="C493" s="3">
        <f t="shared" ca="1" si="157"/>
        <v>37</v>
      </c>
      <c r="D493" s="3">
        <f t="shared" ca="1" si="158"/>
        <v>2</v>
      </c>
      <c r="E493" s="3" t="str">
        <f t="shared" ca="1" si="159"/>
        <v>Construction</v>
      </c>
      <c r="F493" s="3">
        <f t="shared" ca="1" si="160"/>
        <v>1</v>
      </c>
      <c r="G493" s="3" t="str">
        <f t="shared" ca="1" si="154"/>
        <v>High School</v>
      </c>
      <c r="H493" s="3">
        <f t="shared" ca="1" si="161"/>
        <v>1</v>
      </c>
      <c r="I493" s="3">
        <f t="shared" ca="1" si="162"/>
        <v>3</v>
      </c>
      <c r="J493" s="3">
        <f t="shared" ca="1" si="163"/>
        <v>63889</v>
      </c>
      <c r="K493" s="3">
        <f t="shared" ca="1" si="164"/>
        <v>11</v>
      </c>
      <c r="L493" s="3" t="str">
        <f t="shared" ca="1" si="165"/>
        <v>Nova Scotia</v>
      </c>
      <c r="M493" s="3">
        <f t="shared" ca="1" si="168"/>
        <v>191667</v>
      </c>
      <c r="N493" s="3">
        <f t="shared" ca="1" si="166"/>
        <v>58173.281523218648</v>
      </c>
      <c r="O493" s="3">
        <f t="shared" ca="1" si="169"/>
        <v>96896.642520843874</v>
      </c>
      <c r="P493" s="3">
        <f t="shared" ca="1" si="167"/>
        <v>52969</v>
      </c>
      <c r="Q493" s="3">
        <f t="shared" ca="1" si="170"/>
        <v>14882.676334801377</v>
      </c>
      <c r="R493" s="3">
        <f t="shared" ca="1" si="171"/>
        <v>93905.692239346783</v>
      </c>
      <c r="S493" s="3">
        <f t="shared" ca="1" si="172"/>
        <v>382469.33476019069</v>
      </c>
      <c r="T493" s="3">
        <f t="shared" ca="1" si="173"/>
        <v>126024.95785802002</v>
      </c>
      <c r="U493" s="3">
        <f t="shared" ca="1" si="174"/>
        <v>256444.37690217065</v>
      </c>
    </row>
    <row r="494" spans="1:21" x14ac:dyDescent="0.3">
      <c r="A494" s="3">
        <f t="shared" ca="1" si="155"/>
        <v>2</v>
      </c>
      <c r="B494" s="3" t="str">
        <f t="shared" ca="1" si="156"/>
        <v>Women</v>
      </c>
      <c r="C494" s="3">
        <f t="shared" ca="1" si="157"/>
        <v>26</v>
      </c>
      <c r="D494" s="3">
        <f t="shared" ca="1" si="158"/>
        <v>4</v>
      </c>
      <c r="E494" s="3" t="str">
        <f t="shared" ca="1" si="159"/>
        <v>IT</v>
      </c>
      <c r="F494" s="3">
        <f t="shared" ca="1" si="160"/>
        <v>1</v>
      </c>
      <c r="G494" s="3" t="str">
        <f t="shared" ca="1" si="154"/>
        <v>High School</v>
      </c>
      <c r="H494" s="3">
        <f t="shared" ca="1" si="161"/>
        <v>0</v>
      </c>
      <c r="I494" s="3">
        <f t="shared" ca="1" si="162"/>
        <v>2</v>
      </c>
      <c r="J494" s="3">
        <f t="shared" ca="1" si="163"/>
        <v>35531</v>
      </c>
      <c r="K494" s="3">
        <f t="shared" ca="1" si="164"/>
        <v>4</v>
      </c>
      <c r="L494" s="3" t="str">
        <f t="shared" ca="1" si="165"/>
        <v>Alberta</v>
      </c>
      <c r="M494" s="3">
        <f t="shared" ca="1" si="168"/>
        <v>106593</v>
      </c>
      <c r="N494" s="3">
        <f t="shared" ca="1" si="166"/>
        <v>104395.41325262678</v>
      </c>
      <c r="O494" s="3">
        <f t="shared" ca="1" si="169"/>
        <v>70682.28747935321</v>
      </c>
      <c r="P494" s="3">
        <f t="shared" ca="1" si="167"/>
        <v>60877</v>
      </c>
      <c r="Q494" s="3">
        <f t="shared" ca="1" si="170"/>
        <v>165.49045416011103</v>
      </c>
      <c r="R494" s="3">
        <f t="shared" ca="1" si="171"/>
        <v>38139.677620665534</v>
      </c>
      <c r="S494" s="3">
        <f t="shared" ca="1" si="172"/>
        <v>215414.96510001872</v>
      </c>
      <c r="T494" s="3">
        <f t="shared" ca="1" si="173"/>
        <v>165437.90370678689</v>
      </c>
      <c r="U494" s="3">
        <f t="shared" ca="1" si="174"/>
        <v>49977.061393231823</v>
      </c>
    </row>
    <row r="495" spans="1:21" x14ac:dyDescent="0.3">
      <c r="A495" s="3">
        <f t="shared" ca="1" si="155"/>
        <v>1</v>
      </c>
      <c r="B495" s="3" t="str">
        <f t="shared" ca="1" si="156"/>
        <v>Men</v>
      </c>
      <c r="C495" s="3">
        <f t="shared" ca="1" si="157"/>
        <v>38</v>
      </c>
      <c r="D495" s="3">
        <f t="shared" ca="1" si="158"/>
        <v>4</v>
      </c>
      <c r="E495" s="3" t="str">
        <f t="shared" ca="1" si="159"/>
        <v>IT</v>
      </c>
      <c r="F495" s="3">
        <f t="shared" ca="1" si="160"/>
        <v>3</v>
      </c>
      <c r="G495" s="3" t="str">
        <f t="shared" ca="1" si="154"/>
        <v>University</v>
      </c>
      <c r="H495" s="3">
        <f t="shared" ca="1" si="161"/>
        <v>0</v>
      </c>
      <c r="I495" s="3">
        <f t="shared" ca="1" si="162"/>
        <v>1</v>
      </c>
      <c r="J495" s="3">
        <f t="shared" ca="1" si="163"/>
        <v>63647</v>
      </c>
      <c r="K495" s="3">
        <f t="shared" ca="1" si="164"/>
        <v>7</v>
      </c>
      <c r="L495" s="3" t="str">
        <f t="shared" ca="1" si="165"/>
        <v>Ontario</v>
      </c>
      <c r="M495" s="3">
        <f t="shared" ca="1" si="168"/>
        <v>254588</v>
      </c>
      <c r="N495" s="3">
        <f t="shared" ca="1" si="166"/>
        <v>36844.499064635449</v>
      </c>
      <c r="O495" s="3">
        <f t="shared" ca="1" si="169"/>
        <v>48913.350852444783</v>
      </c>
      <c r="P495" s="3">
        <f t="shared" ca="1" si="167"/>
        <v>22508</v>
      </c>
      <c r="Q495" s="3">
        <f t="shared" ca="1" si="170"/>
        <v>28002.386451190087</v>
      </c>
      <c r="R495" s="3">
        <f t="shared" ca="1" si="171"/>
        <v>57401.868116262616</v>
      </c>
      <c r="S495" s="3">
        <f t="shared" ca="1" si="172"/>
        <v>360903.21896870737</v>
      </c>
      <c r="T495" s="3">
        <f t="shared" ca="1" si="173"/>
        <v>87354.885515825532</v>
      </c>
      <c r="U495" s="3">
        <f t="shared" ca="1" si="174"/>
        <v>273548.33345288184</v>
      </c>
    </row>
    <row r="496" spans="1:21" x14ac:dyDescent="0.3">
      <c r="A496" s="3">
        <f t="shared" ca="1" si="155"/>
        <v>1</v>
      </c>
      <c r="B496" s="3" t="str">
        <f t="shared" ca="1" si="156"/>
        <v>Men</v>
      </c>
      <c r="C496" s="3">
        <f t="shared" ca="1" si="157"/>
        <v>45</v>
      </c>
      <c r="D496" s="3">
        <f t="shared" ca="1" si="158"/>
        <v>3</v>
      </c>
      <c r="E496" s="3" t="str">
        <f t="shared" ca="1" si="159"/>
        <v>Teaching</v>
      </c>
      <c r="F496" s="3">
        <f t="shared" ca="1" si="160"/>
        <v>1</v>
      </c>
      <c r="G496" s="3" t="str">
        <f t="shared" ca="1" si="154"/>
        <v>High School</v>
      </c>
      <c r="H496" s="3">
        <f t="shared" ca="1" si="161"/>
        <v>3</v>
      </c>
      <c r="I496" s="3">
        <f t="shared" ca="1" si="162"/>
        <v>3</v>
      </c>
      <c r="J496" s="3">
        <f t="shared" ca="1" si="163"/>
        <v>48584</v>
      </c>
      <c r="K496" s="3">
        <f t="shared" ca="1" si="164"/>
        <v>9</v>
      </c>
      <c r="L496" s="3" t="str">
        <f t="shared" ca="1" si="165"/>
        <v>New Foundland</v>
      </c>
      <c r="M496" s="3">
        <f t="shared" ca="1" si="168"/>
        <v>291504</v>
      </c>
      <c r="N496" s="3">
        <f t="shared" ca="1" si="166"/>
        <v>47034.302064577845</v>
      </c>
      <c r="O496" s="3">
        <f t="shared" ca="1" si="169"/>
        <v>16238.415090328406</v>
      </c>
      <c r="P496" s="3">
        <f t="shared" ca="1" si="167"/>
        <v>11779</v>
      </c>
      <c r="Q496" s="3">
        <f t="shared" ca="1" si="170"/>
        <v>16280.009689526703</v>
      </c>
      <c r="R496" s="3">
        <f t="shared" ca="1" si="171"/>
        <v>49857.390147324797</v>
      </c>
      <c r="S496" s="3">
        <f t="shared" ca="1" si="172"/>
        <v>357599.8052376532</v>
      </c>
      <c r="T496" s="3">
        <f t="shared" ca="1" si="173"/>
        <v>75093.31175410455</v>
      </c>
      <c r="U496" s="3">
        <f t="shared" ca="1" si="174"/>
        <v>282506.49348354863</v>
      </c>
    </row>
    <row r="497" spans="1:21" x14ac:dyDescent="0.3">
      <c r="A497" s="3">
        <f t="shared" ca="1" si="155"/>
        <v>2</v>
      </c>
      <c r="B497" s="3" t="str">
        <f t="shared" ca="1" si="156"/>
        <v>Women</v>
      </c>
      <c r="C497" s="3">
        <f t="shared" ca="1" si="157"/>
        <v>39</v>
      </c>
      <c r="D497" s="3">
        <f t="shared" ca="1" si="158"/>
        <v>2</v>
      </c>
      <c r="E497" s="3" t="str">
        <f t="shared" ca="1" si="159"/>
        <v>Construction</v>
      </c>
      <c r="F497" s="3">
        <f t="shared" ca="1" si="160"/>
        <v>1</v>
      </c>
      <c r="G497" s="3" t="str">
        <f t="shared" ca="1" si="154"/>
        <v>High School</v>
      </c>
      <c r="H497" s="3">
        <f t="shared" ca="1" si="161"/>
        <v>3</v>
      </c>
      <c r="I497" s="3">
        <f t="shared" ca="1" si="162"/>
        <v>1</v>
      </c>
      <c r="J497" s="3">
        <f t="shared" ca="1" si="163"/>
        <v>49301</v>
      </c>
      <c r="K497" s="3">
        <f t="shared" ca="1" si="164"/>
        <v>11</v>
      </c>
      <c r="L497" s="3" t="str">
        <f t="shared" ca="1" si="165"/>
        <v>Nova Scotia</v>
      </c>
      <c r="M497" s="3">
        <f t="shared" ca="1" si="168"/>
        <v>147903</v>
      </c>
      <c r="N497" s="3">
        <f t="shared" ca="1" si="166"/>
        <v>117292.2072710676</v>
      </c>
      <c r="O497" s="3">
        <f t="shared" ca="1" si="169"/>
        <v>10630.325570906016</v>
      </c>
      <c r="P497" s="3">
        <f t="shared" ca="1" si="167"/>
        <v>8366</v>
      </c>
      <c r="Q497" s="3">
        <f t="shared" ca="1" si="170"/>
        <v>30364.358766462203</v>
      </c>
      <c r="R497" s="3">
        <f t="shared" ca="1" si="171"/>
        <v>44106.766967550924</v>
      </c>
      <c r="S497" s="3">
        <f t="shared" ca="1" si="172"/>
        <v>202640.09253845696</v>
      </c>
      <c r="T497" s="3">
        <f t="shared" ca="1" si="173"/>
        <v>156022.56603752979</v>
      </c>
      <c r="U497" s="3">
        <f t="shared" ca="1" si="174"/>
        <v>46617.526500927168</v>
      </c>
    </row>
    <row r="498" spans="1:21" x14ac:dyDescent="0.3">
      <c r="A498" s="3">
        <f t="shared" ca="1" si="155"/>
        <v>2</v>
      </c>
      <c r="B498" s="3" t="str">
        <f t="shared" ca="1" si="156"/>
        <v>Women</v>
      </c>
      <c r="C498" s="3">
        <f t="shared" ca="1" si="157"/>
        <v>27</v>
      </c>
      <c r="D498" s="3">
        <f t="shared" ca="1" si="158"/>
        <v>4</v>
      </c>
      <c r="E498" s="3" t="str">
        <f t="shared" ca="1" si="159"/>
        <v>IT</v>
      </c>
      <c r="F498" s="3">
        <f t="shared" ca="1" si="160"/>
        <v>5</v>
      </c>
      <c r="G498" s="3" t="str">
        <f t="shared" ca="1" si="154"/>
        <v>Other</v>
      </c>
      <c r="H498" s="3">
        <f t="shared" ca="1" si="161"/>
        <v>1</v>
      </c>
      <c r="I498" s="3">
        <f t="shared" ca="1" si="162"/>
        <v>1</v>
      </c>
      <c r="J498" s="3">
        <f t="shared" ca="1" si="163"/>
        <v>63342</v>
      </c>
      <c r="K498" s="3">
        <f t="shared" ca="1" si="164"/>
        <v>2</v>
      </c>
      <c r="L498" s="3" t="str">
        <f t="shared" ca="1" si="165"/>
        <v>BC</v>
      </c>
      <c r="M498" s="3">
        <f t="shared" ca="1" si="168"/>
        <v>380052</v>
      </c>
      <c r="N498" s="3">
        <f t="shared" ca="1" si="166"/>
        <v>68555.131359307095</v>
      </c>
      <c r="O498" s="3">
        <f t="shared" ca="1" si="169"/>
        <v>20175.092661100975</v>
      </c>
      <c r="P498" s="3">
        <f t="shared" ca="1" si="167"/>
        <v>20090</v>
      </c>
      <c r="Q498" s="3">
        <f t="shared" ca="1" si="170"/>
        <v>40164.878480304731</v>
      </c>
      <c r="R498" s="3">
        <f t="shared" ca="1" si="171"/>
        <v>87117.730686466195</v>
      </c>
      <c r="S498" s="3">
        <f t="shared" ca="1" si="172"/>
        <v>487344.82334756717</v>
      </c>
      <c r="T498" s="3">
        <f t="shared" ca="1" si="173"/>
        <v>128810.00983961183</v>
      </c>
      <c r="U498" s="3">
        <f t="shared" ca="1" si="174"/>
        <v>358534.81350795535</v>
      </c>
    </row>
    <row r="499" spans="1:21" x14ac:dyDescent="0.3">
      <c r="A499" s="3">
        <f t="shared" ca="1" si="155"/>
        <v>1</v>
      </c>
      <c r="B499" s="3" t="str">
        <f t="shared" ca="1" si="156"/>
        <v>Men</v>
      </c>
      <c r="C499" s="3">
        <f t="shared" ca="1" si="157"/>
        <v>44</v>
      </c>
      <c r="D499" s="3">
        <f t="shared" ca="1" si="158"/>
        <v>5</v>
      </c>
      <c r="E499" s="3" t="str">
        <f t="shared" ca="1" si="159"/>
        <v>General Work</v>
      </c>
      <c r="F499" s="3">
        <f t="shared" ca="1" si="160"/>
        <v>4</v>
      </c>
      <c r="G499" s="3" t="str">
        <f t="shared" ca="1" si="154"/>
        <v>Technical</v>
      </c>
      <c r="H499" s="3">
        <f t="shared" ca="1" si="161"/>
        <v>3</v>
      </c>
      <c r="I499" s="3">
        <f t="shared" ca="1" si="162"/>
        <v>3</v>
      </c>
      <c r="J499" s="3">
        <f t="shared" ca="1" si="163"/>
        <v>63066</v>
      </c>
      <c r="K499" s="3">
        <f t="shared" ca="1" si="164"/>
        <v>13</v>
      </c>
      <c r="L499" s="3" t="str">
        <f t="shared" ca="1" si="165"/>
        <v>Prince Edward Island</v>
      </c>
      <c r="M499" s="3">
        <f t="shared" ca="1" si="168"/>
        <v>189198</v>
      </c>
      <c r="N499" s="3">
        <f t="shared" ca="1" si="166"/>
        <v>145934.49202853159</v>
      </c>
      <c r="O499" s="3">
        <f t="shared" ca="1" si="169"/>
        <v>132974.96555800788</v>
      </c>
      <c r="P499" s="3">
        <f t="shared" ca="1" si="167"/>
        <v>109710</v>
      </c>
      <c r="Q499" s="3">
        <f t="shared" ca="1" si="170"/>
        <v>20382.818492764312</v>
      </c>
      <c r="R499" s="3">
        <f t="shared" ca="1" si="171"/>
        <v>55325.214827235148</v>
      </c>
      <c r="S499" s="3">
        <f t="shared" ca="1" si="172"/>
        <v>377498.18038524303</v>
      </c>
      <c r="T499" s="3">
        <f t="shared" ca="1" si="173"/>
        <v>276027.31052129588</v>
      </c>
      <c r="U499" s="3">
        <f t="shared" ca="1" si="174"/>
        <v>101470.86986394715</v>
      </c>
    </row>
    <row r="500" spans="1:21" x14ac:dyDescent="0.3">
      <c r="A500" s="3">
        <f t="shared" ca="1" si="155"/>
        <v>1</v>
      </c>
      <c r="B500" s="3" t="str">
        <f t="shared" ca="1" si="156"/>
        <v>Men</v>
      </c>
      <c r="C500" s="3">
        <f t="shared" ca="1" si="157"/>
        <v>43</v>
      </c>
      <c r="D500" s="3">
        <f t="shared" ca="1" si="158"/>
        <v>2</v>
      </c>
      <c r="E500" s="3" t="str">
        <f t="shared" ca="1" si="159"/>
        <v>Construction</v>
      </c>
      <c r="F500" s="3">
        <f t="shared" ca="1" si="160"/>
        <v>1</v>
      </c>
      <c r="G500" s="3" t="str">
        <f t="shared" ca="1" si="154"/>
        <v>High School</v>
      </c>
      <c r="H500" s="3">
        <f t="shared" ca="1" si="161"/>
        <v>2</v>
      </c>
      <c r="I500" s="3">
        <f t="shared" ca="1" si="162"/>
        <v>2</v>
      </c>
      <c r="J500" s="3">
        <f t="shared" ca="1" si="163"/>
        <v>88823</v>
      </c>
      <c r="K500" s="3">
        <f t="shared" ca="1" si="164"/>
        <v>11</v>
      </c>
      <c r="L500" s="3" t="str">
        <f t="shared" ca="1" si="165"/>
        <v>Nova Scotia</v>
      </c>
      <c r="M500" s="3">
        <f t="shared" ca="1" si="168"/>
        <v>355292</v>
      </c>
      <c r="N500" s="3">
        <f t="shared" ca="1" si="166"/>
        <v>99273.952943668322</v>
      </c>
      <c r="O500" s="3">
        <f t="shared" ca="1" si="169"/>
        <v>62252.705149972637</v>
      </c>
      <c r="P500" s="3">
        <f t="shared" ca="1" si="167"/>
        <v>46423</v>
      </c>
      <c r="Q500" s="3">
        <f t="shared" ca="1" si="170"/>
        <v>48945.00110251805</v>
      </c>
      <c r="R500" s="3">
        <f t="shared" ca="1" si="171"/>
        <v>105988.75498065738</v>
      </c>
      <c r="S500" s="3">
        <f t="shared" ca="1" si="172"/>
        <v>523533.46013063</v>
      </c>
      <c r="T500" s="3">
        <f t="shared" ca="1" si="173"/>
        <v>194641.95404618638</v>
      </c>
      <c r="U500" s="3">
        <f t="shared" ca="1" si="174"/>
        <v>328891.50608444365</v>
      </c>
    </row>
    <row r="501" spans="1:21" x14ac:dyDescent="0.3">
      <c r="A501" s="3">
        <f t="shared" ca="1" si="155"/>
        <v>1</v>
      </c>
      <c r="B501" s="3" t="str">
        <f t="shared" ca="1" si="156"/>
        <v>Men</v>
      </c>
      <c r="C501" s="3">
        <f t="shared" ca="1" si="157"/>
        <v>28</v>
      </c>
      <c r="D501" s="3">
        <f t="shared" ca="1" si="158"/>
        <v>3</v>
      </c>
      <c r="E501" s="3" t="str">
        <f t="shared" ca="1" si="159"/>
        <v>Teaching</v>
      </c>
      <c r="F501" s="3">
        <f t="shared" ca="1" si="160"/>
        <v>1</v>
      </c>
      <c r="G501" s="3" t="str">
        <f t="shared" ca="1" si="154"/>
        <v>High School</v>
      </c>
      <c r="H501" s="3">
        <f t="shared" ca="1" si="161"/>
        <v>4</v>
      </c>
      <c r="I501" s="3">
        <f t="shared" ca="1" si="162"/>
        <v>3</v>
      </c>
      <c r="J501" s="3">
        <f t="shared" ca="1" si="163"/>
        <v>40030</v>
      </c>
      <c r="K501" s="3">
        <f t="shared" ca="1" si="164"/>
        <v>5</v>
      </c>
      <c r="L501" s="3" t="str">
        <f t="shared" ca="1" si="165"/>
        <v>Nunavut</v>
      </c>
      <c r="M501" s="3">
        <f t="shared" ca="1" si="168"/>
        <v>160120</v>
      </c>
      <c r="N501" s="3">
        <f t="shared" ca="1" si="166"/>
        <v>30206.617174330066</v>
      </c>
      <c r="O501" s="3">
        <f t="shared" ca="1" si="169"/>
        <v>38100.114778257703</v>
      </c>
      <c r="P501" s="3">
        <f t="shared" ca="1" si="167"/>
        <v>4483</v>
      </c>
      <c r="Q501" s="3">
        <f t="shared" ca="1" si="170"/>
        <v>38879.740144047973</v>
      </c>
      <c r="R501" s="3">
        <f t="shared" ca="1" si="171"/>
        <v>12671.24663725105</v>
      </c>
      <c r="S501" s="3">
        <f t="shared" ca="1" si="172"/>
        <v>210891.36141550876</v>
      </c>
      <c r="T501" s="3">
        <f t="shared" ca="1" si="173"/>
        <v>73569.357318378039</v>
      </c>
      <c r="U501" s="3">
        <f t="shared" ca="1" si="174"/>
        <v>137322.00409713073</v>
      </c>
    </row>
    <row r="502" spans="1:21" x14ac:dyDescent="0.3">
      <c r="A502" s="3">
        <f t="shared" ca="1" si="155"/>
        <v>1</v>
      </c>
      <c r="B502" s="3" t="str">
        <f t="shared" ca="1" si="156"/>
        <v>Men</v>
      </c>
      <c r="C502" s="3">
        <f t="shared" ca="1" si="157"/>
        <v>45</v>
      </c>
      <c r="D502" s="3">
        <f t="shared" ca="1" si="158"/>
        <v>6</v>
      </c>
      <c r="E502" s="3" t="str">
        <f t="shared" ca="1" si="159"/>
        <v>Agriculture</v>
      </c>
      <c r="F502" s="3">
        <f t="shared" ca="1" si="160"/>
        <v>3</v>
      </c>
      <c r="G502" s="3" t="str">
        <f t="shared" ca="1" si="154"/>
        <v>University</v>
      </c>
      <c r="H502" s="3">
        <f t="shared" ca="1" si="161"/>
        <v>3</v>
      </c>
      <c r="I502" s="3">
        <f t="shared" ca="1" si="162"/>
        <v>2</v>
      </c>
      <c r="J502" s="3">
        <f t="shared" ca="1" si="163"/>
        <v>56713</v>
      </c>
      <c r="K502" s="3">
        <f t="shared" ca="1" si="164"/>
        <v>1</v>
      </c>
      <c r="L502" s="3" t="str">
        <f t="shared" ca="1" si="165"/>
        <v>Yukon</v>
      </c>
      <c r="M502" s="3">
        <f t="shared" ca="1" si="168"/>
        <v>283565</v>
      </c>
      <c r="N502" s="3">
        <f t="shared" ca="1" si="166"/>
        <v>158907.59781391104</v>
      </c>
      <c r="O502" s="3">
        <f t="shared" ca="1" si="169"/>
        <v>64639.540293310602</v>
      </c>
      <c r="P502" s="3">
        <f t="shared" ca="1" si="167"/>
        <v>52412</v>
      </c>
      <c r="Q502" s="3">
        <f t="shared" ca="1" si="170"/>
        <v>17705.344319864289</v>
      </c>
      <c r="R502" s="3">
        <f t="shared" ca="1" si="171"/>
        <v>9532.1591599251842</v>
      </c>
      <c r="S502" s="3">
        <f t="shared" ca="1" si="172"/>
        <v>357736.69945323578</v>
      </c>
      <c r="T502" s="3">
        <f t="shared" ca="1" si="173"/>
        <v>229024.94213377533</v>
      </c>
      <c r="U502" s="3">
        <f t="shared" ca="1" si="174"/>
        <v>128711.75731946045</v>
      </c>
    </row>
    <row r="503" spans="1:21" x14ac:dyDescent="0.3">
      <c r="A503" s="3">
        <f t="shared" ca="1" si="155"/>
        <v>2</v>
      </c>
      <c r="B503" s="3" t="str">
        <f t="shared" ca="1" si="156"/>
        <v>Women</v>
      </c>
      <c r="C503" s="3">
        <f t="shared" ca="1" si="157"/>
        <v>41</v>
      </c>
      <c r="D503" s="3">
        <f t="shared" ca="1" si="158"/>
        <v>4</v>
      </c>
      <c r="E503" s="3" t="str">
        <f t="shared" ca="1" si="159"/>
        <v>IT</v>
      </c>
      <c r="F503" s="3">
        <f t="shared" ca="1" si="160"/>
        <v>3</v>
      </c>
      <c r="G503" s="3" t="str">
        <f t="shared" ca="1" si="154"/>
        <v>University</v>
      </c>
      <c r="H503" s="3">
        <f t="shared" ca="1" si="161"/>
        <v>3</v>
      </c>
      <c r="I503" s="3">
        <f t="shared" ca="1" si="162"/>
        <v>2</v>
      </c>
      <c r="J503" s="3">
        <f t="shared" ca="1" si="163"/>
        <v>27395</v>
      </c>
      <c r="K503" s="3">
        <f t="shared" ca="1" si="164"/>
        <v>1</v>
      </c>
      <c r="L503" s="3" t="str">
        <f t="shared" ca="1" si="165"/>
        <v>Yukon</v>
      </c>
      <c r="M503" s="3">
        <f t="shared" ca="1" si="168"/>
        <v>136975</v>
      </c>
      <c r="N503" s="3">
        <f t="shared" ca="1" si="166"/>
        <v>130128.14441024567</v>
      </c>
      <c r="O503" s="3">
        <f t="shared" ca="1" si="169"/>
        <v>39620.006925540416</v>
      </c>
      <c r="P503" s="3">
        <f t="shared" ca="1" si="167"/>
        <v>8183</v>
      </c>
      <c r="Q503" s="3">
        <f t="shared" ca="1" si="170"/>
        <v>17063.429425149476</v>
      </c>
      <c r="R503" s="3">
        <f t="shared" ca="1" si="171"/>
        <v>3919.8608807831597</v>
      </c>
      <c r="S503" s="3">
        <f t="shared" ca="1" si="172"/>
        <v>180514.86780632357</v>
      </c>
      <c r="T503" s="3">
        <f t="shared" ca="1" si="173"/>
        <v>155374.57383539516</v>
      </c>
      <c r="U503" s="3">
        <f t="shared" ca="1" si="174"/>
        <v>25140.293970928411</v>
      </c>
    </row>
    <row r="504" spans="1:21" x14ac:dyDescent="0.3">
      <c r="A504" s="3">
        <f t="shared" ca="1" si="155"/>
        <v>1</v>
      </c>
      <c r="B504" s="3" t="str">
        <f t="shared" ca="1" si="156"/>
        <v>Men</v>
      </c>
      <c r="C504" s="3">
        <f t="shared" ca="1" si="157"/>
        <v>31</v>
      </c>
      <c r="D504" s="3">
        <f t="shared" ca="1" si="158"/>
        <v>1</v>
      </c>
      <c r="E504" s="3" t="str">
        <f t="shared" ca="1" si="159"/>
        <v>Health</v>
      </c>
      <c r="F504" s="3">
        <f t="shared" ca="1" si="160"/>
        <v>2</v>
      </c>
      <c r="G504" s="3" t="str">
        <f t="shared" ca="1" si="154"/>
        <v>College</v>
      </c>
      <c r="H504" s="3">
        <f t="shared" ca="1" si="161"/>
        <v>3</v>
      </c>
      <c r="I504" s="3">
        <f t="shared" ca="1" si="162"/>
        <v>3</v>
      </c>
      <c r="J504" s="3">
        <f t="shared" ca="1" si="163"/>
        <v>56736</v>
      </c>
      <c r="K504" s="3">
        <f t="shared" ca="1" si="164"/>
        <v>9</v>
      </c>
      <c r="L504" s="3" t="str">
        <f t="shared" ca="1" si="165"/>
        <v>New Foundland</v>
      </c>
      <c r="M504" s="3">
        <f t="shared" ca="1" si="168"/>
        <v>226944</v>
      </c>
      <c r="N504" s="3">
        <f t="shared" ca="1" si="166"/>
        <v>215904.85583033125</v>
      </c>
      <c r="O504" s="3">
        <f t="shared" ca="1" si="169"/>
        <v>111991.69478286736</v>
      </c>
      <c r="P504" s="3">
        <f t="shared" ca="1" si="167"/>
        <v>29887</v>
      </c>
      <c r="Q504" s="3">
        <f t="shared" ca="1" si="170"/>
        <v>55024.8297006496</v>
      </c>
      <c r="R504" s="3">
        <f t="shared" ca="1" si="171"/>
        <v>23415.21572439541</v>
      </c>
      <c r="S504" s="3">
        <f t="shared" ca="1" si="172"/>
        <v>362350.91050726274</v>
      </c>
      <c r="T504" s="3">
        <f t="shared" ca="1" si="173"/>
        <v>300816.68553098082</v>
      </c>
      <c r="U504" s="3">
        <f t="shared" ca="1" si="174"/>
        <v>61534.224976281927</v>
      </c>
    </row>
  </sheetData>
  <mergeCells count="1">
    <mergeCell ref="W3:X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0D93-BB8E-4E64-B40F-973C81B865EF}">
  <sheetPr>
    <tabColor theme="5" tint="-0.249977111117893"/>
  </sheetPr>
  <dimension ref="A1:AS511"/>
  <sheetViews>
    <sheetView topLeftCell="AB1" workbookViewId="0">
      <selection activeCell="AS2" sqref="AS2"/>
    </sheetView>
  </sheetViews>
  <sheetFormatPr defaultRowHeight="14.4" x14ac:dyDescent="0.3"/>
  <cols>
    <col min="2" max="2" width="7.6640625" bestFit="1" customWidth="1"/>
    <col min="3" max="3" width="4.6640625" bestFit="1" customWidth="1"/>
    <col min="4" max="4" width="7.44140625" bestFit="1" customWidth="1"/>
    <col min="6" max="6" width="8" customWidth="1"/>
    <col min="7" max="7" width="12.21875" bestFit="1" customWidth="1"/>
    <col min="11" max="11" width="11.44140625" bestFit="1" customWidth="1"/>
    <col min="14" max="14" width="12.21875" bestFit="1" customWidth="1"/>
    <col min="15" max="15" width="9.77734375" bestFit="1" customWidth="1"/>
    <col min="16" max="18" width="9.77734375" customWidth="1"/>
    <col min="22" max="22" width="10.88671875" customWidth="1"/>
    <col min="23" max="23" width="14.5546875" customWidth="1"/>
    <col min="24" max="26" width="19.6640625" style="6" customWidth="1"/>
    <col min="27" max="27" width="25.77734375" style="6" bestFit="1" customWidth="1"/>
    <col min="28" max="28" width="7.77734375" style="6" customWidth="1"/>
    <col min="29" max="29" width="15.33203125" bestFit="1" customWidth="1"/>
    <col min="30" max="30" width="12.77734375" customWidth="1"/>
    <col min="31" max="31" width="13.21875" customWidth="1"/>
    <col min="32" max="32" width="15.109375" bestFit="1" customWidth="1"/>
    <col min="33" max="33" width="15.6640625" bestFit="1" customWidth="1"/>
    <col min="34" max="34" width="10" bestFit="1" customWidth="1"/>
    <col min="35" max="35" width="13.5546875" customWidth="1"/>
    <col min="36" max="36" width="9.77734375" bestFit="1" customWidth="1"/>
    <col min="38" max="38" width="9.77734375" bestFit="1" customWidth="1"/>
    <col min="40" max="40" width="12.109375" bestFit="1" customWidth="1"/>
  </cols>
  <sheetData>
    <row r="1" spans="1:45" ht="15" thickBot="1" x14ac:dyDescent="0.35">
      <c r="A1" s="43" t="s">
        <v>61</v>
      </c>
      <c r="B1" s="52"/>
      <c r="C1" s="52"/>
      <c r="D1" s="52"/>
      <c r="E1" s="52"/>
      <c r="F1" s="52"/>
      <c r="G1" s="52"/>
    </row>
    <row r="2" spans="1:45" ht="15" thickBot="1" x14ac:dyDescent="0.35">
      <c r="A2" s="53" t="s">
        <v>48</v>
      </c>
      <c r="B2" s="53"/>
      <c r="D2" s="47" t="s">
        <v>50</v>
      </c>
      <c r="E2" s="48"/>
      <c r="F2" s="48"/>
      <c r="G2" s="49"/>
      <c r="H2" s="54" t="s">
        <v>62</v>
      </c>
      <c r="I2" s="55"/>
      <c r="J2" s="56" t="s">
        <v>63</v>
      </c>
      <c r="K2" s="56"/>
      <c r="L2" s="56"/>
      <c r="M2" s="56"/>
      <c r="N2" s="56"/>
      <c r="O2" s="56"/>
      <c r="P2" s="2"/>
      <c r="Q2" s="47" t="s">
        <v>64</v>
      </c>
      <c r="R2" s="48"/>
      <c r="S2" s="49"/>
      <c r="U2" s="47" t="s">
        <v>65</v>
      </c>
      <c r="V2" s="49"/>
      <c r="X2" s="50" t="s">
        <v>52</v>
      </c>
      <c r="Y2" s="51"/>
      <c r="AA2" s="23" t="s">
        <v>68</v>
      </c>
      <c r="AC2" s="1" t="s">
        <v>71</v>
      </c>
      <c r="AD2">
        <f ca="1">AVERAGE(Table!$Q:$Q)</f>
        <v>29761.310146703679</v>
      </c>
      <c r="AH2" s="1" t="s">
        <v>53</v>
      </c>
      <c r="AI2" s="27">
        <v>80000</v>
      </c>
      <c r="AS2" s="1" t="s">
        <v>59</v>
      </c>
    </row>
    <row r="3" spans="1:45" ht="15" thickBot="1" x14ac:dyDescent="0.35">
      <c r="A3" s="4" t="s">
        <v>47</v>
      </c>
      <c r="B3" s="4" t="s">
        <v>49</v>
      </c>
      <c r="D3" s="36" t="s">
        <v>47</v>
      </c>
      <c r="E3" s="1" t="s">
        <v>49</v>
      </c>
      <c r="G3" s="37"/>
      <c r="H3" s="40">
        <f ca="1">AVERAGE(Table!C:C)</f>
        <v>34.956000000000003</v>
      </c>
      <c r="J3" s="38" t="s">
        <v>4</v>
      </c>
      <c r="K3" s="10" t="s">
        <v>5</v>
      </c>
      <c r="L3" s="10" t="s">
        <v>6</v>
      </c>
      <c r="M3" s="10" t="s">
        <v>7</v>
      </c>
      <c r="N3" s="10" t="s">
        <v>8</v>
      </c>
      <c r="O3" s="11" t="s">
        <v>9</v>
      </c>
      <c r="P3" s="1"/>
      <c r="Q3" s="41"/>
      <c r="S3" s="37"/>
      <c r="U3" s="41"/>
      <c r="V3" s="37"/>
      <c r="X3" s="50"/>
      <c r="Y3" s="51"/>
      <c r="Z3" s="26"/>
      <c r="AA3" s="42"/>
      <c r="AB3" s="7"/>
      <c r="AC3" s="43" t="s">
        <v>74</v>
      </c>
      <c r="AD3" s="43"/>
      <c r="AE3" s="43"/>
      <c r="AF3" s="43"/>
      <c r="AG3" s="56" t="s">
        <v>73</v>
      </c>
      <c r="AH3" s="56"/>
      <c r="AI3" s="56"/>
      <c r="AJ3" s="56"/>
      <c r="AK3" s="56"/>
      <c r="AL3" s="1"/>
      <c r="AM3" s="1"/>
      <c r="AN3" s="44" t="s">
        <v>56</v>
      </c>
      <c r="AO3" s="46"/>
      <c r="AP3" s="44" t="s">
        <v>57</v>
      </c>
      <c r="AQ3" s="45"/>
      <c r="AS3" s="8">
        <v>0.3</v>
      </c>
    </row>
    <row r="4" spans="1:45" ht="15" thickBot="1" x14ac:dyDescent="0.35">
      <c r="A4" s="5">
        <f ca="1">IF(Table!B5= "Men", 1, 0)</f>
        <v>1</v>
      </c>
      <c r="B4" s="5">
        <f ca="1">IF(Table!B5 = "Women", 1, 0)</f>
        <v>0</v>
      </c>
      <c r="D4" s="17">
        <f ca="1">SUM(A4:A500)</f>
        <v>252</v>
      </c>
      <c r="E4" s="18">
        <f ca="1">SUM(B4:B500)</f>
        <v>245</v>
      </c>
      <c r="F4" s="18"/>
      <c r="G4" s="19"/>
      <c r="H4" s="18"/>
      <c r="I4" s="19"/>
      <c r="J4" s="39">
        <f ca="1">IF(Table!E5= "Health", 1,0)</f>
        <v>0</v>
      </c>
      <c r="K4" s="5">
        <f ca="1">IF(Table!E5= "Construction", 1,0)</f>
        <v>0</v>
      </c>
      <c r="L4" s="5">
        <f ca="1">IF(Table!E5= "Teaching", 1,0)</f>
        <v>1</v>
      </c>
      <c r="M4" s="5">
        <f ca="1">IF(Table!E5= "IT", 1,0)</f>
        <v>0</v>
      </c>
      <c r="N4" s="5">
        <f ca="1">IF(Table!E5= "General Work", 1,0)</f>
        <v>0</v>
      </c>
      <c r="O4" s="13">
        <f ca="1">IF(Table!E5= "Agriculture", 1,0)</f>
        <v>0</v>
      </c>
      <c r="Q4" s="17"/>
      <c r="R4" s="18"/>
      <c r="S4" s="19"/>
      <c r="U4" s="17">
        <f ca="1">AVERAGE(Table!J:J)</f>
        <v>59213.93</v>
      </c>
      <c r="V4" s="19"/>
      <c r="X4" s="57">
        <f ca="1">(Table!O5/Table!I5)</f>
        <v>16877.287062784992</v>
      </c>
      <c r="Y4" s="58"/>
      <c r="Z4" s="25"/>
      <c r="AA4" s="24">
        <f ca="1">AVERAGE(X4:X4)</f>
        <v>16877.287062784992</v>
      </c>
      <c r="AC4">
        <f ca="1">IF(Table!Q5&gt;'Solution Basic XCEL'!AD2,1,0)</f>
        <v>0</v>
      </c>
      <c r="AF4" s="1">
        <f ca="1">SUM(AE5:AE500)</f>
        <v>431</v>
      </c>
      <c r="AH4">
        <f ca="1">IF(Table!T5&gt;'Solution Basic XCEL'!$AI$2, 1,0)</f>
        <v>1</v>
      </c>
      <c r="AI4" s="1">
        <f ca="1">SUM(AH4:AH500)</f>
        <v>432</v>
      </c>
      <c r="AN4" s="28">
        <f ca="1">(Table!N5/Table!M5)</f>
        <v>0.96939935777770825</v>
      </c>
      <c r="AP4">
        <f ca="1">IF(AN4&lt;$AS$3, 1,0)</f>
        <v>0</v>
      </c>
    </row>
    <row r="5" spans="1:45" x14ac:dyDescent="0.3">
      <c r="A5" s="5">
        <f ca="1">IF(Table!B6= "Men", 1, 0)</f>
        <v>0</v>
      </c>
      <c r="B5" s="5">
        <f ca="1">IF(Table!B6 = "Women", 1, 0)</f>
        <v>1</v>
      </c>
      <c r="J5" s="12">
        <f ca="1">IF(Table!E6= "Health", 1,0)</f>
        <v>0</v>
      </c>
      <c r="K5" s="5">
        <f ca="1">IF(Table!E6= "Construction", 1,0)</f>
        <v>1</v>
      </c>
      <c r="L5" s="5">
        <f ca="1">IF(Table!E6= "Teaching", 1,0)</f>
        <v>0</v>
      </c>
      <c r="M5" s="5">
        <f ca="1">IF(Table!E6= "IT", 1,0)</f>
        <v>0</v>
      </c>
      <c r="N5" s="5">
        <f ca="1">IF(Table!E6= "General Work", 1,0)</f>
        <v>0</v>
      </c>
      <c r="O5" s="13">
        <f ca="1">IF(Table!E6= "Agriculture", 1,0)</f>
        <v>0</v>
      </c>
      <c r="X5" s="57">
        <f ca="1">(Table!O6/Table!I6)</f>
        <v>40001.705972480129</v>
      </c>
      <c r="Y5" s="58"/>
      <c r="Z5" s="25"/>
      <c r="AA5"/>
      <c r="AB5"/>
      <c r="AD5" s="1" t="s">
        <v>54</v>
      </c>
      <c r="AE5">
        <f ca="1">IF(Table!T6&gt;'Solution Basic XCEL'!$AI$2, 1,0)</f>
        <v>1</v>
      </c>
      <c r="AH5">
        <f ca="1">IF(Table!T6&gt;'Solution Basic XCEL'!$AI$2, 1,0)</f>
        <v>1</v>
      </c>
      <c r="AJ5" t="s">
        <v>72</v>
      </c>
      <c r="AK5" s="28">
        <f ca="1">(Table!N6/Table!M6)</f>
        <v>0.38334489925120763</v>
      </c>
      <c r="AM5">
        <f t="shared" ref="AM5:AM43" ca="1" si="0">IF(AK5&lt;$AS$3, 1,0)</f>
        <v>0</v>
      </c>
      <c r="AN5" s="43" t="s">
        <v>58</v>
      </c>
      <c r="AO5" s="43"/>
      <c r="AP5" s="43"/>
      <c r="AQ5" s="43"/>
      <c r="AR5" s="43"/>
      <c r="AS5" s="43"/>
    </row>
    <row r="6" spans="1:45" x14ac:dyDescent="0.3">
      <c r="A6" s="5">
        <f ca="1">IF(Table!B7= "Men", 1, 0)</f>
        <v>1</v>
      </c>
      <c r="B6" s="5">
        <f ca="1">IF(Table!B7 = "Women", 1, 0)</f>
        <v>0</v>
      </c>
      <c r="J6" s="12">
        <f ca="1">IF(Table!E7= "Health", 1,0)</f>
        <v>0</v>
      </c>
      <c r="K6" s="5">
        <f ca="1">IF(Table!E7= "Construction", 1,0)</f>
        <v>0</v>
      </c>
      <c r="L6" s="5">
        <f ca="1">IF(Table!E7= "Teaching", 1,0)</f>
        <v>0</v>
      </c>
      <c r="M6" s="5">
        <f ca="1">IF(Table!E7= "IT", 1,0)</f>
        <v>0</v>
      </c>
      <c r="N6" s="5">
        <f ca="1">IF(Table!E7= "General Work", 1,0)</f>
        <v>1</v>
      </c>
      <c r="O6" s="13">
        <f ca="1">IF(Table!E7= "Agriculture", 1,0)</f>
        <v>0</v>
      </c>
      <c r="X6" s="57">
        <f ca="1">(Table!O7/Table!I7)</f>
        <v>35780.401337685085</v>
      </c>
      <c r="Y6" s="58"/>
      <c r="Z6" s="25"/>
      <c r="AA6"/>
      <c r="AB6"/>
      <c r="AE6">
        <f ca="1">IF(Table!T7&gt;'Solution Basic XCEL'!$AI$2, 1,0)</f>
        <v>1</v>
      </c>
      <c r="AH6">
        <f ca="1">IF(Table!T7&gt;'Solution Basic XCEL'!$AI$2, 1,0)</f>
        <v>1</v>
      </c>
      <c r="AJ6" t="s">
        <v>72</v>
      </c>
      <c r="AK6" s="28">
        <f ca="1">(Table!N7/Table!M7)</f>
        <v>0.49370010481825677</v>
      </c>
      <c r="AM6">
        <f t="shared" ca="1" si="0"/>
        <v>0</v>
      </c>
    </row>
    <row r="7" spans="1:45" x14ac:dyDescent="0.3">
      <c r="A7" s="5">
        <f ca="1">IF(Table!B8= "Men", 1, 0)</f>
        <v>0</v>
      </c>
      <c r="B7" s="5">
        <f ca="1">IF(Table!B8 = "Women", 1, 0)</f>
        <v>1</v>
      </c>
      <c r="J7" s="12">
        <f ca="1">IF(Table!E8= "Health", 1,0)</f>
        <v>0</v>
      </c>
      <c r="K7" s="5">
        <f ca="1">IF(Table!E8= "Construction", 1,0)</f>
        <v>0</v>
      </c>
      <c r="L7" s="5">
        <f ca="1">IF(Table!E8= "Teaching", 1,0)</f>
        <v>0</v>
      </c>
      <c r="M7" s="5">
        <f ca="1">IF(Table!E8= "IT", 1,0)</f>
        <v>1</v>
      </c>
      <c r="N7" s="5">
        <f ca="1">IF(Table!E8= "General Work", 1,0)</f>
        <v>0</v>
      </c>
      <c r="O7" s="13">
        <f ca="1">IF(Table!E8= "Agriculture", 1,0)</f>
        <v>0</v>
      </c>
      <c r="X7" s="57">
        <f ca="1">(Table!O8/Table!I8)</f>
        <v>1589.090714516152</v>
      </c>
      <c r="Y7" s="58"/>
      <c r="Z7" s="25"/>
      <c r="AA7"/>
      <c r="AB7"/>
      <c r="AE7">
        <f ca="1">IF(Table!T8&gt;'Solution Basic XCEL'!$AI$2, 1,0)</f>
        <v>1</v>
      </c>
      <c r="AH7">
        <f ca="1">IF(Table!T8&gt;'Solution Basic XCEL'!$AI$2, 1,0)</f>
        <v>1</v>
      </c>
      <c r="AJ7" t="s">
        <v>72</v>
      </c>
      <c r="AK7" s="28">
        <f ca="1">(Table!N8/Table!M8)</f>
        <v>0.26889342235714908</v>
      </c>
      <c r="AM7">
        <f t="shared" ca="1" si="0"/>
        <v>1</v>
      </c>
      <c r="AN7" s="1">
        <f ca="1">SUM(AM5:AM500)</f>
        <v>136</v>
      </c>
    </row>
    <row r="8" spans="1:45" x14ac:dyDescent="0.3">
      <c r="A8" s="5">
        <f ca="1">IF(Table!B9= "Men", 1, 0)</f>
        <v>0</v>
      </c>
      <c r="B8" s="5">
        <f ca="1">IF(Table!B9 = "Women", 1, 0)</f>
        <v>1</v>
      </c>
      <c r="J8" s="12">
        <f ca="1">IF(Table!E9= "Health", 1,0)</f>
        <v>0</v>
      </c>
      <c r="K8" s="5">
        <f ca="1">IF(Table!E9= "Construction", 1,0)</f>
        <v>1</v>
      </c>
      <c r="L8" s="5">
        <f ca="1">IF(Table!E9= "Teaching", 1,0)</f>
        <v>0</v>
      </c>
      <c r="M8" s="5">
        <f ca="1">IF(Table!E9= "IT", 1,0)</f>
        <v>0</v>
      </c>
      <c r="N8" s="5">
        <f ca="1">IF(Table!E9= "General Work", 1,0)</f>
        <v>0</v>
      </c>
      <c r="O8" s="13">
        <f ca="1">IF(Table!E9= "Agriculture", 1,0)</f>
        <v>0</v>
      </c>
      <c r="X8" s="57">
        <f ca="1">(Table!O9/Table!I9)</f>
        <v>51038.639165994369</v>
      </c>
      <c r="Y8" s="58"/>
      <c r="Z8" s="25"/>
      <c r="AA8"/>
      <c r="AB8"/>
      <c r="AE8">
        <f ca="1">IF(Table!T9&gt;'Solution Basic XCEL'!$AI$2, 1,0)</f>
        <v>1</v>
      </c>
      <c r="AH8">
        <f ca="1">IF(Table!T9&gt;'Solution Basic XCEL'!$AI$2, 1,0)</f>
        <v>1</v>
      </c>
      <c r="AJ8" t="s">
        <v>72</v>
      </c>
      <c r="AK8" s="28">
        <f ca="1">(Table!N9/Table!M9)</f>
        <v>0.68021633488821165</v>
      </c>
      <c r="AM8">
        <f t="shared" ca="1" si="0"/>
        <v>0</v>
      </c>
    </row>
    <row r="9" spans="1:45" x14ac:dyDescent="0.3">
      <c r="A9" s="5">
        <f ca="1">IF(Table!B10= "Men", 1, 0)</f>
        <v>1</v>
      </c>
      <c r="B9" s="5">
        <f ca="1">IF(Table!B10 = "Women", 1, 0)</f>
        <v>0</v>
      </c>
      <c r="J9" s="12">
        <f ca="1">IF(Table!E10= "Health", 1,0)</f>
        <v>0</v>
      </c>
      <c r="K9" s="5">
        <f ca="1">IF(Table!E10= "Construction", 1,0)</f>
        <v>0</v>
      </c>
      <c r="L9" s="5">
        <f ca="1">IF(Table!E10= "Teaching", 1,0)</f>
        <v>0</v>
      </c>
      <c r="M9" s="5">
        <f ca="1">IF(Table!E10= "IT", 1,0)</f>
        <v>0</v>
      </c>
      <c r="N9" s="5">
        <f ca="1">IF(Table!E10= "General Work", 1,0)</f>
        <v>1</v>
      </c>
      <c r="O9" s="13">
        <f ca="1">IF(Table!E10= "Agriculture", 1,0)</f>
        <v>0</v>
      </c>
      <c r="X9" s="57">
        <f ca="1">(Table!O10/Table!I10)</f>
        <v>7272.6701787279644</v>
      </c>
      <c r="Y9" s="58"/>
      <c r="Z9" s="25"/>
      <c r="AA9"/>
      <c r="AB9"/>
      <c r="AE9">
        <f ca="1">IF(Table!T10&gt;'Solution Basic XCEL'!$AI$2, 1,0)</f>
        <v>0</v>
      </c>
      <c r="AH9">
        <f ca="1">IF(Table!T10&gt;'Solution Basic XCEL'!$AI$2, 1,0)</f>
        <v>0</v>
      </c>
      <c r="AJ9" t="s">
        <v>72</v>
      </c>
      <c r="AK9" s="28">
        <f ca="1">(Table!N10/Table!M10)</f>
        <v>0.15230981935246035</v>
      </c>
      <c r="AM9">
        <f t="shared" ca="1" si="0"/>
        <v>1</v>
      </c>
    </row>
    <row r="10" spans="1:45" x14ac:dyDescent="0.3">
      <c r="A10" s="5">
        <f ca="1">IF(Table!B11= "Men", 1, 0)</f>
        <v>0</v>
      </c>
      <c r="B10" s="5">
        <f ca="1">IF(Table!B11 = "Women", 1, 0)</f>
        <v>1</v>
      </c>
      <c r="J10" s="12">
        <f ca="1">IF(Table!E11= "Health", 1,0)</f>
        <v>0</v>
      </c>
      <c r="K10" s="5">
        <f ca="1">IF(Table!E11= "Construction", 1,0)</f>
        <v>0</v>
      </c>
      <c r="L10" s="5">
        <f ca="1">IF(Table!E11= "Teaching", 1,0)</f>
        <v>0</v>
      </c>
      <c r="M10" s="5">
        <f ca="1">IF(Table!E11= "IT", 1,0)</f>
        <v>1</v>
      </c>
      <c r="N10" s="5">
        <f ca="1">IF(Table!E11= "General Work", 1,0)</f>
        <v>0</v>
      </c>
      <c r="O10" s="13">
        <f ca="1">IF(Table!E11= "Agriculture", 1,0)</f>
        <v>0</v>
      </c>
      <c r="X10" s="57">
        <f ca="1">(Table!O11/Table!I11)</f>
        <v>6864.1891422270019</v>
      </c>
      <c r="Y10" s="58"/>
      <c r="Z10" s="25"/>
      <c r="AA10"/>
      <c r="AB10"/>
      <c r="AE10">
        <f ca="1">IF(Table!T11&gt;'Solution Basic XCEL'!$AI$2, 1,0)</f>
        <v>1</v>
      </c>
      <c r="AH10">
        <f ca="1">IF(Table!T11&gt;'Solution Basic XCEL'!$AI$2, 1,0)</f>
        <v>1</v>
      </c>
      <c r="AJ10" t="s">
        <v>72</v>
      </c>
      <c r="AK10" s="28">
        <f ca="1">(Table!N11/Table!M11)</f>
        <v>0.72271412495130694</v>
      </c>
      <c r="AM10">
        <f t="shared" ca="1" si="0"/>
        <v>0</v>
      </c>
    </row>
    <row r="11" spans="1:45" x14ac:dyDescent="0.3">
      <c r="A11" s="5">
        <f ca="1">IF(Table!B12= "Men", 1, 0)</f>
        <v>1</v>
      </c>
      <c r="B11" s="5">
        <f ca="1">IF(Table!B12 = "Women", 1, 0)</f>
        <v>0</v>
      </c>
      <c r="J11" s="12">
        <f ca="1">IF(Table!E12= "Health", 1,0)</f>
        <v>1</v>
      </c>
      <c r="K11" s="5">
        <f ca="1">IF(Table!E12= "Construction", 1,0)</f>
        <v>0</v>
      </c>
      <c r="L11" s="5">
        <f ca="1">IF(Table!E12= "Teaching", 1,0)</f>
        <v>0</v>
      </c>
      <c r="M11" s="5">
        <f ca="1">IF(Table!E12= "IT", 1,0)</f>
        <v>0</v>
      </c>
      <c r="N11" s="5">
        <f ca="1">IF(Table!E12= "General Work", 1,0)</f>
        <v>0</v>
      </c>
      <c r="O11" s="13">
        <f ca="1">IF(Table!E12= "Agriculture", 1,0)</f>
        <v>0</v>
      </c>
      <c r="X11" s="57">
        <f ca="1">(Table!O12/Table!I12)</f>
        <v>65169.359568729749</v>
      </c>
      <c r="Y11" s="58"/>
      <c r="Z11" s="25"/>
      <c r="AA11"/>
      <c r="AB11"/>
      <c r="AE11">
        <f ca="1">IF(Table!T12&gt;'Solution Basic XCEL'!$AI$2, 1,0)</f>
        <v>1</v>
      </c>
      <c r="AH11">
        <f ca="1">IF(Table!T12&gt;'Solution Basic XCEL'!$AI$2, 1,0)</f>
        <v>1</v>
      </c>
      <c r="AJ11" t="s">
        <v>72</v>
      </c>
      <c r="AK11" s="28">
        <f ca="1">(Table!N12/Table!M12)</f>
        <v>0.47770786934130033</v>
      </c>
      <c r="AM11">
        <f t="shared" ca="1" si="0"/>
        <v>0</v>
      </c>
    </row>
    <row r="12" spans="1:45" x14ac:dyDescent="0.3">
      <c r="A12" s="5">
        <f ca="1">IF(Table!B13= "Men", 1, 0)</f>
        <v>1</v>
      </c>
      <c r="B12" s="5">
        <f ca="1">IF(Table!B13 = "Women", 1, 0)</f>
        <v>0</v>
      </c>
      <c r="J12" s="12">
        <f ca="1">IF(Table!E13= "Health", 1,0)</f>
        <v>0</v>
      </c>
      <c r="K12" s="5">
        <f ca="1">IF(Table!E13= "Construction", 1,0)</f>
        <v>0</v>
      </c>
      <c r="L12" s="5">
        <f ca="1">IF(Table!E13= "Teaching", 1,0)</f>
        <v>0</v>
      </c>
      <c r="M12" s="5">
        <f ca="1">IF(Table!E13= "IT", 1,0)</f>
        <v>0</v>
      </c>
      <c r="N12" s="5">
        <f ca="1">IF(Table!E13= "General Work", 1,0)</f>
        <v>0</v>
      </c>
      <c r="O12" s="13">
        <f ca="1">IF(Table!E13= "Agriculture", 1,0)</f>
        <v>1</v>
      </c>
      <c r="X12" s="57">
        <f ca="1">(Table!O13/Table!I13)</f>
        <v>49768.231860778709</v>
      </c>
      <c r="Y12" s="58"/>
      <c r="Z12" s="25"/>
      <c r="AA12"/>
      <c r="AB12"/>
      <c r="AE12">
        <f ca="1">IF(Table!T13&gt;'Solution Basic XCEL'!$AI$2, 1,0)</f>
        <v>1</v>
      </c>
      <c r="AH12">
        <f ca="1">IF(Table!T13&gt;'Solution Basic XCEL'!$AI$2, 1,0)</f>
        <v>1</v>
      </c>
      <c r="AJ12" t="s">
        <v>72</v>
      </c>
      <c r="AK12" s="28">
        <f ca="1">(Table!N13/Table!M13)</f>
        <v>0.87056633070477729</v>
      </c>
      <c r="AM12">
        <f t="shared" ca="1" si="0"/>
        <v>0</v>
      </c>
    </row>
    <row r="13" spans="1:45" x14ac:dyDescent="0.3">
      <c r="A13" s="5">
        <f ca="1">IF(Table!B14= "Men", 1, 0)</f>
        <v>0</v>
      </c>
      <c r="B13" s="5">
        <f ca="1">IF(Table!B14 = "Women", 1, 0)</f>
        <v>1</v>
      </c>
      <c r="J13" s="12">
        <f ca="1">IF(Table!E14= "Health", 1,0)</f>
        <v>0</v>
      </c>
      <c r="K13" s="5">
        <f ca="1">IF(Table!E14= "Construction", 1,0)</f>
        <v>0</v>
      </c>
      <c r="L13" s="5">
        <f ca="1">IF(Table!E14= "Teaching", 1,0)</f>
        <v>0</v>
      </c>
      <c r="M13" s="5">
        <f ca="1">IF(Table!E14= "IT", 1,0)</f>
        <v>0</v>
      </c>
      <c r="N13" s="5">
        <f ca="1">IF(Table!E14= "General Work", 1,0)</f>
        <v>0</v>
      </c>
      <c r="O13" s="13">
        <f ca="1">IF(Table!E14= "Agriculture", 1,0)</f>
        <v>1</v>
      </c>
      <c r="X13" s="57">
        <f ca="1">(Table!O14/Table!I14)</f>
        <v>16269.092177640638</v>
      </c>
      <c r="Y13" s="58"/>
      <c r="Z13" s="25"/>
      <c r="AA13"/>
      <c r="AB13"/>
      <c r="AE13">
        <f ca="1">IF(Table!T14&gt;'Solution Basic XCEL'!$AI$2, 1,0)</f>
        <v>0</v>
      </c>
      <c r="AH13">
        <f ca="1">IF(Table!T14&gt;'Solution Basic XCEL'!$AI$2, 1,0)</f>
        <v>0</v>
      </c>
      <c r="AJ13" t="s">
        <v>72</v>
      </c>
      <c r="AK13" s="28">
        <f ca="1">(Table!N14/Table!M14)</f>
        <v>0.16373632501813573</v>
      </c>
      <c r="AM13">
        <f t="shared" ca="1" si="0"/>
        <v>1</v>
      </c>
    </row>
    <row r="14" spans="1:45" x14ac:dyDescent="0.3">
      <c r="A14" s="5">
        <f ca="1">IF(Table!B15= "Men", 1, 0)</f>
        <v>0</v>
      </c>
      <c r="B14" s="5">
        <f ca="1">IF(Table!B15 = "Women", 1, 0)</f>
        <v>1</v>
      </c>
      <c r="J14" s="12">
        <f ca="1">IF(Table!E15= "Health", 1,0)</f>
        <v>1</v>
      </c>
      <c r="K14" s="5">
        <f ca="1">IF(Table!E15= "Construction", 1,0)</f>
        <v>0</v>
      </c>
      <c r="L14" s="5">
        <f ca="1">IF(Table!E15= "Teaching", 1,0)</f>
        <v>0</v>
      </c>
      <c r="M14" s="5">
        <f ca="1">IF(Table!E15= "IT", 1,0)</f>
        <v>0</v>
      </c>
      <c r="N14" s="5">
        <f ca="1">IF(Table!E15= "General Work", 1,0)</f>
        <v>0</v>
      </c>
      <c r="O14" s="13">
        <f ca="1">IF(Table!E15= "Agriculture", 1,0)</f>
        <v>0</v>
      </c>
      <c r="X14" s="57">
        <f ca="1">(Table!O15/Table!I15)</f>
        <v>31557.165924827998</v>
      </c>
      <c r="Y14" s="58"/>
      <c r="Z14" s="25"/>
      <c r="AA14"/>
      <c r="AB14"/>
      <c r="AE14">
        <f ca="1">IF(Table!T15&gt;'Solution Basic XCEL'!$AI$2, 1,0)</f>
        <v>1</v>
      </c>
      <c r="AH14">
        <f ca="1">IF(Table!T15&gt;'Solution Basic XCEL'!$AI$2, 1,0)</f>
        <v>1</v>
      </c>
      <c r="AJ14" t="s">
        <v>72</v>
      </c>
      <c r="AK14" s="28">
        <f ca="1">(Table!N15/Table!M15)</f>
        <v>0.22715986150136691</v>
      </c>
      <c r="AM14">
        <f t="shared" ca="1" si="0"/>
        <v>1</v>
      </c>
    </row>
    <row r="15" spans="1:45" x14ac:dyDescent="0.3">
      <c r="A15" s="5">
        <f ca="1">IF(Table!B16= "Men", 1, 0)</f>
        <v>0</v>
      </c>
      <c r="B15" s="5">
        <f ca="1">IF(Table!B16 = "Women", 1, 0)</f>
        <v>1</v>
      </c>
      <c r="J15" s="12">
        <f ca="1">IF(Table!E16= "Health", 1,0)</f>
        <v>0</v>
      </c>
      <c r="K15" s="5">
        <f ca="1">IF(Table!E16= "Construction", 1,0)</f>
        <v>0</v>
      </c>
      <c r="L15" s="5">
        <f ca="1">IF(Table!E16= "Teaching", 1,0)</f>
        <v>0</v>
      </c>
      <c r="M15" s="5">
        <f ca="1">IF(Table!E16= "IT", 1,0)</f>
        <v>0</v>
      </c>
      <c r="N15" s="5">
        <f ca="1">IF(Table!E16= "General Work", 1,0)</f>
        <v>0</v>
      </c>
      <c r="O15" s="13">
        <f ca="1">IF(Table!E16= "Agriculture", 1,0)</f>
        <v>1</v>
      </c>
      <c r="X15" s="57">
        <f ca="1">(Table!O16/Table!I16)</f>
        <v>23483.27122438846</v>
      </c>
      <c r="Y15" s="58"/>
      <c r="Z15" s="25"/>
      <c r="AA15"/>
      <c r="AB15"/>
      <c r="AE15">
        <f ca="1">IF(Table!T16&gt;'Solution Basic XCEL'!$AI$2, 1,0)</f>
        <v>1</v>
      </c>
      <c r="AH15">
        <f ca="1">IF(Table!T16&gt;'Solution Basic XCEL'!$AI$2, 1,0)</f>
        <v>1</v>
      </c>
      <c r="AJ15" t="s">
        <v>72</v>
      </c>
      <c r="AK15" s="28">
        <f ca="1">(Table!N16/Table!M16)</f>
        <v>0.1409865058234282</v>
      </c>
      <c r="AM15">
        <f t="shared" ca="1" si="0"/>
        <v>1</v>
      </c>
    </row>
    <row r="16" spans="1:45" x14ac:dyDescent="0.3">
      <c r="A16" s="5">
        <f ca="1">IF(Table!B17= "Men", 1, 0)</f>
        <v>1</v>
      </c>
      <c r="B16" s="5">
        <f ca="1">IF(Table!B17 = "Women", 1, 0)</f>
        <v>0</v>
      </c>
      <c r="J16" s="12">
        <f ca="1">IF(Table!E17= "Health", 1,0)</f>
        <v>0</v>
      </c>
      <c r="K16" s="5">
        <f ca="1">IF(Table!E17= "Construction", 1,0)</f>
        <v>0</v>
      </c>
      <c r="L16" s="5">
        <f ca="1">IF(Table!E17= "Teaching", 1,0)</f>
        <v>0</v>
      </c>
      <c r="M16" s="5">
        <f ca="1">IF(Table!E17= "IT", 1,0)</f>
        <v>1</v>
      </c>
      <c r="N16" s="5">
        <f ca="1">IF(Table!E17= "General Work", 1,0)</f>
        <v>0</v>
      </c>
      <c r="O16" s="13">
        <f ca="1">IF(Table!E17= "Agriculture", 1,0)</f>
        <v>0</v>
      </c>
      <c r="X16" s="57">
        <f ca="1">(Table!O17/Table!I17)</f>
        <v>60952.923365480579</v>
      </c>
      <c r="Y16" s="58"/>
      <c r="Z16" s="25"/>
      <c r="AA16"/>
      <c r="AB16"/>
      <c r="AE16">
        <f ca="1">IF(Table!T17&gt;'Solution Basic XCEL'!$AI$2, 1,0)</f>
        <v>1</v>
      </c>
      <c r="AH16">
        <f ca="1">IF(Table!T17&gt;'Solution Basic XCEL'!$AI$2, 1,0)</f>
        <v>1</v>
      </c>
      <c r="AJ16" t="s">
        <v>72</v>
      </c>
      <c r="AK16" s="28">
        <f ca="1">(Table!N17/Table!M17)</f>
        <v>0.78130883263713902</v>
      </c>
      <c r="AM16">
        <f t="shared" ca="1" si="0"/>
        <v>0</v>
      </c>
    </row>
    <row r="17" spans="1:39" x14ac:dyDescent="0.3">
      <c r="A17" s="5">
        <f ca="1">IF(Table!B18= "Men", 1, 0)</f>
        <v>1</v>
      </c>
      <c r="B17" s="5">
        <f ca="1">IF(Table!B18 = "Women", 1, 0)</f>
        <v>0</v>
      </c>
      <c r="J17" s="12">
        <f ca="1">IF(Table!E18= "Health", 1,0)</f>
        <v>0</v>
      </c>
      <c r="K17" s="5">
        <f ca="1">IF(Table!E18= "Construction", 1,0)</f>
        <v>0</v>
      </c>
      <c r="L17" s="5">
        <f ca="1">IF(Table!E18= "Teaching", 1,0)</f>
        <v>0</v>
      </c>
      <c r="M17" s="5">
        <f ca="1">IF(Table!E18= "IT", 1,0)</f>
        <v>0</v>
      </c>
      <c r="N17" s="5">
        <f ca="1">IF(Table!E18= "General Work", 1,0)</f>
        <v>0</v>
      </c>
      <c r="O17" s="13">
        <f ca="1">IF(Table!E18= "Agriculture", 1,0)</f>
        <v>1</v>
      </c>
      <c r="X17" s="57">
        <f ca="1">(Table!O18/Table!I18)</f>
        <v>18696.016571904504</v>
      </c>
      <c r="Y17" s="58"/>
      <c r="Z17" s="25"/>
      <c r="AA17"/>
      <c r="AB17"/>
      <c r="AE17">
        <f ca="1">IF(Table!T18&gt;'Solution Basic XCEL'!$AI$2, 1,0)</f>
        <v>1</v>
      </c>
      <c r="AH17">
        <f ca="1">IF(Table!T18&gt;'Solution Basic XCEL'!$AI$2, 1,0)</f>
        <v>1</v>
      </c>
      <c r="AJ17" t="s">
        <v>72</v>
      </c>
      <c r="AK17" s="28">
        <f ca="1">(Table!N18/Table!M18)</f>
        <v>0.55648790755067645</v>
      </c>
      <c r="AM17">
        <f t="shared" ca="1" si="0"/>
        <v>0</v>
      </c>
    </row>
    <row r="18" spans="1:39" x14ac:dyDescent="0.3">
      <c r="A18" s="5">
        <f ca="1">IF(Table!B19= "Men", 1, 0)</f>
        <v>1</v>
      </c>
      <c r="B18" s="5">
        <f ca="1">IF(Table!B19 = "Women", 1, 0)</f>
        <v>0</v>
      </c>
      <c r="J18" s="12">
        <f ca="1">IF(Table!E19= "Health", 1,0)</f>
        <v>0</v>
      </c>
      <c r="K18" s="5">
        <f ca="1">IF(Table!E19= "Construction", 1,0)</f>
        <v>0</v>
      </c>
      <c r="L18" s="5">
        <f ca="1">IF(Table!E19= "Teaching", 1,0)</f>
        <v>0</v>
      </c>
      <c r="M18" s="5">
        <f ca="1">IF(Table!E19= "IT", 1,0)</f>
        <v>0</v>
      </c>
      <c r="N18" s="5">
        <f ca="1">IF(Table!E19= "General Work", 1,0)</f>
        <v>1</v>
      </c>
      <c r="O18" s="13">
        <f ca="1">IF(Table!E19= "Agriculture", 1,0)</f>
        <v>0</v>
      </c>
      <c r="X18" s="57">
        <f ca="1">(Table!O19/Table!I19)</f>
        <v>17274.947261680223</v>
      </c>
      <c r="Y18" s="58"/>
      <c r="Z18" s="25"/>
      <c r="AA18"/>
      <c r="AB18"/>
      <c r="AE18">
        <f ca="1">IF(Table!T19&gt;'Solution Basic XCEL'!$AI$2, 1,0)</f>
        <v>1</v>
      </c>
      <c r="AH18">
        <f ca="1">IF(Table!T19&gt;'Solution Basic XCEL'!$AI$2, 1,0)</f>
        <v>1</v>
      </c>
      <c r="AJ18" t="s">
        <v>72</v>
      </c>
      <c r="AK18" s="28">
        <f ca="1">(Table!N19/Table!M19)</f>
        <v>0.29475156979312522</v>
      </c>
      <c r="AM18">
        <f t="shared" ca="1" si="0"/>
        <v>1</v>
      </c>
    </row>
    <row r="19" spans="1:39" x14ac:dyDescent="0.3">
      <c r="A19" s="5">
        <f ca="1">IF(Table!B20= "Men", 1, 0)</f>
        <v>0</v>
      </c>
      <c r="B19" s="5">
        <f ca="1">IF(Table!B20 = "Women", 1, 0)</f>
        <v>1</v>
      </c>
      <c r="J19" s="12">
        <f ca="1">IF(Table!E20= "Health", 1,0)</f>
        <v>0</v>
      </c>
      <c r="K19" s="5">
        <f ca="1">IF(Table!E20= "Construction", 1,0)</f>
        <v>0</v>
      </c>
      <c r="L19" s="5">
        <f ca="1">IF(Table!E20= "Teaching", 1,0)</f>
        <v>1</v>
      </c>
      <c r="M19" s="5">
        <f ca="1">IF(Table!E20= "IT", 1,0)</f>
        <v>0</v>
      </c>
      <c r="N19" s="5">
        <f ca="1">IF(Table!E20= "General Work", 1,0)</f>
        <v>0</v>
      </c>
      <c r="O19" s="13">
        <f ca="1">IF(Table!E20= "Agriculture", 1,0)</f>
        <v>0</v>
      </c>
      <c r="X19" s="57">
        <f ca="1">(Table!O20/Table!I20)</f>
        <v>29829.093501689833</v>
      </c>
      <c r="Y19" s="58"/>
      <c r="Z19" s="25"/>
      <c r="AA19"/>
      <c r="AB19"/>
      <c r="AE19">
        <f ca="1">IF(Table!T20&gt;'Solution Basic XCEL'!$AI$2, 1,0)</f>
        <v>1</v>
      </c>
      <c r="AH19">
        <f ca="1">IF(Table!T20&gt;'Solution Basic XCEL'!$AI$2, 1,0)</f>
        <v>1</v>
      </c>
      <c r="AJ19" t="s">
        <v>72</v>
      </c>
      <c r="AK19" s="28">
        <f ca="1">(Table!N20/Table!M20)</f>
        <v>0.75825335608211775</v>
      </c>
      <c r="AM19">
        <f t="shared" ca="1" si="0"/>
        <v>0</v>
      </c>
    </row>
    <row r="20" spans="1:39" x14ac:dyDescent="0.3">
      <c r="A20" s="5">
        <f ca="1">IF(Table!B21= "Men", 1, 0)</f>
        <v>1</v>
      </c>
      <c r="B20" s="5">
        <f ca="1">IF(Table!B21 = "Women", 1, 0)</f>
        <v>0</v>
      </c>
      <c r="J20" s="12">
        <f ca="1">IF(Table!E21= "Health", 1,0)</f>
        <v>0</v>
      </c>
      <c r="K20" s="5">
        <f ca="1">IF(Table!E21= "Construction", 1,0)</f>
        <v>0</v>
      </c>
      <c r="L20" s="5">
        <f ca="1">IF(Table!E21= "Teaching", 1,0)</f>
        <v>0</v>
      </c>
      <c r="M20" s="5">
        <f ca="1">IF(Table!E21= "IT", 1,0)</f>
        <v>0</v>
      </c>
      <c r="N20" s="5">
        <f ca="1">IF(Table!E21= "General Work", 1,0)</f>
        <v>0</v>
      </c>
      <c r="O20" s="13">
        <f ca="1">IF(Table!E21= "Agriculture", 1,0)</f>
        <v>1</v>
      </c>
      <c r="X20" s="57">
        <f ca="1">(Table!O21/Table!I21)</f>
        <v>34712.8494335781</v>
      </c>
      <c r="Y20" s="58"/>
      <c r="Z20" s="25"/>
      <c r="AA20"/>
      <c r="AB20"/>
      <c r="AE20">
        <f ca="1">IF(Table!T21&gt;'Solution Basic XCEL'!$AI$2, 1,0)</f>
        <v>1</v>
      </c>
      <c r="AH20">
        <f ca="1">IF(Table!T21&gt;'Solution Basic XCEL'!$AI$2, 1,0)</f>
        <v>1</v>
      </c>
      <c r="AJ20" t="s">
        <v>72</v>
      </c>
      <c r="AK20" s="28">
        <f ca="1">(Table!N21/Table!M21)</f>
        <v>0.36614901203878469</v>
      </c>
      <c r="AM20">
        <f t="shared" ca="1" si="0"/>
        <v>0</v>
      </c>
    </row>
    <row r="21" spans="1:39" x14ac:dyDescent="0.3">
      <c r="A21" s="5">
        <f ca="1">IF(Table!B22= "Men", 1, 0)</f>
        <v>1</v>
      </c>
      <c r="B21" s="5">
        <f ca="1">IF(Table!B22 = "Women", 1, 0)</f>
        <v>0</v>
      </c>
      <c r="J21" s="12">
        <f ca="1">IF(Table!E22= "Health", 1,0)</f>
        <v>0</v>
      </c>
      <c r="K21" s="5">
        <f ca="1">IF(Table!E22= "Construction", 1,0)</f>
        <v>0</v>
      </c>
      <c r="L21" s="5">
        <f ca="1">IF(Table!E22= "Teaching", 1,0)</f>
        <v>0</v>
      </c>
      <c r="M21" s="5">
        <f ca="1">IF(Table!E22= "IT", 1,0)</f>
        <v>0</v>
      </c>
      <c r="N21" s="5">
        <f ca="1">IF(Table!E22= "General Work", 1,0)</f>
        <v>0</v>
      </c>
      <c r="O21" s="13">
        <f ca="1">IF(Table!E22= "Agriculture", 1,0)</f>
        <v>1</v>
      </c>
      <c r="X21" s="57">
        <f ca="1">(Table!O22/Table!I22)</f>
        <v>38699.1233257192</v>
      </c>
      <c r="Y21" s="58"/>
      <c r="Z21" s="25"/>
      <c r="AA21"/>
      <c r="AB21"/>
      <c r="AE21">
        <f ca="1">IF(Table!T22&gt;'Solution Basic XCEL'!$AI$2, 1,0)</f>
        <v>1</v>
      </c>
      <c r="AH21">
        <f ca="1">IF(Table!T22&gt;'Solution Basic XCEL'!$AI$2, 1,0)</f>
        <v>1</v>
      </c>
      <c r="AJ21" t="s">
        <v>72</v>
      </c>
      <c r="AK21" s="28">
        <f ca="1">(Table!N22/Table!M22)</f>
        <v>0.20392360548689459</v>
      </c>
      <c r="AM21">
        <f t="shared" ca="1" si="0"/>
        <v>1</v>
      </c>
    </row>
    <row r="22" spans="1:39" x14ac:dyDescent="0.3">
      <c r="A22" s="5">
        <f ca="1">IF(Table!B23= "Men", 1, 0)</f>
        <v>1</v>
      </c>
      <c r="B22" s="5">
        <f ca="1">IF(Table!B23 = "Women", 1, 0)</f>
        <v>0</v>
      </c>
      <c r="J22" s="12">
        <f ca="1">IF(Table!E23= "Health", 1,0)</f>
        <v>0</v>
      </c>
      <c r="K22" s="5">
        <f ca="1">IF(Table!E23= "Construction", 1,0)</f>
        <v>1</v>
      </c>
      <c r="L22" s="5">
        <f ca="1">IF(Table!E23= "Teaching", 1,0)</f>
        <v>0</v>
      </c>
      <c r="M22" s="5">
        <f ca="1">IF(Table!E23= "IT", 1,0)</f>
        <v>0</v>
      </c>
      <c r="N22" s="5">
        <f ca="1">IF(Table!E23= "General Work", 1,0)</f>
        <v>0</v>
      </c>
      <c r="O22" s="13">
        <f ca="1">IF(Table!E23= "Agriculture", 1,0)</f>
        <v>0</v>
      </c>
      <c r="X22" s="57">
        <f ca="1">(Table!O23/Table!I23)</f>
        <v>7367.1770116207217</v>
      </c>
      <c r="Y22" s="58"/>
      <c r="Z22" s="25"/>
      <c r="AA22"/>
      <c r="AB22"/>
      <c r="AE22">
        <f ca="1">IF(Table!T23&gt;'Solution Basic XCEL'!$AI$2, 1,0)</f>
        <v>1</v>
      </c>
      <c r="AH22">
        <f ca="1">IF(Table!T23&gt;'Solution Basic XCEL'!$AI$2, 1,0)</f>
        <v>1</v>
      </c>
      <c r="AJ22" t="s">
        <v>72</v>
      </c>
      <c r="AK22" s="28">
        <f ca="1">(Table!N23/Table!M23)</f>
        <v>0.66396210421239632</v>
      </c>
      <c r="AM22">
        <f t="shared" ca="1" si="0"/>
        <v>0</v>
      </c>
    </row>
    <row r="23" spans="1:39" x14ac:dyDescent="0.3">
      <c r="A23" s="5">
        <f ca="1">IF(Table!B24= "Men", 1, 0)</f>
        <v>1</v>
      </c>
      <c r="B23" s="5">
        <f ca="1">IF(Table!B24 = "Women", 1, 0)</f>
        <v>0</v>
      </c>
      <c r="J23" s="12">
        <f ca="1">IF(Table!E24= "Health", 1,0)</f>
        <v>0</v>
      </c>
      <c r="K23" s="5">
        <f ca="1">IF(Table!E24= "Construction", 1,0)</f>
        <v>0</v>
      </c>
      <c r="L23" s="5">
        <f ca="1">IF(Table!E24= "Teaching", 1,0)</f>
        <v>0</v>
      </c>
      <c r="M23" s="5">
        <f ca="1">IF(Table!E24= "IT", 1,0)</f>
        <v>0</v>
      </c>
      <c r="N23" s="5">
        <f ca="1">IF(Table!E24= "General Work", 1,0)</f>
        <v>1</v>
      </c>
      <c r="O23" s="13">
        <f ca="1">IF(Table!E24= "Agriculture", 1,0)</f>
        <v>0</v>
      </c>
      <c r="X23" s="57">
        <f ca="1">(Table!O24/Table!I24)</f>
        <v>20683.900030956473</v>
      </c>
      <c r="Y23" s="58"/>
      <c r="Z23" s="25"/>
      <c r="AA23"/>
      <c r="AB23"/>
      <c r="AE23">
        <f ca="1">IF(Table!T24&gt;'Solution Basic XCEL'!$AI$2, 1,0)</f>
        <v>0</v>
      </c>
      <c r="AH23">
        <f ca="1">IF(Table!T24&gt;'Solution Basic XCEL'!$AI$2, 1,0)</f>
        <v>0</v>
      </c>
      <c r="AJ23" t="s">
        <v>72</v>
      </c>
      <c r="AK23" s="28">
        <f ca="1">(Table!N24/Table!M24)</f>
        <v>0.10461902635009801</v>
      </c>
      <c r="AM23">
        <f t="shared" ca="1" si="0"/>
        <v>1</v>
      </c>
    </row>
    <row r="24" spans="1:39" x14ac:dyDescent="0.3">
      <c r="A24" s="5">
        <f ca="1">IF(Table!B25= "Men", 1, 0)</f>
        <v>1</v>
      </c>
      <c r="B24" s="5">
        <f ca="1">IF(Table!B25 = "Women", 1, 0)</f>
        <v>0</v>
      </c>
      <c r="J24" s="12">
        <f ca="1">IF(Table!E25= "Health", 1,0)</f>
        <v>0</v>
      </c>
      <c r="K24" s="5">
        <f ca="1">IF(Table!E25= "Construction", 1,0)</f>
        <v>0</v>
      </c>
      <c r="L24" s="5">
        <f ca="1">IF(Table!E25= "Teaching", 1,0)</f>
        <v>0</v>
      </c>
      <c r="M24" s="5">
        <f ca="1">IF(Table!E25= "IT", 1,0)</f>
        <v>0</v>
      </c>
      <c r="N24" s="5">
        <f ca="1">IF(Table!E25= "General Work", 1,0)</f>
        <v>1</v>
      </c>
      <c r="O24" s="13">
        <f ca="1">IF(Table!E25= "Agriculture", 1,0)</f>
        <v>0</v>
      </c>
      <c r="X24" s="57">
        <f ca="1">(Table!O25/Table!I25)</f>
        <v>38857.869141865718</v>
      </c>
      <c r="Y24" s="58"/>
      <c r="Z24" s="25"/>
      <c r="AA24"/>
      <c r="AB24"/>
      <c r="AE24">
        <f ca="1">IF(Table!T25&gt;'Solution Basic XCEL'!$AI$2, 1,0)</f>
        <v>1</v>
      </c>
      <c r="AH24">
        <f ca="1">IF(Table!T25&gt;'Solution Basic XCEL'!$AI$2, 1,0)</f>
        <v>1</v>
      </c>
      <c r="AJ24" t="s">
        <v>72</v>
      </c>
      <c r="AK24" s="28">
        <f ca="1">(Table!N25/Table!M25)</f>
        <v>0.70430592301898443</v>
      </c>
      <c r="AM24">
        <f t="shared" ca="1" si="0"/>
        <v>0</v>
      </c>
    </row>
    <row r="25" spans="1:39" x14ac:dyDescent="0.3">
      <c r="A25" s="5">
        <f ca="1">IF(Table!B26= "Men", 1, 0)</f>
        <v>0</v>
      </c>
      <c r="B25" s="5">
        <f ca="1">IF(Table!B26 = "Women", 1, 0)</f>
        <v>1</v>
      </c>
      <c r="J25" s="12">
        <f ca="1">IF(Table!E26= "Health", 1,0)</f>
        <v>0</v>
      </c>
      <c r="K25" s="5">
        <f ca="1">IF(Table!E26= "Construction", 1,0)</f>
        <v>0</v>
      </c>
      <c r="L25" s="5">
        <f ca="1">IF(Table!E26= "Teaching", 1,0)</f>
        <v>0</v>
      </c>
      <c r="M25" s="5">
        <f ca="1">IF(Table!E26= "IT", 1,0)</f>
        <v>0</v>
      </c>
      <c r="N25" s="5">
        <f ca="1">IF(Table!E26= "General Work", 1,0)</f>
        <v>1</v>
      </c>
      <c r="O25" s="13">
        <f ca="1">IF(Table!E26= "Agriculture", 1,0)</f>
        <v>0</v>
      </c>
      <c r="X25" s="57">
        <f ca="1">(Table!O26/Table!I26)</f>
        <v>26093.412140043816</v>
      </c>
      <c r="Y25" s="58"/>
      <c r="Z25" s="25"/>
      <c r="AA25"/>
      <c r="AB25"/>
      <c r="AE25">
        <f ca="1">IF(Table!T26&gt;'Solution Basic XCEL'!$AI$2, 1,0)</f>
        <v>1</v>
      </c>
      <c r="AH25">
        <f ca="1">IF(Table!T26&gt;'Solution Basic XCEL'!$AI$2, 1,0)</f>
        <v>1</v>
      </c>
      <c r="AJ25" t="s">
        <v>72</v>
      </c>
      <c r="AK25" s="28">
        <f ca="1">(Table!N26/Table!M26)</f>
        <v>0.69425604697832066</v>
      </c>
      <c r="AM25">
        <f t="shared" ca="1" si="0"/>
        <v>0</v>
      </c>
    </row>
    <row r="26" spans="1:39" x14ac:dyDescent="0.3">
      <c r="A26" s="5">
        <f ca="1">IF(Table!B27= "Men", 1, 0)</f>
        <v>1</v>
      </c>
      <c r="B26" s="5">
        <f ca="1">IF(Table!B27 = "Women", 1, 0)</f>
        <v>0</v>
      </c>
      <c r="J26" s="12">
        <f ca="1">IF(Table!E27= "Health", 1,0)</f>
        <v>0</v>
      </c>
      <c r="K26" s="5">
        <f ca="1">IF(Table!E27= "Construction", 1,0)</f>
        <v>0</v>
      </c>
      <c r="L26" s="5">
        <f ca="1">IF(Table!E27= "Teaching", 1,0)</f>
        <v>0</v>
      </c>
      <c r="M26" s="5">
        <f ca="1">IF(Table!E27= "IT", 1,0)</f>
        <v>0</v>
      </c>
      <c r="N26" s="5">
        <f ca="1">IF(Table!E27= "General Work", 1,0)</f>
        <v>1</v>
      </c>
      <c r="O26" s="13">
        <f ca="1">IF(Table!E27= "Agriculture", 1,0)</f>
        <v>0</v>
      </c>
      <c r="X26" s="57">
        <f ca="1">(Table!O27/Table!I27)</f>
        <v>19682.046753554481</v>
      </c>
      <c r="Y26" s="58"/>
      <c r="Z26" s="25"/>
      <c r="AA26"/>
      <c r="AB26"/>
      <c r="AE26">
        <f ca="1">IF(Table!T27&gt;'Solution Basic XCEL'!$AI$2, 1,0)</f>
        <v>1</v>
      </c>
      <c r="AH26">
        <f ca="1">IF(Table!T27&gt;'Solution Basic XCEL'!$AI$2, 1,0)</f>
        <v>1</v>
      </c>
      <c r="AJ26" t="s">
        <v>72</v>
      </c>
      <c r="AK26" s="28">
        <f ca="1">(Table!N27/Table!M27)</f>
        <v>0.52866759901232641</v>
      </c>
      <c r="AM26">
        <f t="shared" ca="1" si="0"/>
        <v>0</v>
      </c>
    </row>
    <row r="27" spans="1:39" x14ac:dyDescent="0.3">
      <c r="A27" s="5">
        <f ca="1">IF(Table!B28= "Men", 1, 0)</f>
        <v>0</v>
      </c>
      <c r="B27" s="5">
        <f ca="1">IF(Table!B28 = "Women", 1, 0)</f>
        <v>1</v>
      </c>
      <c r="J27" s="12">
        <f ca="1">IF(Table!E28= "Health", 1,0)</f>
        <v>0</v>
      </c>
      <c r="K27" s="5">
        <f ca="1">IF(Table!E28= "Construction", 1,0)</f>
        <v>0</v>
      </c>
      <c r="L27" s="5">
        <f ca="1">IF(Table!E28= "Teaching", 1,0)</f>
        <v>0</v>
      </c>
      <c r="M27" s="5">
        <f ca="1">IF(Table!E28= "IT", 1,0)</f>
        <v>1</v>
      </c>
      <c r="N27" s="5">
        <f ca="1">IF(Table!E28= "General Work", 1,0)</f>
        <v>0</v>
      </c>
      <c r="O27" s="13">
        <f ca="1">IF(Table!E28= "Agriculture", 1,0)</f>
        <v>0</v>
      </c>
      <c r="X27" s="57">
        <f ca="1">(Table!O28/Table!I28)</f>
        <v>6492.6679089040281</v>
      </c>
      <c r="Y27" s="58"/>
      <c r="Z27" s="25"/>
      <c r="AA27"/>
      <c r="AB27"/>
      <c r="AE27">
        <f ca="1">IF(Table!T28&gt;'Solution Basic XCEL'!$AI$2, 1,0)</f>
        <v>1</v>
      </c>
      <c r="AH27">
        <f ca="1">IF(Table!T28&gt;'Solution Basic XCEL'!$AI$2, 1,0)</f>
        <v>1</v>
      </c>
      <c r="AJ27" t="s">
        <v>72</v>
      </c>
      <c r="AK27" s="28">
        <f ca="1">(Table!N28/Table!M28)</f>
        <v>0.91580236116183689</v>
      </c>
      <c r="AM27">
        <f t="shared" ca="1" si="0"/>
        <v>0</v>
      </c>
    </row>
    <row r="28" spans="1:39" x14ac:dyDescent="0.3">
      <c r="A28" s="5">
        <f ca="1">IF(Table!B29= "Men", 1, 0)</f>
        <v>1</v>
      </c>
      <c r="B28" s="5">
        <f ca="1">IF(Table!B29 = "Women", 1, 0)</f>
        <v>0</v>
      </c>
      <c r="J28" s="12">
        <f ca="1">IF(Table!E29= "Health", 1,0)</f>
        <v>0</v>
      </c>
      <c r="K28" s="5">
        <f ca="1">IF(Table!E29= "Construction", 1,0)</f>
        <v>0</v>
      </c>
      <c r="L28" s="5">
        <f ca="1">IF(Table!E29= "Teaching", 1,0)</f>
        <v>1</v>
      </c>
      <c r="M28" s="5">
        <f ca="1">IF(Table!E29= "IT", 1,0)</f>
        <v>0</v>
      </c>
      <c r="N28" s="5">
        <f ca="1">IF(Table!E29= "General Work", 1,0)</f>
        <v>0</v>
      </c>
      <c r="O28" s="13">
        <f ca="1">IF(Table!E29= "Agriculture", 1,0)</f>
        <v>0</v>
      </c>
      <c r="X28" s="57">
        <f ca="1">(Table!O29/Table!I29)</f>
        <v>13209.412922139729</v>
      </c>
      <c r="Y28" s="58"/>
      <c r="Z28" s="25"/>
      <c r="AA28"/>
      <c r="AB28"/>
      <c r="AE28">
        <f ca="1">IF(Table!T29&gt;'Solution Basic XCEL'!$AI$2, 1,0)</f>
        <v>1</v>
      </c>
      <c r="AH28">
        <f ca="1">IF(Table!T29&gt;'Solution Basic XCEL'!$AI$2, 1,0)</f>
        <v>1</v>
      </c>
      <c r="AJ28" t="s">
        <v>72</v>
      </c>
      <c r="AK28" s="28">
        <f ca="1">(Table!N29/Table!M29)</f>
        <v>0.49785251469032643</v>
      </c>
      <c r="AM28">
        <f t="shared" ca="1" si="0"/>
        <v>0</v>
      </c>
    </row>
    <row r="29" spans="1:39" x14ac:dyDescent="0.3">
      <c r="A29" s="5">
        <f ca="1">IF(Table!B30= "Men", 1, 0)</f>
        <v>1</v>
      </c>
      <c r="B29" s="5">
        <f ca="1">IF(Table!B30 = "Women", 1, 0)</f>
        <v>0</v>
      </c>
      <c r="J29" s="12">
        <f ca="1">IF(Table!E30= "Health", 1,0)</f>
        <v>0</v>
      </c>
      <c r="K29" s="5">
        <f ca="1">IF(Table!E30= "Construction", 1,0)</f>
        <v>0</v>
      </c>
      <c r="L29" s="5">
        <f ca="1">IF(Table!E30= "Teaching", 1,0)</f>
        <v>0</v>
      </c>
      <c r="M29" s="5">
        <f ca="1">IF(Table!E30= "IT", 1,0)</f>
        <v>1</v>
      </c>
      <c r="N29" s="5">
        <f ca="1">IF(Table!E30= "General Work", 1,0)</f>
        <v>0</v>
      </c>
      <c r="O29" s="13">
        <f ca="1">IF(Table!E30= "Agriculture", 1,0)</f>
        <v>0</v>
      </c>
      <c r="X29" s="57">
        <f ca="1">(Table!O30/Table!I30)</f>
        <v>35345.414351399879</v>
      </c>
      <c r="Y29" s="58"/>
      <c r="Z29" s="25"/>
      <c r="AA29"/>
      <c r="AB29"/>
      <c r="AE29">
        <f ca="1">IF(Table!T30&gt;'Solution Basic XCEL'!$AI$2, 1,0)</f>
        <v>1</v>
      </c>
      <c r="AH29">
        <f ca="1">IF(Table!T30&gt;'Solution Basic XCEL'!$AI$2, 1,0)</f>
        <v>1</v>
      </c>
      <c r="AJ29" t="s">
        <v>72</v>
      </c>
      <c r="AK29" s="28">
        <f ca="1">(Table!N30/Table!M30)</f>
        <v>0.34358971399691873</v>
      </c>
      <c r="AM29">
        <f t="shared" ca="1" si="0"/>
        <v>0</v>
      </c>
    </row>
    <row r="30" spans="1:39" x14ac:dyDescent="0.3">
      <c r="A30" s="5">
        <f ca="1">IF(Table!B31= "Men", 1, 0)</f>
        <v>1</v>
      </c>
      <c r="B30" s="5">
        <f ca="1">IF(Table!B31 = "Women", 1, 0)</f>
        <v>0</v>
      </c>
      <c r="J30" s="12">
        <f ca="1">IF(Table!E31= "Health", 1,0)</f>
        <v>1</v>
      </c>
      <c r="K30" s="5">
        <f ca="1">IF(Table!E31= "Construction", 1,0)</f>
        <v>0</v>
      </c>
      <c r="L30" s="5">
        <f ca="1">IF(Table!E31= "Teaching", 1,0)</f>
        <v>0</v>
      </c>
      <c r="M30" s="5">
        <f ca="1">IF(Table!E31= "IT", 1,0)</f>
        <v>0</v>
      </c>
      <c r="N30" s="5">
        <f ca="1">IF(Table!E31= "General Work", 1,0)</f>
        <v>0</v>
      </c>
      <c r="O30" s="13">
        <f ca="1">IF(Table!E31= "Agriculture", 1,0)</f>
        <v>0</v>
      </c>
      <c r="X30" s="57">
        <f ca="1">(Table!O31/Table!I31)</f>
        <v>22398.540397966382</v>
      </c>
      <c r="Y30" s="58"/>
      <c r="Z30" s="25"/>
      <c r="AA30"/>
      <c r="AB30"/>
      <c r="AE30">
        <f ca="1">IF(Table!T31&gt;'Solution Basic XCEL'!$AI$2, 1,0)</f>
        <v>1</v>
      </c>
      <c r="AH30">
        <f ca="1">IF(Table!T31&gt;'Solution Basic XCEL'!$AI$2, 1,0)</f>
        <v>1</v>
      </c>
      <c r="AJ30" t="s">
        <v>72</v>
      </c>
      <c r="AK30" s="28">
        <f ca="1">(Table!N31/Table!M31)</f>
        <v>0.31885588845781221</v>
      </c>
      <c r="AM30">
        <f t="shared" ca="1" si="0"/>
        <v>0</v>
      </c>
    </row>
    <row r="31" spans="1:39" x14ac:dyDescent="0.3">
      <c r="A31" s="5">
        <f ca="1">IF(Table!B32= "Men", 1, 0)</f>
        <v>0</v>
      </c>
      <c r="B31" s="5">
        <f ca="1">IF(Table!B32 = "Women", 1, 0)</f>
        <v>1</v>
      </c>
      <c r="J31" s="12">
        <f ca="1">IF(Table!E32= "Health", 1,0)</f>
        <v>0</v>
      </c>
      <c r="K31" s="5">
        <f ca="1">IF(Table!E32= "Construction", 1,0)</f>
        <v>0</v>
      </c>
      <c r="L31" s="5">
        <f ca="1">IF(Table!E32= "Teaching", 1,0)</f>
        <v>0</v>
      </c>
      <c r="M31" s="5">
        <f ca="1">IF(Table!E32= "IT", 1,0)</f>
        <v>0</v>
      </c>
      <c r="N31" s="5">
        <f ca="1">IF(Table!E32= "General Work", 1,0)</f>
        <v>0</v>
      </c>
      <c r="O31" s="13">
        <f ca="1">IF(Table!E32= "Agriculture", 1,0)</f>
        <v>1</v>
      </c>
      <c r="X31" s="57">
        <f ca="1">(Table!O32/Table!I32)</f>
        <v>42027.576833710569</v>
      </c>
      <c r="Y31" s="58"/>
      <c r="Z31" s="25"/>
      <c r="AA31"/>
      <c r="AB31"/>
      <c r="AE31">
        <f ca="1">IF(Table!T32&gt;'Solution Basic XCEL'!$AI$2, 1,0)</f>
        <v>1</v>
      </c>
      <c r="AH31">
        <f ca="1">IF(Table!T32&gt;'Solution Basic XCEL'!$AI$2, 1,0)</f>
        <v>1</v>
      </c>
      <c r="AJ31" t="s">
        <v>72</v>
      </c>
      <c r="AK31" s="28">
        <f ca="1">(Table!N32/Table!M32)</f>
        <v>0.78829158675991295</v>
      </c>
      <c r="AM31">
        <f t="shared" ca="1" si="0"/>
        <v>0</v>
      </c>
    </row>
    <row r="32" spans="1:39" x14ac:dyDescent="0.3">
      <c r="A32" s="5">
        <f ca="1">IF(Table!B33= "Men", 1, 0)</f>
        <v>1</v>
      </c>
      <c r="B32" s="5">
        <f ca="1">IF(Table!B33 = "Women", 1, 0)</f>
        <v>0</v>
      </c>
      <c r="J32" s="12">
        <f ca="1">IF(Table!E33= "Health", 1,0)</f>
        <v>0</v>
      </c>
      <c r="K32" s="5">
        <f ca="1">IF(Table!E33= "Construction", 1,0)</f>
        <v>1</v>
      </c>
      <c r="L32" s="5">
        <f ca="1">IF(Table!E33= "Teaching", 1,0)</f>
        <v>0</v>
      </c>
      <c r="M32" s="5">
        <f ca="1">IF(Table!E33= "IT", 1,0)</f>
        <v>0</v>
      </c>
      <c r="N32" s="5">
        <f ca="1">IF(Table!E33= "General Work", 1,0)</f>
        <v>0</v>
      </c>
      <c r="O32" s="13">
        <f ca="1">IF(Table!E33= "Agriculture", 1,0)</f>
        <v>0</v>
      </c>
      <c r="X32" s="57">
        <f ca="1">(Table!O33/Table!I33)</f>
        <v>59819.793724264309</v>
      </c>
      <c r="Y32" s="58"/>
      <c r="Z32" s="25"/>
      <c r="AA32"/>
      <c r="AB32"/>
      <c r="AE32">
        <f ca="1">IF(Table!T33&gt;'Solution Basic XCEL'!$AI$2, 1,0)</f>
        <v>1</v>
      </c>
      <c r="AH32">
        <f ca="1">IF(Table!T33&gt;'Solution Basic XCEL'!$AI$2, 1,0)</f>
        <v>1</v>
      </c>
      <c r="AJ32" t="s">
        <v>72</v>
      </c>
      <c r="AK32" s="28">
        <f ca="1">(Table!N33/Table!M33)</f>
        <v>0.45925085899198193</v>
      </c>
      <c r="AM32">
        <f t="shared" ca="1" si="0"/>
        <v>0</v>
      </c>
    </row>
    <row r="33" spans="1:39" x14ac:dyDescent="0.3">
      <c r="A33" s="5">
        <f ca="1">IF(Table!B34= "Men", 1, 0)</f>
        <v>1</v>
      </c>
      <c r="B33" s="5">
        <f ca="1">IF(Table!B34 = "Women", 1, 0)</f>
        <v>0</v>
      </c>
      <c r="J33" s="12">
        <f ca="1">IF(Table!E34= "Health", 1,0)</f>
        <v>0</v>
      </c>
      <c r="K33" s="5">
        <f ca="1">IF(Table!E34= "Construction", 1,0)</f>
        <v>0</v>
      </c>
      <c r="L33" s="5">
        <f ca="1">IF(Table!E34= "Teaching", 1,0)</f>
        <v>0</v>
      </c>
      <c r="M33" s="5">
        <f ca="1">IF(Table!E34= "IT", 1,0)</f>
        <v>0</v>
      </c>
      <c r="N33" s="5">
        <f ca="1">IF(Table!E34= "General Work", 1,0)</f>
        <v>0</v>
      </c>
      <c r="O33" s="13">
        <f ca="1">IF(Table!E34= "Agriculture", 1,0)</f>
        <v>1</v>
      </c>
      <c r="X33" s="57">
        <f ca="1">(Table!O34/Table!I34)</f>
        <v>5100.460452443408</v>
      </c>
      <c r="Y33" s="58"/>
      <c r="Z33" s="25"/>
      <c r="AA33"/>
      <c r="AB33"/>
      <c r="AE33">
        <f ca="1">IF(Table!T34&gt;'Solution Basic XCEL'!$AI$2, 1,0)</f>
        <v>1</v>
      </c>
      <c r="AH33">
        <f ca="1">IF(Table!T34&gt;'Solution Basic XCEL'!$AI$2, 1,0)</f>
        <v>1</v>
      </c>
      <c r="AJ33" t="s">
        <v>72</v>
      </c>
      <c r="AK33" s="28">
        <f ca="1">(Table!N34/Table!M34)</f>
        <v>0.70311200585211775</v>
      </c>
      <c r="AM33">
        <f t="shared" ca="1" si="0"/>
        <v>0</v>
      </c>
    </row>
    <row r="34" spans="1:39" x14ac:dyDescent="0.3">
      <c r="A34" s="5">
        <f ca="1">IF(Table!B35= "Men", 1, 0)</f>
        <v>1</v>
      </c>
      <c r="B34" s="5">
        <f ca="1">IF(Table!B35 = "Women", 1, 0)</f>
        <v>0</v>
      </c>
      <c r="J34" s="12">
        <f ca="1">IF(Table!E35= "Health", 1,0)</f>
        <v>0</v>
      </c>
      <c r="K34" s="5">
        <f ca="1">IF(Table!E35= "Construction", 1,0)</f>
        <v>0</v>
      </c>
      <c r="L34" s="5">
        <f ca="1">IF(Table!E35= "Teaching", 1,0)</f>
        <v>0</v>
      </c>
      <c r="M34" s="5">
        <f ca="1">IF(Table!E35= "IT", 1,0)</f>
        <v>0</v>
      </c>
      <c r="N34" s="5">
        <f ca="1">IF(Table!E35= "General Work", 1,0)</f>
        <v>1</v>
      </c>
      <c r="O34" s="13">
        <f ca="1">IF(Table!E35= "Agriculture", 1,0)</f>
        <v>0</v>
      </c>
      <c r="X34" s="57">
        <f ca="1">(Table!O35/Table!I35)</f>
        <v>12137.453128435578</v>
      </c>
      <c r="Y34" s="58"/>
      <c r="Z34" s="25"/>
      <c r="AA34"/>
      <c r="AB34"/>
      <c r="AE34">
        <f ca="1">IF(Table!T35&gt;'Solution Basic XCEL'!$AI$2, 1,0)</f>
        <v>1</v>
      </c>
      <c r="AH34">
        <f ca="1">IF(Table!T35&gt;'Solution Basic XCEL'!$AI$2, 1,0)</f>
        <v>1</v>
      </c>
      <c r="AJ34" t="s">
        <v>72</v>
      </c>
      <c r="AK34" s="28">
        <f ca="1">(Table!N35/Table!M35)</f>
        <v>0.91559865977205279</v>
      </c>
      <c r="AM34">
        <f t="shared" ca="1" si="0"/>
        <v>0</v>
      </c>
    </row>
    <row r="35" spans="1:39" x14ac:dyDescent="0.3">
      <c r="A35" s="5">
        <f ca="1">IF(Table!B36= "Men", 1, 0)</f>
        <v>1</v>
      </c>
      <c r="B35" s="5">
        <f ca="1">IF(Table!B36 = "Women", 1, 0)</f>
        <v>0</v>
      </c>
      <c r="J35" s="12">
        <f ca="1">IF(Table!E36= "Health", 1,0)</f>
        <v>0</v>
      </c>
      <c r="K35" s="5">
        <f ca="1">IF(Table!E36= "Construction", 1,0)</f>
        <v>0</v>
      </c>
      <c r="L35" s="5">
        <f ca="1">IF(Table!E36= "Teaching", 1,0)</f>
        <v>0</v>
      </c>
      <c r="M35" s="5">
        <f ca="1">IF(Table!E36= "IT", 1,0)</f>
        <v>0</v>
      </c>
      <c r="N35" s="5">
        <f ca="1">IF(Table!E36= "General Work", 1,0)</f>
        <v>0</v>
      </c>
      <c r="O35" s="13">
        <f ca="1">IF(Table!E36= "Agriculture", 1,0)</f>
        <v>1</v>
      </c>
      <c r="X35" s="57">
        <f ca="1">(Table!O36/Table!I36)</f>
        <v>26499.276700908835</v>
      </c>
      <c r="Y35" s="58"/>
      <c r="Z35" s="25"/>
      <c r="AA35"/>
      <c r="AB35"/>
      <c r="AE35">
        <f ca="1">IF(Table!T36&gt;'Solution Basic XCEL'!$AI$2, 1,0)</f>
        <v>1</v>
      </c>
      <c r="AH35">
        <f ca="1">IF(Table!T36&gt;'Solution Basic XCEL'!$AI$2, 1,0)</f>
        <v>1</v>
      </c>
      <c r="AJ35" t="s">
        <v>72</v>
      </c>
      <c r="AK35" s="28">
        <f ca="1">(Table!N36/Table!M36)</f>
        <v>0.97352434607209359</v>
      </c>
      <c r="AM35">
        <f t="shared" ca="1" si="0"/>
        <v>0</v>
      </c>
    </row>
    <row r="36" spans="1:39" x14ac:dyDescent="0.3">
      <c r="A36" s="5">
        <f ca="1">IF(Table!B37= "Men", 1, 0)</f>
        <v>1</v>
      </c>
      <c r="B36" s="5">
        <f ca="1">IF(Table!B37 = "Women", 1, 0)</f>
        <v>0</v>
      </c>
      <c r="J36" s="12">
        <f ca="1">IF(Table!E37= "Health", 1,0)</f>
        <v>0</v>
      </c>
      <c r="K36" s="5">
        <f ca="1">IF(Table!E37= "Construction", 1,0)</f>
        <v>0</v>
      </c>
      <c r="L36" s="5">
        <f ca="1">IF(Table!E37= "Teaching", 1,0)</f>
        <v>0</v>
      </c>
      <c r="M36" s="5">
        <f ca="1">IF(Table!E37= "IT", 1,0)</f>
        <v>1</v>
      </c>
      <c r="N36" s="5">
        <f ca="1">IF(Table!E37= "General Work", 1,0)</f>
        <v>0</v>
      </c>
      <c r="O36" s="13">
        <f ca="1">IF(Table!E37= "Agriculture", 1,0)</f>
        <v>0</v>
      </c>
      <c r="X36" s="57">
        <f ca="1">(Table!O37/Table!I37)</f>
        <v>73237.815858455055</v>
      </c>
      <c r="Y36" s="58"/>
      <c r="Z36" s="25"/>
      <c r="AA36"/>
      <c r="AB36"/>
      <c r="AE36">
        <f ca="1">IF(Table!T37&gt;'Solution Basic XCEL'!$AI$2, 1,0)</f>
        <v>1</v>
      </c>
      <c r="AH36">
        <f ca="1">IF(Table!T37&gt;'Solution Basic XCEL'!$AI$2, 1,0)</f>
        <v>1</v>
      </c>
      <c r="AJ36" t="s">
        <v>72</v>
      </c>
      <c r="AK36" s="28">
        <f ca="1">(Table!N37/Table!M37)</f>
        <v>1.3852295277361535E-2</v>
      </c>
      <c r="AM36">
        <f t="shared" ca="1" si="0"/>
        <v>1</v>
      </c>
    </row>
    <row r="37" spans="1:39" x14ac:dyDescent="0.3">
      <c r="A37" s="5">
        <f ca="1">IF(Table!B38= "Men", 1, 0)</f>
        <v>0</v>
      </c>
      <c r="B37" s="5">
        <f ca="1">IF(Table!B38 = "Women", 1, 0)</f>
        <v>1</v>
      </c>
      <c r="J37" s="12">
        <f ca="1">IF(Table!E38= "Health", 1,0)</f>
        <v>0</v>
      </c>
      <c r="K37" s="5">
        <f ca="1">IF(Table!E38= "Construction", 1,0)</f>
        <v>0</v>
      </c>
      <c r="L37" s="5">
        <f ca="1">IF(Table!E38= "Teaching", 1,0)</f>
        <v>0</v>
      </c>
      <c r="M37" s="5">
        <f ca="1">IF(Table!E38= "IT", 1,0)</f>
        <v>0</v>
      </c>
      <c r="N37" s="5">
        <f ca="1">IF(Table!E38= "General Work", 1,0)</f>
        <v>1</v>
      </c>
      <c r="O37" s="13">
        <f ca="1">IF(Table!E38= "Agriculture", 1,0)</f>
        <v>0</v>
      </c>
      <c r="X37" s="57">
        <f ca="1">(Table!O38/Table!I38)</f>
        <v>30217.214705377661</v>
      </c>
      <c r="Y37" s="58"/>
      <c r="Z37" s="25"/>
      <c r="AA37"/>
      <c r="AB37"/>
      <c r="AE37">
        <f ca="1">IF(Table!T38&gt;'Solution Basic XCEL'!$AI$2, 1,0)</f>
        <v>1</v>
      </c>
      <c r="AH37">
        <f ca="1">IF(Table!T38&gt;'Solution Basic XCEL'!$AI$2, 1,0)</f>
        <v>1</v>
      </c>
      <c r="AJ37" t="s">
        <v>72</v>
      </c>
      <c r="AK37" s="28">
        <f ca="1">(Table!N38/Table!M38)</f>
        <v>0.48287319883273117</v>
      </c>
      <c r="AM37">
        <f t="shared" ca="1" si="0"/>
        <v>0</v>
      </c>
    </row>
    <row r="38" spans="1:39" x14ac:dyDescent="0.3">
      <c r="A38" s="5">
        <f ca="1">IF(Table!B39= "Men", 1, 0)</f>
        <v>1</v>
      </c>
      <c r="B38" s="5">
        <f ca="1">IF(Table!B39 = "Women", 1, 0)</f>
        <v>0</v>
      </c>
      <c r="J38" s="12">
        <f ca="1">IF(Table!E39= "Health", 1,0)</f>
        <v>0</v>
      </c>
      <c r="K38" s="5">
        <f ca="1">IF(Table!E39= "Construction", 1,0)</f>
        <v>0</v>
      </c>
      <c r="L38" s="5">
        <f ca="1">IF(Table!E39= "Teaching", 1,0)</f>
        <v>1</v>
      </c>
      <c r="M38" s="5">
        <f ca="1">IF(Table!E39= "IT", 1,0)</f>
        <v>0</v>
      </c>
      <c r="N38" s="5">
        <f ca="1">IF(Table!E39= "General Work", 1,0)</f>
        <v>0</v>
      </c>
      <c r="O38" s="13">
        <f ca="1">IF(Table!E39= "Agriculture", 1,0)</f>
        <v>0</v>
      </c>
      <c r="X38" s="57">
        <f ca="1">(Table!O39/Table!I39)</f>
        <v>36925.858883034831</v>
      </c>
      <c r="Y38" s="58"/>
      <c r="Z38" s="25"/>
      <c r="AA38"/>
      <c r="AB38"/>
      <c r="AE38">
        <f ca="1">IF(Table!T39&gt;'Solution Basic XCEL'!$AI$2, 1,0)</f>
        <v>1</v>
      </c>
      <c r="AH38">
        <f ca="1">IF(Table!T39&gt;'Solution Basic XCEL'!$AI$2, 1,0)</f>
        <v>1</v>
      </c>
      <c r="AJ38" t="s">
        <v>72</v>
      </c>
      <c r="AK38" s="28">
        <f ca="1">(Table!N39/Table!M39)</f>
        <v>0.4468655882972965</v>
      </c>
      <c r="AM38">
        <f t="shared" ca="1" si="0"/>
        <v>0</v>
      </c>
    </row>
    <row r="39" spans="1:39" x14ac:dyDescent="0.3">
      <c r="A39" s="5">
        <f ca="1">IF(Table!B40= "Men", 1, 0)</f>
        <v>0</v>
      </c>
      <c r="B39" s="5">
        <f ca="1">IF(Table!B40 = "Women", 1, 0)</f>
        <v>1</v>
      </c>
      <c r="J39" s="12">
        <f ca="1">IF(Table!E40= "Health", 1,0)</f>
        <v>0</v>
      </c>
      <c r="K39" s="5">
        <f ca="1">IF(Table!E40= "Construction", 1,0)</f>
        <v>0</v>
      </c>
      <c r="L39" s="5">
        <f ca="1">IF(Table!E40= "Teaching", 1,0)</f>
        <v>0</v>
      </c>
      <c r="M39" s="5">
        <f ca="1">IF(Table!E40= "IT", 1,0)</f>
        <v>0</v>
      </c>
      <c r="N39" s="5">
        <f ca="1">IF(Table!E40= "General Work", 1,0)</f>
        <v>1</v>
      </c>
      <c r="O39" s="13">
        <f ca="1">IF(Table!E40= "Agriculture", 1,0)</f>
        <v>0</v>
      </c>
      <c r="X39" s="57">
        <f ca="1">(Table!O40/Table!I40)</f>
        <v>26045.551955113766</v>
      </c>
      <c r="Y39" s="58"/>
      <c r="Z39" s="25"/>
      <c r="AA39"/>
      <c r="AB39"/>
      <c r="AE39">
        <f ca="1">IF(Table!T40&gt;'Solution Basic XCEL'!$AI$2, 1,0)</f>
        <v>1</v>
      </c>
      <c r="AH39">
        <f ca="1">IF(Table!T40&gt;'Solution Basic XCEL'!$AI$2, 1,0)</f>
        <v>1</v>
      </c>
      <c r="AJ39" t="s">
        <v>72</v>
      </c>
      <c r="AK39" s="28">
        <f ca="1">(Table!N40/Table!M40)</f>
        <v>0.97238418900641255</v>
      </c>
      <c r="AM39">
        <f t="shared" ca="1" si="0"/>
        <v>0</v>
      </c>
    </row>
    <row r="40" spans="1:39" x14ac:dyDescent="0.3">
      <c r="A40" s="5">
        <f ca="1">IF(Table!B41= "Men", 1, 0)</f>
        <v>1</v>
      </c>
      <c r="B40" s="5">
        <f ca="1">IF(Table!B41 = "Women", 1, 0)</f>
        <v>0</v>
      </c>
      <c r="J40" s="12">
        <f ca="1">IF(Table!E41= "Health", 1,0)</f>
        <v>0</v>
      </c>
      <c r="K40" s="5">
        <f ca="1">IF(Table!E41= "Construction", 1,0)</f>
        <v>0</v>
      </c>
      <c r="L40" s="5">
        <f ca="1">IF(Table!E41= "Teaching", 1,0)</f>
        <v>1</v>
      </c>
      <c r="M40" s="5">
        <f ca="1">IF(Table!E41= "IT", 1,0)</f>
        <v>0</v>
      </c>
      <c r="N40" s="5">
        <f ca="1">IF(Table!E41= "General Work", 1,0)</f>
        <v>0</v>
      </c>
      <c r="O40" s="13">
        <f ca="1">IF(Table!E41= "Agriculture", 1,0)</f>
        <v>0</v>
      </c>
      <c r="X40" s="57">
        <f ca="1">(Table!O41/Table!I41)</f>
        <v>987.44718191625861</v>
      </c>
      <c r="Y40" s="58"/>
      <c r="Z40" s="25"/>
      <c r="AA40"/>
      <c r="AB40"/>
      <c r="AE40">
        <f ca="1">IF(Table!T41&gt;'Solution Basic XCEL'!$AI$2, 1,0)</f>
        <v>1</v>
      </c>
      <c r="AH40">
        <f ca="1">IF(Table!T41&gt;'Solution Basic XCEL'!$AI$2, 1,0)</f>
        <v>1</v>
      </c>
      <c r="AJ40" t="s">
        <v>72</v>
      </c>
      <c r="AK40" s="28">
        <f ca="1">(Table!N41/Table!M41)</f>
        <v>0.39179028946331018</v>
      </c>
      <c r="AM40">
        <f t="shared" ca="1" si="0"/>
        <v>0</v>
      </c>
    </row>
    <row r="41" spans="1:39" x14ac:dyDescent="0.3">
      <c r="A41" s="5">
        <f ca="1">IF(Table!B42= "Men", 1, 0)</f>
        <v>1</v>
      </c>
      <c r="B41" s="5">
        <f ca="1">IF(Table!B42 = "Women", 1, 0)</f>
        <v>0</v>
      </c>
      <c r="J41" s="12">
        <f ca="1">IF(Table!E42= "Health", 1,0)</f>
        <v>0</v>
      </c>
      <c r="K41" s="5">
        <f ca="1">IF(Table!E42= "Construction", 1,0)</f>
        <v>0</v>
      </c>
      <c r="L41" s="5">
        <f ca="1">IF(Table!E42= "Teaching", 1,0)</f>
        <v>0</v>
      </c>
      <c r="M41" s="5">
        <f ca="1">IF(Table!E42= "IT", 1,0)</f>
        <v>0</v>
      </c>
      <c r="N41" s="5">
        <f ca="1">IF(Table!E42= "General Work", 1,0)</f>
        <v>1</v>
      </c>
      <c r="O41" s="13">
        <f ca="1">IF(Table!E42= "Agriculture", 1,0)</f>
        <v>0</v>
      </c>
      <c r="X41" s="57">
        <f ca="1">(Table!O42/Table!I42)</f>
        <v>4162.2994744483403</v>
      </c>
      <c r="Y41" s="58"/>
      <c r="Z41" s="25"/>
      <c r="AA41"/>
      <c r="AB41"/>
      <c r="AE41">
        <f ca="1">IF(Table!T42&gt;'Solution Basic XCEL'!$AI$2, 1,0)</f>
        <v>1</v>
      </c>
      <c r="AH41">
        <f ca="1">IF(Table!T42&gt;'Solution Basic XCEL'!$AI$2, 1,0)</f>
        <v>1</v>
      </c>
      <c r="AJ41" t="s">
        <v>72</v>
      </c>
      <c r="AK41" s="28">
        <f ca="1">(Table!N42/Table!M42)</f>
        <v>0.61112275464980736</v>
      </c>
      <c r="AM41">
        <f t="shared" ca="1" si="0"/>
        <v>0</v>
      </c>
    </row>
    <row r="42" spans="1:39" x14ac:dyDescent="0.3">
      <c r="A42" s="5">
        <f ca="1">IF(Table!B43= "Men", 1, 0)</f>
        <v>1</v>
      </c>
      <c r="B42" s="5">
        <f ca="1">IF(Table!B43 = "Women", 1, 0)</f>
        <v>0</v>
      </c>
      <c r="J42" s="12">
        <f ca="1">IF(Table!E43= "Health", 1,0)</f>
        <v>0</v>
      </c>
      <c r="K42" s="5">
        <f ca="1">IF(Table!E43= "Construction", 1,0)</f>
        <v>0</v>
      </c>
      <c r="L42" s="5">
        <f ca="1">IF(Table!E43= "Teaching", 1,0)</f>
        <v>1</v>
      </c>
      <c r="M42" s="5">
        <f ca="1">IF(Table!E43= "IT", 1,0)</f>
        <v>0</v>
      </c>
      <c r="N42" s="5">
        <f ca="1">IF(Table!E43= "General Work", 1,0)</f>
        <v>0</v>
      </c>
      <c r="O42" s="13">
        <f ca="1">IF(Table!E43= "Agriculture", 1,0)</f>
        <v>0</v>
      </c>
      <c r="X42" s="57">
        <f ca="1">(Table!O43/Table!I43)</f>
        <v>48179.535902740237</v>
      </c>
      <c r="Y42" s="58"/>
      <c r="Z42" s="25"/>
      <c r="AA42"/>
      <c r="AB42"/>
      <c r="AE42">
        <f ca="1">IF(Table!T43&gt;'Solution Basic XCEL'!$AI$2, 1,0)</f>
        <v>1</v>
      </c>
      <c r="AH42">
        <f ca="1">IF(Table!T43&gt;'Solution Basic XCEL'!$AI$2, 1,0)</f>
        <v>1</v>
      </c>
      <c r="AJ42" t="s">
        <v>72</v>
      </c>
      <c r="AK42" s="28">
        <f ca="1">(Table!N43/Table!M43)</f>
        <v>0.62743552773484401</v>
      </c>
      <c r="AM42">
        <f t="shared" ca="1" si="0"/>
        <v>0</v>
      </c>
    </row>
    <row r="43" spans="1:39" x14ac:dyDescent="0.3">
      <c r="A43" s="5">
        <f ca="1">IF(Table!B44= "Men", 1, 0)</f>
        <v>0</v>
      </c>
      <c r="B43" s="5">
        <f ca="1">IF(Table!B44 = "Women", 1, 0)</f>
        <v>1</v>
      </c>
      <c r="J43" s="12">
        <f ca="1">IF(Table!E44= "Health", 1,0)</f>
        <v>0</v>
      </c>
      <c r="K43" s="5">
        <f ca="1">IF(Table!E44= "Construction", 1,0)</f>
        <v>0</v>
      </c>
      <c r="L43" s="5">
        <f ca="1">IF(Table!E44= "Teaching", 1,0)</f>
        <v>0</v>
      </c>
      <c r="M43" s="5">
        <f ca="1">IF(Table!E44= "IT", 1,0)</f>
        <v>0</v>
      </c>
      <c r="N43" s="5">
        <f ca="1">IF(Table!E44= "General Work", 1,0)</f>
        <v>0</v>
      </c>
      <c r="O43" s="13">
        <f ca="1">IF(Table!E44= "Agriculture", 1,0)</f>
        <v>1</v>
      </c>
      <c r="X43" s="57">
        <f ca="1">(Table!O44/Table!I44)</f>
        <v>63193.219328130122</v>
      </c>
      <c r="Y43" s="58"/>
      <c r="Z43" s="25"/>
      <c r="AA43"/>
      <c r="AB43"/>
      <c r="AE43">
        <f ca="1">IF(Table!T44&gt;'Solution Basic XCEL'!$AI$2, 1,0)</f>
        <v>1</v>
      </c>
      <c r="AH43">
        <f ca="1">IF(Table!T44&gt;'Solution Basic XCEL'!$AI$2, 1,0)</f>
        <v>1</v>
      </c>
      <c r="AJ43" t="s">
        <v>72</v>
      </c>
      <c r="AK43" s="28">
        <f ca="1">(Table!N44/Table!M44)</f>
        <v>0.76346610247099456</v>
      </c>
      <c r="AM43">
        <f t="shared" ca="1" si="0"/>
        <v>0</v>
      </c>
    </row>
    <row r="44" spans="1:39" x14ac:dyDescent="0.3">
      <c r="A44" s="5">
        <f ca="1">IF(Table!B45= "Men", 1, 0)</f>
        <v>1</v>
      </c>
      <c r="B44" s="5">
        <f ca="1">IF(Table!B45 = "Women", 1, 0)</f>
        <v>0</v>
      </c>
      <c r="J44" s="12">
        <f ca="1">IF(Table!E45= "Health", 1,0)</f>
        <v>0</v>
      </c>
      <c r="K44" s="5">
        <f ca="1">IF(Table!E45= "Construction", 1,0)</f>
        <v>0</v>
      </c>
      <c r="L44" s="5">
        <f ca="1">IF(Table!E45= "Teaching", 1,0)</f>
        <v>0</v>
      </c>
      <c r="M44" s="5">
        <f ca="1">IF(Table!E45= "IT", 1,0)</f>
        <v>1</v>
      </c>
      <c r="N44" s="5">
        <f ca="1">IF(Table!E45= "General Work", 1,0)</f>
        <v>0</v>
      </c>
      <c r="O44" s="13">
        <f ca="1">IF(Table!E45= "Agriculture", 1,0)</f>
        <v>0</v>
      </c>
      <c r="X44" s="57">
        <f ca="1">(Table!O45/Table!I45)</f>
        <v>6277.0942400003541</v>
      </c>
      <c r="Y44" s="58"/>
      <c r="Z44" s="25"/>
      <c r="AA44"/>
      <c r="AB44"/>
      <c r="AE44">
        <f ca="1">IF(Table!T45&gt;'Solution Basic XCEL'!$AI$2, 1,0)</f>
        <v>1</v>
      </c>
      <c r="AH44">
        <f ca="1">IF(Table!T45&gt;'Solution Basic XCEL'!$AI$2, 1,0)</f>
        <v>1</v>
      </c>
      <c r="AJ44" t="s">
        <v>72</v>
      </c>
      <c r="AK44" s="28">
        <f ca="1">(Table!N45/Table!M45)</f>
        <v>0.45258891831531378</v>
      </c>
      <c r="AM44">
        <f t="shared" ref="AM44:AM107" ca="1" si="1">IF(AK44&lt;$AS$3, 1,0)</f>
        <v>0</v>
      </c>
    </row>
    <row r="45" spans="1:39" x14ac:dyDescent="0.3">
      <c r="A45" s="5">
        <f ca="1">IF(Table!B46= "Men", 1, 0)</f>
        <v>1</v>
      </c>
      <c r="B45" s="5">
        <f ca="1">IF(Table!B46 = "Women", 1, 0)</f>
        <v>0</v>
      </c>
      <c r="J45" s="12">
        <f ca="1">IF(Table!E46= "Health", 1,0)</f>
        <v>0</v>
      </c>
      <c r="K45" s="5">
        <f ca="1">IF(Table!E46= "Construction", 1,0)</f>
        <v>0</v>
      </c>
      <c r="L45" s="5">
        <f ca="1">IF(Table!E46= "Teaching", 1,0)</f>
        <v>1</v>
      </c>
      <c r="M45" s="5">
        <f ca="1">IF(Table!E46= "IT", 1,0)</f>
        <v>0</v>
      </c>
      <c r="N45" s="5">
        <f ca="1">IF(Table!E46= "General Work", 1,0)</f>
        <v>0</v>
      </c>
      <c r="O45" s="13">
        <f ca="1">IF(Table!E46= "Agriculture", 1,0)</f>
        <v>0</v>
      </c>
      <c r="X45" s="57">
        <f ca="1">(Table!O46/Table!I46)</f>
        <v>45985.869774465515</v>
      </c>
      <c r="Y45" s="58"/>
      <c r="Z45" s="25"/>
      <c r="AA45"/>
      <c r="AB45"/>
      <c r="AE45">
        <f ca="1">IF(Table!T46&gt;'Solution Basic XCEL'!$AI$2, 1,0)</f>
        <v>1</v>
      </c>
      <c r="AH45">
        <f ca="1">IF(Table!T46&gt;'Solution Basic XCEL'!$AI$2, 1,0)</f>
        <v>1</v>
      </c>
      <c r="AJ45" t="s">
        <v>72</v>
      </c>
      <c r="AK45" s="28">
        <f ca="1">(Table!N46/Table!M46)</f>
        <v>0.51775043332252824</v>
      </c>
      <c r="AM45">
        <f t="shared" ca="1" si="1"/>
        <v>0</v>
      </c>
    </row>
    <row r="46" spans="1:39" x14ac:dyDescent="0.3">
      <c r="A46" s="5">
        <f ca="1">IF(Table!B47= "Men", 1, 0)</f>
        <v>0</v>
      </c>
      <c r="B46" s="5">
        <f ca="1">IF(Table!B47 = "Women", 1, 0)</f>
        <v>1</v>
      </c>
      <c r="J46" s="12">
        <f ca="1">IF(Table!E47= "Health", 1,0)</f>
        <v>0</v>
      </c>
      <c r="K46" s="5">
        <f ca="1">IF(Table!E47= "Construction", 1,0)</f>
        <v>0</v>
      </c>
      <c r="L46" s="5">
        <f ca="1">IF(Table!E47= "Teaching", 1,0)</f>
        <v>0</v>
      </c>
      <c r="M46" s="5">
        <f ca="1">IF(Table!E47= "IT", 1,0)</f>
        <v>1</v>
      </c>
      <c r="N46" s="5">
        <f ca="1">IF(Table!E47= "General Work", 1,0)</f>
        <v>0</v>
      </c>
      <c r="O46" s="13">
        <f ca="1">IF(Table!E47= "Agriculture", 1,0)</f>
        <v>0</v>
      </c>
      <c r="X46" s="57">
        <f ca="1">(Table!O47/Table!I47)</f>
        <v>18416.982655498887</v>
      </c>
      <c r="Y46" s="58"/>
      <c r="Z46" s="25"/>
      <c r="AA46"/>
      <c r="AB46"/>
      <c r="AE46">
        <f ca="1">IF(Table!T47&gt;'Solution Basic XCEL'!$AI$2, 1,0)</f>
        <v>1</v>
      </c>
      <c r="AH46">
        <f ca="1">IF(Table!T47&gt;'Solution Basic XCEL'!$AI$2, 1,0)</f>
        <v>1</v>
      </c>
      <c r="AJ46" t="s">
        <v>72</v>
      </c>
      <c r="AK46" s="28">
        <f ca="1">(Table!N47/Table!M47)</f>
        <v>0.39792164287163223</v>
      </c>
      <c r="AM46">
        <f t="shared" ca="1" si="1"/>
        <v>0</v>
      </c>
    </row>
    <row r="47" spans="1:39" x14ac:dyDescent="0.3">
      <c r="A47" s="5">
        <f ca="1">IF(Table!B48= "Men", 1, 0)</f>
        <v>0</v>
      </c>
      <c r="B47" s="5">
        <f ca="1">IF(Table!B48 = "Women", 1, 0)</f>
        <v>1</v>
      </c>
      <c r="J47" s="12">
        <f ca="1">IF(Table!E48= "Health", 1,0)</f>
        <v>0</v>
      </c>
      <c r="K47" s="5">
        <f ca="1">IF(Table!E48= "Construction", 1,0)</f>
        <v>1</v>
      </c>
      <c r="L47" s="5">
        <f ca="1">IF(Table!E48= "Teaching", 1,0)</f>
        <v>0</v>
      </c>
      <c r="M47" s="5">
        <f ca="1">IF(Table!E48= "IT", 1,0)</f>
        <v>0</v>
      </c>
      <c r="N47" s="5">
        <f ca="1">IF(Table!E48= "General Work", 1,0)</f>
        <v>0</v>
      </c>
      <c r="O47" s="13">
        <f ca="1">IF(Table!E48= "Agriculture", 1,0)</f>
        <v>0</v>
      </c>
      <c r="X47" s="57">
        <f ca="1">(Table!O48/Table!I48)</f>
        <v>36234.943884519213</v>
      </c>
      <c r="Y47" s="58"/>
      <c r="Z47" s="25"/>
      <c r="AA47"/>
      <c r="AB47"/>
      <c r="AE47">
        <f ca="1">IF(Table!T48&gt;'Solution Basic XCEL'!$AI$2, 1,0)</f>
        <v>0</v>
      </c>
      <c r="AH47">
        <f ca="1">IF(Table!T48&gt;'Solution Basic XCEL'!$AI$2, 1,0)</f>
        <v>0</v>
      </c>
      <c r="AJ47" t="s">
        <v>72</v>
      </c>
      <c r="AK47" s="28">
        <f ca="1">(Table!N48/Table!M48)</f>
        <v>0.20695710298162162</v>
      </c>
      <c r="AM47">
        <f t="shared" ca="1" si="1"/>
        <v>1</v>
      </c>
    </row>
    <row r="48" spans="1:39" x14ac:dyDescent="0.3">
      <c r="A48" s="5">
        <f ca="1">IF(Table!B49= "Men", 1, 0)</f>
        <v>0</v>
      </c>
      <c r="B48" s="5">
        <f ca="1">IF(Table!B49 = "Women", 1, 0)</f>
        <v>1</v>
      </c>
      <c r="J48" s="12">
        <f ca="1">IF(Table!E49= "Health", 1,0)</f>
        <v>0</v>
      </c>
      <c r="K48" s="5">
        <f ca="1">IF(Table!E49= "Construction", 1,0)</f>
        <v>0</v>
      </c>
      <c r="L48" s="5">
        <f ca="1">IF(Table!E49= "Teaching", 1,0)</f>
        <v>0</v>
      </c>
      <c r="M48" s="5">
        <f ca="1">IF(Table!E49= "IT", 1,0)</f>
        <v>0</v>
      </c>
      <c r="N48" s="5">
        <f ca="1">IF(Table!E49= "General Work", 1,0)</f>
        <v>0</v>
      </c>
      <c r="O48" s="13">
        <f ca="1">IF(Table!E49= "Agriculture", 1,0)</f>
        <v>1</v>
      </c>
      <c r="X48" s="57">
        <f ca="1">(Table!O49/Table!I49)</f>
        <v>41699.674487481978</v>
      </c>
      <c r="Y48" s="58"/>
      <c r="Z48" s="25"/>
      <c r="AA48"/>
      <c r="AB48"/>
      <c r="AE48">
        <f ca="1">IF(Table!T49&gt;'Solution Basic XCEL'!$AI$2, 1,0)</f>
        <v>1</v>
      </c>
      <c r="AH48">
        <f ca="1">IF(Table!T49&gt;'Solution Basic XCEL'!$AI$2, 1,0)</f>
        <v>1</v>
      </c>
      <c r="AJ48" t="s">
        <v>72</v>
      </c>
      <c r="AK48" s="28">
        <f ca="1">(Table!N49/Table!M49)</f>
        <v>5.3457388821883667E-2</v>
      </c>
      <c r="AM48">
        <f t="shared" ca="1" si="1"/>
        <v>1</v>
      </c>
    </row>
    <row r="49" spans="1:39" x14ac:dyDescent="0.3">
      <c r="A49" s="5">
        <f ca="1">IF(Table!B50= "Men", 1, 0)</f>
        <v>0</v>
      </c>
      <c r="B49" s="5">
        <f ca="1">IF(Table!B50 = "Women", 1, 0)</f>
        <v>1</v>
      </c>
      <c r="J49" s="12">
        <f ca="1">IF(Table!E50= "Health", 1,0)</f>
        <v>0</v>
      </c>
      <c r="K49" s="5">
        <f ca="1">IF(Table!E50= "Construction", 1,0)</f>
        <v>0</v>
      </c>
      <c r="L49" s="5">
        <f ca="1">IF(Table!E50= "Teaching", 1,0)</f>
        <v>1</v>
      </c>
      <c r="M49" s="5">
        <f ca="1">IF(Table!E50= "IT", 1,0)</f>
        <v>0</v>
      </c>
      <c r="N49" s="5">
        <f ca="1">IF(Table!E50= "General Work", 1,0)</f>
        <v>0</v>
      </c>
      <c r="O49" s="13">
        <f ca="1">IF(Table!E50= "Agriculture", 1,0)</f>
        <v>0</v>
      </c>
      <c r="X49" s="57">
        <f ca="1">(Table!O50/Table!I50)</f>
        <v>24877.826132138896</v>
      </c>
      <c r="Y49" s="58"/>
      <c r="Z49" s="25"/>
      <c r="AA49"/>
      <c r="AB49"/>
      <c r="AE49">
        <f ca="1">IF(Table!T50&gt;'Solution Basic XCEL'!$AI$2, 1,0)</f>
        <v>1</v>
      </c>
      <c r="AH49">
        <f ca="1">IF(Table!T50&gt;'Solution Basic XCEL'!$AI$2, 1,0)</f>
        <v>1</v>
      </c>
      <c r="AJ49" t="s">
        <v>72</v>
      </c>
      <c r="AK49" s="28">
        <f ca="1">(Table!N50/Table!M50)</f>
        <v>0.81128902496644417</v>
      </c>
      <c r="AM49">
        <f t="shared" ca="1" si="1"/>
        <v>0</v>
      </c>
    </row>
    <row r="50" spans="1:39" x14ac:dyDescent="0.3">
      <c r="A50" s="5">
        <f ca="1">IF(Table!B51= "Men", 1, 0)</f>
        <v>0</v>
      </c>
      <c r="B50" s="5">
        <f ca="1">IF(Table!B51 = "Women", 1, 0)</f>
        <v>1</v>
      </c>
      <c r="J50" s="12">
        <f ca="1">IF(Table!E51= "Health", 1,0)</f>
        <v>1</v>
      </c>
      <c r="K50" s="5">
        <f ca="1">IF(Table!E51= "Construction", 1,0)</f>
        <v>0</v>
      </c>
      <c r="L50" s="5">
        <f ca="1">IF(Table!E51= "Teaching", 1,0)</f>
        <v>0</v>
      </c>
      <c r="M50" s="5">
        <f ca="1">IF(Table!E51= "IT", 1,0)</f>
        <v>0</v>
      </c>
      <c r="N50" s="5">
        <f ca="1">IF(Table!E51= "General Work", 1,0)</f>
        <v>0</v>
      </c>
      <c r="O50" s="13">
        <f ca="1">IF(Table!E51= "Agriculture", 1,0)</f>
        <v>0</v>
      </c>
      <c r="X50" s="57">
        <f ca="1">(Table!O51/Table!I51)</f>
        <v>10878.426896282419</v>
      </c>
      <c r="Y50" s="58"/>
      <c r="Z50" s="25"/>
      <c r="AA50"/>
      <c r="AB50"/>
      <c r="AE50">
        <f ca="1">IF(Table!T51&gt;'Solution Basic XCEL'!$AI$2, 1,0)</f>
        <v>1</v>
      </c>
      <c r="AH50">
        <f ca="1">IF(Table!T51&gt;'Solution Basic XCEL'!$AI$2, 1,0)</f>
        <v>1</v>
      </c>
      <c r="AJ50" t="s">
        <v>72</v>
      </c>
      <c r="AK50" s="28">
        <f ca="1">(Table!N51/Table!M51)</f>
        <v>0.74692497469007557</v>
      </c>
      <c r="AM50">
        <f t="shared" ca="1" si="1"/>
        <v>0</v>
      </c>
    </row>
    <row r="51" spans="1:39" x14ac:dyDescent="0.3">
      <c r="A51" s="5">
        <f ca="1">IF(Table!B52= "Men", 1, 0)</f>
        <v>1</v>
      </c>
      <c r="B51" s="5">
        <f ca="1">IF(Table!B52 = "Women", 1, 0)</f>
        <v>0</v>
      </c>
      <c r="J51" s="12">
        <f ca="1">IF(Table!E52= "Health", 1,0)</f>
        <v>0</v>
      </c>
      <c r="K51" s="5">
        <f ca="1">IF(Table!E52= "Construction", 1,0)</f>
        <v>0</v>
      </c>
      <c r="L51" s="5">
        <f ca="1">IF(Table!E52= "Teaching", 1,0)</f>
        <v>0</v>
      </c>
      <c r="M51" s="5">
        <f ca="1">IF(Table!E52= "IT", 1,0)</f>
        <v>0</v>
      </c>
      <c r="N51" s="5">
        <f ca="1">IF(Table!E52= "General Work", 1,0)</f>
        <v>1</v>
      </c>
      <c r="O51" s="13">
        <f ca="1">IF(Table!E52= "Agriculture", 1,0)</f>
        <v>0</v>
      </c>
      <c r="X51" s="57">
        <f ca="1">(Table!O52/Table!I52)</f>
        <v>2960.4382432714024</v>
      </c>
      <c r="Y51" s="58"/>
      <c r="Z51" s="25"/>
      <c r="AA51"/>
      <c r="AB51"/>
      <c r="AE51">
        <f ca="1">IF(Table!T52&gt;'Solution Basic XCEL'!$AI$2, 1,0)</f>
        <v>1</v>
      </c>
      <c r="AH51">
        <f ca="1">IF(Table!T52&gt;'Solution Basic XCEL'!$AI$2, 1,0)</f>
        <v>1</v>
      </c>
      <c r="AJ51" t="s">
        <v>72</v>
      </c>
      <c r="AK51" s="28">
        <f ca="1">(Table!N52/Table!M52)</f>
        <v>0.75966557125475598</v>
      </c>
      <c r="AM51">
        <f t="shared" ca="1" si="1"/>
        <v>0</v>
      </c>
    </row>
    <row r="52" spans="1:39" x14ac:dyDescent="0.3">
      <c r="A52" s="5">
        <f ca="1">IF(Table!B53= "Men", 1, 0)</f>
        <v>1</v>
      </c>
      <c r="B52" s="5">
        <f ca="1">IF(Table!B53 = "Women", 1, 0)</f>
        <v>0</v>
      </c>
      <c r="J52" s="12">
        <f ca="1">IF(Table!E53= "Health", 1,0)</f>
        <v>0</v>
      </c>
      <c r="K52" s="5">
        <f ca="1">IF(Table!E53= "Construction", 1,0)</f>
        <v>1</v>
      </c>
      <c r="L52" s="5">
        <f ca="1">IF(Table!E53= "Teaching", 1,0)</f>
        <v>0</v>
      </c>
      <c r="M52" s="5">
        <f ca="1">IF(Table!E53= "IT", 1,0)</f>
        <v>0</v>
      </c>
      <c r="N52" s="5">
        <f ca="1">IF(Table!E53= "General Work", 1,0)</f>
        <v>0</v>
      </c>
      <c r="O52" s="13">
        <f ca="1">IF(Table!E53= "Agriculture", 1,0)</f>
        <v>0</v>
      </c>
      <c r="X52" s="57">
        <f ca="1">(Table!O53/Table!I53)</f>
        <v>8547.9372830432549</v>
      </c>
      <c r="Y52" s="58"/>
      <c r="Z52" s="25"/>
      <c r="AA52"/>
      <c r="AB52"/>
      <c r="AE52">
        <f ca="1">IF(Table!T53&gt;'Solution Basic XCEL'!$AI$2, 1,0)</f>
        <v>1</v>
      </c>
      <c r="AH52">
        <f ca="1">IF(Table!T53&gt;'Solution Basic XCEL'!$AI$2, 1,0)</f>
        <v>1</v>
      </c>
      <c r="AJ52" t="s">
        <v>72</v>
      </c>
      <c r="AK52" s="28">
        <f ca="1">(Table!N53/Table!M53)</f>
        <v>0.71637333197293973</v>
      </c>
      <c r="AM52">
        <f t="shared" ca="1" si="1"/>
        <v>0</v>
      </c>
    </row>
    <row r="53" spans="1:39" x14ac:dyDescent="0.3">
      <c r="A53" s="5">
        <f ca="1">IF(Table!B54= "Men", 1, 0)</f>
        <v>0</v>
      </c>
      <c r="B53" s="5">
        <f ca="1">IF(Table!B54 = "Women", 1, 0)</f>
        <v>1</v>
      </c>
      <c r="J53" s="12">
        <f ca="1">IF(Table!E54= "Health", 1,0)</f>
        <v>1</v>
      </c>
      <c r="K53" s="5">
        <f ca="1">IF(Table!E54= "Construction", 1,0)</f>
        <v>0</v>
      </c>
      <c r="L53" s="5">
        <f ca="1">IF(Table!E54= "Teaching", 1,0)</f>
        <v>0</v>
      </c>
      <c r="M53" s="5">
        <f ca="1">IF(Table!E54= "IT", 1,0)</f>
        <v>0</v>
      </c>
      <c r="N53" s="5">
        <f ca="1">IF(Table!E54= "General Work", 1,0)</f>
        <v>0</v>
      </c>
      <c r="O53" s="13">
        <f ca="1">IF(Table!E54= "Agriculture", 1,0)</f>
        <v>0</v>
      </c>
      <c r="X53" s="57">
        <f ca="1">(Table!O54/Table!I54)</f>
        <v>46418.70092312093</v>
      </c>
      <c r="Y53" s="58"/>
      <c r="Z53" s="25"/>
      <c r="AA53"/>
      <c r="AB53"/>
      <c r="AE53">
        <f ca="1">IF(Table!T54&gt;'Solution Basic XCEL'!$AI$2, 1,0)</f>
        <v>1</v>
      </c>
      <c r="AH53">
        <f ca="1">IF(Table!T54&gt;'Solution Basic XCEL'!$AI$2, 1,0)</f>
        <v>1</v>
      </c>
      <c r="AJ53" t="s">
        <v>72</v>
      </c>
      <c r="AK53" s="28">
        <f ca="1">(Table!N54/Table!M54)</f>
        <v>3.4311445827836629E-2</v>
      </c>
      <c r="AM53">
        <f t="shared" ca="1" si="1"/>
        <v>1</v>
      </c>
    </row>
    <row r="54" spans="1:39" x14ac:dyDescent="0.3">
      <c r="A54" s="5">
        <f ca="1">IF(Table!B55= "Men", 1, 0)</f>
        <v>0</v>
      </c>
      <c r="B54" s="5">
        <f ca="1">IF(Table!B55 = "Women", 1, 0)</f>
        <v>1</v>
      </c>
      <c r="J54" s="12">
        <f ca="1">IF(Table!E55= "Health", 1,0)</f>
        <v>0</v>
      </c>
      <c r="K54" s="5">
        <f ca="1">IF(Table!E55= "Construction", 1,0)</f>
        <v>0</v>
      </c>
      <c r="L54" s="5">
        <f ca="1">IF(Table!E55= "Teaching", 1,0)</f>
        <v>0</v>
      </c>
      <c r="M54" s="5">
        <f ca="1">IF(Table!E55= "IT", 1,0)</f>
        <v>1</v>
      </c>
      <c r="N54" s="5">
        <f ca="1">IF(Table!E55= "General Work", 1,0)</f>
        <v>0</v>
      </c>
      <c r="O54" s="13">
        <f ca="1">IF(Table!E55= "Agriculture", 1,0)</f>
        <v>0</v>
      </c>
      <c r="X54" s="57">
        <f ca="1">(Table!O55/Table!I55)</f>
        <v>11177.238706761251</v>
      </c>
      <c r="Y54" s="58"/>
      <c r="Z54" s="25"/>
      <c r="AA54"/>
      <c r="AB54"/>
      <c r="AE54">
        <f ca="1">IF(Table!T55&gt;'Solution Basic XCEL'!$AI$2, 1,0)</f>
        <v>0</v>
      </c>
      <c r="AH54">
        <f ca="1">IF(Table!T55&gt;'Solution Basic XCEL'!$AI$2, 1,0)</f>
        <v>0</v>
      </c>
      <c r="AJ54" t="s">
        <v>72</v>
      </c>
      <c r="AK54" s="28">
        <f ca="1">(Table!N55/Table!M55)</f>
        <v>0.12892354012832163</v>
      </c>
      <c r="AM54">
        <f t="shared" ca="1" si="1"/>
        <v>1</v>
      </c>
    </row>
    <row r="55" spans="1:39" x14ac:dyDescent="0.3">
      <c r="A55" s="5">
        <f ca="1">IF(Table!B56= "Men", 1, 0)</f>
        <v>0</v>
      </c>
      <c r="B55" s="5">
        <f ca="1">IF(Table!B56 = "Women", 1, 0)</f>
        <v>1</v>
      </c>
      <c r="J55" s="12">
        <f ca="1">IF(Table!E56= "Health", 1,0)</f>
        <v>0</v>
      </c>
      <c r="K55" s="5">
        <f ca="1">IF(Table!E56= "Construction", 1,0)</f>
        <v>0</v>
      </c>
      <c r="L55" s="5">
        <f ca="1">IF(Table!E56= "Teaching", 1,0)</f>
        <v>0</v>
      </c>
      <c r="M55" s="5">
        <f ca="1">IF(Table!E56= "IT", 1,0)</f>
        <v>0</v>
      </c>
      <c r="N55" s="5">
        <f ca="1">IF(Table!E56= "General Work", 1,0)</f>
        <v>1</v>
      </c>
      <c r="O55" s="13">
        <f ca="1">IF(Table!E56= "Agriculture", 1,0)</f>
        <v>0</v>
      </c>
      <c r="X55" s="57">
        <f ca="1">(Table!O56/Table!I56)</f>
        <v>32354.905022701554</v>
      </c>
      <c r="Y55" s="58"/>
      <c r="Z55" s="25"/>
      <c r="AA55"/>
      <c r="AB55"/>
      <c r="AE55">
        <f ca="1">IF(Table!T56&gt;'Solution Basic XCEL'!$AI$2, 1,0)</f>
        <v>1</v>
      </c>
      <c r="AH55">
        <f ca="1">IF(Table!T56&gt;'Solution Basic XCEL'!$AI$2, 1,0)</f>
        <v>1</v>
      </c>
      <c r="AJ55" t="s">
        <v>72</v>
      </c>
      <c r="AK55" s="28">
        <f ca="1">(Table!N56/Table!M56)</f>
        <v>0.96063579402803845</v>
      </c>
      <c r="AM55">
        <f t="shared" ca="1" si="1"/>
        <v>0</v>
      </c>
    </row>
    <row r="56" spans="1:39" x14ac:dyDescent="0.3">
      <c r="A56" s="5">
        <f ca="1">IF(Table!B57= "Men", 1, 0)</f>
        <v>0</v>
      </c>
      <c r="B56" s="5">
        <f ca="1">IF(Table!B57 = "Women", 1, 0)</f>
        <v>1</v>
      </c>
      <c r="J56" s="12">
        <f ca="1">IF(Table!E57= "Health", 1,0)</f>
        <v>1</v>
      </c>
      <c r="K56" s="5">
        <f ca="1">IF(Table!E57= "Construction", 1,0)</f>
        <v>0</v>
      </c>
      <c r="L56" s="5">
        <f ca="1">IF(Table!E57= "Teaching", 1,0)</f>
        <v>0</v>
      </c>
      <c r="M56" s="5">
        <f ca="1">IF(Table!E57= "IT", 1,0)</f>
        <v>0</v>
      </c>
      <c r="N56" s="5">
        <f ca="1">IF(Table!E57= "General Work", 1,0)</f>
        <v>0</v>
      </c>
      <c r="O56" s="13">
        <f ca="1">IF(Table!E57= "Agriculture", 1,0)</f>
        <v>0</v>
      </c>
      <c r="X56" s="57">
        <f ca="1">(Table!O57/Table!I57)</f>
        <v>74957.488578044125</v>
      </c>
      <c r="Y56" s="58"/>
      <c r="Z56" s="25"/>
      <c r="AA56"/>
      <c r="AB56"/>
      <c r="AE56">
        <f ca="1">IF(Table!T57&gt;'Solution Basic XCEL'!$AI$2, 1,0)</f>
        <v>1</v>
      </c>
      <c r="AH56">
        <f ca="1">IF(Table!T57&gt;'Solution Basic XCEL'!$AI$2, 1,0)</f>
        <v>1</v>
      </c>
      <c r="AJ56" t="s">
        <v>72</v>
      </c>
      <c r="AK56" s="28">
        <f ca="1">(Table!N57/Table!M57)</f>
        <v>0.6686027121997995</v>
      </c>
      <c r="AM56">
        <f t="shared" ca="1" si="1"/>
        <v>0</v>
      </c>
    </row>
    <row r="57" spans="1:39" x14ac:dyDescent="0.3">
      <c r="A57" s="5">
        <f ca="1">IF(Table!B58= "Men", 1, 0)</f>
        <v>0</v>
      </c>
      <c r="B57" s="5">
        <f ca="1">IF(Table!B58 = "Women", 1, 0)</f>
        <v>1</v>
      </c>
      <c r="J57" s="12">
        <f ca="1">IF(Table!E58= "Health", 1,0)</f>
        <v>1</v>
      </c>
      <c r="K57" s="5">
        <f ca="1">IF(Table!E58= "Construction", 1,0)</f>
        <v>0</v>
      </c>
      <c r="L57" s="5">
        <f ca="1">IF(Table!E58= "Teaching", 1,0)</f>
        <v>0</v>
      </c>
      <c r="M57" s="5">
        <f ca="1">IF(Table!E58= "IT", 1,0)</f>
        <v>0</v>
      </c>
      <c r="N57" s="5">
        <f ca="1">IF(Table!E58= "General Work", 1,0)</f>
        <v>0</v>
      </c>
      <c r="O57" s="13">
        <f ca="1">IF(Table!E58= "Agriculture", 1,0)</f>
        <v>0</v>
      </c>
      <c r="X57" s="57">
        <f ca="1">(Table!O58/Table!I58)</f>
        <v>28027.141999011772</v>
      </c>
      <c r="Y57" s="58"/>
      <c r="Z57" s="25"/>
      <c r="AA57"/>
      <c r="AB57"/>
      <c r="AE57">
        <f ca="1">IF(Table!T58&gt;'Solution Basic XCEL'!$AI$2, 1,0)</f>
        <v>1</v>
      </c>
      <c r="AH57">
        <f ca="1">IF(Table!T58&gt;'Solution Basic XCEL'!$AI$2, 1,0)</f>
        <v>1</v>
      </c>
      <c r="AJ57" t="s">
        <v>72</v>
      </c>
      <c r="AK57" s="28">
        <f ca="1">(Table!N58/Table!M58)</f>
        <v>0.46394358122202706</v>
      </c>
      <c r="AM57">
        <f t="shared" ca="1" si="1"/>
        <v>0</v>
      </c>
    </row>
    <row r="58" spans="1:39" x14ac:dyDescent="0.3">
      <c r="A58" s="5">
        <f ca="1">IF(Table!B59= "Men", 1, 0)</f>
        <v>1</v>
      </c>
      <c r="B58" s="5">
        <f ca="1">IF(Table!B59 = "Women", 1, 0)</f>
        <v>0</v>
      </c>
      <c r="J58" s="12">
        <f ca="1">IF(Table!E59= "Health", 1,0)</f>
        <v>0</v>
      </c>
      <c r="K58" s="5">
        <f ca="1">IF(Table!E59= "Construction", 1,0)</f>
        <v>0</v>
      </c>
      <c r="L58" s="5">
        <f ca="1">IF(Table!E59= "Teaching", 1,0)</f>
        <v>1</v>
      </c>
      <c r="M58" s="5">
        <f ca="1">IF(Table!E59= "IT", 1,0)</f>
        <v>0</v>
      </c>
      <c r="N58" s="5">
        <f ca="1">IF(Table!E59= "General Work", 1,0)</f>
        <v>0</v>
      </c>
      <c r="O58" s="13">
        <f ca="1">IF(Table!E59= "Agriculture", 1,0)</f>
        <v>0</v>
      </c>
      <c r="X58" s="57">
        <f ca="1">(Table!O59/Table!I59)</f>
        <v>47213.754139311524</v>
      </c>
      <c r="Y58" s="58"/>
      <c r="Z58" s="25"/>
      <c r="AA58"/>
      <c r="AB58"/>
      <c r="AE58">
        <f ca="1">IF(Table!T59&gt;'Solution Basic XCEL'!$AI$2, 1,0)</f>
        <v>1</v>
      </c>
      <c r="AH58">
        <f ca="1">IF(Table!T59&gt;'Solution Basic XCEL'!$AI$2, 1,0)</f>
        <v>1</v>
      </c>
      <c r="AJ58" t="s">
        <v>72</v>
      </c>
      <c r="AK58" s="28">
        <f ca="1">(Table!N59/Table!M59)</f>
        <v>0.14864384641678607</v>
      </c>
      <c r="AM58">
        <f t="shared" ca="1" si="1"/>
        <v>1</v>
      </c>
    </row>
    <row r="59" spans="1:39" x14ac:dyDescent="0.3">
      <c r="A59" s="5">
        <f ca="1">IF(Table!B60= "Men", 1, 0)</f>
        <v>1</v>
      </c>
      <c r="B59" s="5">
        <f ca="1">IF(Table!B60 = "Women", 1, 0)</f>
        <v>0</v>
      </c>
      <c r="J59" s="12">
        <f ca="1">IF(Table!E60= "Health", 1,0)</f>
        <v>1</v>
      </c>
      <c r="K59" s="5">
        <f ca="1">IF(Table!E60= "Construction", 1,0)</f>
        <v>0</v>
      </c>
      <c r="L59" s="5">
        <f ca="1">IF(Table!E60= "Teaching", 1,0)</f>
        <v>0</v>
      </c>
      <c r="M59" s="5">
        <f ca="1">IF(Table!E60= "IT", 1,0)</f>
        <v>0</v>
      </c>
      <c r="N59" s="5">
        <f ca="1">IF(Table!E60= "General Work", 1,0)</f>
        <v>0</v>
      </c>
      <c r="O59" s="13">
        <f ca="1">IF(Table!E60= "Agriculture", 1,0)</f>
        <v>0</v>
      </c>
      <c r="X59" s="57">
        <f ca="1">(Table!O60/Table!I60)</f>
        <v>19789.599801419692</v>
      </c>
      <c r="Y59" s="58"/>
      <c r="Z59" s="25"/>
      <c r="AA59"/>
      <c r="AB59"/>
      <c r="AE59">
        <f ca="1">IF(Table!T60&gt;'Solution Basic XCEL'!$AI$2, 1,0)</f>
        <v>1</v>
      </c>
      <c r="AH59">
        <f ca="1">IF(Table!T60&gt;'Solution Basic XCEL'!$AI$2, 1,0)</f>
        <v>1</v>
      </c>
      <c r="AJ59" t="s">
        <v>72</v>
      </c>
      <c r="AK59" s="28">
        <f ca="1">(Table!N60/Table!M60)</f>
        <v>0.60070351768261332</v>
      </c>
      <c r="AM59">
        <f t="shared" ca="1" si="1"/>
        <v>0</v>
      </c>
    </row>
    <row r="60" spans="1:39" x14ac:dyDescent="0.3">
      <c r="A60" s="5">
        <f ca="1">IF(Table!B61= "Men", 1, 0)</f>
        <v>1</v>
      </c>
      <c r="B60" s="5">
        <f ca="1">IF(Table!B61 = "Women", 1, 0)</f>
        <v>0</v>
      </c>
      <c r="J60" s="12">
        <f ca="1">IF(Table!E61= "Health", 1,0)</f>
        <v>1</v>
      </c>
      <c r="K60" s="5">
        <f ca="1">IF(Table!E61= "Construction", 1,0)</f>
        <v>0</v>
      </c>
      <c r="L60" s="5">
        <f ca="1">IF(Table!E61= "Teaching", 1,0)</f>
        <v>0</v>
      </c>
      <c r="M60" s="5">
        <f ca="1">IF(Table!E61= "IT", 1,0)</f>
        <v>0</v>
      </c>
      <c r="N60" s="5">
        <f ca="1">IF(Table!E61= "General Work", 1,0)</f>
        <v>0</v>
      </c>
      <c r="O60" s="13">
        <f ca="1">IF(Table!E61= "Agriculture", 1,0)</f>
        <v>0</v>
      </c>
      <c r="X60" s="57">
        <f ca="1">(Table!O61/Table!I61)</f>
        <v>57476.807963071944</v>
      </c>
      <c r="Y60" s="58"/>
      <c r="Z60" s="25"/>
      <c r="AA60"/>
      <c r="AB60"/>
      <c r="AE60">
        <f ca="1">IF(Table!T61&gt;'Solution Basic XCEL'!$AI$2, 1,0)</f>
        <v>1</v>
      </c>
      <c r="AH60">
        <f ca="1">IF(Table!T61&gt;'Solution Basic XCEL'!$AI$2, 1,0)</f>
        <v>1</v>
      </c>
      <c r="AJ60" t="s">
        <v>72</v>
      </c>
      <c r="AK60" s="28">
        <f ca="1">(Table!N61/Table!M61)</f>
        <v>0.44994995343445693</v>
      </c>
      <c r="AM60">
        <f t="shared" ca="1" si="1"/>
        <v>0</v>
      </c>
    </row>
    <row r="61" spans="1:39" x14ac:dyDescent="0.3">
      <c r="A61" s="5">
        <f ca="1">IF(Table!B62= "Men", 1, 0)</f>
        <v>0</v>
      </c>
      <c r="B61" s="5">
        <f ca="1">IF(Table!B62 = "Women", 1, 0)</f>
        <v>1</v>
      </c>
      <c r="J61" s="12">
        <f ca="1">IF(Table!E62= "Health", 1,0)</f>
        <v>1</v>
      </c>
      <c r="K61" s="5">
        <f ca="1">IF(Table!E62= "Construction", 1,0)</f>
        <v>0</v>
      </c>
      <c r="L61" s="5">
        <f ca="1">IF(Table!E62= "Teaching", 1,0)</f>
        <v>0</v>
      </c>
      <c r="M61" s="5">
        <f ca="1">IF(Table!E62= "IT", 1,0)</f>
        <v>0</v>
      </c>
      <c r="N61" s="5">
        <f ca="1">IF(Table!E62= "General Work", 1,0)</f>
        <v>0</v>
      </c>
      <c r="O61" s="13">
        <f ca="1">IF(Table!E62= "Agriculture", 1,0)</f>
        <v>0</v>
      </c>
      <c r="X61" s="57">
        <f ca="1">(Table!O62/Table!I62)</f>
        <v>12452.926411478264</v>
      </c>
      <c r="Y61" s="58"/>
      <c r="Z61" s="25"/>
      <c r="AA61"/>
      <c r="AB61"/>
      <c r="AE61">
        <f ca="1">IF(Table!T62&gt;'Solution Basic XCEL'!$AI$2, 1,0)</f>
        <v>0</v>
      </c>
      <c r="AH61">
        <f ca="1">IF(Table!T62&gt;'Solution Basic XCEL'!$AI$2, 1,0)</f>
        <v>0</v>
      </c>
      <c r="AJ61" t="s">
        <v>72</v>
      </c>
      <c r="AK61" s="28">
        <f ca="1">(Table!N62/Table!M62)</f>
        <v>0.19463800051559152</v>
      </c>
      <c r="AM61">
        <f t="shared" ca="1" si="1"/>
        <v>1</v>
      </c>
    </row>
    <row r="62" spans="1:39" x14ac:dyDescent="0.3">
      <c r="A62" s="5">
        <f ca="1">IF(Table!B63= "Men", 1, 0)</f>
        <v>0</v>
      </c>
      <c r="B62" s="5">
        <f ca="1">IF(Table!B63 = "Women", 1, 0)</f>
        <v>1</v>
      </c>
      <c r="J62" s="12">
        <f ca="1">IF(Table!E63= "Health", 1,0)</f>
        <v>1</v>
      </c>
      <c r="K62" s="5">
        <f ca="1">IF(Table!E63= "Construction", 1,0)</f>
        <v>0</v>
      </c>
      <c r="L62" s="5">
        <f ca="1">IF(Table!E63= "Teaching", 1,0)</f>
        <v>0</v>
      </c>
      <c r="M62" s="5">
        <f ca="1">IF(Table!E63= "IT", 1,0)</f>
        <v>0</v>
      </c>
      <c r="N62" s="5">
        <f ca="1">IF(Table!E63= "General Work", 1,0)</f>
        <v>0</v>
      </c>
      <c r="O62" s="13">
        <f ca="1">IF(Table!E63= "Agriculture", 1,0)</f>
        <v>0</v>
      </c>
      <c r="X62" s="57">
        <f ca="1">(Table!O63/Table!I63)</f>
        <v>6481.8164307759553</v>
      </c>
      <c r="Y62" s="58"/>
      <c r="Z62" s="25"/>
      <c r="AA62"/>
      <c r="AB62"/>
      <c r="AE62">
        <f ca="1">IF(Table!T63&gt;'Solution Basic XCEL'!$AI$2, 1,0)</f>
        <v>1</v>
      </c>
      <c r="AH62">
        <f ca="1">IF(Table!T63&gt;'Solution Basic XCEL'!$AI$2, 1,0)</f>
        <v>1</v>
      </c>
      <c r="AJ62" t="s">
        <v>72</v>
      </c>
      <c r="AK62" s="28">
        <f ca="1">(Table!N63/Table!M63)</f>
        <v>0.14153943219028375</v>
      </c>
      <c r="AM62">
        <f t="shared" ca="1" si="1"/>
        <v>1</v>
      </c>
    </row>
    <row r="63" spans="1:39" x14ac:dyDescent="0.3">
      <c r="A63" s="5">
        <f ca="1">IF(Table!B64= "Men", 1, 0)</f>
        <v>1</v>
      </c>
      <c r="B63" s="5">
        <f ca="1">IF(Table!B64 = "Women", 1, 0)</f>
        <v>0</v>
      </c>
      <c r="J63" s="12">
        <f ca="1">IF(Table!E64= "Health", 1,0)</f>
        <v>0</v>
      </c>
      <c r="K63" s="5">
        <f ca="1">IF(Table!E64= "Construction", 1,0)</f>
        <v>0</v>
      </c>
      <c r="L63" s="5">
        <f ca="1">IF(Table!E64= "Teaching", 1,0)</f>
        <v>0</v>
      </c>
      <c r="M63" s="5">
        <f ca="1">IF(Table!E64= "IT", 1,0)</f>
        <v>1</v>
      </c>
      <c r="N63" s="5">
        <f ca="1">IF(Table!E64= "General Work", 1,0)</f>
        <v>0</v>
      </c>
      <c r="O63" s="13">
        <f ca="1">IF(Table!E64= "Agriculture", 1,0)</f>
        <v>0</v>
      </c>
      <c r="X63" s="57">
        <f ca="1">(Table!O64/Table!I64)</f>
        <v>45503.605193055286</v>
      </c>
      <c r="Y63" s="58"/>
      <c r="Z63" s="25"/>
      <c r="AA63"/>
      <c r="AB63"/>
      <c r="AE63">
        <f ca="1">IF(Table!T64&gt;'Solution Basic XCEL'!$AI$2, 1,0)</f>
        <v>1</v>
      </c>
      <c r="AH63">
        <f ca="1">IF(Table!T64&gt;'Solution Basic XCEL'!$AI$2, 1,0)</f>
        <v>1</v>
      </c>
      <c r="AJ63" t="s">
        <v>72</v>
      </c>
      <c r="AK63" s="28">
        <f ca="1">(Table!N64/Table!M64)</f>
        <v>0.8046739912279105</v>
      </c>
      <c r="AM63">
        <f t="shared" ca="1" si="1"/>
        <v>0</v>
      </c>
    </row>
    <row r="64" spans="1:39" x14ac:dyDescent="0.3">
      <c r="A64" s="5">
        <f ca="1">IF(Table!B65= "Men", 1, 0)</f>
        <v>0</v>
      </c>
      <c r="B64" s="5">
        <f ca="1">IF(Table!B65 = "Women", 1, 0)</f>
        <v>1</v>
      </c>
      <c r="J64" s="12">
        <f ca="1">IF(Table!E65= "Health", 1,0)</f>
        <v>0</v>
      </c>
      <c r="K64" s="5">
        <f ca="1">IF(Table!E65= "Construction", 1,0)</f>
        <v>0</v>
      </c>
      <c r="L64" s="5">
        <f ca="1">IF(Table!E65= "Teaching", 1,0)</f>
        <v>0</v>
      </c>
      <c r="M64" s="5">
        <f ca="1">IF(Table!E65= "IT", 1,0)</f>
        <v>0</v>
      </c>
      <c r="N64" s="5">
        <f ca="1">IF(Table!E65= "General Work", 1,0)</f>
        <v>1</v>
      </c>
      <c r="O64" s="13">
        <f ca="1">IF(Table!E65= "Agriculture", 1,0)</f>
        <v>0</v>
      </c>
      <c r="X64" s="57">
        <f ca="1">(Table!O65/Table!I65)</f>
        <v>38927.554172063188</v>
      </c>
      <c r="Y64" s="58"/>
      <c r="Z64" s="25"/>
      <c r="AA64"/>
      <c r="AB64"/>
      <c r="AE64">
        <f ca="1">IF(Table!T65&gt;'Solution Basic XCEL'!$AI$2, 1,0)</f>
        <v>1</v>
      </c>
      <c r="AH64">
        <f ca="1">IF(Table!T65&gt;'Solution Basic XCEL'!$AI$2, 1,0)</f>
        <v>1</v>
      </c>
      <c r="AJ64" t="s">
        <v>72</v>
      </c>
      <c r="AK64" s="28">
        <f ca="1">(Table!N65/Table!M65)</f>
        <v>0.67509008240141966</v>
      </c>
      <c r="AM64">
        <f t="shared" ca="1" si="1"/>
        <v>0</v>
      </c>
    </row>
    <row r="65" spans="1:39" x14ac:dyDescent="0.3">
      <c r="A65" s="5">
        <f ca="1">IF(Table!B66= "Men", 1, 0)</f>
        <v>0</v>
      </c>
      <c r="B65" s="5">
        <f ca="1">IF(Table!B66 = "Women", 1, 0)</f>
        <v>1</v>
      </c>
      <c r="J65" s="12">
        <f ca="1">IF(Table!E66= "Health", 1,0)</f>
        <v>0</v>
      </c>
      <c r="K65" s="5">
        <f ca="1">IF(Table!E66= "Construction", 1,0)</f>
        <v>1</v>
      </c>
      <c r="L65" s="5">
        <f ca="1">IF(Table!E66= "Teaching", 1,0)</f>
        <v>0</v>
      </c>
      <c r="M65" s="5">
        <f ca="1">IF(Table!E66= "IT", 1,0)</f>
        <v>0</v>
      </c>
      <c r="N65" s="5">
        <f ca="1">IF(Table!E66= "General Work", 1,0)</f>
        <v>0</v>
      </c>
      <c r="O65" s="13">
        <f ca="1">IF(Table!E66= "Agriculture", 1,0)</f>
        <v>0</v>
      </c>
      <c r="X65" s="57">
        <f ca="1">(Table!O66/Table!I66)</f>
        <v>20606.63572680248</v>
      </c>
      <c r="Y65" s="58"/>
      <c r="Z65" s="25"/>
      <c r="AA65"/>
      <c r="AB65"/>
      <c r="AE65">
        <f ca="1">IF(Table!T66&gt;'Solution Basic XCEL'!$AI$2, 1,0)</f>
        <v>1</v>
      </c>
      <c r="AH65">
        <f ca="1">IF(Table!T66&gt;'Solution Basic XCEL'!$AI$2, 1,0)</f>
        <v>1</v>
      </c>
      <c r="AJ65" t="s">
        <v>72</v>
      </c>
      <c r="AK65" s="28">
        <f ca="1">(Table!N66/Table!M66)</f>
        <v>0.55369887077128355</v>
      </c>
      <c r="AM65">
        <f t="shared" ca="1" si="1"/>
        <v>0</v>
      </c>
    </row>
    <row r="66" spans="1:39" x14ac:dyDescent="0.3">
      <c r="A66" s="5">
        <f ca="1">IF(Table!B67= "Men", 1, 0)</f>
        <v>1</v>
      </c>
      <c r="B66" s="5">
        <f ca="1">IF(Table!B67 = "Women", 1, 0)</f>
        <v>0</v>
      </c>
      <c r="J66" s="12">
        <f ca="1">IF(Table!E67= "Health", 1,0)</f>
        <v>0</v>
      </c>
      <c r="K66" s="5">
        <f ca="1">IF(Table!E67= "Construction", 1,0)</f>
        <v>0</v>
      </c>
      <c r="L66" s="5">
        <f ca="1">IF(Table!E67= "Teaching", 1,0)</f>
        <v>1</v>
      </c>
      <c r="M66" s="5">
        <f ca="1">IF(Table!E67= "IT", 1,0)</f>
        <v>0</v>
      </c>
      <c r="N66" s="5">
        <f ca="1">IF(Table!E67= "General Work", 1,0)</f>
        <v>0</v>
      </c>
      <c r="O66" s="13">
        <f ca="1">IF(Table!E67= "Agriculture", 1,0)</f>
        <v>0</v>
      </c>
      <c r="X66" s="57">
        <f ca="1">(Table!O67/Table!I67)</f>
        <v>9018.3454666641555</v>
      </c>
      <c r="Y66" s="58"/>
      <c r="Z66" s="25"/>
      <c r="AA66"/>
      <c r="AB66"/>
      <c r="AE66">
        <f ca="1">IF(Table!T67&gt;'Solution Basic XCEL'!$AI$2, 1,0)</f>
        <v>1</v>
      </c>
      <c r="AH66">
        <f ca="1">IF(Table!T67&gt;'Solution Basic XCEL'!$AI$2, 1,0)</f>
        <v>1</v>
      </c>
      <c r="AJ66" t="s">
        <v>72</v>
      </c>
      <c r="AK66" s="28">
        <f ca="1">(Table!N67/Table!M67)</f>
        <v>0.14183455948785462</v>
      </c>
      <c r="AM66">
        <f t="shared" ca="1" si="1"/>
        <v>1</v>
      </c>
    </row>
    <row r="67" spans="1:39" x14ac:dyDescent="0.3">
      <c r="A67" s="5">
        <f ca="1">IF(Table!B68= "Men", 1, 0)</f>
        <v>0</v>
      </c>
      <c r="B67" s="5">
        <f ca="1">IF(Table!B68 = "Women", 1, 0)</f>
        <v>1</v>
      </c>
      <c r="J67" s="12">
        <f ca="1">IF(Table!E68= "Health", 1,0)</f>
        <v>0</v>
      </c>
      <c r="K67" s="5">
        <f ca="1">IF(Table!E68= "Construction", 1,0)</f>
        <v>0</v>
      </c>
      <c r="L67" s="5">
        <f ca="1">IF(Table!E68= "Teaching", 1,0)</f>
        <v>0</v>
      </c>
      <c r="M67" s="5">
        <f ca="1">IF(Table!E68= "IT", 1,0)</f>
        <v>0</v>
      </c>
      <c r="N67" s="5">
        <f ca="1">IF(Table!E68= "General Work", 1,0)</f>
        <v>0</v>
      </c>
      <c r="O67" s="13">
        <f ca="1">IF(Table!E68= "Agriculture", 1,0)</f>
        <v>1</v>
      </c>
      <c r="X67" s="57">
        <f ca="1">(Table!O68/Table!I68)</f>
        <v>3546.7103584980914</v>
      </c>
      <c r="Y67" s="58"/>
      <c r="Z67" s="25"/>
      <c r="AA67"/>
      <c r="AB67"/>
      <c r="AE67">
        <f ca="1">IF(Table!T68&gt;'Solution Basic XCEL'!$AI$2, 1,0)</f>
        <v>0</v>
      </c>
      <c r="AH67">
        <f ca="1">IF(Table!T68&gt;'Solution Basic XCEL'!$AI$2, 1,0)</f>
        <v>0</v>
      </c>
      <c r="AJ67" t="s">
        <v>72</v>
      </c>
      <c r="AK67" s="28">
        <f ca="1">(Table!N68/Table!M68)</f>
        <v>7.5797398651655468E-2</v>
      </c>
      <c r="AM67">
        <f t="shared" ca="1" si="1"/>
        <v>1</v>
      </c>
    </row>
    <row r="68" spans="1:39" x14ac:dyDescent="0.3">
      <c r="A68" s="5">
        <f ca="1">IF(Table!B69= "Men", 1, 0)</f>
        <v>0</v>
      </c>
      <c r="B68" s="5">
        <f ca="1">IF(Table!B69 = "Women", 1, 0)</f>
        <v>1</v>
      </c>
      <c r="J68" s="12">
        <f ca="1">IF(Table!E69= "Health", 1,0)</f>
        <v>0</v>
      </c>
      <c r="K68" s="5">
        <f ca="1">IF(Table!E69= "Construction", 1,0)</f>
        <v>0</v>
      </c>
      <c r="L68" s="5">
        <f ca="1">IF(Table!E69= "Teaching", 1,0)</f>
        <v>1</v>
      </c>
      <c r="M68" s="5">
        <f ca="1">IF(Table!E69= "IT", 1,0)</f>
        <v>0</v>
      </c>
      <c r="N68" s="5">
        <f ca="1">IF(Table!E69= "General Work", 1,0)</f>
        <v>0</v>
      </c>
      <c r="O68" s="13">
        <f ca="1">IF(Table!E69= "Agriculture", 1,0)</f>
        <v>0</v>
      </c>
      <c r="X68" s="57">
        <f ca="1">(Table!O69/Table!I69)</f>
        <v>4418.937272898459</v>
      </c>
      <c r="Y68" s="58"/>
      <c r="Z68" s="25"/>
      <c r="AA68"/>
      <c r="AB68"/>
      <c r="AE68">
        <f ca="1">IF(Table!T69&gt;'Solution Basic XCEL'!$AI$2, 1,0)</f>
        <v>1</v>
      </c>
      <c r="AH68">
        <f ca="1">IF(Table!T69&gt;'Solution Basic XCEL'!$AI$2, 1,0)</f>
        <v>1</v>
      </c>
      <c r="AJ68" t="s">
        <v>72</v>
      </c>
      <c r="AK68" s="28">
        <f ca="1">(Table!N69/Table!M69)</f>
        <v>0.75860338306190256</v>
      </c>
      <c r="AM68">
        <f t="shared" ca="1" si="1"/>
        <v>0</v>
      </c>
    </row>
    <row r="69" spans="1:39" x14ac:dyDescent="0.3">
      <c r="A69" s="5">
        <f ca="1">IF(Table!B70= "Men", 1, 0)</f>
        <v>1</v>
      </c>
      <c r="B69" s="5">
        <f ca="1">IF(Table!B70 = "Women", 1, 0)</f>
        <v>0</v>
      </c>
      <c r="J69" s="12">
        <f ca="1">IF(Table!E70= "Health", 1,0)</f>
        <v>0</v>
      </c>
      <c r="K69" s="5">
        <f ca="1">IF(Table!E70= "Construction", 1,0)</f>
        <v>0</v>
      </c>
      <c r="L69" s="5">
        <f ca="1">IF(Table!E70= "Teaching", 1,0)</f>
        <v>0</v>
      </c>
      <c r="M69" s="5">
        <f ca="1">IF(Table!E70= "IT", 1,0)</f>
        <v>1</v>
      </c>
      <c r="N69" s="5">
        <f ca="1">IF(Table!E70= "General Work", 1,0)</f>
        <v>0</v>
      </c>
      <c r="O69" s="13">
        <f ca="1">IF(Table!E70= "Agriculture", 1,0)</f>
        <v>0</v>
      </c>
      <c r="X69" s="57">
        <f ca="1">(Table!O70/Table!I70)</f>
        <v>23603.499769657195</v>
      </c>
      <c r="Y69" s="58"/>
      <c r="Z69" s="25"/>
      <c r="AA69"/>
      <c r="AB69"/>
      <c r="AE69">
        <f ca="1">IF(Table!T70&gt;'Solution Basic XCEL'!$AI$2, 1,0)</f>
        <v>0</v>
      </c>
      <c r="AH69">
        <f ca="1">IF(Table!T70&gt;'Solution Basic XCEL'!$AI$2, 1,0)</f>
        <v>0</v>
      </c>
      <c r="AJ69" t="s">
        <v>72</v>
      </c>
      <c r="AK69" s="28">
        <f ca="1">(Table!N70/Table!M70)</f>
        <v>0.11359595707451409</v>
      </c>
      <c r="AM69">
        <f t="shared" ca="1" si="1"/>
        <v>1</v>
      </c>
    </row>
    <row r="70" spans="1:39" x14ac:dyDescent="0.3">
      <c r="A70" s="5">
        <f ca="1">IF(Table!B71= "Men", 1, 0)</f>
        <v>0</v>
      </c>
      <c r="B70" s="5">
        <f ca="1">IF(Table!B71 = "Women", 1, 0)</f>
        <v>1</v>
      </c>
      <c r="J70" s="12">
        <f ca="1">IF(Table!E71= "Health", 1,0)</f>
        <v>0</v>
      </c>
      <c r="K70" s="5">
        <f ca="1">IF(Table!E71= "Construction", 1,0)</f>
        <v>0</v>
      </c>
      <c r="L70" s="5">
        <f ca="1">IF(Table!E71= "Teaching", 1,0)</f>
        <v>0</v>
      </c>
      <c r="M70" s="5">
        <f ca="1">IF(Table!E71= "IT", 1,0)</f>
        <v>0</v>
      </c>
      <c r="N70" s="5">
        <f ca="1">IF(Table!E71= "General Work", 1,0)</f>
        <v>1</v>
      </c>
      <c r="O70" s="13">
        <f ca="1">IF(Table!E71= "Agriculture", 1,0)</f>
        <v>0</v>
      </c>
      <c r="X70" s="57">
        <f ca="1">(Table!O71/Table!I71)</f>
        <v>30400.231947156615</v>
      </c>
      <c r="Y70" s="58"/>
      <c r="Z70" s="25"/>
      <c r="AA70"/>
      <c r="AB70"/>
      <c r="AE70">
        <f ca="1">IF(Table!T71&gt;'Solution Basic XCEL'!$AI$2, 1,0)</f>
        <v>1</v>
      </c>
      <c r="AH70">
        <f ca="1">IF(Table!T71&gt;'Solution Basic XCEL'!$AI$2, 1,0)</f>
        <v>1</v>
      </c>
      <c r="AJ70" t="s">
        <v>72</v>
      </c>
      <c r="AK70" s="28">
        <f ca="1">(Table!N71/Table!M71)</f>
        <v>0.54571607862229343</v>
      </c>
      <c r="AM70">
        <f t="shared" ca="1" si="1"/>
        <v>0</v>
      </c>
    </row>
    <row r="71" spans="1:39" x14ac:dyDescent="0.3">
      <c r="A71" s="5">
        <f ca="1">IF(Table!B72= "Men", 1, 0)</f>
        <v>1</v>
      </c>
      <c r="B71" s="5">
        <f ca="1">IF(Table!B72 = "Women", 1, 0)</f>
        <v>0</v>
      </c>
      <c r="J71" s="12">
        <f ca="1">IF(Table!E72= "Health", 1,0)</f>
        <v>0</v>
      </c>
      <c r="K71" s="5">
        <f ca="1">IF(Table!E72= "Construction", 1,0)</f>
        <v>0</v>
      </c>
      <c r="L71" s="5">
        <f ca="1">IF(Table!E72= "Teaching", 1,0)</f>
        <v>0</v>
      </c>
      <c r="M71" s="5">
        <f ca="1">IF(Table!E72= "IT", 1,0)</f>
        <v>1</v>
      </c>
      <c r="N71" s="5">
        <f ca="1">IF(Table!E72= "General Work", 1,0)</f>
        <v>0</v>
      </c>
      <c r="O71" s="13">
        <f ca="1">IF(Table!E72= "Agriculture", 1,0)</f>
        <v>0</v>
      </c>
      <c r="X71" s="57">
        <f ca="1">(Table!O72/Table!I72)</f>
        <v>5054.4093397348206</v>
      </c>
      <c r="Y71" s="58"/>
      <c r="Z71" s="25"/>
      <c r="AA71"/>
      <c r="AB71"/>
      <c r="AE71">
        <f ca="1">IF(Table!T72&gt;'Solution Basic XCEL'!$AI$2, 1,0)</f>
        <v>1</v>
      </c>
      <c r="AH71">
        <f ca="1">IF(Table!T72&gt;'Solution Basic XCEL'!$AI$2, 1,0)</f>
        <v>1</v>
      </c>
      <c r="AJ71" t="s">
        <v>72</v>
      </c>
      <c r="AK71" s="28">
        <f ca="1">(Table!N72/Table!M72)</f>
        <v>0.86682734666444738</v>
      </c>
      <c r="AM71">
        <f t="shared" ca="1" si="1"/>
        <v>0</v>
      </c>
    </row>
    <row r="72" spans="1:39" x14ac:dyDescent="0.3">
      <c r="A72" s="5">
        <f ca="1">IF(Table!B73= "Men", 1, 0)</f>
        <v>1</v>
      </c>
      <c r="B72" s="5">
        <f ca="1">IF(Table!B73 = "Women", 1, 0)</f>
        <v>0</v>
      </c>
      <c r="J72" s="12">
        <f ca="1">IF(Table!E73= "Health", 1,0)</f>
        <v>1</v>
      </c>
      <c r="K72" s="5">
        <f ca="1">IF(Table!E73= "Construction", 1,0)</f>
        <v>0</v>
      </c>
      <c r="L72" s="5">
        <f ca="1">IF(Table!E73= "Teaching", 1,0)</f>
        <v>0</v>
      </c>
      <c r="M72" s="5">
        <f ca="1">IF(Table!E73= "IT", 1,0)</f>
        <v>0</v>
      </c>
      <c r="N72" s="5">
        <f ca="1">IF(Table!E73= "General Work", 1,0)</f>
        <v>0</v>
      </c>
      <c r="O72" s="13">
        <f ca="1">IF(Table!E73= "Agriculture", 1,0)</f>
        <v>0</v>
      </c>
      <c r="X72" s="57">
        <f ca="1">(Table!O73/Table!I73)</f>
        <v>4505.5210657248281</v>
      </c>
      <c r="Y72" s="58"/>
      <c r="Z72" s="25"/>
      <c r="AA72"/>
      <c r="AB72"/>
      <c r="AE72">
        <f ca="1">IF(Table!T73&gt;'Solution Basic XCEL'!$AI$2, 1,0)</f>
        <v>1</v>
      </c>
      <c r="AH72">
        <f ca="1">IF(Table!T73&gt;'Solution Basic XCEL'!$AI$2, 1,0)</f>
        <v>1</v>
      </c>
      <c r="AJ72" t="s">
        <v>72</v>
      </c>
      <c r="AK72" s="28">
        <f ca="1">(Table!N73/Table!M73)</f>
        <v>0.69376873625170388</v>
      </c>
      <c r="AM72">
        <f t="shared" ca="1" si="1"/>
        <v>0</v>
      </c>
    </row>
    <row r="73" spans="1:39" x14ac:dyDescent="0.3">
      <c r="A73" s="5">
        <f ca="1">IF(Table!B74= "Men", 1, 0)</f>
        <v>0</v>
      </c>
      <c r="B73" s="5">
        <f ca="1">IF(Table!B74 = "Women", 1, 0)</f>
        <v>1</v>
      </c>
      <c r="J73" s="12">
        <f ca="1">IF(Table!E74= "Health", 1,0)</f>
        <v>1</v>
      </c>
      <c r="K73" s="5">
        <f ca="1">IF(Table!E74= "Construction", 1,0)</f>
        <v>0</v>
      </c>
      <c r="L73" s="5">
        <f ca="1">IF(Table!E74= "Teaching", 1,0)</f>
        <v>0</v>
      </c>
      <c r="M73" s="5">
        <f ca="1">IF(Table!E74= "IT", 1,0)</f>
        <v>0</v>
      </c>
      <c r="N73" s="5">
        <f ca="1">IF(Table!E74= "General Work", 1,0)</f>
        <v>0</v>
      </c>
      <c r="O73" s="13">
        <f ca="1">IF(Table!E74= "Agriculture", 1,0)</f>
        <v>0</v>
      </c>
      <c r="X73" s="57">
        <f ca="1">(Table!O74/Table!I74)</f>
        <v>18234.645253499177</v>
      </c>
      <c r="Y73" s="58"/>
      <c r="Z73" s="25"/>
      <c r="AA73"/>
      <c r="AB73"/>
      <c r="AE73">
        <f ca="1">IF(Table!T74&gt;'Solution Basic XCEL'!$AI$2, 1,0)</f>
        <v>1</v>
      </c>
      <c r="AH73">
        <f ca="1">IF(Table!T74&gt;'Solution Basic XCEL'!$AI$2, 1,0)</f>
        <v>1</v>
      </c>
      <c r="AJ73" t="s">
        <v>72</v>
      </c>
      <c r="AK73" s="28">
        <f ca="1">(Table!N74/Table!M74)</f>
        <v>0.39952681323935363</v>
      </c>
      <c r="AM73">
        <f t="shared" ca="1" si="1"/>
        <v>0</v>
      </c>
    </row>
    <row r="74" spans="1:39" x14ac:dyDescent="0.3">
      <c r="A74" s="5">
        <f ca="1">IF(Table!B75= "Men", 1, 0)</f>
        <v>1</v>
      </c>
      <c r="B74" s="5">
        <f ca="1">IF(Table!B75 = "Women", 1, 0)</f>
        <v>0</v>
      </c>
      <c r="J74" s="12">
        <f ca="1">IF(Table!E75= "Health", 1,0)</f>
        <v>0</v>
      </c>
      <c r="K74" s="5">
        <f ca="1">IF(Table!E75= "Construction", 1,0)</f>
        <v>1</v>
      </c>
      <c r="L74" s="5">
        <f ca="1">IF(Table!E75= "Teaching", 1,0)</f>
        <v>0</v>
      </c>
      <c r="M74" s="5">
        <f ca="1">IF(Table!E75= "IT", 1,0)</f>
        <v>0</v>
      </c>
      <c r="N74" s="5">
        <f ca="1">IF(Table!E75= "General Work", 1,0)</f>
        <v>0</v>
      </c>
      <c r="O74" s="13">
        <f ca="1">IF(Table!E75= "Agriculture", 1,0)</f>
        <v>0</v>
      </c>
      <c r="X74" s="57">
        <f ca="1">(Table!O75/Table!I75)</f>
        <v>53769.788240045171</v>
      </c>
      <c r="Y74" s="58"/>
      <c r="Z74" s="25"/>
      <c r="AA74"/>
      <c r="AB74"/>
      <c r="AE74">
        <f ca="1">IF(Table!T75&gt;'Solution Basic XCEL'!$AI$2, 1,0)</f>
        <v>1</v>
      </c>
      <c r="AH74">
        <f ca="1">IF(Table!T75&gt;'Solution Basic XCEL'!$AI$2, 1,0)</f>
        <v>1</v>
      </c>
      <c r="AJ74" t="s">
        <v>72</v>
      </c>
      <c r="AK74" s="28">
        <f ca="1">(Table!N75/Table!M75)</f>
        <v>0.59639312890694751</v>
      </c>
      <c r="AM74">
        <f t="shared" ca="1" si="1"/>
        <v>0</v>
      </c>
    </row>
    <row r="75" spans="1:39" x14ac:dyDescent="0.3">
      <c r="A75" s="5">
        <f ca="1">IF(Table!B76= "Men", 1, 0)</f>
        <v>0</v>
      </c>
      <c r="B75" s="5">
        <f ca="1">IF(Table!B76 = "Women", 1, 0)</f>
        <v>1</v>
      </c>
      <c r="J75" s="12">
        <f ca="1">IF(Table!E76= "Health", 1,0)</f>
        <v>0</v>
      </c>
      <c r="K75" s="5">
        <f ca="1">IF(Table!E76= "Construction", 1,0)</f>
        <v>0</v>
      </c>
      <c r="L75" s="5">
        <f ca="1">IF(Table!E76= "Teaching", 1,0)</f>
        <v>0</v>
      </c>
      <c r="M75" s="5">
        <f ca="1">IF(Table!E76= "IT", 1,0)</f>
        <v>0</v>
      </c>
      <c r="N75" s="5">
        <f ca="1">IF(Table!E76= "General Work", 1,0)</f>
        <v>0</v>
      </c>
      <c r="O75" s="13">
        <f ca="1">IF(Table!E76= "Agriculture", 1,0)</f>
        <v>1</v>
      </c>
      <c r="X75" s="57">
        <f ca="1">(Table!O76/Table!I76)</f>
        <v>17817.884909050932</v>
      </c>
      <c r="Y75" s="58"/>
      <c r="Z75" s="25"/>
      <c r="AA75"/>
      <c r="AB75"/>
      <c r="AE75">
        <f ca="1">IF(Table!T76&gt;'Solution Basic XCEL'!$AI$2, 1,0)</f>
        <v>1</v>
      </c>
      <c r="AH75">
        <f ca="1">IF(Table!T76&gt;'Solution Basic XCEL'!$AI$2, 1,0)</f>
        <v>1</v>
      </c>
      <c r="AJ75" t="s">
        <v>72</v>
      </c>
      <c r="AK75" s="28">
        <f ca="1">(Table!N76/Table!M76)</f>
        <v>0.47726315797615337</v>
      </c>
      <c r="AM75">
        <f t="shared" ca="1" si="1"/>
        <v>0</v>
      </c>
    </row>
    <row r="76" spans="1:39" x14ac:dyDescent="0.3">
      <c r="A76" s="5">
        <f ca="1">IF(Table!B77= "Men", 1, 0)</f>
        <v>0</v>
      </c>
      <c r="B76" s="5">
        <f ca="1">IF(Table!B77 = "Women", 1, 0)</f>
        <v>1</v>
      </c>
      <c r="J76" s="12">
        <f ca="1">IF(Table!E77= "Health", 1,0)</f>
        <v>0</v>
      </c>
      <c r="K76" s="5">
        <f ca="1">IF(Table!E77= "Construction", 1,0)</f>
        <v>1</v>
      </c>
      <c r="L76" s="5">
        <f ca="1">IF(Table!E77= "Teaching", 1,0)</f>
        <v>0</v>
      </c>
      <c r="M76" s="5">
        <f ca="1">IF(Table!E77= "IT", 1,0)</f>
        <v>0</v>
      </c>
      <c r="N76" s="5">
        <f ca="1">IF(Table!E77= "General Work", 1,0)</f>
        <v>0</v>
      </c>
      <c r="O76" s="13">
        <f ca="1">IF(Table!E77= "Agriculture", 1,0)</f>
        <v>0</v>
      </c>
      <c r="X76" s="57">
        <f ca="1">(Table!O77/Table!I77)</f>
        <v>86963.541065919315</v>
      </c>
      <c r="Y76" s="58"/>
      <c r="Z76" s="25"/>
      <c r="AA76"/>
      <c r="AB76"/>
      <c r="AE76">
        <f ca="1">IF(Table!T77&gt;'Solution Basic XCEL'!$AI$2, 1,0)</f>
        <v>1</v>
      </c>
      <c r="AH76">
        <f ca="1">IF(Table!T77&gt;'Solution Basic XCEL'!$AI$2, 1,0)</f>
        <v>1</v>
      </c>
      <c r="AJ76" t="s">
        <v>72</v>
      </c>
      <c r="AK76" s="28">
        <f ca="1">(Table!N77/Table!M77)</f>
        <v>0.11128160106995366</v>
      </c>
      <c r="AM76">
        <f t="shared" ca="1" si="1"/>
        <v>1</v>
      </c>
    </row>
    <row r="77" spans="1:39" x14ac:dyDescent="0.3">
      <c r="A77" s="5">
        <f ca="1">IF(Table!B78= "Men", 1, 0)</f>
        <v>1</v>
      </c>
      <c r="B77" s="5">
        <f ca="1">IF(Table!B78 = "Women", 1, 0)</f>
        <v>0</v>
      </c>
      <c r="J77" s="12">
        <f ca="1">IF(Table!E78= "Health", 1,0)</f>
        <v>0</v>
      </c>
      <c r="K77" s="5">
        <f ca="1">IF(Table!E78= "Construction", 1,0)</f>
        <v>0</v>
      </c>
      <c r="L77" s="5">
        <f ca="1">IF(Table!E78= "Teaching", 1,0)</f>
        <v>0</v>
      </c>
      <c r="M77" s="5">
        <f ca="1">IF(Table!E78= "IT", 1,0)</f>
        <v>1</v>
      </c>
      <c r="N77" s="5">
        <f ca="1">IF(Table!E78= "General Work", 1,0)</f>
        <v>0</v>
      </c>
      <c r="O77" s="13">
        <f ca="1">IF(Table!E78= "Agriculture", 1,0)</f>
        <v>0</v>
      </c>
      <c r="X77" s="57">
        <f ca="1">(Table!O78/Table!I78)</f>
        <v>47456.304109602439</v>
      </c>
      <c r="Y77" s="58"/>
      <c r="Z77" s="25"/>
      <c r="AA77"/>
      <c r="AB77"/>
      <c r="AE77">
        <f ca="1">IF(Table!T78&gt;'Solution Basic XCEL'!$AI$2, 1,0)</f>
        <v>1</v>
      </c>
      <c r="AH77">
        <f ca="1">IF(Table!T78&gt;'Solution Basic XCEL'!$AI$2, 1,0)</f>
        <v>1</v>
      </c>
      <c r="AJ77" t="s">
        <v>72</v>
      </c>
      <c r="AK77" s="28">
        <f ca="1">(Table!N78/Table!M78)</f>
        <v>0.79246591016073553</v>
      </c>
      <c r="AM77">
        <f t="shared" ca="1" si="1"/>
        <v>0</v>
      </c>
    </row>
    <row r="78" spans="1:39" x14ac:dyDescent="0.3">
      <c r="A78" s="5">
        <f ca="1">IF(Table!B79= "Men", 1, 0)</f>
        <v>1</v>
      </c>
      <c r="B78" s="5">
        <f ca="1">IF(Table!B79 = "Women", 1, 0)</f>
        <v>0</v>
      </c>
      <c r="J78" s="12">
        <f ca="1">IF(Table!E79= "Health", 1,0)</f>
        <v>0</v>
      </c>
      <c r="K78" s="5">
        <f ca="1">IF(Table!E79= "Construction", 1,0)</f>
        <v>0</v>
      </c>
      <c r="L78" s="5">
        <f ca="1">IF(Table!E79= "Teaching", 1,0)</f>
        <v>0</v>
      </c>
      <c r="M78" s="5">
        <f ca="1">IF(Table!E79= "IT", 1,0)</f>
        <v>1</v>
      </c>
      <c r="N78" s="5">
        <f ca="1">IF(Table!E79= "General Work", 1,0)</f>
        <v>0</v>
      </c>
      <c r="O78" s="13">
        <f ca="1">IF(Table!E79= "Agriculture", 1,0)</f>
        <v>0</v>
      </c>
      <c r="X78" s="57">
        <f ca="1">(Table!O79/Table!I79)</f>
        <v>2452.710543387318</v>
      </c>
      <c r="Y78" s="58"/>
      <c r="Z78" s="25"/>
      <c r="AA78"/>
      <c r="AB78"/>
      <c r="AE78">
        <f ca="1">IF(Table!T79&gt;'Solution Basic XCEL'!$AI$2, 1,0)</f>
        <v>1</v>
      </c>
      <c r="AH78">
        <f ca="1">IF(Table!T79&gt;'Solution Basic XCEL'!$AI$2, 1,0)</f>
        <v>1</v>
      </c>
      <c r="AJ78" t="s">
        <v>72</v>
      </c>
      <c r="AK78" s="28">
        <f ca="1">(Table!N79/Table!M79)</f>
        <v>0.34309829042043827</v>
      </c>
      <c r="AM78">
        <f t="shared" ca="1" si="1"/>
        <v>0</v>
      </c>
    </row>
    <row r="79" spans="1:39" x14ac:dyDescent="0.3">
      <c r="A79" s="5">
        <f ca="1">IF(Table!B80= "Men", 1, 0)</f>
        <v>1</v>
      </c>
      <c r="B79" s="5">
        <f ca="1">IF(Table!B80 = "Women", 1, 0)</f>
        <v>0</v>
      </c>
      <c r="J79" s="12">
        <f ca="1">IF(Table!E80= "Health", 1,0)</f>
        <v>0</v>
      </c>
      <c r="K79" s="5">
        <f ca="1">IF(Table!E80= "Construction", 1,0)</f>
        <v>1</v>
      </c>
      <c r="L79" s="5">
        <f ca="1">IF(Table!E80= "Teaching", 1,0)</f>
        <v>0</v>
      </c>
      <c r="M79" s="5">
        <f ca="1">IF(Table!E80= "IT", 1,0)</f>
        <v>0</v>
      </c>
      <c r="N79" s="5">
        <f ca="1">IF(Table!E80= "General Work", 1,0)</f>
        <v>0</v>
      </c>
      <c r="O79" s="13">
        <f ca="1">IF(Table!E80= "Agriculture", 1,0)</f>
        <v>0</v>
      </c>
      <c r="X79" s="57">
        <f ca="1">(Table!O80/Table!I80)</f>
        <v>46573.641940158057</v>
      </c>
      <c r="Y79" s="58"/>
      <c r="Z79" s="25"/>
      <c r="AA79"/>
      <c r="AB79"/>
      <c r="AE79">
        <f ca="1">IF(Table!T80&gt;'Solution Basic XCEL'!$AI$2, 1,0)</f>
        <v>1</v>
      </c>
      <c r="AH79">
        <f ca="1">IF(Table!T80&gt;'Solution Basic XCEL'!$AI$2, 1,0)</f>
        <v>1</v>
      </c>
      <c r="AJ79" t="s">
        <v>72</v>
      </c>
      <c r="AK79" s="28">
        <f ca="1">(Table!N80/Table!M80)</f>
        <v>0.81987008081850477</v>
      </c>
      <c r="AM79">
        <f t="shared" ca="1" si="1"/>
        <v>0</v>
      </c>
    </row>
    <row r="80" spans="1:39" x14ac:dyDescent="0.3">
      <c r="A80" s="5">
        <f ca="1">IF(Table!B81= "Men", 1, 0)</f>
        <v>0</v>
      </c>
      <c r="B80" s="5">
        <f ca="1">IF(Table!B81 = "Women", 1, 0)</f>
        <v>1</v>
      </c>
      <c r="J80" s="12">
        <f ca="1">IF(Table!E81= "Health", 1,0)</f>
        <v>0</v>
      </c>
      <c r="K80" s="5">
        <f ca="1">IF(Table!E81= "Construction", 1,0)</f>
        <v>1</v>
      </c>
      <c r="L80" s="5">
        <f ca="1">IF(Table!E81= "Teaching", 1,0)</f>
        <v>0</v>
      </c>
      <c r="M80" s="5">
        <f ca="1">IF(Table!E81= "IT", 1,0)</f>
        <v>0</v>
      </c>
      <c r="N80" s="5">
        <f ca="1">IF(Table!E81= "General Work", 1,0)</f>
        <v>0</v>
      </c>
      <c r="O80" s="13">
        <f ca="1">IF(Table!E81= "Agriculture", 1,0)</f>
        <v>0</v>
      </c>
      <c r="X80" s="57">
        <f ca="1">(Table!O81/Table!I81)</f>
        <v>35805.922670996879</v>
      </c>
      <c r="Y80" s="58"/>
      <c r="Z80" s="25"/>
      <c r="AA80"/>
      <c r="AB80"/>
      <c r="AE80">
        <f ca="1">IF(Table!T81&gt;'Solution Basic XCEL'!$AI$2, 1,0)</f>
        <v>1</v>
      </c>
      <c r="AH80">
        <f ca="1">IF(Table!T81&gt;'Solution Basic XCEL'!$AI$2, 1,0)</f>
        <v>1</v>
      </c>
      <c r="AJ80" t="s">
        <v>72</v>
      </c>
      <c r="AK80" s="28">
        <f ca="1">(Table!N81/Table!M81)</f>
        <v>0.36735333610558329</v>
      </c>
      <c r="AM80">
        <f t="shared" ca="1" si="1"/>
        <v>0</v>
      </c>
    </row>
    <row r="81" spans="1:39" x14ac:dyDescent="0.3">
      <c r="A81" s="5">
        <f ca="1">IF(Table!B82= "Men", 1, 0)</f>
        <v>1</v>
      </c>
      <c r="B81" s="5">
        <f ca="1">IF(Table!B82 = "Women", 1, 0)</f>
        <v>0</v>
      </c>
      <c r="J81" s="12">
        <f ca="1">IF(Table!E82= "Health", 1,0)</f>
        <v>0</v>
      </c>
      <c r="K81" s="5">
        <f ca="1">IF(Table!E82= "Construction", 1,0)</f>
        <v>1</v>
      </c>
      <c r="L81" s="5">
        <f ca="1">IF(Table!E82= "Teaching", 1,0)</f>
        <v>0</v>
      </c>
      <c r="M81" s="5">
        <f ca="1">IF(Table!E82= "IT", 1,0)</f>
        <v>0</v>
      </c>
      <c r="N81" s="5">
        <f ca="1">IF(Table!E82= "General Work", 1,0)</f>
        <v>0</v>
      </c>
      <c r="O81" s="13">
        <f ca="1">IF(Table!E82= "Agriculture", 1,0)</f>
        <v>0</v>
      </c>
      <c r="X81" s="57">
        <f ca="1">(Table!O82/Table!I82)</f>
        <v>24147.780755067055</v>
      </c>
      <c r="Y81" s="58"/>
      <c r="Z81" s="25"/>
      <c r="AA81"/>
      <c r="AB81"/>
      <c r="AE81">
        <f ca="1">IF(Table!T82&gt;'Solution Basic XCEL'!$AI$2, 1,0)</f>
        <v>1</v>
      </c>
      <c r="AH81">
        <f ca="1">IF(Table!T82&gt;'Solution Basic XCEL'!$AI$2, 1,0)</f>
        <v>1</v>
      </c>
      <c r="AJ81" t="s">
        <v>72</v>
      </c>
      <c r="AK81" s="28">
        <f ca="1">(Table!N82/Table!M82)</f>
        <v>0.81872328467182731</v>
      </c>
      <c r="AM81">
        <f t="shared" ca="1" si="1"/>
        <v>0</v>
      </c>
    </row>
    <row r="82" spans="1:39" x14ac:dyDescent="0.3">
      <c r="A82" s="5">
        <f ca="1">IF(Table!B83= "Men", 1, 0)</f>
        <v>1</v>
      </c>
      <c r="B82" s="5">
        <f ca="1">IF(Table!B83 = "Women", 1, 0)</f>
        <v>0</v>
      </c>
      <c r="J82" s="12">
        <f ca="1">IF(Table!E83= "Health", 1,0)</f>
        <v>0</v>
      </c>
      <c r="K82" s="5">
        <f ca="1">IF(Table!E83= "Construction", 1,0)</f>
        <v>0</v>
      </c>
      <c r="L82" s="5">
        <f ca="1">IF(Table!E83= "Teaching", 1,0)</f>
        <v>0</v>
      </c>
      <c r="M82" s="5">
        <f ca="1">IF(Table!E83= "IT", 1,0)</f>
        <v>1</v>
      </c>
      <c r="N82" s="5">
        <f ca="1">IF(Table!E83= "General Work", 1,0)</f>
        <v>0</v>
      </c>
      <c r="O82" s="13">
        <f ca="1">IF(Table!E83= "Agriculture", 1,0)</f>
        <v>0</v>
      </c>
      <c r="X82" s="57">
        <f ca="1">(Table!O83/Table!I83)</f>
        <v>19055.85569107741</v>
      </c>
      <c r="Y82" s="58"/>
      <c r="Z82" s="25"/>
      <c r="AA82"/>
      <c r="AB82"/>
      <c r="AE82">
        <f ca="1">IF(Table!T83&gt;'Solution Basic XCEL'!$AI$2, 1,0)</f>
        <v>1</v>
      </c>
      <c r="AH82">
        <f ca="1">IF(Table!T83&gt;'Solution Basic XCEL'!$AI$2, 1,0)</f>
        <v>1</v>
      </c>
      <c r="AJ82" t="s">
        <v>72</v>
      </c>
      <c r="AK82" s="28">
        <f ca="1">(Table!N83/Table!M83)</f>
        <v>0.57931525723359623</v>
      </c>
      <c r="AM82">
        <f t="shared" ca="1" si="1"/>
        <v>0</v>
      </c>
    </row>
    <row r="83" spans="1:39" x14ac:dyDescent="0.3">
      <c r="A83" s="5">
        <f ca="1">IF(Table!B84= "Men", 1, 0)</f>
        <v>1</v>
      </c>
      <c r="B83" s="5">
        <f ca="1">IF(Table!B84 = "Women", 1, 0)</f>
        <v>0</v>
      </c>
      <c r="J83" s="12">
        <f ca="1">IF(Table!E84= "Health", 1,0)</f>
        <v>0</v>
      </c>
      <c r="K83" s="5">
        <f ca="1">IF(Table!E84= "Construction", 1,0)</f>
        <v>1</v>
      </c>
      <c r="L83" s="5">
        <f ca="1">IF(Table!E84= "Teaching", 1,0)</f>
        <v>0</v>
      </c>
      <c r="M83" s="5">
        <f ca="1">IF(Table!E84= "IT", 1,0)</f>
        <v>0</v>
      </c>
      <c r="N83" s="5">
        <f ca="1">IF(Table!E84= "General Work", 1,0)</f>
        <v>0</v>
      </c>
      <c r="O83" s="13">
        <f ca="1">IF(Table!E84= "Agriculture", 1,0)</f>
        <v>0</v>
      </c>
      <c r="X83" s="57">
        <f ca="1">(Table!O84/Table!I84)</f>
        <v>37559.880943564298</v>
      </c>
      <c r="Y83" s="58"/>
      <c r="Z83" s="25"/>
      <c r="AA83"/>
      <c r="AB83"/>
      <c r="AE83">
        <f ca="1">IF(Table!T84&gt;'Solution Basic XCEL'!$AI$2, 1,0)</f>
        <v>1</v>
      </c>
      <c r="AH83">
        <f ca="1">IF(Table!T84&gt;'Solution Basic XCEL'!$AI$2, 1,0)</f>
        <v>1</v>
      </c>
      <c r="AJ83" t="s">
        <v>72</v>
      </c>
      <c r="AK83" s="28">
        <f ca="1">(Table!N84/Table!M84)</f>
        <v>4.8749207863932109E-2</v>
      </c>
      <c r="AM83">
        <f t="shared" ca="1" si="1"/>
        <v>1</v>
      </c>
    </row>
    <row r="84" spans="1:39" x14ac:dyDescent="0.3">
      <c r="A84" s="5">
        <f ca="1">IF(Table!B85= "Men", 1, 0)</f>
        <v>1</v>
      </c>
      <c r="B84" s="5">
        <f ca="1">IF(Table!B85 = "Women", 1, 0)</f>
        <v>0</v>
      </c>
      <c r="J84" s="12">
        <f ca="1">IF(Table!E85= "Health", 1,0)</f>
        <v>0</v>
      </c>
      <c r="K84" s="5">
        <f ca="1">IF(Table!E85= "Construction", 1,0)</f>
        <v>0</v>
      </c>
      <c r="L84" s="5">
        <f ca="1">IF(Table!E85= "Teaching", 1,0)</f>
        <v>0</v>
      </c>
      <c r="M84" s="5">
        <f ca="1">IF(Table!E85= "IT", 1,0)</f>
        <v>0</v>
      </c>
      <c r="N84" s="5">
        <f ca="1">IF(Table!E85= "General Work", 1,0)</f>
        <v>0</v>
      </c>
      <c r="O84" s="13">
        <f ca="1">IF(Table!E85= "Agriculture", 1,0)</f>
        <v>1</v>
      </c>
      <c r="X84" s="57">
        <f ca="1">(Table!O85/Table!I85)</f>
        <v>15846.35638812278</v>
      </c>
      <c r="Y84" s="58"/>
      <c r="Z84" s="25"/>
      <c r="AA84"/>
      <c r="AB84"/>
      <c r="AE84">
        <f ca="1">IF(Table!T85&gt;'Solution Basic XCEL'!$AI$2, 1,0)</f>
        <v>1</v>
      </c>
      <c r="AH84">
        <f ca="1">IF(Table!T85&gt;'Solution Basic XCEL'!$AI$2, 1,0)</f>
        <v>1</v>
      </c>
      <c r="AJ84" t="s">
        <v>72</v>
      </c>
      <c r="AK84" s="28">
        <f ca="1">(Table!N85/Table!M85)</f>
        <v>0.70652263301530327</v>
      </c>
      <c r="AM84">
        <f t="shared" ca="1" si="1"/>
        <v>0</v>
      </c>
    </row>
    <row r="85" spans="1:39" x14ac:dyDescent="0.3">
      <c r="A85" s="5">
        <f ca="1">IF(Table!B86= "Men", 1, 0)</f>
        <v>0</v>
      </c>
      <c r="B85" s="5">
        <f ca="1">IF(Table!B86 = "Women", 1, 0)</f>
        <v>1</v>
      </c>
      <c r="J85" s="12">
        <f ca="1">IF(Table!E86= "Health", 1,0)</f>
        <v>0</v>
      </c>
      <c r="K85" s="5">
        <f ca="1">IF(Table!E86= "Construction", 1,0)</f>
        <v>1</v>
      </c>
      <c r="L85" s="5">
        <f ca="1">IF(Table!E86= "Teaching", 1,0)</f>
        <v>0</v>
      </c>
      <c r="M85" s="5">
        <f ca="1">IF(Table!E86= "IT", 1,0)</f>
        <v>0</v>
      </c>
      <c r="N85" s="5">
        <f ca="1">IF(Table!E86= "General Work", 1,0)</f>
        <v>0</v>
      </c>
      <c r="O85" s="13">
        <f ca="1">IF(Table!E86= "Agriculture", 1,0)</f>
        <v>0</v>
      </c>
      <c r="X85" s="57">
        <f ca="1">(Table!O86/Table!I86)</f>
        <v>15567.79884110608</v>
      </c>
      <c r="Y85" s="58"/>
      <c r="Z85" s="25"/>
      <c r="AA85"/>
      <c r="AB85"/>
      <c r="AE85">
        <f ca="1">IF(Table!T86&gt;'Solution Basic XCEL'!$AI$2, 1,0)</f>
        <v>1</v>
      </c>
      <c r="AH85">
        <f ca="1">IF(Table!T86&gt;'Solution Basic XCEL'!$AI$2, 1,0)</f>
        <v>1</v>
      </c>
      <c r="AJ85" t="s">
        <v>72</v>
      </c>
      <c r="AK85" s="28">
        <f ca="1">(Table!N86/Table!M86)</f>
        <v>0.33545631885557547</v>
      </c>
      <c r="AM85">
        <f t="shared" ca="1" si="1"/>
        <v>0</v>
      </c>
    </row>
    <row r="86" spans="1:39" x14ac:dyDescent="0.3">
      <c r="A86" s="5">
        <f ca="1">IF(Table!B87= "Men", 1, 0)</f>
        <v>0</v>
      </c>
      <c r="B86" s="5">
        <f ca="1">IF(Table!B87 = "Women", 1, 0)</f>
        <v>1</v>
      </c>
      <c r="J86" s="12">
        <f ca="1">IF(Table!E87= "Health", 1,0)</f>
        <v>0</v>
      </c>
      <c r="K86" s="5">
        <f ca="1">IF(Table!E87= "Construction", 1,0)</f>
        <v>0</v>
      </c>
      <c r="L86" s="5">
        <f ca="1">IF(Table!E87= "Teaching", 1,0)</f>
        <v>1</v>
      </c>
      <c r="M86" s="5">
        <f ca="1">IF(Table!E87= "IT", 1,0)</f>
        <v>0</v>
      </c>
      <c r="N86" s="5">
        <f ca="1">IF(Table!E87= "General Work", 1,0)</f>
        <v>0</v>
      </c>
      <c r="O86" s="13">
        <f ca="1">IF(Table!E87= "Agriculture", 1,0)</f>
        <v>0</v>
      </c>
      <c r="X86" s="57">
        <f ca="1">(Table!O87/Table!I87)</f>
        <v>51610.034479735565</v>
      </c>
      <c r="Y86" s="58"/>
      <c r="Z86" s="25"/>
      <c r="AA86"/>
      <c r="AB86"/>
      <c r="AE86">
        <f ca="1">IF(Table!T87&gt;'Solution Basic XCEL'!$AI$2, 1,0)</f>
        <v>1</v>
      </c>
      <c r="AH86">
        <f ca="1">IF(Table!T87&gt;'Solution Basic XCEL'!$AI$2, 1,0)</f>
        <v>1</v>
      </c>
      <c r="AJ86" t="s">
        <v>72</v>
      </c>
      <c r="AK86" s="28">
        <f ca="1">(Table!N87/Table!M87)</f>
        <v>0.32585915583593528</v>
      </c>
      <c r="AM86">
        <f t="shared" ca="1" si="1"/>
        <v>0</v>
      </c>
    </row>
    <row r="87" spans="1:39" x14ac:dyDescent="0.3">
      <c r="A87" s="5">
        <f ca="1">IF(Table!B88= "Men", 1, 0)</f>
        <v>1</v>
      </c>
      <c r="B87" s="5">
        <f ca="1">IF(Table!B88 = "Women", 1, 0)</f>
        <v>0</v>
      </c>
      <c r="J87" s="12">
        <f ca="1">IF(Table!E88= "Health", 1,0)</f>
        <v>0</v>
      </c>
      <c r="K87" s="5">
        <f ca="1">IF(Table!E88= "Construction", 1,0)</f>
        <v>0</v>
      </c>
      <c r="L87" s="5">
        <f ca="1">IF(Table!E88= "Teaching", 1,0)</f>
        <v>0</v>
      </c>
      <c r="M87" s="5">
        <f ca="1">IF(Table!E88= "IT", 1,0)</f>
        <v>0</v>
      </c>
      <c r="N87" s="5">
        <f ca="1">IF(Table!E88= "General Work", 1,0)</f>
        <v>0</v>
      </c>
      <c r="O87" s="13">
        <f ca="1">IF(Table!E88= "Agriculture", 1,0)</f>
        <v>1</v>
      </c>
      <c r="X87" s="57">
        <f ca="1">(Table!O88/Table!I88)</f>
        <v>62617.00038440893</v>
      </c>
      <c r="Y87" s="58"/>
      <c r="Z87" s="25"/>
      <c r="AA87"/>
      <c r="AB87"/>
      <c r="AE87">
        <f ca="1">IF(Table!T88&gt;'Solution Basic XCEL'!$AI$2, 1,0)</f>
        <v>1</v>
      </c>
      <c r="AH87">
        <f ca="1">IF(Table!T88&gt;'Solution Basic XCEL'!$AI$2, 1,0)</f>
        <v>1</v>
      </c>
      <c r="AJ87" t="s">
        <v>72</v>
      </c>
      <c r="AK87" s="28">
        <f ca="1">(Table!N88/Table!M88)</f>
        <v>0.84284387021589358</v>
      </c>
      <c r="AM87">
        <f t="shared" ca="1" si="1"/>
        <v>0</v>
      </c>
    </row>
    <row r="88" spans="1:39" x14ac:dyDescent="0.3">
      <c r="A88" s="5">
        <f ca="1">IF(Table!B89= "Men", 1, 0)</f>
        <v>0</v>
      </c>
      <c r="B88" s="5">
        <f ca="1">IF(Table!B89 = "Women", 1, 0)</f>
        <v>1</v>
      </c>
      <c r="J88" s="12">
        <f ca="1">IF(Table!E89= "Health", 1,0)</f>
        <v>0</v>
      </c>
      <c r="K88" s="5">
        <f ca="1">IF(Table!E89= "Construction", 1,0)</f>
        <v>1</v>
      </c>
      <c r="L88" s="5">
        <f ca="1">IF(Table!E89= "Teaching", 1,0)</f>
        <v>0</v>
      </c>
      <c r="M88" s="5">
        <f ca="1">IF(Table!E89= "IT", 1,0)</f>
        <v>0</v>
      </c>
      <c r="N88" s="5">
        <f ca="1">IF(Table!E89= "General Work", 1,0)</f>
        <v>0</v>
      </c>
      <c r="O88" s="13">
        <f ca="1">IF(Table!E89= "Agriculture", 1,0)</f>
        <v>0</v>
      </c>
      <c r="X88" s="57">
        <f ca="1">(Table!O89/Table!I89)</f>
        <v>54216.952148447723</v>
      </c>
      <c r="Y88" s="58"/>
      <c r="Z88" s="25"/>
      <c r="AA88"/>
      <c r="AB88"/>
      <c r="AE88">
        <f ca="1">IF(Table!T89&gt;'Solution Basic XCEL'!$AI$2, 1,0)</f>
        <v>1</v>
      </c>
      <c r="AH88">
        <f ca="1">IF(Table!T89&gt;'Solution Basic XCEL'!$AI$2, 1,0)</f>
        <v>1</v>
      </c>
      <c r="AJ88" t="s">
        <v>72</v>
      </c>
      <c r="AK88" s="28">
        <f ca="1">(Table!N89/Table!M89)</f>
        <v>0.27698224846283515</v>
      </c>
      <c r="AM88">
        <f t="shared" ca="1" si="1"/>
        <v>1</v>
      </c>
    </row>
    <row r="89" spans="1:39" x14ac:dyDescent="0.3">
      <c r="A89" s="5">
        <f ca="1">IF(Table!B90= "Men", 1, 0)</f>
        <v>0</v>
      </c>
      <c r="B89" s="5">
        <f ca="1">IF(Table!B90 = "Women", 1, 0)</f>
        <v>1</v>
      </c>
      <c r="J89" s="12">
        <f ca="1">IF(Table!E90= "Health", 1,0)</f>
        <v>0</v>
      </c>
      <c r="K89" s="5">
        <f ca="1">IF(Table!E90= "Construction", 1,0)</f>
        <v>0</v>
      </c>
      <c r="L89" s="5">
        <f ca="1">IF(Table!E90= "Teaching", 1,0)</f>
        <v>1</v>
      </c>
      <c r="M89" s="5">
        <f ca="1">IF(Table!E90= "IT", 1,0)</f>
        <v>0</v>
      </c>
      <c r="N89" s="5">
        <f ca="1">IF(Table!E90= "General Work", 1,0)</f>
        <v>0</v>
      </c>
      <c r="O89" s="13">
        <f ca="1">IF(Table!E90= "Agriculture", 1,0)</f>
        <v>0</v>
      </c>
      <c r="X89" s="57">
        <f ca="1">(Table!O90/Table!I90)</f>
        <v>24164.214056815381</v>
      </c>
      <c r="Y89" s="58"/>
      <c r="Z89" s="25"/>
      <c r="AA89"/>
      <c r="AB89"/>
      <c r="AE89">
        <f ca="1">IF(Table!T90&gt;'Solution Basic XCEL'!$AI$2, 1,0)</f>
        <v>1</v>
      </c>
      <c r="AH89">
        <f ca="1">IF(Table!T90&gt;'Solution Basic XCEL'!$AI$2, 1,0)</f>
        <v>1</v>
      </c>
      <c r="AJ89" t="s">
        <v>72</v>
      </c>
      <c r="AK89" s="28">
        <f ca="1">(Table!N90/Table!M90)</f>
        <v>0.25473860070914001</v>
      </c>
      <c r="AM89">
        <f t="shared" ca="1" si="1"/>
        <v>1</v>
      </c>
    </row>
    <row r="90" spans="1:39" x14ac:dyDescent="0.3">
      <c r="A90" s="5">
        <f ca="1">IF(Table!B91= "Men", 1, 0)</f>
        <v>1</v>
      </c>
      <c r="B90" s="5">
        <f ca="1">IF(Table!B91 = "Women", 1, 0)</f>
        <v>0</v>
      </c>
      <c r="J90" s="12">
        <f ca="1">IF(Table!E91= "Health", 1,0)</f>
        <v>0</v>
      </c>
      <c r="K90" s="5">
        <f ca="1">IF(Table!E91= "Construction", 1,0)</f>
        <v>1</v>
      </c>
      <c r="L90" s="5">
        <f ca="1">IF(Table!E91= "Teaching", 1,0)</f>
        <v>0</v>
      </c>
      <c r="M90" s="5">
        <f ca="1">IF(Table!E91= "IT", 1,0)</f>
        <v>0</v>
      </c>
      <c r="N90" s="5">
        <f ca="1">IF(Table!E91= "General Work", 1,0)</f>
        <v>0</v>
      </c>
      <c r="O90" s="13">
        <f ca="1">IF(Table!E91= "Agriculture", 1,0)</f>
        <v>0</v>
      </c>
      <c r="X90" s="57">
        <f ca="1">(Table!O91/Table!I91)</f>
        <v>7730.1053573255112</v>
      </c>
      <c r="Y90" s="58"/>
      <c r="Z90" s="25"/>
      <c r="AA90"/>
      <c r="AB90"/>
      <c r="AE90">
        <f ca="1">IF(Table!T91&gt;'Solution Basic XCEL'!$AI$2, 1,0)</f>
        <v>1</v>
      </c>
      <c r="AH90">
        <f ca="1">IF(Table!T91&gt;'Solution Basic XCEL'!$AI$2, 1,0)</f>
        <v>1</v>
      </c>
      <c r="AJ90" t="s">
        <v>72</v>
      </c>
      <c r="AK90" s="28">
        <f ca="1">(Table!N91/Table!M91)</f>
        <v>0.88018154015737038</v>
      </c>
      <c r="AM90">
        <f t="shared" ca="1" si="1"/>
        <v>0</v>
      </c>
    </row>
    <row r="91" spans="1:39" x14ac:dyDescent="0.3">
      <c r="A91" s="5">
        <f ca="1">IF(Table!B92= "Men", 1, 0)</f>
        <v>1</v>
      </c>
      <c r="B91" s="5">
        <f ca="1">IF(Table!B92 = "Women", 1, 0)</f>
        <v>0</v>
      </c>
      <c r="J91" s="12">
        <f ca="1">IF(Table!E92= "Health", 1,0)</f>
        <v>0</v>
      </c>
      <c r="K91" s="5">
        <f ca="1">IF(Table!E92= "Construction", 1,0)</f>
        <v>0</v>
      </c>
      <c r="L91" s="5">
        <f ca="1">IF(Table!E92= "Teaching", 1,0)</f>
        <v>0</v>
      </c>
      <c r="M91" s="5">
        <f ca="1">IF(Table!E92= "IT", 1,0)</f>
        <v>0</v>
      </c>
      <c r="N91" s="5">
        <f ca="1">IF(Table!E92= "General Work", 1,0)</f>
        <v>1</v>
      </c>
      <c r="O91" s="13">
        <f ca="1">IF(Table!E92= "Agriculture", 1,0)</f>
        <v>0</v>
      </c>
      <c r="X91" s="57">
        <f ca="1">(Table!O92/Table!I92)</f>
        <v>35220.291029509448</v>
      </c>
      <c r="Y91" s="58"/>
      <c r="Z91" s="25"/>
      <c r="AA91"/>
      <c r="AB91"/>
      <c r="AE91">
        <f ca="1">IF(Table!T92&gt;'Solution Basic XCEL'!$AI$2, 1,0)</f>
        <v>1</v>
      </c>
      <c r="AH91">
        <f ca="1">IF(Table!T92&gt;'Solution Basic XCEL'!$AI$2, 1,0)</f>
        <v>1</v>
      </c>
      <c r="AJ91" t="s">
        <v>72</v>
      </c>
      <c r="AK91" s="28">
        <f ca="1">(Table!N92/Table!M92)</f>
        <v>0.31749434233981133</v>
      </c>
      <c r="AM91">
        <f t="shared" ca="1" si="1"/>
        <v>0</v>
      </c>
    </row>
    <row r="92" spans="1:39" x14ac:dyDescent="0.3">
      <c r="A92" s="5">
        <f ca="1">IF(Table!B93= "Men", 1, 0)</f>
        <v>1</v>
      </c>
      <c r="B92" s="5">
        <f ca="1">IF(Table!B93 = "Women", 1, 0)</f>
        <v>0</v>
      </c>
      <c r="J92" s="12">
        <f ca="1">IF(Table!E93= "Health", 1,0)</f>
        <v>0</v>
      </c>
      <c r="K92" s="5">
        <f ca="1">IF(Table!E93= "Construction", 1,0)</f>
        <v>1</v>
      </c>
      <c r="L92" s="5">
        <f ca="1">IF(Table!E93= "Teaching", 1,0)</f>
        <v>0</v>
      </c>
      <c r="M92" s="5">
        <f ca="1">IF(Table!E93= "IT", 1,0)</f>
        <v>0</v>
      </c>
      <c r="N92" s="5">
        <f ca="1">IF(Table!E93= "General Work", 1,0)</f>
        <v>0</v>
      </c>
      <c r="O92" s="13">
        <f ca="1">IF(Table!E93= "Agriculture", 1,0)</f>
        <v>0</v>
      </c>
      <c r="X92" s="57">
        <f ca="1">(Table!O93/Table!I93)</f>
        <v>46642.108806427939</v>
      </c>
      <c r="Y92" s="58"/>
      <c r="Z92" s="25"/>
      <c r="AA92"/>
      <c r="AB92"/>
      <c r="AE92">
        <f ca="1">IF(Table!T93&gt;'Solution Basic XCEL'!$AI$2, 1,0)</f>
        <v>1</v>
      </c>
      <c r="AH92">
        <f ca="1">IF(Table!T93&gt;'Solution Basic XCEL'!$AI$2, 1,0)</f>
        <v>1</v>
      </c>
      <c r="AJ92" t="s">
        <v>72</v>
      </c>
      <c r="AK92" s="28">
        <f ca="1">(Table!N93/Table!M93)</f>
        <v>0.74661729937261123</v>
      </c>
      <c r="AM92">
        <f t="shared" ca="1" si="1"/>
        <v>0</v>
      </c>
    </row>
    <row r="93" spans="1:39" x14ac:dyDescent="0.3">
      <c r="A93" s="5">
        <f ca="1">IF(Table!B94= "Men", 1, 0)</f>
        <v>1</v>
      </c>
      <c r="B93" s="5">
        <f ca="1">IF(Table!B94 = "Women", 1, 0)</f>
        <v>0</v>
      </c>
      <c r="J93" s="12">
        <f ca="1">IF(Table!E94= "Health", 1,0)</f>
        <v>0</v>
      </c>
      <c r="K93" s="5">
        <f ca="1">IF(Table!E94= "Construction", 1,0)</f>
        <v>0</v>
      </c>
      <c r="L93" s="5">
        <f ca="1">IF(Table!E94= "Teaching", 1,0)</f>
        <v>0</v>
      </c>
      <c r="M93" s="5">
        <f ca="1">IF(Table!E94= "IT", 1,0)</f>
        <v>1</v>
      </c>
      <c r="N93" s="5">
        <f ca="1">IF(Table!E94= "General Work", 1,0)</f>
        <v>0</v>
      </c>
      <c r="O93" s="13">
        <f ca="1">IF(Table!E94= "Agriculture", 1,0)</f>
        <v>0</v>
      </c>
      <c r="X93" s="57">
        <f ca="1">(Table!O94/Table!I94)</f>
        <v>23589.07011029619</v>
      </c>
      <c r="Y93" s="58"/>
      <c r="Z93" s="25"/>
      <c r="AA93"/>
      <c r="AB93"/>
      <c r="AE93">
        <f ca="1">IF(Table!T94&gt;'Solution Basic XCEL'!$AI$2, 1,0)</f>
        <v>0</v>
      </c>
      <c r="AH93">
        <f ca="1">IF(Table!T94&gt;'Solution Basic XCEL'!$AI$2, 1,0)</f>
        <v>0</v>
      </c>
      <c r="AJ93" t="s">
        <v>72</v>
      </c>
      <c r="AK93" s="28">
        <f ca="1">(Table!N94/Table!M94)</f>
        <v>6.1134571908807556E-2</v>
      </c>
      <c r="AM93">
        <f t="shared" ca="1" si="1"/>
        <v>1</v>
      </c>
    </row>
    <row r="94" spans="1:39" x14ac:dyDescent="0.3">
      <c r="A94" s="5">
        <f ca="1">IF(Table!B95= "Men", 1, 0)</f>
        <v>1</v>
      </c>
      <c r="B94" s="5">
        <f ca="1">IF(Table!B95 = "Women", 1, 0)</f>
        <v>0</v>
      </c>
      <c r="J94" s="12">
        <f ca="1">IF(Table!E95= "Health", 1,0)</f>
        <v>0</v>
      </c>
      <c r="K94" s="5">
        <f ca="1">IF(Table!E95= "Construction", 1,0)</f>
        <v>1</v>
      </c>
      <c r="L94" s="5">
        <f ca="1">IF(Table!E95= "Teaching", 1,0)</f>
        <v>0</v>
      </c>
      <c r="M94" s="5">
        <f ca="1">IF(Table!E95= "IT", 1,0)</f>
        <v>0</v>
      </c>
      <c r="N94" s="5">
        <f ca="1">IF(Table!E95= "General Work", 1,0)</f>
        <v>0</v>
      </c>
      <c r="O94" s="13">
        <f ca="1">IF(Table!E95= "Agriculture", 1,0)</f>
        <v>0</v>
      </c>
      <c r="X94" s="57">
        <f ca="1">(Table!O95/Table!I95)</f>
        <v>66642.263857472863</v>
      </c>
      <c r="Y94" s="58"/>
      <c r="Z94" s="25"/>
      <c r="AA94"/>
      <c r="AB94"/>
      <c r="AE94">
        <f ca="1">IF(Table!T95&gt;'Solution Basic XCEL'!$AI$2, 1,0)</f>
        <v>1</v>
      </c>
      <c r="AH94">
        <f ca="1">IF(Table!T95&gt;'Solution Basic XCEL'!$AI$2, 1,0)</f>
        <v>1</v>
      </c>
      <c r="AJ94" t="s">
        <v>72</v>
      </c>
      <c r="AK94" s="28">
        <f ca="1">(Table!N95/Table!M95)</f>
        <v>0.49958111020820611</v>
      </c>
      <c r="AM94">
        <f t="shared" ca="1" si="1"/>
        <v>0</v>
      </c>
    </row>
    <row r="95" spans="1:39" x14ac:dyDescent="0.3">
      <c r="A95" s="5">
        <f ca="1">IF(Table!B96= "Men", 1, 0)</f>
        <v>0</v>
      </c>
      <c r="B95" s="5">
        <f ca="1">IF(Table!B96 = "Women", 1, 0)</f>
        <v>1</v>
      </c>
      <c r="J95" s="12">
        <f ca="1">IF(Table!E96= "Health", 1,0)</f>
        <v>0</v>
      </c>
      <c r="K95" s="5">
        <f ca="1">IF(Table!E96= "Construction", 1,0)</f>
        <v>0</v>
      </c>
      <c r="L95" s="5">
        <f ca="1">IF(Table!E96= "Teaching", 1,0)</f>
        <v>0</v>
      </c>
      <c r="M95" s="5">
        <f ca="1">IF(Table!E96= "IT", 1,0)</f>
        <v>1</v>
      </c>
      <c r="N95" s="5">
        <f ca="1">IF(Table!E96= "General Work", 1,0)</f>
        <v>0</v>
      </c>
      <c r="O95" s="13">
        <f ca="1">IF(Table!E96= "Agriculture", 1,0)</f>
        <v>0</v>
      </c>
      <c r="X95" s="57">
        <f ca="1">(Table!O96/Table!I96)</f>
        <v>15834.190954509666</v>
      </c>
      <c r="Y95" s="58"/>
      <c r="Z95" s="25"/>
      <c r="AA95"/>
      <c r="AB95"/>
      <c r="AE95">
        <f ca="1">IF(Table!T96&gt;'Solution Basic XCEL'!$AI$2, 1,0)</f>
        <v>1</v>
      </c>
      <c r="AH95">
        <f ca="1">IF(Table!T96&gt;'Solution Basic XCEL'!$AI$2, 1,0)</f>
        <v>1</v>
      </c>
      <c r="AJ95" t="s">
        <v>72</v>
      </c>
      <c r="AK95" s="28">
        <f ca="1">(Table!N96/Table!M96)</f>
        <v>0.80276192382661193</v>
      </c>
      <c r="AM95">
        <f t="shared" ca="1" si="1"/>
        <v>0</v>
      </c>
    </row>
    <row r="96" spans="1:39" x14ac:dyDescent="0.3">
      <c r="A96" s="5">
        <f ca="1">IF(Table!B97= "Men", 1, 0)</f>
        <v>1</v>
      </c>
      <c r="B96" s="5">
        <f ca="1">IF(Table!B97 = "Women", 1, 0)</f>
        <v>0</v>
      </c>
      <c r="J96" s="12">
        <f ca="1">IF(Table!E97= "Health", 1,0)</f>
        <v>0</v>
      </c>
      <c r="K96" s="5">
        <f ca="1">IF(Table!E97= "Construction", 1,0)</f>
        <v>1</v>
      </c>
      <c r="L96" s="5">
        <f ca="1">IF(Table!E97= "Teaching", 1,0)</f>
        <v>0</v>
      </c>
      <c r="M96" s="5">
        <f ca="1">IF(Table!E97= "IT", 1,0)</f>
        <v>0</v>
      </c>
      <c r="N96" s="5">
        <f ca="1">IF(Table!E97= "General Work", 1,0)</f>
        <v>0</v>
      </c>
      <c r="O96" s="13">
        <f ca="1">IF(Table!E97= "Agriculture", 1,0)</f>
        <v>0</v>
      </c>
      <c r="X96" s="57">
        <f ca="1">(Table!O97/Table!I97)</f>
        <v>3742.7084440335275</v>
      </c>
      <c r="Y96" s="58"/>
      <c r="Z96" s="25"/>
      <c r="AA96"/>
      <c r="AB96"/>
      <c r="AE96">
        <f ca="1">IF(Table!T97&gt;'Solution Basic XCEL'!$AI$2, 1,0)</f>
        <v>1</v>
      </c>
      <c r="AH96">
        <f ca="1">IF(Table!T97&gt;'Solution Basic XCEL'!$AI$2, 1,0)</f>
        <v>1</v>
      </c>
      <c r="AJ96" t="s">
        <v>72</v>
      </c>
      <c r="AK96" s="28">
        <f ca="1">(Table!N97/Table!M97)</f>
        <v>0.36219690033201035</v>
      </c>
      <c r="AM96">
        <f t="shared" ca="1" si="1"/>
        <v>0</v>
      </c>
    </row>
    <row r="97" spans="1:39" x14ac:dyDescent="0.3">
      <c r="A97" s="5">
        <f ca="1">IF(Table!B98= "Men", 1, 0)</f>
        <v>0</v>
      </c>
      <c r="B97" s="5">
        <f ca="1">IF(Table!B98 = "Women", 1, 0)</f>
        <v>1</v>
      </c>
      <c r="J97" s="12">
        <f ca="1">IF(Table!E98= "Health", 1,0)</f>
        <v>0</v>
      </c>
      <c r="K97" s="5">
        <f ca="1">IF(Table!E98= "Construction", 1,0)</f>
        <v>1</v>
      </c>
      <c r="L97" s="5">
        <f ca="1">IF(Table!E98= "Teaching", 1,0)</f>
        <v>0</v>
      </c>
      <c r="M97" s="5">
        <f ca="1">IF(Table!E98= "IT", 1,0)</f>
        <v>0</v>
      </c>
      <c r="N97" s="5">
        <f ca="1">IF(Table!E98= "General Work", 1,0)</f>
        <v>0</v>
      </c>
      <c r="O97" s="13">
        <f ca="1">IF(Table!E98= "Agriculture", 1,0)</f>
        <v>0</v>
      </c>
      <c r="X97" s="57">
        <f ca="1">(Table!O98/Table!I98)</f>
        <v>40338.666978576868</v>
      </c>
      <c r="Y97" s="58"/>
      <c r="Z97" s="25"/>
      <c r="AA97"/>
      <c r="AB97"/>
      <c r="AE97">
        <f ca="1">IF(Table!T98&gt;'Solution Basic XCEL'!$AI$2, 1,0)</f>
        <v>1</v>
      </c>
      <c r="AH97">
        <f ca="1">IF(Table!T98&gt;'Solution Basic XCEL'!$AI$2, 1,0)</f>
        <v>1</v>
      </c>
      <c r="AJ97" t="s">
        <v>72</v>
      </c>
      <c r="AK97" s="28">
        <f ca="1">(Table!N98/Table!M98)</f>
        <v>0.28711907416664006</v>
      </c>
      <c r="AM97">
        <f t="shared" ca="1" si="1"/>
        <v>1</v>
      </c>
    </row>
    <row r="98" spans="1:39" x14ac:dyDescent="0.3">
      <c r="A98" s="5">
        <f ca="1">IF(Table!B99= "Men", 1, 0)</f>
        <v>1</v>
      </c>
      <c r="B98" s="5">
        <f ca="1">IF(Table!B99 = "Women", 1, 0)</f>
        <v>0</v>
      </c>
      <c r="J98" s="12">
        <f ca="1">IF(Table!E99= "Health", 1,0)</f>
        <v>1</v>
      </c>
      <c r="K98" s="5">
        <f ca="1">IF(Table!E99= "Construction", 1,0)</f>
        <v>0</v>
      </c>
      <c r="L98" s="5">
        <f ca="1">IF(Table!E99= "Teaching", 1,0)</f>
        <v>0</v>
      </c>
      <c r="M98" s="5">
        <f ca="1">IF(Table!E99= "IT", 1,0)</f>
        <v>0</v>
      </c>
      <c r="N98" s="5">
        <f ca="1">IF(Table!E99= "General Work", 1,0)</f>
        <v>0</v>
      </c>
      <c r="O98" s="13">
        <f ca="1">IF(Table!E99= "Agriculture", 1,0)</f>
        <v>0</v>
      </c>
      <c r="X98" s="57">
        <f ca="1">(Table!O99/Table!I99)</f>
        <v>38918.688290973601</v>
      </c>
      <c r="Y98" s="58"/>
      <c r="Z98" s="25"/>
      <c r="AA98"/>
      <c r="AB98"/>
      <c r="AE98">
        <f ca="1">IF(Table!T99&gt;'Solution Basic XCEL'!$AI$2, 1,0)</f>
        <v>1</v>
      </c>
      <c r="AH98">
        <f ca="1">IF(Table!T99&gt;'Solution Basic XCEL'!$AI$2, 1,0)</f>
        <v>1</v>
      </c>
      <c r="AJ98" t="s">
        <v>72</v>
      </c>
      <c r="AK98" s="28">
        <f ca="1">(Table!N99/Table!M99)</f>
        <v>0.86396622870673379</v>
      </c>
      <c r="AM98">
        <f t="shared" ca="1" si="1"/>
        <v>0</v>
      </c>
    </row>
    <row r="99" spans="1:39" x14ac:dyDescent="0.3">
      <c r="A99" s="5">
        <f ca="1">IF(Table!B100= "Men", 1, 0)</f>
        <v>1</v>
      </c>
      <c r="B99" s="5">
        <f ca="1">IF(Table!B100 = "Women", 1, 0)</f>
        <v>0</v>
      </c>
      <c r="J99" s="12">
        <f ca="1">IF(Table!E100= "Health", 1,0)</f>
        <v>0</v>
      </c>
      <c r="K99" s="5">
        <f ca="1">IF(Table!E100= "Construction", 1,0)</f>
        <v>0</v>
      </c>
      <c r="L99" s="5">
        <f ca="1">IF(Table!E100= "Teaching", 1,0)</f>
        <v>0</v>
      </c>
      <c r="M99" s="5">
        <f ca="1">IF(Table!E100= "IT", 1,0)</f>
        <v>0</v>
      </c>
      <c r="N99" s="5">
        <f ca="1">IF(Table!E100= "General Work", 1,0)</f>
        <v>1</v>
      </c>
      <c r="O99" s="13">
        <f ca="1">IF(Table!E100= "Agriculture", 1,0)</f>
        <v>0</v>
      </c>
      <c r="X99" s="57">
        <f ca="1">(Table!O100/Table!I100)</f>
        <v>47545.751712793448</v>
      </c>
      <c r="Y99" s="58"/>
      <c r="Z99" s="25"/>
      <c r="AA99"/>
      <c r="AB99"/>
      <c r="AE99">
        <f ca="1">IF(Table!T100&gt;'Solution Basic XCEL'!$AI$2, 1,0)</f>
        <v>1</v>
      </c>
      <c r="AH99">
        <f ca="1">IF(Table!T100&gt;'Solution Basic XCEL'!$AI$2, 1,0)</f>
        <v>1</v>
      </c>
      <c r="AJ99" t="s">
        <v>72</v>
      </c>
      <c r="AK99" s="28">
        <f ca="1">(Table!N100/Table!M100)</f>
        <v>0.44962105514439599</v>
      </c>
      <c r="AM99">
        <f t="shared" ca="1" si="1"/>
        <v>0</v>
      </c>
    </row>
    <row r="100" spans="1:39" x14ac:dyDescent="0.3">
      <c r="A100" s="5">
        <f ca="1">IF(Table!B101= "Men", 1, 0)</f>
        <v>0</v>
      </c>
      <c r="B100" s="5">
        <f ca="1">IF(Table!B101 = "Women", 1, 0)</f>
        <v>1</v>
      </c>
      <c r="J100" s="12">
        <f ca="1">IF(Table!E101= "Health", 1,0)</f>
        <v>0</v>
      </c>
      <c r="K100" s="5">
        <f ca="1">IF(Table!E101= "Construction", 1,0)</f>
        <v>0</v>
      </c>
      <c r="L100" s="5">
        <f ca="1">IF(Table!E101= "Teaching", 1,0)</f>
        <v>0</v>
      </c>
      <c r="M100" s="5">
        <f ca="1">IF(Table!E101= "IT", 1,0)</f>
        <v>1</v>
      </c>
      <c r="N100" s="5">
        <f ca="1">IF(Table!E101= "General Work", 1,0)</f>
        <v>0</v>
      </c>
      <c r="O100" s="13">
        <f ca="1">IF(Table!E101= "Agriculture", 1,0)</f>
        <v>0</v>
      </c>
      <c r="X100" s="57">
        <f ca="1">(Table!O101/Table!I101)</f>
        <v>13084.19230926662</v>
      </c>
      <c r="Y100" s="58"/>
      <c r="Z100" s="25"/>
      <c r="AA100"/>
      <c r="AB100"/>
      <c r="AE100">
        <f ca="1">IF(Table!T101&gt;'Solution Basic XCEL'!$AI$2, 1,0)</f>
        <v>1</v>
      </c>
      <c r="AH100">
        <f ca="1">IF(Table!T101&gt;'Solution Basic XCEL'!$AI$2, 1,0)</f>
        <v>1</v>
      </c>
      <c r="AJ100" t="s">
        <v>72</v>
      </c>
      <c r="AK100" s="28">
        <f ca="1">(Table!N101/Table!M101)</f>
        <v>0.66192722537662629</v>
      </c>
      <c r="AM100">
        <f t="shared" ca="1" si="1"/>
        <v>0</v>
      </c>
    </row>
    <row r="101" spans="1:39" x14ac:dyDescent="0.3">
      <c r="A101" s="5">
        <f ca="1">IF(Table!B102= "Men", 1, 0)</f>
        <v>0</v>
      </c>
      <c r="B101" s="5">
        <f ca="1">IF(Table!B102 = "Women", 1, 0)</f>
        <v>1</v>
      </c>
      <c r="J101" s="12">
        <f ca="1">IF(Table!E102= "Health", 1,0)</f>
        <v>0</v>
      </c>
      <c r="K101" s="5">
        <f ca="1">IF(Table!E102= "Construction", 1,0)</f>
        <v>0</v>
      </c>
      <c r="L101" s="5">
        <f ca="1">IF(Table!E102= "Teaching", 1,0)</f>
        <v>0</v>
      </c>
      <c r="M101" s="5">
        <f ca="1">IF(Table!E102= "IT", 1,0)</f>
        <v>1</v>
      </c>
      <c r="N101" s="5">
        <f ca="1">IF(Table!E102= "General Work", 1,0)</f>
        <v>0</v>
      </c>
      <c r="O101" s="13">
        <f ca="1">IF(Table!E102= "Agriculture", 1,0)</f>
        <v>0</v>
      </c>
      <c r="X101" s="57">
        <f ca="1">(Table!O102/Table!I102)</f>
        <v>29464.74027249646</v>
      </c>
      <c r="Y101" s="58"/>
      <c r="Z101" s="25"/>
      <c r="AA101"/>
      <c r="AB101"/>
      <c r="AE101">
        <f ca="1">IF(Table!T102&gt;'Solution Basic XCEL'!$AI$2, 1,0)</f>
        <v>1</v>
      </c>
      <c r="AH101">
        <f ca="1">IF(Table!T102&gt;'Solution Basic XCEL'!$AI$2, 1,0)</f>
        <v>1</v>
      </c>
      <c r="AJ101" t="s">
        <v>72</v>
      </c>
      <c r="AK101" s="28">
        <f ca="1">(Table!N102/Table!M102)</f>
        <v>0.84450525160230283</v>
      </c>
      <c r="AM101">
        <f t="shared" ca="1" si="1"/>
        <v>0</v>
      </c>
    </row>
    <row r="102" spans="1:39" x14ac:dyDescent="0.3">
      <c r="A102" s="5">
        <f ca="1">IF(Table!B103= "Men", 1, 0)</f>
        <v>1</v>
      </c>
      <c r="B102" s="5">
        <f ca="1">IF(Table!B103 = "Women", 1, 0)</f>
        <v>0</v>
      </c>
      <c r="J102" s="12">
        <f ca="1">IF(Table!E103= "Health", 1,0)</f>
        <v>0</v>
      </c>
      <c r="K102" s="5">
        <f ca="1">IF(Table!E103= "Construction", 1,0)</f>
        <v>0</v>
      </c>
      <c r="L102" s="5">
        <f ca="1">IF(Table!E103= "Teaching", 1,0)</f>
        <v>1</v>
      </c>
      <c r="M102" s="5">
        <f ca="1">IF(Table!E103= "IT", 1,0)</f>
        <v>0</v>
      </c>
      <c r="N102" s="5">
        <f ca="1">IF(Table!E103= "General Work", 1,0)</f>
        <v>0</v>
      </c>
      <c r="O102" s="13">
        <f ca="1">IF(Table!E103= "Agriculture", 1,0)</f>
        <v>0</v>
      </c>
      <c r="X102" s="57">
        <f ca="1">(Table!O103/Table!I103)</f>
        <v>29776.75849849101</v>
      </c>
      <c r="Y102" s="58"/>
      <c r="Z102" s="25"/>
      <c r="AA102"/>
      <c r="AB102"/>
      <c r="AE102">
        <f ca="1">IF(Table!T103&gt;'Solution Basic XCEL'!$AI$2, 1,0)</f>
        <v>1</v>
      </c>
      <c r="AH102">
        <f ca="1">IF(Table!T103&gt;'Solution Basic XCEL'!$AI$2, 1,0)</f>
        <v>1</v>
      </c>
      <c r="AJ102" t="s">
        <v>72</v>
      </c>
      <c r="AK102" s="28">
        <f ca="1">(Table!N103/Table!M103)</f>
        <v>0.69500626912792984</v>
      </c>
      <c r="AM102">
        <f t="shared" ca="1" si="1"/>
        <v>0</v>
      </c>
    </row>
    <row r="103" spans="1:39" x14ac:dyDescent="0.3">
      <c r="A103" s="5">
        <f ca="1">IF(Table!B104= "Men", 1, 0)</f>
        <v>1</v>
      </c>
      <c r="B103" s="5">
        <f ca="1">IF(Table!B104 = "Women", 1, 0)</f>
        <v>0</v>
      </c>
      <c r="J103" s="12">
        <f ca="1">IF(Table!E104= "Health", 1,0)</f>
        <v>1</v>
      </c>
      <c r="K103" s="5">
        <f ca="1">IF(Table!E104= "Construction", 1,0)</f>
        <v>0</v>
      </c>
      <c r="L103" s="5">
        <f ca="1">IF(Table!E104= "Teaching", 1,0)</f>
        <v>0</v>
      </c>
      <c r="M103" s="5">
        <f ca="1">IF(Table!E104= "IT", 1,0)</f>
        <v>0</v>
      </c>
      <c r="N103" s="5">
        <f ca="1">IF(Table!E104= "General Work", 1,0)</f>
        <v>0</v>
      </c>
      <c r="O103" s="13">
        <f ca="1">IF(Table!E104= "Agriculture", 1,0)</f>
        <v>0</v>
      </c>
      <c r="X103" s="57">
        <f ca="1">(Table!O104/Table!I104)</f>
        <v>41871.089946775086</v>
      </c>
      <c r="Y103" s="58"/>
      <c r="Z103" s="25"/>
      <c r="AA103"/>
      <c r="AB103"/>
      <c r="AE103">
        <f ca="1">IF(Table!T104&gt;'Solution Basic XCEL'!$AI$2, 1,0)</f>
        <v>1</v>
      </c>
      <c r="AH103">
        <f ca="1">IF(Table!T104&gt;'Solution Basic XCEL'!$AI$2, 1,0)</f>
        <v>1</v>
      </c>
      <c r="AJ103" t="s">
        <v>72</v>
      </c>
      <c r="AK103" s="28">
        <f ca="1">(Table!N104/Table!M104)</f>
        <v>0.7479575395571546</v>
      </c>
      <c r="AM103">
        <f t="shared" ca="1" si="1"/>
        <v>0</v>
      </c>
    </row>
    <row r="104" spans="1:39" x14ac:dyDescent="0.3">
      <c r="A104" s="5">
        <f ca="1">IF(Table!B105= "Men", 1, 0)</f>
        <v>1</v>
      </c>
      <c r="B104" s="5">
        <f ca="1">IF(Table!B105 = "Women", 1, 0)</f>
        <v>0</v>
      </c>
      <c r="J104" s="12">
        <f ca="1">IF(Table!E105= "Health", 1,0)</f>
        <v>0</v>
      </c>
      <c r="K104" s="5">
        <f ca="1">IF(Table!E105= "Construction", 1,0)</f>
        <v>0</v>
      </c>
      <c r="L104" s="5">
        <f ca="1">IF(Table!E105= "Teaching", 1,0)</f>
        <v>0</v>
      </c>
      <c r="M104" s="5">
        <f ca="1">IF(Table!E105= "IT", 1,0)</f>
        <v>0</v>
      </c>
      <c r="N104" s="5">
        <f ca="1">IF(Table!E105= "General Work", 1,0)</f>
        <v>0</v>
      </c>
      <c r="O104" s="13">
        <f ca="1">IF(Table!E105= "Agriculture", 1,0)</f>
        <v>1</v>
      </c>
      <c r="X104" s="57">
        <f ca="1">(Table!O105/Table!I105)</f>
        <v>21411.912623789631</v>
      </c>
      <c r="Y104" s="58"/>
      <c r="Z104" s="25"/>
      <c r="AA104"/>
      <c r="AB104"/>
      <c r="AE104">
        <f ca="1">IF(Table!T105&gt;'Solution Basic XCEL'!$AI$2, 1,0)</f>
        <v>1</v>
      </c>
      <c r="AH104">
        <f ca="1">IF(Table!T105&gt;'Solution Basic XCEL'!$AI$2, 1,0)</f>
        <v>1</v>
      </c>
      <c r="AJ104" t="s">
        <v>72</v>
      </c>
      <c r="AK104" s="28">
        <f ca="1">(Table!N105/Table!M105)</f>
        <v>0.29709184081082851</v>
      </c>
      <c r="AM104">
        <f t="shared" ca="1" si="1"/>
        <v>1</v>
      </c>
    </row>
    <row r="105" spans="1:39" x14ac:dyDescent="0.3">
      <c r="A105" s="5">
        <f ca="1">IF(Table!B106= "Men", 1, 0)</f>
        <v>0</v>
      </c>
      <c r="B105" s="5">
        <f ca="1">IF(Table!B106 = "Women", 1, 0)</f>
        <v>1</v>
      </c>
      <c r="J105" s="12">
        <f ca="1">IF(Table!E106= "Health", 1,0)</f>
        <v>0</v>
      </c>
      <c r="K105" s="5">
        <f ca="1">IF(Table!E106= "Construction", 1,0)</f>
        <v>1</v>
      </c>
      <c r="L105" s="5">
        <f ca="1">IF(Table!E106= "Teaching", 1,0)</f>
        <v>0</v>
      </c>
      <c r="M105" s="5">
        <f ca="1">IF(Table!E106= "IT", 1,0)</f>
        <v>0</v>
      </c>
      <c r="N105" s="5">
        <f ca="1">IF(Table!E106= "General Work", 1,0)</f>
        <v>0</v>
      </c>
      <c r="O105" s="13">
        <f ca="1">IF(Table!E106= "Agriculture", 1,0)</f>
        <v>0</v>
      </c>
      <c r="X105" s="57">
        <f ca="1">(Table!O106/Table!I106)</f>
        <v>42163.933102549323</v>
      </c>
      <c r="Y105" s="58"/>
      <c r="Z105" s="25"/>
      <c r="AA105"/>
      <c r="AB105"/>
      <c r="AE105">
        <f ca="1">IF(Table!T106&gt;'Solution Basic XCEL'!$AI$2, 1,0)</f>
        <v>1</v>
      </c>
      <c r="AH105">
        <f ca="1">IF(Table!T106&gt;'Solution Basic XCEL'!$AI$2, 1,0)</f>
        <v>1</v>
      </c>
      <c r="AJ105" t="s">
        <v>72</v>
      </c>
      <c r="AK105" s="28">
        <f ca="1">(Table!N106/Table!M106)</f>
        <v>0.35413760860682264</v>
      </c>
      <c r="AM105">
        <f t="shared" ca="1" si="1"/>
        <v>0</v>
      </c>
    </row>
    <row r="106" spans="1:39" x14ac:dyDescent="0.3">
      <c r="A106" s="5">
        <f ca="1">IF(Table!B107= "Men", 1, 0)</f>
        <v>0</v>
      </c>
      <c r="B106" s="5">
        <f ca="1">IF(Table!B107 = "Women", 1, 0)</f>
        <v>1</v>
      </c>
      <c r="J106" s="12">
        <f ca="1">IF(Table!E107= "Health", 1,0)</f>
        <v>0</v>
      </c>
      <c r="K106" s="5">
        <f ca="1">IF(Table!E107= "Construction", 1,0)</f>
        <v>1</v>
      </c>
      <c r="L106" s="5">
        <f ca="1">IF(Table!E107= "Teaching", 1,0)</f>
        <v>0</v>
      </c>
      <c r="M106" s="5">
        <f ca="1">IF(Table!E107= "IT", 1,0)</f>
        <v>0</v>
      </c>
      <c r="N106" s="5">
        <f ca="1">IF(Table!E107= "General Work", 1,0)</f>
        <v>0</v>
      </c>
      <c r="O106" s="13">
        <f ca="1">IF(Table!E107= "Agriculture", 1,0)</f>
        <v>0</v>
      </c>
      <c r="X106" s="57">
        <f ca="1">(Table!O107/Table!I107)</f>
        <v>9901.6202099149123</v>
      </c>
      <c r="Y106" s="58"/>
      <c r="Z106" s="25"/>
      <c r="AA106"/>
      <c r="AB106"/>
      <c r="AE106">
        <f ca="1">IF(Table!T107&gt;'Solution Basic XCEL'!$AI$2, 1,0)</f>
        <v>1</v>
      </c>
      <c r="AH106">
        <f ca="1">IF(Table!T107&gt;'Solution Basic XCEL'!$AI$2, 1,0)</f>
        <v>1</v>
      </c>
      <c r="AJ106" t="s">
        <v>72</v>
      </c>
      <c r="AK106" s="28">
        <f ca="1">(Table!N107/Table!M107)</f>
        <v>0.79370456964893166</v>
      </c>
      <c r="AM106">
        <f t="shared" ca="1" si="1"/>
        <v>0</v>
      </c>
    </row>
    <row r="107" spans="1:39" x14ac:dyDescent="0.3">
      <c r="A107" s="5">
        <f ca="1">IF(Table!B108= "Men", 1, 0)</f>
        <v>0</v>
      </c>
      <c r="B107" s="5">
        <f ca="1">IF(Table!B108 = "Women", 1, 0)</f>
        <v>1</v>
      </c>
      <c r="J107" s="12">
        <f ca="1">IF(Table!E108= "Health", 1,0)</f>
        <v>0</v>
      </c>
      <c r="K107" s="5">
        <f ca="1">IF(Table!E108= "Construction", 1,0)</f>
        <v>0</v>
      </c>
      <c r="L107" s="5">
        <f ca="1">IF(Table!E108= "Teaching", 1,0)</f>
        <v>0</v>
      </c>
      <c r="M107" s="5">
        <f ca="1">IF(Table!E108= "IT", 1,0)</f>
        <v>0</v>
      </c>
      <c r="N107" s="5">
        <f ca="1">IF(Table!E108= "General Work", 1,0)</f>
        <v>1</v>
      </c>
      <c r="O107" s="13">
        <f ca="1">IF(Table!E108= "Agriculture", 1,0)</f>
        <v>0</v>
      </c>
      <c r="X107" s="57">
        <f ca="1">(Table!O108/Table!I108)</f>
        <v>23113.332762463964</v>
      </c>
      <c r="Y107" s="58"/>
      <c r="Z107" s="25"/>
      <c r="AA107"/>
      <c r="AB107"/>
      <c r="AE107">
        <f ca="1">IF(Table!T108&gt;'Solution Basic XCEL'!$AI$2, 1,0)</f>
        <v>1</v>
      </c>
      <c r="AH107">
        <f ca="1">IF(Table!T108&gt;'Solution Basic XCEL'!$AI$2, 1,0)</f>
        <v>1</v>
      </c>
      <c r="AJ107" t="s">
        <v>72</v>
      </c>
      <c r="AK107" s="28">
        <f ca="1">(Table!N108/Table!M108)</f>
        <v>0.89240896287384541</v>
      </c>
      <c r="AM107">
        <f t="shared" ca="1" si="1"/>
        <v>0</v>
      </c>
    </row>
    <row r="108" spans="1:39" x14ac:dyDescent="0.3">
      <c r="A108" s="5">
        <f ca="1">IF(Table!B109= "Men", 1, 0)</f>
        <v>1</v>
      </c>
      <c r="B108" s="5">
        <f ca="1">IF(Table!B109 = "Women", 1, 0)</f>
        <v>0</v>
      </c>
      <c r="J108" s="12">
        <f ca="1">IF(Table!E109= "Health", 1,0)</f>
        <v>0</v>
      </c>
      <c r="K108" s="5">
        <f ca="1">IF(Table!E109= "Construction", 1,0)</f>
        <v>1</v>
      </c>
      <c r="L108" s="5">
        <f ca="1">IF(Table!E109= "Teaching", 1,0)</f>
        <v>0</v>
      </c>
      <c r="M108" s="5">
        <f ca="1">IF(Table!E109= "IT", 1,0)</f>
        <v>0</v>
      </c>
      <c r="N108" s="5">
        <f ca="1">IF(Table!E109= "General Work", 1,0)</f>
        <v>0</v>
      </c>
      <c r="O108" s="13">
        <f ca="1">IF(Table!E109= "Agriculture", 1,0)</f>
        <v>0</v>
      </c>
      <c r="X108" s="57">
        <f ca="1">(Table!O109/Table!I109)</f>
        <v>39313.801101142199</v>
      </c>
      <c r="Y108" s="58"/>
      <c r="Z108" s="25"/>
      <c r="AA108"/>
      <c r="AB108"/>
      <c r="AE108">
        <f ca="1">IF(Table!T109&gt;'Solution Basic XCEL'!$AI$2, 1,0)</f>
        <v>1</v>
      </c>
      <c r="AH108">
        <f ca="1">IF(Table!T109&gt;'Solution Basic XCEL'!$AI$2, 1,0)</f>
        <v>1</v>
      </c>
      <c r="AJ108" t="s">
        <v>72</v>
      </c>
      <c r="AK108" s="28">
        <f ca="1">(Table!N109/Table!M109)</f>
        <v>0.56676627879338448</v>
      </c>
      <c r="AM108">
        <f t="shared" ref="AM108:AM171" ca="1" si="2">IF(AK108&lt;$AS$3, 1,0)</f>
        <v>0</v>
      </c>
    </row>
    <row r="109" spans="1:39" x14ac:dyDescent="0.3">
      <c r="A109" s="5">
        <f ca="1">IF(Table!B110= "Men", 1, 0)</f>
        <v>1</v>
      </c>
      <c r="B109" s="5">
        <f ca="1">IF(Table!B110 = "Women", 1, 0)</f>
        <v>0</v>
      </c>
      <c r="J109" s="12">
        <f ca="1">IF(Table!E110= "Health", 1,0)</f>
        <v>0</v>
      </c>
      <c r="K109" s="5">
        <f ca="1">IF(Table!E110= "Construction", 1,0)</f>
        <v>0</v>
      </c>
      <c r="L109" s="5">
        <f ca="1">IF(Table!E110= "Teaching", 1,0)</f>
        <v>1</v>
      </c>
      <c r="M109" s="5">
        <f ca="1">IF(Table!E110= "IT", 1,0)</f>
        <v>0</v>
      </c>
      <c r="N109" s="5">
        <f ca="1">IF(Table!E110= "General Work", 1,0)</f>
        <v>0</v>
      </c>
      <c r="O109" s="13">
        <f ca="1">IF(Table!E110= "Agriculture", 1,0)</f>
        <v>0</v>
      </c>
      <c r="X109" s="57">
        <f ca="1">(Table!O110/Table!I110)</f>
        <v>21192.643438747233</v>
      </c>
      <c r="Y109" s="58"/>
      <c r="Z109" s="25"/>
      <c r="AA109"/>
      <c r="AB109"/>
      <c r="AE109">
        <f ca="1">IF(Table!T110&gt;'Solution Basic XCEL'!$AI$2, 1,0)</f>
        <v>1</v>
      </c>
      <c r="AH109">
        <f ca="1">IF(Table!T110&gt;'Solution Basic XCEL'!$AI$2, 1,0)</f>
        <v>1</v>
      </c>
      <c r="AJ109" t="s">
        <v>72</v>
      </c>
      <c r="AK109" s="28">
        <f ca="1">(Table!N110/Table!M110)</f>
        <v>0.33597144734912721</v>
      </c>
      <c r="AM109">
        <f t="shared" ca="1" si="2"/>
        <v>0</v>
      </c>
    </row>
    <row r="110" spans="1:39" x14ac:dyDescent="0.3">
      <c r="A110" s="5">
        <f ca="1">IF(Table!B111= "Men", 1, 0)</f>
        <v>0</v>
      </c>
      <c r="B110" s="5">
        <f ca="1">IF(Table!B111 = "Women", 1, 0)</f>
        <v>1</v>
      </c>
      <c r="J110" s="12">
        <f ca="1">IF(Table!E111= "Health", 1,0)</f>
        <v>0</v>
      </c>
      <c r="K110" s="5">
        <f ca="1">IF(Table!E111= "Construction", 1,0)</f>
        <v>0</v>
      </c>
      <c r="L110" s="5">
        <f ca="1">IF(Table!E111= "Teaching", 1,0)</f>
        <v>0</v>
      </c>
      <c r="M110" s="5">
        <f ca="1">IF(Table!E111= "IT", 1,0)</f>
        <v>0</v>
      </c>
      <c r="N110" s="5">
        <f ca="1">IF(Table!E111= "General Work", 1,0)</f>
        <v>1</v>
      </c>
      <c r="O110" s="13">
        <f ca="1">IF(Table!E111= "Agriculture", 1,0)</f>
        <v>0</v>
      </c>
      <c r="X110" s="57">
        <f ca="1">(Table!O111/Table!I111)</f>
        <v>14690.01067944225</v>
      </c>
      <c r="Y110" s="58"/>
      <c r="Z110" s="25"/>
      <c r="AA110"/>
      <c r="AB110"/>
      <c r="AE110">
        <f ca="1">IF(Table!T111&gt;'Solution Basic XCEL'!$AI$2, 1,0)</f>
        <v>1</v>
      </c>
      <c r="AH110">
        <f ca="1">IF(Table!T111&gt;'Solution Basic XCEL'!$AI$2, 1,0)</f>
        <v>1</v>
      </c>
      <c r="AJ110" t="s">
        <v>72</v>
      </c>
      <c r="AK110" s="28">
        <f ca="1">(Table!N111/Table!M111)</f>
        <v>0.80593492981243486</v>
      </c>
      <c r="AM110">
        <f t="shared" ca="1" si="2"/>
        <v>0</v>
      </c>
    </row>
    <row r="111" spans="1:39" x14ac:dyDescent="0.3">
      <c r="A111" s="5">
        <f ca="1">IF(Table!B112= "Men", 1, 0)</f>
        <v>0</v>
      </c>
      <c r="B111" s="5">
        <f ca="1">IF(Table!B112 = "Women", 1, 0)</f>
        <v>1</v>
      </c>
      <c r="J111" s="12">
        <f ca="1">IF(Table!E112= "Health", 1,0)</f>
        <v>0</v>
      </c>
      <c r="K111" s="5">
        <f ca="1">IF(Table!E112= "Construction", 1,0)</f>
        <v>0</v>
      </c>
      <c r="L111" s="5">
        <f ca="1">IF(Table!E112= "Teaching", 1,0)</f>
        <v>0</v>
      </c>
      <c r="M111" s="5">
        <f ca="1">IF(Table!E112= "IT", 1,0)</f>
        <v>0</v>
      </c>
      <c r="N111" s="5">
        <f ca="1">IF(Table!E112= "General Work", 1,0)</f>
        <v>0</v>
      </c>
      <c r="O111" s="13">
        <f ca="1">IF(Table!E112= "Agriculture", 1,0)</f>
        <v>1</v>
      </c>
      <c r="X111" s="57">
        <f ca="1">(Table!O112/Table!I112)</f>
        <v>20949.521983023904</v>
      </c>
      <c r="Y111" s="58"/>
      <c r="Z111" s="25"/>
      <c r="AA111"/>
      <c r="AB111"/>
      <c r="AE111">
        <f ca="1">IF(Table!T112&gt;'Solution Basic XCEL'!$AI$2, 1,0)</f>
        <v>1</v>
      </c>
      <c r="AH111">
        <f ca="1">IF(Table!T112&gt;'Solution Basic XCEL'!$AI$2, 1,0)</f>
        <v>1</v>
      </c>
      <c r="AJ111" t="s">
        <v>72</v>
      </c>
      <c r="AK111" s="28">
        <f ca="1">(Table!N112/Table!M112)</f>
        <v>0.88131465998833425</v>
      </c>
      <c r="AM111">
        <f t="shared" ca="1" si="2"/>
        <v>0</v>
      </c>
    </row>
    <row r="112" spans="1:39" x14ac:dyDescent="0.3">
      <c r="A112" s="5">
        <f ca="1">IF(Table!B113= "Men", 1, 0)</f>
        <v>1</v>
      </c>
      <c r="B112" s="5">
        <f ca="1">IF(Table!B113 = "Women", 1, 0)</f>
        <v>0</v>
      </c>
      <c r="J112" s="12">
        <f ca="1">IF(Table!E113= "Health", 1,0)</f>
        <v>1</v>
      </c>
      <c r="K112" s="5">
        <f ca="1">IF(Table!E113= "Construction", 1,0)</f>
        <v>0</v>
      </c>
      <c r="L112" s="5">
        <f ca="1">IF(Table!E113= "Teaching", 1,0)</f>
        <v>0</v>
      </c>
      <c r="M112" s="5">
        <f ca="1">IF(Table!E113= "IT", 1,0)</f>
        <v>0</v>
      </c>
      <c r="N112" s="5">
        <f ca="1">IF(Table!E113= "General Work", 1,0)</f>
        <v>0</v>
      </c>
      <c r="O112" s="13">
        <f ca="1">IF(Table!E113= "Agriculture", 1,0)</f>
        <v>0</v>
      </c>
      <c r="X112" s="57">
        <f ca="1">(Table!O113/Table!I113)</f>
        <v>43617.444317874288</v>
      </c>
      <c r="Y112" s="58"/>
      <c r="Z112" s="25"/>
      <c r="AA112"/>
      <c r="AB112"/>
      <c r="AE112">
        <f ca="1">IF(Table!T113&gt;'Solution Basic XCEL'!$AI$2, 1,0)</f>
        <v>1</v>
      </c>
      <c r="AH112">
        <f ca="1">IF(Table!T113&gt;'Solution Basic XCEL'!$AI$2, 1,0)</f>
        <v>1</v>
      </c>
      <c r="AJ112" t="s">
        <v>72</v>
      </c>
      <c r="AK112" s="28">
        <f ca="1">(Table!N113/Table!M113)</f>
        <v>0.17291056745503108</v>
      </c>
      <c r="AM112">
        <f t="shared" ca="1" si="2"/>
        <v>1</v>
      </c>
    </row>
    <row r="113" spans="1:39" x14ac:dyDescent="0.3">
      <c r="A113" s="5">
        <f ca="1">IF(Table!B114= "Men", 1, 0)</f>
        <v>1</v>
      </c>
      <c r="B113" s="5">
        <f ca="1">IF(Table!B114 = "Women", 1, 0)</f>
        <v>0</v>
      </c>
      <c r="J113" s="12">
        <f ca="1">IF(Table!E114= "Health", 1,0)</f>
        <v>0</v>
      </c>
      <c r="K113" s="5">
        <f ca="1">IF(Table!E114= "Construction", 1,0)</f>
        <v>0</v>
      </c>
      <c r="L113" s="5">
        <f ca="1">IF(Table!E114= "Teaching", 1,0)</f>
        <v>0</v>
      </c>
      <c r="M113" s="5">
        <f ca="1">IF(Table!E114= "IT", 1,0)</f>
        <v>0</v>
      </c>
      <c r="N113" s="5">
        <f ca="1">IF(Table!E114= "General Work", 1,0)</f>
        <v>0</v>
      </c>
      <c r="O113" s="13">
        <f ca="1">IF(Table!E114= "Agriculture", 1,0)</f>
        <v>1</v>
      </c>
      <c r="X113" s="57">
        <f ca="1">(Table!O114/Table!I114)</f>
        <v>22182.118614617517</v>
      </c>
      <c r="Y113" s="58"/>
      <c r="Z113" s="25"/>
      <c r="AA113"/>
      <c r="AB113"/>
      <c r="AE113">
        <f ca="1">IF(Table!T114&gt;'Solution Basic XCEL'!$AI$2, 1,0)</f>
        <v>1</v>
      </c>
      <c r="AH113">
        <f ca="1">IF(Table!T114&gt;'Solution Basic XCEL'!$AI$2, 1,0)</f>
        <v>1</v>
      </c>
      <c r="AJ113" t="s">
        <v>72</v>
      </c>
      <c r="AK113" s="28">
        <f ca="1">(Table!N114/Table!M114)</f>
        <v>0.21766556822945071</v>
      </c>
      <c r="AM113">
        <f t="shared" ca="1" si="2"/>
        <v>1</v>
      </c>
    </row>
    <row r="114" spans="1:39" x14ac:dyDescent="0.3">
      <c r="A114" s="5">
        <f ca="1">IF(Table!B115= "Men", 1, 0)</f>
        <v>1</v>
      </c>
      <c r="B114" s="5">
        <f ca="1">IF(Table!B115 = "Women", 1, 0)</f>
        <v>0</v>
      </c>
      <c r="J114" s="12">
        <f ca="1">IF(Table!E115= "Health", 1,0)</f>
        <v>1</v>
      </c>
      <c r="K114" s="5">
        <f ca="1">IF(Table!E115= "Construction", 1,0)</f>
        <v>0</v>
      </c>
      <c r="L114" s="5">
        <f ca="1">IF(Table!E115= "Teaching", 1,0)</f>
        <v>0</v>
      </c>
      <c r="M114" s="5">
        <f ca="1">IF(Table!E115= "IT", 1,0)</f>
        <v>0</v>
      </c>
      <c r="N114" s="5">
        <f ca="1">IF(Table!E115= "General Work", 1,0)</f>
        <v>0</v>
      </c>
      <c r="O114" s="13">
        <f ca="1">IF(Table!E115= "Agriculture", 1,0)</f>
        <v>0</v>
      </c>
      <c r="X114" s="57">
        <f ca="1">(Table!O115/Table!I115)</f>
        <v>5026.4798866672136</v>
      </c>
      <c r="Y114" s="58"/>
      <c r="Z114" s="25"/>
      <c r="AA114"/>
      <c r="AB114"/>
      <c r="AE114">
        <f ca="1">IF(Table!T115&gt;'Solution Basic XCEL'!$AI$2, 1,0)</f>
        <v>1</v>
      </c>
      <c r="AH114">
        <f ca="1">IF(Table!T115&gt;'Solution Basic XCEL'!$AI$2, 1,0)</f>
        <v>1</v>
      </c>
      <c r="AJ114" t="s">
        <v>72</v>
      </c>
      <c r="AK114" s="28">
        <f ca="1">(Table!N115/Table!M115)</f>
        <v>0.40349951207448165</v>
      </c>
      <c r="AM114">
        <f t="shared" ca="1" si="2"/>
        <v>0</v>
      </c>
    </row>
    <row r="115" spans="1:39" x14ac:dyDescent="0.3">
      <c r="A115" s="5">
        <f ca="1">IF(Table!B116= "Men", 1, 0)</f>
        <v>0</v>
      </c>
      <c r="B115" s="5">
        <f ca="1">IF(Table!B116 = "Women", 1, 0)</f>
        <v>1</v>
      </c>
      <c r="J115" s="12">
        <f ca="1">IF(Table!E116= "Health", 1,0)</f>
        <v>0</v>
      </c>
      <c r="K115" s="5">
        <f ca="1">IF(Table!E116= "Construction", 1,0)</f>
        <v>0</v>
      </c>
      <c r="L115" s="5">
        <f ca="1">IF(Table!E116= "Teaching", 1,0)</f>
        <v>0</v>
      </c>
      <c r="M115" s="5">
        <f ca="1">IF(Table!E116= "IT", 1,0)</f>
        <v>0</v>
      </c>
      <c r="N115" s="5">
        <f ca="1">IF(Table!E116= "General Work", 1,0)</f>
        <v>1</v>
      </c>
      <c r="O115" s="13">
        <f ca="1">IF(Table!E116= "Agriculture", 1,0)</f>
        <v>0</v>
      </c>
      <c r="X115" s="57">
        <f ca="1">(Table!O116/Table!I116)</f>
        <v>22690.286361358671</v>
      </c>
      <c r="Y115" s="58"/>
      <c r="Z115" s="25"/>
      <c r="AA115"/>
      <c r="AB115"/>
      <c r="AE115">
        <f ca="1">IF(Table!T116&gt;'Solution Basic XCEL'!$AI$2, 1,0)</f>
        <v>1</v>
      </c>
      <c r="AH115">
        <f ca="1">IF(Table!T116&gt;'Solution Basic XCEL'!$AI$2, 1,0)</f>
        <v>1</v>
      </c>
      <c r="AJ115" t="s">
        <v>72</v>
      </c>
      <c r="AK115" s="28">
        <f ca="1">(Table!N116/Table!M116)</f>
        <v>0.52662434375528377</v>
      </c>
      <c r="AM115">
        <f t="shared" ca="1" si="2"/>
        <v>0</v>
      </c>
    </row>
    <row r="116" spans="1:39" x14ac:dyDescent="0.3">
      <c r="A116" s="5">
        <f ca="1">IF(Table!B117= "Men", 1, 0)</f>
        <v>1</v>
      </c>
      <c r="B116" s="5">
        <f ca="1">IF(Table!B117 = "Women", 1, 0)</f>
        <v>0</v>
      </c>
      <c r="J116" s="12">
        <f ca="1">IF(Table!E117= "Health", 1,0)</f>
        <v>1</v>
      </c>
      <c r="K116" s="5">
        <f ca="1">IF(Table!E117= "Construction", 1,0)</f>
        <v>0</v>
      </c>
      <c r="L116" s="5">
        <f ca="1">IF(Table!E117= "Teaching", 1,0)</f>
        <v>0</v>
      </c>
      <c r="M116" s="5">
        <f ca="1">IF(Table!E117= "IT", 1,0)</f>
        <v>0</v>
      </c>
      <c r="N116" s="5">
        <f ca="1">IF(Table!E117= "General Work", 1,0)</f>
        <v>0</v>
      </c>
      <c r="O116" s="13">
        <f ca="1">IF(Table!E117= "Agriculture", 1,0)</f>
        <v>0</v>
      </c>
      <c r="X116" s="57">
        <f ca="1">(Table!O117/Table!I117)</f>
        <v>54379.92238625406</v>
      </c>
      <c r="Y116" s="58"/>
      <c r="Z116" s="25"/>
      <c r="AA116"/>
      <c r="AB116"/>
      <c r="AE116">
        <f ca="1">IF(Table!T117&gt;'Solution Basic XCEL'!$AI$2, 1,0)</f>
        <v>1</v>
      </c>
      <c r="AH116">
        <f ca="1">IF(Table!T117&gt;'Solution Basic XCEL'!$AI$2, 1,0)</f>
        <v>1</v>
      </c>
      <c r="AJ116" t="s">
        <v>72</v>
      </c>
      <c r="AK116" s="28">
        <f ca="1">(Table!N117/Table!M117)</f>
        <v>0.83925008357256614</v>
      </c>
      <c r="AM116">
        <f t="shared" ca="1" si="2"/>
        <v>0</v>
      </c>
    </row>
    <row r="117" spans="1:39" x14ac:dyDescent="0.3">
      <c r="A117" s="5">
        <f ca="1">IF(Table!B118= "Men", 1, 0)</f>
        <v>1</v>
      </c>
      <c r="B117" s="5">
        <f ca="1">IF(Table!B118 = "Women", 1, 0)</f>
        <v>0</v>
      </c>
      <c r="J117" s="12">
        <f ca="1">IF(Table!E118= "Health", 1,0)</f>
        <v>0</v>
      </c>
      <c r="K117" s="5">
        <f ca="1">IF(Table!E118= "Construction", 1,0)</f>
        <v>0</v>
      </c>
      <c r="L117" s="5">
        <f ca="1">IF(Table!E118= "Teaching", 1,0)</f>
        <v>1</v>
      </c>
      <c r="M117" s="5">
        <f ca="1">IF(Table!E118= "IT", 1,0)</f>
        <v>0</v>
      </c>
      <c r="N117" s="5">
        <f ca="1">IF(Table!E118= "General Work", 1,0)</f>
        <v>0</v>
      </c>
      <c r="O117" s="13">
        <f ca="1">IF(Table!E118= "Agriculture", 1,0)</f>
        <v>0</v>
      </c>
      <c r="X117" s="57">
        <f ca="1">(Table!O118/Table!I118)</f>
        <v>46381.584611944563</v>
      </c>
      <c r="Y117" s="58"/>
      <c r="Z117" s="25"/>
      <c r="AA117"/>
      <c r="AB117"/>
      <c r="AE117">
        <f ca="1">IF(Table!T118&gt;'Solution Basic XCEL'!$AI$2, 1,0)</f>
        <v>0</v>
      </c>
      <c r="AH117">
        <f ca="1">IF(Table!T118&gt;'Solution Basic XCEL'!$AI$2, 1,0)</f>
        <v>0</v>
      </c>
      <c r="AJ117" t="s">
        <v>72</v>
      </c>
      <c r="AK117" s="28">
        <f ca="1">(Table!N118/Table!M118)</f>
        <v>4.7167916199561177E-2</v>
      </c>
      <c r="AM117">
        <f t="shared" ca="1" si="2"/>
        <v>1</v>
      </c>
    </row>
    <row r="118" spans="1:39" x14ac:dyDescent="0.3">
      <c r="A118" s="5">
        <f ca="1">IF(Table!B119= "Men", 1, 0)</f>
        <v>0</v>
      </c>
      <c r="B118" s="5">
        <f ca="1">IF(Table!B119 = "Women", 1, 0)</f>
        <v>1</v>
      </c>
      <c r="J118" s="12">
        <f ca="1">IF(Table!E119= "Health", 1,0)</f>
        <v>0</v>
      </c>
      <c r="K118" s="5">
        <f ca="1">IF(Table!E119= "Construction", 1,0)</f>
        <v>1</v>
      </c>
      <c r="L118" s="5">
        <f ca="1">IF(Table!E119= "Teaching", 1,0)</f>
        <v>0</v>
      </c>
      <c r="M118" s="5">
        <f ca="1">IF(Table!E119= "IT", 1,0)</f>
        <v>0</v>
      </c>
      <c r="N118" s="5">
        <f ca="1">IF(Table!E119= "General Work", 1,0)</f>
        <v>0</v>
      </c>
      <c r="O118" s="13">
        <f ca="1">IF(Table!E119= "Agriculture", 1,0)</f>
        <v>0</v>
      </c>
      <c r="X118" s="57">
        <f ca="1">(Table!O119/Table!I119)</f>
        <v>22355.015122223896</v>
      </c>
      <c r="Y118" s="58"/>
      <c r="Z118" s="25"/>
      <c r="AA118"/>
      <c r="AB118"/>
      <c r="AE118">
        <f ca="1">IF(Table!T119&gt;'Solution Basic XCEL'!$AI$2, 1,0)</f>
        <v>1</v>
      </c>
      <c r="AH118">
        <f ca="1">IF(Table!T119&gt;'Solution Basic XCEL'!$AI$2, 1,0)</f>
        <v>1</v>
      </c>
      <c r="AJ118" t="s">
        <v>72</v>
      </c>
      <c r="AK118" s="28">
        <f ca="1">(Table!N119/Table!M119)</f>
        <v>0.45892985084180604</v>
      </c>
      <c r="AM118">
        <f t="shared" ca="1" si="2"/>
        <v>0</v>
      </c>
    </row>
    <row r="119" spans="1:39" x14ac:dyDescent="0.3">
      <c r="A119" s="5">
        <f ca="1">IF(Table!B120= "Men", 1, 0)</f>
        <v>1</v>
      </c>
      <c r="B119" s="5">
        <f ca="1">IF(Table!B120 = "Women", 1, 0)</f>
        <v>0</v>
      </c>
      <c r="J119" s="12">
        <f ca="1">IF(Table!E120= "Health", 1,0)</f>
        <v>0</v>
      </c>
      <c r="K119" s="5">
        <f ca="1">IF(Table!E120= "Construction", 1,0)</f>
        <v>0</v>
      </c>
      <c r="L119" s="5">
        <f ca="1">IF(Table!E120= "Teaching", 1,0)</f>
        <v>0</v>
      </c>
      <c r="M119" s="5">
        <f ca="1">IF(Table!E120= "IT", 1,0)</f>
        <v>1</v>
      </c>
      <c r="N119" s="5">
        <f ca="1">IF(Table!E120= "General Work", 1,0)</f>
        <v>0</v>
      </c>
      <c r="O119" s="13">
        <f ca="1">IF(Table!E120= "Agriculture", 1,0)</f>
        <v>0</v>
      </c>
      <c r="X119" s="57">
        <f ca="1">(Table!O120/Table!I120)</f>
        <v>39053.163118667457</v>
      </c>
      <c r="Y119" s="58"/>
      <c r="Z119" s="25"/>
      <c r="AA119"/>
      <c r="AB119"/>
      <c r="AE119">
        <f ca="1">IF(Table!T120&gt;'Solution Basic XCEL'!$AI$2, 1,0)</f>
        <v>1</v>
      </c>
      <c r="AH119">
        <f ca="1">IF(Table!T120&gt;'Solution Basic XCEL'!$AI$2, 1,0)</f>
        <v>1</v>
      </c>
      <c r="AJ119" t="s">
        <v>72</v>
      </c>
      <c r="AK119" s="28">
        <f ca="1">(Table!N120/Table!M120)</f>
        <v>0.76582666609503802</v>
      </c>
      <c r="AM119">
        <f t="shared" ca="1" si="2"/>
        <v>0</v>
      </c>
    </row>
    <row r="120" spans="1:39" x14ac:dyDescent="0.3">
      <c r="A120" s="5">
        <f ca="1">IF(Table!B121= "Men", 1, 0)</f>
        <v>1</v>
      </c>
      <c r="B120" s="5">
        <f ca="1">IF(Table!B121 = "Women", 1, 0)</f>
        <v>0</v>
      </c>
      <c r="J120" s="12">
        <f ca="1">IF(Table!E121= "Health", 1,0)</f>
        <v>0</v>
      </c>
      <c r="K120" s="5">
        <f ca="1">IF(Table!E121= "Construction", 1,0)</f>
        <v>0</v>
      </c>
      <c r="L120" s="5">
        <f ca="1">IF(Table!E121= "Teaching", 1,0)</f>
        <v>0</v>
      </c>
      <c r="M120" s="5">
        <f ca="1">IF(Table!E121= "IT", 1,0)</f>
        <v>0</v>
      </c>
      <c r="N120" s="5">
        <f ca="1">IF(Table!E121= "General Work", 1,0)</f>
        <v>1</v>
      </c>
      <c r="O120" s="13">
        <f ca="1">IF(Table!E121= "Agriculture", 1,0)</f>
        <v>0</v>
      </c>
      <c r="X120" s="57">
        <f ca="1">(Table!O121/Table!I121)</f>
        <v>46701.654353111415</v>
      </c>
      <c r="Y120" s="58"/>
      <c r="Z120" s="25"/>
      <c r="AA120"/>
      <c r="AB120"/>
      <c r="AE120">
        <f ca="1">IF(Table!T121&gt;'Solution Basic XCEL'!$AI$2, 1,0)</f>
        <v>1</v>
      </c>
      <c r="AH120">
        <f ca="1">IF(Table!T121&gt;'Solution Basic XCEL'!$AI$2, 1,0)</f>
        <v>1</v>
      </c>
      <c r="AJ120" t="s">
        <v>72</v>
      </c>
      <c r="AK120" s="28">
        <f ca="1">(Table!N121/Table!M121)</f>
        <v>0.74842069180413484</v>
      </c>
      <c r="AM120">
        <f t="shared" ca="1" si="2"/>
        <v>0</v>
      </c>
    </row>
    <row r="121" spans="1:39" x14ac:dyDescent="0.3">
      <c r="A121" s="5">
        <f ca="1">IF(Table!B122= "Men", 1, 0)</f>
        <v>1</v>
      </c>
      <c r="B121" s="5">
        <f ca="1">IF(Table!B122 = "Women", 1, 0)</f>
        <v>0</v>
      </c>
      <c r="J121" s="12">
        <f ca="1">IF(Table!E122= "Health", 1,0)</f>
        <v>0</v>
      </c>
      <c r="K121" s="5">
        <f ca="1">IF(Table!E122= "Construction", 1,0)</f>
        <v>0</v>
      </c>
      <c r="L121" s="5">
        <f ca="1">IF(Table!E122= "Teaching", 1,0)</f>
        <v>0</v>
      </c>
      <c r="M121" s="5">
        <f ca="1">IF(Table!E122= "IT", 1,0)</f>
        <v>1</v>
      </c>
      <c r="N121" s="5">
        <f ca="1">IF(Table!E122= "General Work", 1,0)</f>
        <v>0</v>
      </c>
      <c r="O121" s="13">
        <f ca="1">IF(Table!E122= "Agriculture", 1,0)</f>
        <v>0</v>
      </c>
      <c r="X121" s="57">
        <f ca="1">(Table!O122/Table!I122)</f>
        <v>16715.044685921646</v>
      </c>
      <c r="Y121" s="58"/>
      <c r="Z121" s="25"/>
      <c r="AA121"/>
      <c r="AB121"/>
      <c r="AE121">
        <f ca="1">IF(Table!T122&gt;'Solution Basic XCEL'!$AI$2, 1,0)</f>
        <v>1</v>
      </c>
      <c r="AH121">
        <f ca="1">IF(Table!T122&gt;'Solution Basic XCEL'!$AI$2, 1,0)</f>
        <v>1</v>
      </c>
      <c r="AJ121" t="s">
        <v>72</v>
      </c>
      <c r="AK121" s="28">
        <f ca="1">(Table!N122/Table!M122)</f>
        <v>0.56805563807843529</v>
      </c>
      <c r="AM121">
        <f t="shared" ca="1" si="2"/>
        <v>0</v>
      </c>
    </row>
    <row r="122" spans="1:39" x14ac:dyDescent="0.3">
      <c r="A122" s="5">
        <f ca="1">IF(Table!B123= "Men", 1, 0)</f>
        <v>0</v>
      </c>
      <c r="B122" s="5">
        <f ca="1">IF(Table!B123 = "Women", 1, 0)</f>
        <v>1</v>
      </c>
      <c r="J122" s="12">
        <f ca="1">IF(Table!E123= "Health", 1,0)</f>
        <v>0</v>
      </c>
      <c r="K122" s="5">
        <f ca="1">IF(Table!E123= "Construction", 1,0)</f>
        <v>0</v>
      </c>
      <c r="L122" s="5">
        <f ca="1">IF(Table!E123= "Teaching", 1,0)</f>
        <v>0</v>
      </c>
      <c r="M122" s="5">
        <f ca="1">IF(Table!E123= "IT", 1,0)</f>
        <v>0</v>
      </c>
      <c r="N122" s="5">
        <f ca="1">IF(Table!E123= "General Work", 1,0)</f>
        <v>1</v>
      </c>
      <c r="O122" s="13">
        <f ca="1">IF(Table!E123= "Agriculture", 1,0)</f>
        <v>0</v>
      </c>
      <c r="X122" s="57">
        <f ca="1">(Table!O123/Table!I123)</f>
        <v>7868.2584940961833</v>
      </c>
      <c r="Y122" s="58"/>
      <c r="Z122" s="25"/>
      <c r="AA122"/>
      <c r="AB122"/>
      <c r="AE122">
        <f ca="1">IF(Table!T123&gt;'Solution Basic XCEL'!$AI$2, 1,0)</f>
        <v>0</v>
      </c>
      <c r="AH122">
        <f ca="1">IF(Table!T123&gt;'Solution Basic XCEL'!$AI$2, 1,0)</f>
        <v>0</v>
      </c>
      <c r="AJ122" t="s">
        <v>72</v>
      </c>
      <c r="AK122" s="28">
        <f ca="1">(Table!N123/Table!M123)</f>
        <v>0.14427736402198821</v>
      </c>
      <c r="AM122">
        <f t="shared" ca="1" si="2"/>
        <v>1</v>
      </c>
    </row>
    <row r="123" spans="1:39" x14ac:dyDescent="0.3">
      <c r="A123" s="5">
        <f ca="1">IF(Table!B124= "Men", 1, 0)</f>
        <v>1</v>
      </c>
      <c r="B123" s="5">
        <f ca="1">IF(Table!B124 = "Women", 1, 0)</f>
        <v>0</v>
      </c>
      <c r="J123" s="12">
        <f ca="1">IF(Table!E124= "Health", 1,0)</f>
        <v>0</v>
      </c>
      <c r="K123" s="5">
        <f ca="1">IF(Table!E124= "Construction", 1,0)</f>
        <v>0</v>
      </c>
      <c r="L123" s="5">
        <f ca="1">IF(Table!E124= "Teaching", 1,0)</f>
        <v>0</v>
      </c>
      <c r="M123" s="5">
        <f ca="1">IF(Table!E124= "IT", 1,0)</f>
        <v>0</v>
      </c>
      <c r="N123" s="5">
        <f ca="1">IF(Table!E124= "General Work", 1,0)</f>
        <v>1</v>
      </c>
      <c r="O123" s="13">
        <f ca="1">IF(Table!E124= "Agriculture", 1,0)</f>
        <v>0</v>
      </c>
      <c r="X123" s="57">
        <f ca="1">(Table!O124/Table!I124)</f>
        <v>24562.055227078654</v>
      </c>
      <c r="Y123" s="58"/>
      <c r="Z123" s="25"/>
      <c r="AA123"/>
      <c r="AB123"/>
      <c r="AE123">
        <f ca="1">IF(Table!T124&gt;'Solution Basic XCEL'!$AI$2, 1,0)</f>
        <v>1</v>
      </c>
      <c r="AH123">
        <f ca="1">IF(Table!T124&gt;'Solution Basic XCEL'!$AI$2, 1,0)</f>
        <v>1</v>
      </c>
      <c r="AJ123" t="s">
        <v>72</v>
      </c>
      <c r="AK123" s="28">
        <f ca="1">(Table!N124/Table!M124)</f>
        <v>0.3820897802723493</v>
      </c>
      <c r="AM123">
        <f t="shared" ca="1" si="2"/>
        <v>0</v>
      </c>
    </row>
    <row r="124" spans="1:39" x14ac:dyDescent="0.3">
      <c r="A124" s="5">
        <f ca="1">IF(Table!B125= "Men", 1, 0)</f>
        <v>1</v>
      </c>
      <c r="B124" s="5">
        <f ca="1">IF(Table!B125 = "Women", 1, 0)</f>
        <v>0</v>
      </c>
      <c r="J124" s="12">
        <f ca="1">IF(Table!E125= "Health", 1,0)</f>
        <v>0</v>
      </c>
      <c r="K124" s="5">
        <f ca="1">IF(Table!E125= "Construction", 1,0)</f>
        <v>0</v>
      </c>
      <c r="L124" s="5">
        <f ca="1">IF(Table!E125= "Teaching", 1,0)</f>
        <v>1</v>
      </c>
      <c r="M124" s="5">
        <f ca="1">IF(Table!E125= "IT", 1,0)</f>
        <v>0</v>
      </c>
      <c r="N124" s="5">
        <f ca="1">IF(Table!E125= "General Work", 1,0)</f>
        <v>0</v>
      </c>
      <c r="O124" s="13">
        <f ca="1">IF(Table!E125= "Agriculture", 1,0)</f>
        <v>0</v>
      </c>
      <c r="X124" s="57">
        <f ca="1">(Table!O125/Table!I125)</f>
        <v>15514.83213239669</v>
      </c>
      <c r="Y124" s="58"/>
      <c r="Z124" s="25"/>
      <c r="AA124"/>
      <c r="AB124"/>
      <c r="AE124">
        <f ca="1">IF(Table!T125&gt;'Solution Basic XCEL'!$AI$2, 1,0)</f>
        <v>0</v>
      </c>
      <c r="AH124">
        <f ca="1">IF(Table!T125&gt;'Solution Basic XCEL'!$AI$2, 1,0)</f>
        <v>0</v>
      </c>
      <c r="AJ124" t="s">
        <v>72</v>
      </c>
      <c r="AK124" s="28">
        <f ca="1">(Table!N125/Table!M125)</f>
        <v>6.971222245815889E-2</v>
      </c>
      <c r="AM124">
        <f t="shared" ca="1" si="2"/>
        <v>1</v>
      </c>
    </row>
    <row r="125" spans="1:39" x14ac:dyDescent="0.3">
      <c r="A125" s="5">
        <f ca="1">IF(Table!B126= "Men", 1, 0)</f>
        <v>1</v>
      </c>
      <c r="B125" s="5">
        <f ca="1">IF(Table!B126 = "Women", 1, 0)</f>
        <v>0</v>
      </c>
      <c r="J125" s="12">
        <f ca="1">IF(Table!E126= "Health", 1,0)</f>
        <v>0</v>
      </c>
      <c r="K125" s="5">
        <f ca="1">IF(Table!E126= "Construction", 1,0)</f>
        <v>1</v>
      </c>
      <c r="L125" s="5">
        <f ca="1">IF(Table!E126= "Teaching", 1,0)</f>
        <v>0</v>
      </c>
      <c r="M125" s="5">
        <f ca="1">IF(Table!E126= "IT", 1,0)</f>
        <v>0</v>
      </c>
      <c r="N125" s="5">
        <f ca="1">IF(Table!E126= "General Work", 1,0)</f>
        <v>0</v>
      </c>
      <c r="O125" s="13">
        <f ca="1">IF(Table!E126= "Agriculture", 1,0)</f>
        <v>0</v>
      </c>
      <c r="X125" s="57">
        <f ca="1">(Table!O126/Table!I126)</f>
        <v>28449.090176306072</v>
      </c>
      <c r="Y125" s="58"/>
      <c r="Z125" s="25"/>
      <c r="AA125"/>
      <c r="AB125"/>
      <c r="AE125">
        <f ca="1">IF(Table!T126&gt;'Solution Basic XCEL'!$AI$2, 1,0)</f>
        <v>1</v>
      </c>
      <c r="AH125">
        <f ca="1">IF(Table!T126&gt;'Solution Basic XCEL'!$AI$2, 1,0)</f>
        <v>1</v>
      </c>
      <c r="AJ125" t="s">
        <v>72</v>
      </c>
      <c r="AK125" s="28">
        <f ca="1">(Table!N126/Table!M126)</f>
        <v>0.94087083317230313</v>
      </c>
      <c r="AM125">
        <f t="shared" ca="1" si="2"/>
        <v>0</v>
      </c>
    </row>
    <row r="126" spans="1:39" x14ac:dyDescent="0.3">
      <c r="A126" s="5">
        <f ca="1">IF(Table!B127= "Men", 1, 0)</f>
        <v>0</v>
      </c>
      <c r="B126" s="5">
        <f ca="1">IF(Table!B127 = "Women", 1, 0)</f>
        <v>1</v>
      </c>
      <c r="J126" s="12">
        <f ca="1">IF(Table!E127= "Health", 1,0)</f>
        <v>0</v>
      </c>
      <c r="K126" s="5">
        <f ca="1">IF(Table!E127= "Construction", 1,0)</f>
        <v>1</v>
      </c>
      <c r="L126" s="5">
        <f ca="1">IF(Table!E127= "Teaching", 1,0)</f>
        <v>0</v>
      </c>
      <c r="M126" s="5">
        <f ca="1">IF(Table!E127= "IT", 1,0)</f>
        <v>0</v>
      </c>
      <c r="N126" s="5">
        <f ca="1">IF(Table!E127= "General Work", 1,0)</f>
        <v>0</v>
      </c>
      <c r="O126" s="13">
        <f ca="1">IF(Table!E127= "Agriculture", 1,0)</f>
        <v>0</v>
      </c>
      <c r="X126" s="57">
        <f ca="1">(Table!O127/Table!I127)</f>
        <v>19104.998523392787</v>
      </c>
      <c r="Y126" s="58"/>
      <c r="Z126" s="25"/>
      <c r="AA126"/>
      <c r="AB126"/>
      <c r="AE126">
        <f ca="1">IF(Table!T127&gt;'Solution Basic XCEL'!$AI$2, 1,0)</f>
        <v>1</v>
      </c>
      <c r="AH126">
        <f ca="1">IF(Table!T127&gt;'Solution Basic XCEL'!$AI$2, 1,0)</f>
        <v>1</v>
      </c>
      <c r="AJ126" t="s">
        <v>72</v>
      </c>
      <c r="AK126" s="28">
        <f ca="1">(Table!N127/Table!M127)</f>
        <v>0.82813479295244941</v>
      </c>
      <c r="AM126">
        <f t="shared" ca="1" si="2"/>
        <v>0</v>
      </c>
    </row>
    <row r="127" spans="1:39" x14ac:dyDescent="0.3">
      <c r="A127" s="5">
        <f ca="1">IF(Table!B128= "Men", 1, 0)</f>
        <v>0</v>
      </c>
      <c r="B127" s="5">
        <f ca="1">IF(Table!B128 = "Women", 1, 0)</f>
        <v>1</v>
      </c>
      <c r="J127" s="12">
        <f ca="1">IF(Table!E128= "Health", 1,0)</f>
        <v>0</v>
      </c>
      <c r="K127" s="5">
        <f ca="1">IF(Table!E128= "Construction", 1,0)</f>
        <v>0</v>
      </c>
      <c r="L127" s="5">
        <f ca="1">IF(Table!E128= "Teaching", 1,0)</f>
        <v>0</v>
      </c>
      <c r="M127" s="5">
        <f ca="1">IF(Table!E128= "IT", 1,0)</f>
        <v>0</v>
      </c>
      <c r="N127" s="5">
        <f ca="1">IF(Table!E128= "General Work", 1,0)</f>
        <v>1</v>
      </c>
      <c r="O127" s="13">
        <f ca="1">IF(Table!E128= "Agriculture", 1,0)</f>
        <v>0</v>
      </c>
      <c r="X127" s="57">
        <f ca="1">(Table!O128/Table!I128)</f>
        <v>52835.413345370376</v>
      </c>
      <c r="Y127" s="58"/>
      <c r="Z127" s="25"/>
      <c r="AA127"/>
      <c r="AB127"/>
      <c r="AE127">
        <f ca="1">IF(Table!T128&gt;'Solution Basic XCEL'!$AI$2, 1,0)</f>
        <v>1</v>
      </c>
      <c r="AH127">
        <f ca="1">IF(Table!T128&gt;'Solution Basic XCEL'!$AI$2, 1,0)</f>
        <v>1</v>
      </c>
      <c r="AJ127" t="s">
        <v>72</v>
      </c>
      <c r="AK127" s="28">
        <f ca="1">(Table!N128/Table!M128)</f>
        <v>0.44823671167166057</v>
      </c>
      <c r="AM127">
        <f t="shared" ca="1" si="2"/>
        <v>0</v>
      </c>
    </row>
    <row r="128" spans="1:39" x14ac:dyDescent="0.3">
      <c r="A128" s="5">
        <f ca="1">IF(Table!B129= "Men", 1, 0)</f>
        <v>0</v>
      </c>
      <c r="B128" s="5">
        <f ca="1">IF(Table!B129 = "Women", 1, 0)</f>
        <v>1</v>
      </c>
      <c r="J128" s="12">
        <f ca="1">IF(Table!E129= "Health", 1,0)</f>
        <v>0</v>
      </c>
      <c r="K128" s="5">
        <f ca="1">IF(Table!E129= "Construction", 1,0)</f>
        <v>0</v>
      </c>
      <c r="L128" s="5">
        <f ca="1">IF(Table!E129= "Teaching", 1,0)</f>
        <v>1</v>
      </c>
      <c r="M128" s="5">
        <f ca="1">IF(Table!E129= "IT", 1,0)</f>
        <v>0</v>
      </c>
      <c r="N128" s="5">
        <f ca="1">IF(Table!E129= "General Work", 1,0)</f>
        <v>0</v>
      </c>
      <c r="O128" s="13">
        <f ca="1">IF(Table!E129= "Agriculture", 1,0)</f>
        <v>0</v>
      </c>
      <c r="X128" s="57">
        <f ca="1">(Table!O129/Table!I129)</f>
        <v>29203.603515409799</v>
      </c>
      <c r="Y128" s="58"/>
      <c r="Z128" s="25"/>
      <c r="AA128"/>
      <c r="AB128"/>
      <c r="AE128">
        <f ca="1">IF(Table!T129&gt;'Solution Basic XCEL'!$AI$2, 1,0)</f>
        <v>1</v>
      </c>
      <c r="AH128">
        <f ca="1">IF(Table!T129&gt;'Solution Basic XCEL'!$AI$2, 1,0)</f>
        <v>1</v>
      </c>
      <c r="AJ128" t="s">
        <v>72</v>
      </c>
      <c r="AK128" s="28">
        <f ca="1">(Table!N129/Table!M129)</f>
        <v>0.34683002724283785</v>
      </c>
      <c r="AM128">
        <f t="shared" ca="1" si="2"/>
        <v>0</v>
      </c>
    </row>
    <row r="129" spans="1:39" x14ac:dyDescent="0.3">
      <c r="A129" s="5">
        <f ca="1">IF(Table!B130= "Men", 1, 0)</f>
        <v>0</v>
      </c>
      <c r="B129" s="5">
        <f ca="1">IF(Table!B130 = "Women", 1, 0)</f>
        <v>1</v>
      </c>
      <c r="J129" s="12">
        <f ca="1">IF(Table!E130= "Health", 1,0)</f>
        <v>0</v>
      </c>
      <c r="K129" s="5">
        <f ca="1">IF(Table!E130= "Construction", 1,0)</f>
        <v>0</v>
      </c>
      <c r="L129" s="5">
        <f ca="1">IF(Table!E130= "Teaching", 1,0)</f>
        <v>0</v>
      </c>
      <c r="M129" s="5">
        <f ca="1">IF(Table!E130= "IT", 1,0)</f>
        <v>0</v>
      </c>
      <c r="N129" s="5">
        <f ca="1">IF(Table!E130= "General Work", 1,0)</f>
        <v>0</v>
      </c>
      <c r="O129" s="13">
        <f ca="1">IF(Table!E130= "Agriculture", 1,0)</f>
        <v>1</v>
      </c>
      <c r="X129" s="57">
        <f ca="1">(Table!O130/Table!I130)</f>
        <v>28077.165357318416</v>
      </c>
      <c r="Y129" s="58"/>
      <c r="Z129" s="25"/>
      <c r="AA129"/>
      <c r="AB129"/>
      <c r="AE129">
        <f ca="1">IF(Table!T130&gt;'Solution Basic XCEL'!$AI$2, 1,0)</f>
        <v>1</v>
      </c>
      <c r="AH129">
        <f ca="1">IF(Table!T130&gt;'Solution Basic XCEL'!$AI$2, 1,0)</f>
        <v>1</v>
      </c>
      <c r="AJ129" t="s">
        <v>72</v>
      </c>
      <c r="AK129" s="28">
        <f ca="1">(Table!N130/Table!M130)</f>
        <v>0.99188025527724244</v>
      </c>
      <c r="AM129">
        <f t="shared" ca="1" si="2"/>
        <v>0</v>
      </c>
    </row>
    <row r="130" spans="1:39" x14ac:dyDescent="0.3">
      <c r="A130" s="5">
        <f ca="1">IF(Table!B131= "Men", 1, 0)</f>
        <v>1</v>
      </c>
      <c r="B130" s="5">
        <f ca="1">IF(Table!B131 = "Women", 1, 0)</f>
        <v>0</v>
      </c>
      <c r="J130" s="12">
        <f ca="1">IF(Table!E131= "Health", 1,0)</f>
        <v>1</v>
      </c>
      <c r="K130" s="5">
        <f ca="1">IF(Table!E131= "Construction", 1,0)</f>
        <v>0</v>
      </c>
      <c r="L130" s="5">
        <f ca="1">IF(Table!E131= "Teaching", 1,0)</f>
        <v>0</v>
      </c>
      <c r="M130" s="5">
        <f ca="1">IF(Table!E131= "IT", 1,0)</f>
        <v>0</v>
      </c>
      <c r="N130" s="5">
        <f ca="1">IF(Table!E131= "General Work", 1,0)</f>
        <v>0</v>
      </c>
      <c r="O130" s="13">
        <f ca="1">IF(Table!E131= "Agriculture", 1,0)</f>
        <v>0</v>
      </c>
      <c r="X130" s="57">
        <f ca="1">(Table!O131/Table!I131)</f>
        <v>75228.006489965832</v>
      </c>
      <c r="Y130" s="58"/>
      <c r="Z130" s="25"/>
      <c r="AA130"/>
      <c r="AB130"/>
      <c r="AE130">
        <f ca="1">IF(Table!T131&gt;'Solution Basic XCEL'!$AI$2, 1,0)</f>
        <v>1</v>
      </c>
      <c r="AH130">
        <f ca="1">IF(Table!T131&gt;'Solution Basic XCEL'!$AI$2, 1,0)</f>
        <v>1</v>
      </c>
      <c r="AJ130" t="s">
        <v>72</v>
      </c>
      <c r="AK130" s="28">
        <f ca="1">(Table!N131/Table!M131)</f>
        <v>2.490518723388413E-2</v>
      </c>
      <c r="AM130">
        <f t="shared" ca="1" si="2"/>
        <v>1</v>
      </c>
    </row>
    <row r="131" spans="1:39" x14ac:dyDescent="0.3">
      <c r="A131" s="5">
        <f ca="1">IF(Table!B132= "Men", 1, 0)</f>
        <v>0</v>
      </c>
      <c r="B131" s="5">
        <f ca="1">IF(Table!B132 = "Women", 1, 0)</f>
        <v>1</v>
      </c>
      <c r="J131" s="12">
        <f ca="1">IF(Table!E132= "Health", 1,0)</f>
        <v>0</v>
      </c>
      <c r="K131" s="5">
        <f ca="1">IF(Table!E132= "Construction", 1,0)</f>
        <v>1</v>
      </c>
      <c r="L131" s="5">
        <f ca="1">IF(Table!E132= "Teaching", 1,0)</f>
        <v>0</v>
      </c>
      <c r="M131" s="5">
        <f ca="1">IF(Table!E132= "IT", 1,0)</f>
        <v>0</v>
      </c>
      <c r="N131" s="5">
        <f ca="1">IF(Table!E132= "General Work", 1,0)</f>
        <v>0</v>
      </c>
      <c r="O131" s="13">
        <f ca="1">IF(Table!E132= "Agriculture", 1,0)</f>
        <v>0</v>
      </c>
      <c r="X131" s="57">
        <f ca="1">(Table!O132/Table!I132)</f>
        <v>2426.690656937621</v>
      </c>
      <c r="Y131" s="58"/>
      <c r="Z131" s="25"/>
      <c r="AA131"/>
      <c r="AB131"/>
      <c r="AE131">
        <f ca="1">IF(Table!T132&gt;'Solution Basic XCEL'!$AI$2, 1,0)</f>
        <v>1</v>
      </c>
      <c r="AH131">
        <f ca="1">IF(Table!T132&gt;'Solution Basic XCEL'!$AI$2, 1,0)</f>
        <v>1</v>
      </c>
      <c r="AJ131" t="s">
        <v>72</v>
      </c>
      <c r="AK131" s="28">
        <f ca="1">(Table!N132/Table!M132)</f>
        <v>0.26386226402578838</v>
      </c>
      <c r="AM131">
        <f t="shared" ca="1" si="2"/>
        <v>1</v>
      </c>
    </row>
    <row r="132" spans="1:39" x14ac:dyDescent="0.3">
      <c r="A132" s="5">
        <f ca="1">IF(Table!B133= "Men", 1, 0)</f>
        <v>0</v>
      </c>
      <c r="B132" s="5">
        <f ca="1">IF(Table!B133 = "Women", 1, 0)</f>
        <v>1</v>
      </c>
      <c r="J132" s="12">
        <f ca="1">IF(Table!E133= "Health", 1,0)</f>
        <v>0</v>
      </c>
      <c r="K132" s="5">
        <f ca="1">IF(Table!E133= "Construction", 1,0)</f>
        <v>0</v>
      </c>
      <c r="L132" s="5">
        <f ca="1">IF(Table!E133= "Teaching", 1,0)</f>
        <v>0</v>
      </c>
      <c r="M132" s="5">
        <f ca="1">IF(Table!E133= "IT", 1,0)</f>
        <v>1</v>
      </c>
      <c r="N132" s="5">
        <f ca="1">IF(Table!E133= "General Work", 1,0)</f>
        <v>0</v>
      </c>
      <c r="O132" s="13">
        <f ca="1">IF(Table!E133= "Agriculture", 1,0)</f>
        <v>0</v>
      </c>
      <c r="X132" s="57">
        <f ca="1">(Table!O133/Table!I133)</f>
        <v>42271.079425616546</v>
      </c>
      <c r="Y132" s="58"/>
      <c r="Z132" s="25"/>
      <c r="AA132"/>
      <c r="AB132"/>
      <c r="AE132">
        <f ca="1">IF(Table!T133&gt;'Solution Basic XCEL'!$AI$2, 1,0)</f>
        <v>1</v>
      </c>
      <c r="AH132">
        <f ca="1">IF(Table!T133&gt;'Solution Basic XCEL'!$AI$2, 1,0)</f>
        <v>1</v>
      </c>
      <c r="AJ132" t="s">
        <v>72</v>
      </c>
      <c r="AK132" s="28">
        <f ca="1">(Table!N133/Table!M133)</f>
        <v>0.12694668996508618</v>
      </c>
      <c r="AM132">
        <f t="shared" ca="1" si="2"/>
        <v>1</v>
      </c>
    </row>
    <row r="133" spans="1:39" x14ac:dyDescent="0.3">
      <c r="A133" s="5">
        <f ca="1">IF(Table!B134= "Men", 1, 0)</f>
        <v>1</v>
      </c>
      <c r="B133" s="5">
        <f ca="1">IF(Table!B134 = "Women", 1, 0)</f>
        <v>0</v>
      </c>
      <c r="J133" s="12">
        <f ca="1">IF(Table!E134= "Health", 1,0)</f>
        <v>0</v>
      </c>
      <c r="K133" s="5">
        <f ca="1">IF(Table!E134= "Construction", 1,0)</f>
        <v>1</v>
      </c>
      <c r="L133" s="5">
        <f ca="1">IF(Table!E134= "Teaching", 1,0)</f>
        <v>0</v>
      </c>
      <c r="M133" s="5">
        <f ca="1">IF(Table!E134= "IT", 1,0)</f>
        <v>0</v>
      </c>
      <c r="N133" s="5">
        <f ca="1">IF(Table!E134= "General Work", 1,0)</f>
        <v>0</v>
      </c>
      <c r="O133" s="13">
        <f ca="1">IF(Table!E134= "Agriculture", 1,0)</f>
        <v>0</v>
      </c>
      <c r="X133" s="57">
        <f ca="1">(Table!O134/Table!I134)</f>
        <v>12703.400442698057</v>
      </c>
      <c r="Y133" s="58"/>
      <c r="Z133" s="25"/>
      <c r="AA133"/>
      <c r="AB133"/>
      <c r="AE133">
        <f ca="1">IF(Table!T134&gt;'Solution Basic XCEL'!$AI$2, 1,0)</f>
        <v>1</v>
      </c>
      <c r="AH133">
        <f ca="1">IF(Table!T134&gt;'Solution Basic XCEL'!$AI$2, 1,0)</f>
        <v>1</v>
      </c>
      <c r="AJ133" t="s">
        <v>72</v>
      </c>
      <c r="AK133" s="28">
        <f ca="1">(Table!N134/Table!M134)</f>
        <v>0.69050465503953828</v>
      </c>
      <c r="AM133">
        <f t="shared" ca="1" si="2"/>
        <v>0</v>
      </c>
    </row>
    <row r="134" spans="1:39" x14ac:dyDescent="0.3">
      <c r="A134" s="5">
        <f ca="1">IF(Table!B135= "Men", 1, 0)</f>
        <v>1</v>
      </c>
      <c r="B134" s="5">
        <f ca="1">IF(Table!B135 = "Women", 1, 0)</f>
        <v>0</v>
      </c>
      <c r="J134" s="12">
        <f ca="1">IF(Table!E135= "Health", 1,0)</f>
        <v>0</v>
      </c>
      <c r="K134" s="5">
        <f ca="1">IF(Table!E135= "Construction", 1,0)</f>
        <v>0</v>
      </c>
      <c r="L134" s="5">
        <f ca="1">IF(Table!E135= "Teaching", 1,0)</f>
        <v>0</v>
      </c>
      <c r="M134" s="5">
        <f ca="1">IF(Table!E135= "IT", 1,0)</f>
        <v>1</v>
      </c>
      <c r="N134" s="5">
        <f ca="1">IF(Table!E135= "General Work", 1,0)</f>
        <v>0</v>
      </c>
      <c r="O134" s="13">
        <f ca="1">IF(Table!E135= "Agriculture", 1,0)</f>
        <v>0</v>
      </c>
      <c r="X134" s="57">
        <f ca="1">(Table!O135/Table!I135)</f>
        <v>62189.608605471964</v>
      </c>
      <c r="Y134" s="58"/>
      <c r="Z134" s="25"/>
      <c r="AA134"/>
      <c r="AB134"/>
      <c r="AE134">
        <f ca="1">IF(Table!T135&gt;'Solution Basic XCEL'!$AI$2, 1,0)</f>
        <v>1</v>
      </c>
      <c r="AH134">
        <f ca="1">IF(Table!T135&gt;'Solution Basic XCEL'!$AI$2, 1,0)</f>
        <v>1</v>
      </c>
      <c r="AJ134" t="s">
        <v>72</v>
      </c>
      <c r="AK134" s="28">
        <f ca="1">(Table!N135/Table!M135)</f>
        <v>0.7756786724809176</v>
      </c>
      <c r="AM134">
        <f t="shared" ca="1" si="2"/>
        <v>0</v>
      </c>
    </row>
    <row r="135" spans="1:39" x14ac:dyDescent="0.3">
      <c r="A135" s="5">
        <f ca="1">IF(Table!B136= "Men", 1, 0)</f>
        <v>0</v>
      </c>
      <c r="B135" s="5">
        <f ca="1">IF(Table!B136 = "Women", 1, 0)</f>
        <v>1</v>
      </c>
      <c r="J135" s="12">
        <f ca="1">IF(Table!E136= "Health", 1,0)</f>
        <v>0</v>
      </c>
      <c r="K135" s="5">
        <f ca="1">IF(Table!E136= "Construction", 1,0)</f>
        <v>1</v>
      </c>
      <c r="L135" s="5">
        <f ca="1">IF(Table!E136= "Teaching", 1,0)</f>
        <v>0</v>
      </c>
      <c r="M135" s="5">
        <f ca="1">IF(Table!E136= "IT", 1,0)</f>
        <v>0</v>
      </c>
      <c r="N135" s="5">
        <f ca="1">IF(Table!E136= "General Work", 1,0)</f>
        <v>0</v>
      </c>
      <c r="O135" s="13">
        <f ca="1">IF(Table!E136= "Agriculture", 1,0)</f>
        <v>0</v>
      </c>
      <c r="X135" s="57">
        <f ca="1">(Table!O136/Table!I136)</f>
        <v>58978.193573525838</v>
      </c>
      <c r="Y135" s="58"/>
      <c r="Z135" s="25"/>
      <c r="AA135"/>
      <c r="AB135"/>
      <c r="AE135">
        <f ca="1">IF(Table!T136&gt;'Solution Basic XCEL'!$AI$2, 1,0)</f>
        <v>1</v>
      </c>
      <c r="AH135">
        <f ca="1">IF(Table!T136&gt;'Solution Basic XCEL'!$AI$2, 1,0)</f>
        <v>1</v>
      </c>
      <c r="AJ135" t="s">
        <v>72</v>
      </c>
      <c r="AK135" s="28">
        <f ca="1">(Table!N136/Table!M136)</f>
        <v>0.57122193456397652</v>
      </c>
      <c r="AM135">
        <f t="shared" ca="1" si="2"/>
        <v>0</v>
      </c>
    </row>
    <row r="136" spans="1:39" x14ac:dyDescent="0.3">
      <c r="A136" s="5">
        <f ca="1">IF(Table!B137= "Men", 1, 0)</f>
        <v>1</v>
      </c>
      <c r="B136" s="5">
        <f ca="1">IF(Table!B137 = "Women", 1, 0)</f>
        <v>0</v>
      </c>
      <c r="J136" s="12">
        <f ca="1">IF(Table!E137= "Health", 1,0)</f>
        <v>0</v>
      </c>
      <c r="K136" s="5">
        <f ca="1">IF(Table!E137= "Construction", 1,0)</f>
        <v>0</v>
      </c>
      <c r="L136" s="5">
        <f ca="1">IF(Table!E137= "Teaching", 1,0)</f>
        <v>0</v>
      </c>
      <c r="M136" s="5">
        <f ca="1">IF(Table!E137= "IT", 1,0)</f>
        <v>0</v>
      </c>
      <c r="N136" s="5">
        <f ca="1">IF(Table!E137= "General Work", 1,0)</f>
        <v>1</v>
      </c>
      <c r="O136" s="13">
        <f ca="1">IF(Table!E137= "Agriculture", 1,0)</f>
        <v>0</v>
      </c>
      <c r="X136" s="57">
        <f ca="1">(Table!O137/Table!I137)</f>
        <v>13833.818151587824</v>
      </c>
      <c r="Y136" s="58"/>
      <c r="Z136" s="25"/>
      <c r="AA136"/>
      <c r="AB136"/>
      <c r="AE136">
        <f ca="1">IF(Table!T137&gt;'Solution Basic XCEL'!$AI$2, 1,0)</f>
        <v>0</v>
      </c>
      <c r="AH136">
        <f ca="1">IF(Table!T137&gt;'Solution Basic XCEL'!$AI$2, 1,0)</f>
        <v>0</v>
      </c>
      <c r="AJ136" t="s">
        <v>72</v>
      </c>
      <c r="AK136" s="28">
        <f ca="1">(Table!N137/Table!M137)</f>
        <v>1.9298236225708362E-2</v>
      </c>
      <c r="AM136">
        <f t="shared" ca="1" si="2"/>
        <v>1</v>
      </c>
    </row>
    <row r="137" spans="1:39" x14ac:dyDescent="0.3">
      <c r="A137" s="5">
        <f ca="1">IF(Table!B138= "Men", 1, 0)</f>
        <v>1</v>
      </c>
      <c r="B137" s="5">
        <f ca="1">IF(Table!B138 = "Women", 1, 0)</f>
        <v>0</v>
      </c>
      <c r="J137" s="12">
        <f ca="1">IF(Table!E138= "Health", 1,0)</f>
        <v>1</v>
      </c>
      <c r="K137" s="5">
        <f ca="1">IF(Table!E138= "Construction", 1,0)</f>
        <v>0</v>
      </c>
      <c r="L137" s="5">
        <f ca="1">IF(Table!E138= "Teaching", 1,0)</f>
        <v>0</v>
      </c>
      <c r="M137" s="5">
        <f ca="1">IF(Table!E138= "IT", 1,0)</f>
        <v>0</v>
      </c>
      <c r="N137" s="5">
        <f ca="1">IF(Table!E138= "General Work", 1,0)</f>
        <v>0</v>
      </c>
      <c r="O137" s="13">
        <f ca="1">IF(Table!E138= "Agriculture", 1,0)</f>
        <v>0</v>
      </c>
      <c r="X137" s="57">
        <f ca="1">(Table!O138/Table!I138)</f>
        <v>56448.564412124935</v>
      </c>
      <c r="Y137" s="58"/>
      <c r="Z137" s="25"/>
      <c r="AA137"/>
      <c r="AB137"/>
      <c r="AE137">
        <f ca="1">IF(Table!T138&gt;'Solution Basic XCEL'!$AI$2, 1,0)</f>
        <v>1</v>
      </c>
      <c r="AH137">
        <f ca="1">IF(Table!T138&gt;'Solution Basic XCEL'!$AI$2, 1,0)</f>
        <v>1</v>
      </c>
      <c r="AJ137" t="s">
        <v>72</v>
      </c>
      <c r="AK137" s="28">
        <f ca="1">(Table!N138/Table!M138)</f>
        <v>0.97707672691242464</v>
      </c>
      <c r="AM137">
        <f t="shared" ca="1" si="2"/>
        <v>0</v>
      </c>
    </row>
    <row r="138" spans="1:39" x14ac:dyDescent="0.3">
      <c r="A138" s="5">
        <f ca="1">IF(Table!B139= "Men", 1, 0)</f>
        <v>0</v>
      </c>
      <c r="B138" s="5">
        <f ca="1">IF(Table!B139 = "Women", 1, 0)</f>
        <v>1</v>
      </c>
      <c r="J138" s="12">
        <f ca="1">IF(Table!E139= "Health", 1,0)</f>
        <v>0</v>
      </c>
      <c r="K138" s="5">
        <f ca="1">IF(Table!E139= "Construction", 1,0)</f>
        <v>0</v>
      </c>
      <c r="L138" s="5">
        <f ca="1">IF(Table!E139= "Teaching", 1,0)</f>
        <v>1</v>
      </c>
      <c r="M138" s="5">
        <f ca="1">IF(Table!E139= "IT", 1,0)</f>
        <v>0</v>
      </c>
      <c r="N138" s="5">
        <f ca="1">IF(Table!E139= "General Work", 1,0)</f>
        <v>0</v>
      </c>
      <c r="O138" s="13">
        <f ca="1">IF(Table!E139= "Agriculture", 1,0)</f>
        <v>0</v>
      </c>
      <c r="X138" s="57">
        <f ca="1">(Table!O139/Table!I139)</f>
        <v>10122.374284957072</v>
      </c>
      <c r="Y138" s="58"/>
      <c r="Z138" s="25"/>
      <c r="AA138"/>
      <c r="AB138"/>
      <c r="AE138">
        <f ca="1">IF(Table!T139&gt;'Solution Basic XCEL'!$AI$2, 1,0)</f>
        <v>0</v>
      </c>
      <c r="AH138">
        <f ca="1">IF(Table!T139&gt;'Solution Basic XCEL'!$AI$2, 1,0)</f>
        <v>0</v>
      </c>
      <c r="AJ138" t="s">
        <v>72</v>
      </c>
      <c r="AK138" s="28">
        <f ca="1">(Table!N139/Table!M139)</f>
        <v>0.10316021152595745</v>
      </c>
      <c r="AM138">
        <f t="shared" ca="1" si="2"/>
        <v>1</v>
      </c>
    </row>
    <row r="139" spans="1:39" x14ac:dyDescent="0.3">
      <c r="A139" s="5">
        <f ca="1">IF(Table!B140= "Men", 1, 0)</f>
        <v>1</v>
      </c>
      <c r="B139" s="5">
        <f ca="1">IF(Table!B140 = "Women", 1, 0)</f>
        <v>0</v>
      </c>
      <c r="J139" s="12">
        <f ca="1">IF(Table!E140= "Health", 1,0)</f>
        <v>0</v>
      </c>
      <c r="K139" s="5">
        <f ca="1">IF(Table!E140= "Construction", 1,0)</f>
        <v>0</v>
      </c>
      <c r="L139" s="5">
        <f ca="1">IF(Table!E140= "Teaching", 1,0)</f>
        <v>0</v>
      </c>
      <c r="M139" s="5">
        <f ca="1">IF(Table!E140= "IT", 1,0)</f>
        <v>1</v>
      </c>
      <c r="N139" s="5">
        <f ca="1">IF(Table!E140= "General Work", 1,0)</f>
        <v>0</v>
      </c>
      <c r="O139" s="13">
        <f ca="1">IF(Table!E140= "Agriculture", 1,0)</f>
        <v>0</v>
      </c>
      <c r="X139" s="57">
        <f ca="1">(Table!O140/Table!I140)</f>
        <v>47071.885469395616</v>
      </c>
      <c r="Y139" s="58"/>
      <c r="Z139" s="25"/>
      <c r="AA139"/>
      <c r="AB139"/>
      <c r="AE139">
        <f ca="1">IF(Table!T140&gt;'Solution Basic XCEL'!$AI$2, 1,0)</f>
        <v>1</v>
      </c>
      <c r="AH139">
        <f ca="1">IF(Table!T140&gt;'Solution Basic XCEL'!$AI$2, 1,0)</f>
        <v>1</v>
      </c>
      <c r="AJ139" t="s">
        <v>72</v>
      </c>
      <c r="AK139" s="28">
        <f ca="1">(Table!N140/Table!M140)</f>
        <v>0.93584845048476606</v>
      </c>
      <c r="AM139">
        <f t="shared" ca="1" si="2"/>
        <v>0</v>
      </c>
    </row>
    <row r="140" spans="1:39" x14ac:dyDescent="0.3">
      <c r="A140" s="5">
        <f ca="1">IF(Table!B141= "Men", 1, 0)</f>
        <v>1</v>
      </c>
      <c r="B140" s="5">
        <f ca="1">IF(Table!B141 = "Women", 1, 0)</f>
        <v>0</v>
      </c>
      <c r="J140" s="12">
        <f ca="1">IF(Table!E141= "Health", 1,0)</f>
        <v>0</v>
      </c>
      <c r="K140" s="5">
        <f ca="1">IF(Table!E141= "Construction", 1,0)</f>
        <v>0</v>
      </c>
      <c r="L140" s="5">
        <f ca="1">IF(Table!E141= "Teaching", 1,0)</f>
        <v>0</v>
      </c>
      <c r="M140" s="5">
        <f ca="1">IF(Table!E141= "IT", 1,0)</f>
        <v>0</v>
      </c>
      <c r="N140" s="5">
        <f ca="1">IF(Table!E141= "General Work", 1,0)</f>
        <v>1</v>
      </c>
      <c r="O140" s="13">
        <f ca="1">IF(Table!E141= "Agriculture", 1,0)</f>
        <v>0</v>
      </c>
      <c r="X140" s="57">
        <f ca="1">(Table!O141/Table!I141)</f>
        <v>22450.374912981573</v>
      </c>
      <c r="Y140" s="58"/>
      <c r="Z140" s="25"/>
      <c r="AA140"/>
      <c r="AB140"/>
      <c r="AE140">
        <f ca="1">IF(Table!T141&gt;'Solution Basic XCEL'!$AI$2, 1,0)</f>
        <v>0</v>
      </c>
      <c r="AH140">
        <f ca="1">IF(Table!T141&gt;'Solution Basic XCEL'!$AI$2, 1,0)</f>
        <v>0</v>
      </c>
      <c r="AJ140" t="s">
        <v>72</v>
      </c>
      <c r="AK140" s="28">
        <f ca="1">(Table!N141/Table!M141)</f>
        <v>8.6906896359877583E-2</v>
      </c>
      <c r="AM140">
        <f t="shared" ca="1" si="2"/>
        <v>1</v>
      </c>
    </row>
    <row r="141" spans="1:39" x14ac:dyDescent="0.3">
      <c r="A141" s="5">
        <f ca="1">IF(Table!B142= "Men", 1, 0)</f>
        <v>1</v>
      </c>
      <c r="B141" s="5">
        <f ca="1">IF(Table!B142 = "Women", 1, 0)</f>
        <v>0</v>
      </c>
      <c r="J141" s="12">
        <f ca="1">IF(Table!E142= "Health", 1,0)</f>
        <v>0</v>
      </c>
      <c r="K141" s="5">
        <f ca="1">IF(Table!E142= "Construction", 1,0)</f>
        <v>0</v>
      </c>
      <c r="L141" s="5">
        <f ca="1">IF(Table!E142= "Teaching", 1,0)</f>
        <v>0</v>
      </c>
      <c r="M141" s="5">
        <f ca="1">IF(Table!E142= "IT", 1,0)</f>
        <v>0</v>
      </c>
      <c r="N141" s="5">
        <f ca="1">IF(Table!E142= "General Work", 1,0)</f>
        <v>1</v>
      </c>
      <c r="O141" s="13">
        <f ca="1">IF(Table!E142= "Agriculture", 1,0)</f>
        <v>0</v>
      </c>
      <c r="X141" s="57">
        <f ca="1">(Table!O142/Table!I142)</f>
        <v>28464.92727760498</v>
      </c>
      <c r="Y141" s="58"/>
      <c r="Z141" s="25"/>
      <c r="AA141"/>
      <c r="AB141"/>
      <c r="AE141">
        <f ca="1">IF(Table!T142&gt;'Solution Basic XCEL'!$AI$2, 1,0)</f>
        <v>1</v>
      </c>
      <c r="AH141">
        <f ca="1">IF(Table!T142&gt;'Solution Basic XCEL'!$AI$2, 1,0)</f>
        <v>1</v>
      </c>
      <c r="AJ141" t="s">
        <v>72</v>
      </c>
      <c r="AK141" s="28">
        <f ca="1">(Table!N142/Table!M142)</f>
        <v>0.83968262788737413</v>
      </c>
      <c r="AM141">
        <f t="shared" ca="1" si="2"/>
        <v>0</v>
      </c>
    </row>
    <row r="142" spans="1:39" x14ac:dyDescent="0.3">
      <c r="A142" s="5">
        <f ca="1">IF(Table!B143= "Men", 1, 0)</f>
        <v>0</v>
      </c>
      <c r="B142" s="5">
        <f ca="1">IF(Table!B143 = "Women", 1, 0)</f>
        <v>1</v>
      </c>
      <c r="J142" s="12">
        <f ca="1">IF(Table!E143= "Health", 1,0)</f>
        <v>1</v>
      </c>
      <c r="K142" s="5">
        <f ca="1">IF(Table!E143= "Construction", 1,0)</f>
        <v>0</v>
      </c>
      <c r="L142" s="5">
        <f ca="1">IF(Table!E143= "Teaching", 1,0)</f>
        <v>0</v>
      </c>
      <c r="M142" s="5">
        <f ca="1">IF(Table!E143= "IT", 1,0)</f>
        <v>0</v>
      </c>
      <c r="N142" s="5">
        <f ca="1">IF(Table!E143= "General Work", 1,0)</f>
        <v>0</v>
      </c>
      <c r="O142" s="13">
        <f ca="1">IF(Table!E143= "Agriculture", 1,0)</f>
        <v>0</v>
      </c>
      <c r="X142" s="57">
        <f ca="1">(Table!O143/Table!I143)</f>
        <v>25667.630916627175</v>
      </c>
      <c r="Y142" s="58"/>
      <c r="Z142" s="25"/>
      <c r="AA142"/>
      <c r="AB142"/>
      <c r="AE142">
        <f ca="1">IF(Table!T143&gt;'Solution Basic XCEL'!$AI$2, 1,0)</f>
        <v>1</v>
      </c>
      <c r="AH142">
        <f ca="1">IF(Table!T143&gt;'Solution Basic XCEL'!$AI$2, 1,0)</f>
        <v>1</v>
      </c>
      <c r="AJ142" t="s">
        <v>72</v>
      </c>
      <c r="AK142" s="28">
        <f ca="1">(Table!N143/Table!M143)</f>
        <v>7.211266789743076E-2</v>
      </c>
      <c r="AM142">
        <f t="shared" ca="1" si="2"/>
        <v>1</v>
      </c>
    </row>
    <row r="143" spans="1:39" x14ac:dyDescent="0.3">
      <c r="A143" s="5">
        <f ca="1">IF(Table!B144= "Men", 1, 0)</f>
        <v>1</v>
      </c>
      <c r="B143" s="5">
        <f ca="1">IF(Table!B144 = "Women", 1, 0)</f>
        <v>0</v>
      </c>
      <c r="J143" s="12">
        <f ca="1">IF(Table!E144= "Health", 1,0)</f>
        <v>0</v>
      </c>
      <c r="K143" s="5">
        <f ca="1">IF(Table!E144= "Construction", 1,0)</f>
        <v>0</v>
      </c>
      <c r="L143" s="5">
        <f ca="1">IF(Table!E144= "Teaching", 1,0)</f>
        <v>0</v>
      </c>
      <c r="M143" s="5">
        <f ca="1">IF(Table!E144= "IT", 1,0)</f>
        <v>0</v>
      </c>
      <c r="N143" s="5">
        <f ca="1">IF(Table!E144= "General Work", 1,0)</f>
        <v>1</v>
      </c>
      <c r="O143" s="13">
        <f ca="1">IF(Table!E144= "Agriculture", 1,0)</f>
        <v>0</v>
      </c>
      <c r="X143" s="57">
        <f ca="1">(Table!O144/Table!I144)</f>
        <v>9853.3853978651823</v>
      </c>
      <c r="Y143" s="58"/>
      <c r="Z143" s="25"/>
      <c r="AA143"/>
      <c r="AB143"/>
      <c r="AE143">
        <f ca="1">IF(Table!T144&gt;'Solution Basic XCEL'!$AI$2, 1,0)</f>
        <v>1</v>
      </c>
      <c r="AH143">
        <f ca="1">IF(Table!T144&gt;'Solution Basic XCEL'!$AI$2, 1,0)</f>
        <v>1</v>
      </c>
      <c r="AJ143" t="s">
        <v>72</v>
      </c>
      <c r="AK143" s="28">
        <f ca="1">(Table!N144/Table!M144)</f>
        <v>0.7817433433483959</v>
      </c>
      <c r="AM143">
        <f t="shared" ca="1" si="2"/>
        <v>0</v>
      </c>
    </row>
    <row r="144" spans="1:39" x14ac:dyDescent="0.3">
      <c r="A144" s="5">
        <f ca="1">IF(Table!B145= "Men", 1, 0)</f>
        <v>1</v>
      </c>
      <c r="B144" s="5">
        <f ca="1">IF(Table!B145 = "Women", 1, 0)</f>
        <v>0</v>
      </c>
      <c r="J144" s="12">
        <f ca="1">IF(Table!E145= "Health", 1,0)</f>
        <v>0</v>
      </c>
      <c r="K144" s="5">
        <f ca="1">IF(Table!E145= "Construction", 1,0)</f>
        <v>1</v>
      </c>
      <c r="L144" s="5">
        <f ca="1">IF(Table!E145= "Teaching", 1,0)</f>
        <v>0</v>
      </c>
      <c r="M144" s="5">
        <f ca="1">IF(Table!E145= "IT", 1,0)</f>
        <v>0</v>
      </c>
      <c r="N144" s="5">
        <f ca="1">IF(Table!E145= "General Work", 1,0)</f>
        <v>0</v>
      </c>
      <c r="O144" s="13">
        <f ca="1">IF(Table!E145= "Agriculture", 1,0)</f>
        <v>0</v>
      </c>
      <c r="X144" s="57">
        <f ca="1">(Table!O145/Table!I145)</f>
        <v>24800.579410508726</v>
      </c>
      <c r="Y144" s="58"/>
      <c r="Z144" s="25"/>
      <c r="AA144"/>
      <c r="AB144"/>
      <c r="AE144">
        <f ca="1">IF(Table!T145&gt;'Solution Basic XCEL'!$AI$2, 1,0)</f>
        <v>1</v>
      </c>
      <c r="AH144">
        <f ca="1">IF(Table!T145&gt;'Solution Basic XCEL'!$AI$2, 1,0)</f>
        <v>1</v>
      </c>
      <c r="AJ144" t="s">
        <v>72</v>
      </c>
      <c r="AK144" s="28">
        <f ca="1">(Table!N145/Table!M145)</f>
        <v>0.25698486925035013</v>
      </c>
      <c r="AM144">
        <f t="shared" ca="1" si="2"/>
        <v>1</v>
      </c>
    </row>
    <row r="145" spans="1:39" x14ac:dyDescent="0.3">
      <c r="A145" s="5">
        <f ca="1">IF(Table!B146= "Men", 1, 0)</f>
        <v>1</v>
      </c>
      <c r="B145" s="5">
        <f ca="1">IF(Table!B146 = "Women", 1, 0)</f>
        <v>0</v>
      </c>
      <c r="J145" s="12">
        <f ca="1">IF(Table!E146= "Health", 1,0)</f>
        <v>0</v>
      </c>
      <c r="K145" s="5">
        <f ca="1">IF(Table!E146= "Construction", 1,0)</f>
        <v>0</v>
      </c>
      <c r="L145" s="5">
        <f ca="1">IF(Table!E146= "Teaching", 1,0)</f>
        <v>0</v>
      </c>
      <c r="M145" s="5">
        <f ca="1">IF(Table!E146= "IT", 1,0)</f>
        <v>0</v>
      </c>
      <c r="N145" s="5">
        <f ca="1">IF(Table!E146= "General Work", 1,0)</f>
        <v>0</v>
      </c>
      <c r="O145" s="13">
        <f ca="1">IF(Table!E146= "Agriculture", 1,0)</f>
        <v>1</v>
      </c>
      <c r="X145" s="57">
        <f ca="1">(Table!O146/Table!I146)</f>
        <v>4128.1343440347482</v>
      </c>
      <c r="Y145" s="58"/>
      <c r="Z145" s="25"/>
      <c r="AA145"/>
      <c r="AB145"/>
      <c r="AE145">
        <f ca="1">IF(Table!T146&gt;'Solution Basic XCEL'!$AI$2, 1,0)</f>
        <v>1</v>
      </c>
      <c r="AH145">
        <f ca="1">IF(Table!T146&gt;'Solution Basic XCEL'!$AI$2, 1,0)</f>
        <v>1</v>
      </c>
      <c r="AJ145" t="s">
        <v>72</v>
      </c>
      <c r="AK145" s="28">
        <f ca="1">(Table!N146/Table!M146)</f>
        <v>0.69385221795811591</v>
      </c>
      <c r="AM145">
        <f t="shared" ca="1" si="2"/>
        <v>0</v>
      </c>
    </row>
    <row r="146" spans="1:39" x14ac:dyDescent="0.3">
      <c r="A146" s="5">
        <f ca="1">IF(Table!B147= "Men", 1, 0)</f>
        <v>1</v>
      </c>
      <c r="B146" s="5">
        <f ca="1">IF(Table!B147 = "Women", 1, 0)</f>
        <v>0</v>
      </c>
      <c r="J146" s="12">
        <f ca="1">IF(Table!E147= "Health", 1,0)</f>
        <v>1</v>
      </c>
      <c r="K146" s="5">
        <f ca="1">IF(Table!E147= "Construction", 1,0)</f>
        <v>0</v>
      </c>
      <c r="L146" s="5">
        <f ca="1">IF(Table!E147= "Teaching", 1,0)</f>
        <v>0</v>
      </c>
      <c r="M146" s="5">
        <f ca="1">IF(Table!E147= "IT", 1,0)</f>
        <v>0</v>
      </c>
      <c r="N146" s="5">
        <f ca="1">IF(Table!E147= "General Work", 1,0)</f>
        <v>0</v>
      </c>
      <c r="O146" s="13">
        <f ca="1">IF(Table!E147= "Agriculture", 1,0)</f>
        <v>0</v>
      </c>
      <c r="X146" s="57">
        <f ca="1">(Table!O147/Table!I147)</f>
        <v>28640.843088755108</v>
      </c>
      <c r="Y146" s="58"/>
      <c r="Z146" s="25"/>
      <c r="AA146"/>
      <c r="AB146"/>
      <c r="AE146">
        <f ca="1">IF(Table!T147&gt;'Solution Basic XCEL'!$AI$2, 1,0)</f>
        <v>1</v>
      </c>
      <c r="AH146">
        <f ca="1">IF(Table!T147&gt;'Solution Basic XCEL'!$AI$2, 1,0)</f>
        <v>1</v>
      </c>
      <c r="AJ146" t="s">
        <v>72</v>
      </c>
      <c r="AK146" s="28">
        <f ca="1">(Table!N147/Table!M147)</f>
        <v>0.51692282176323012</v>
      </c>
      <c r="AM146">
        <f t="shared" ca="1" si="2"/>
        <v>0</v>
      </c>
    </row>
    <row r="147" spans="1:39" x14ac:dyDescent="0.3">
      <c r="A147" s="5">
        <f ca="1">IF(Table!B148= "Men", 1, 0)</f>
        <v>0</v>
      </c>
      <c r="B147" s="5">
        <f ca="1">IF(Table!B148 = "Women", 1, 0)</f>
        <v>1</v>
      </c>
      <c r="J147" s="12">
        <f ca="1">IF(Table!E148= "Health", 1,0)</f>
        <v>0</v>
      </c>
      <c r="K147" s="5">
        <f ca="1">IF(Table!E148= "Construction", 1,0)</f>
        <v>0</v>
      </c>
      <c r="L147" s="5">
        <f ca="1">IF(Table!E148= "Teaching", 1,0)</f>
        <v>1</v>
      </c>
      <c r="M147" s="5">
        <f ca="1">IF(Table!E148= "IT", 1,0)</f>
        <v>0</v>
      </c>
      <c r="N147" s="5">
        <f ca="1">IF(Table!E148= "General Work", 1,0)</f>
        <v>0</v>
      </c>
      <c r="O147" s="13">
        <f ca="1">IF(Table!E148= "Agriculture", 1,0)</f>
        <v>0</v>
      </c>
      <c r="X147" s="57">
        <f ca="1">(Table!O148/Table!I148)</f>
        <v>41207.011775637002</v>
      </c>
      <c r="Y147" s="58"/>
      <c r="Z147" s="25"/>
      <c r="AA147"/>
      <c r="AB147"/>
      <c r="AE147">
        <f ca="1">IF(Table!T148&gt;'Solution Basic XCEL'!$AI$2, 1,0)</f>
        <v>1</v>
      </c>
      <c r="AH147">
        <f ca="1">IF(Table!T148&gt;'Solution Basic XCEL'!$AI$2, 1,0)</f>
        <v>1</v>
      </c>
      <c r="AJ147" t="s">
        <v>72</v>
      </c>
      <c r="AK147" s="28">
        <f ca="1">(Table!N148/Table!M148)</f>
        <v>0.96507011809522036</v>
      </c>
      <c r="AM147">
        <f t="shared" ca="1" si="2"/>
        <v>0</v>
      </c>
    </row>
    <row r="148" spans="1:39" x14ac:dyDescent="0.3">
      <c r="A148" s="5">
        <f ca="1">IF(Table!B149= "Men", 1, 0)</f>
        <v>0</v>
      </c>
      <c r="B148" s="5">
        <f ca="1">IF(Table!B149 = "Women", 1, 0)</f>
        <v>1</v>
      </c>
      <c r="J148" s="12">
        <f ca="1">IF(Table!E149= "Health", 1,0)</f>
        <v>1</v>
      </c>
      <c r="K148" s="5">
        <f ca="1">IF(Table!E149= "Construction", 1,0)</f>
        <v>0</v>
      </c>
      <c r="L148" s="5">
        <f ca="1">IF(Table!E149= "Teaching", 1,0)</f>
        <v>0</v>
      </c>
      <c r="M148" s="5">
        <f ca="1">IF(Table!E149= "IT", 1,0)</f>
        <v>0</v>
      </c>
      <c r="N148" s="5">
        <f ca="1">IF(Table!E149= "General Work", 1,0)</f>
        <v>0</v>
      </c>
      <c r="O148" s="13">
        <f ca="1">IF(Table!E149= "Agriculture", 1,0)</f>
        <v>0</v>
      </c>
      <c r="X148" s="57">
        <f ca="1">(Table!O149/Table!I149)</f>
        <v>64156.934806927158</v>
      </c>
      <c r="Y148" s="58"/>
      <c r="Z148" s="25"/>
      <c r="AA148"/>
      <c r="AB148"/>
      <c r="AE148">
        <f ca="1">IF(Table!T149&gt;'Solution Basic XCEL'!$AI$2, 1,0)</f>
        <v>1</v>
      </c>
      <c r="AH148">
        <f ca="1">IF(Table!T149&gt;'Solution Basic XCEL'!$AI$2, 1,0)</f>
        <v>1</v>
      </c>
      <c r="AJ148" t="s">
        <v>72</v>
      </c>
      <c r="AK148" s="28">
        <f ca="1">(Table!N149/Table!M149)</f>
        <v>0.954788934605313</v>
      </c>
      <c r="AM148">
        <f t="shared" ca="1" si="2"/>
        <v>0</v>
      </c>
    </row>
    <row r="149" spans="1:39" x14ac:dyDescent="0.3">
      <c r="A149" s="5">
        <f ca="1">IF(Table!B150= "Men", 1, 0)</f>
        <v>0</v>
      </c>
      <c r="B149" s="5">
        <f ca="1">IF(Table!B150 = "Women", 1, 0)</f>
        <v>1</v>
      </c>
      <c r="J149" s="12">
        <f ca="1">IF(Table!E150= "Health", 1,0)</f>
        <v>0</v>
      </c>
      <c r="K149" s="5">
        <f ca="1">IF(Table!E150= "Construction", 1,0)</f>
        <v>0</v>
      </c>
      <c r="L149" s="5">
        <f ca="1">IF(Table!E150= "Teaching", 1,0)</f>
        <v>0</v>
      </c>
      <c r="M149" s="5">
        <f ca="1">IF(Table!E150= "IT", 1,0)</f>
        <v>0</v>
      </c>
      <c r="N149" s="5">
        <f ca="1">IF(Table!E150= "General Work", 1,0)</f>
        <v>0</v>
      </c>
      <c r="O149" s="13">
        <f ca="1">IF(Table!E150= "Agriculture", 1,0)</f>
        <v>1</v>
      </c>
      <c r="X149" s="57">
        <f ca="1">(Table!O150/Table!I150)</f>
        <v>42080.056658233734</v>
      </c>
      <c r="Y149" s="58"/>
      <c r="Z149" s="25"/>
      <c r="AA149"/>
      <c r="AB149"/>
      <c r="AE149">
        <f ca="1">IF(Table!T150&gt;'Solution Basic XCEL'!$AI$2, 1,0)</f>
        <v>1</v>
      </c>
      <c r="AH149">
        <f ca="1">IF(Table!T150&gt;'Solution Basic XCEL'!$AI$2, 1,0)</f>
        <v>1</v>
      </c>
      <c r="AJ149" t="s">
        <v>72</v>
      </c>
      <c r="AK149" s="28">
        <f ca="1">(Table!N150/Table!M150)</f>
        <v>0.88722024294568813</v>
      </c>
      <c r="AM149">
        <f t="shared" ca="1" si="2"/>
        <v>0</v>
      </c>
    </row>
    <row r="150" spans="1:39" x14ac:dyDescent="0.3">
      <c r="A150" s="5">
        <f ca="1">IF(Table!B151= "Men", 1, 0)</f>
        <v>0</v>
      </c>
      <c r="B150" s="5">
        <f ca="1">IF(Table!B151 = "Women", 1, 0)</f>
        <v>1</v>
      </c>
      <c r="J150" s="12">
        <f ca="1">IF(Table!E151= "Health", 1,0)</f>
        <v>0</v>
      </c>
      <c r="K150" s="5">
        <f ca="1">IF(Table!E151= "Construction", 1,0)</f>
        <v>1</v>
      </c>
      <c r="L150" s="5">
        <f ca="1">IF(Table!E151= "Teaching", 1,0)</f>
        <v>0</v>
      </c>
      <c r="M150" s="5">
        <f ca="1">IF(Table!E151= "IT", 1,0)</f>
        <v>0</v>
      </c>
      <c r="N150" s="5">
        <f ca="1">IF(Table!E151= "General Work", 1,0)</f>
        <v>0</v>
      </c>
      <c r="O150" s="13">
        <f ca="1">IF(Table!E151= "Agriculture", 1,0)</f>
        <v>0</v>
      </c>
      <c r="X150" s="57">
        <f ca="1">(Table!O151/Table!I151)</f>
        <v>45172.335102399295</v>
      </c>
      <c r="Y150" s="58"/>
      <c r="Z150" s="25"/>
      <c r="AA150"/>
      <c r="AB150"/>
      <c r="AE150">
        <f ca="1">IF(Table!T151&gt;'Solution Basic XCEL'!$AI$2, 1,0)</f>
        <v>1</v>
      </c>
      <c r="AH150">
        <f ca="1">IF(Table!T151&gt;'Solution Basic XCEL'!$AI$2, 1,0)</f>
        <v>1</v>
      </c>
      <c r="AJ150" t="s">
        <v>72</v>
      </c>
      <c r="AK150" s="28">
        <f ca="1">(Table!N151/Table!M151)</f>
        <v>0.30863225189336263</v>
      </c>
      <c r="AM150">
        <f t="shared" ca="1" si="2"/>
        <v>0</v>
      </c>
    </row>
    <row r="151" spans="1:39" x14ac:dyDescent="0.3">
      <c r="A151" s="5">
        <f ca="1">IF(Table!B152= "Men", 1, 0)</f>
        <v>1</v>
      </c>
      <c r="B151" s="5">
        <f ca="1">IF(Table!B152 = "Women", 1, 0)</f>
        <v>0</v>
      </c>
      <c r="J151" s="12">
        <f ca="1">IF(Table!E152= "Health", 1,0)</f>
        <v>0</v>
      </c>
      <c r="K151" s="5">
        <f ca="1">IF(Table!E152= "Construction", 1,0)</f>
        <v>0</v>
      </c>
      <c r="L151" s="5">
        <f ca="1">IF(Table!E152= "Teaching", 1,0)</f>
        <v>1</v>
      </c>
      <c r="M151" s="5">
        <f ca="1">IF(Table!E152= "IT", 1,0)</f>
        <v>0</v>
      </c>
      <c r="N151" s="5">
        <f ca="1">IF(Table!E152= "General Work", 1,0)</f>
        <v>0</v>
      </c>
      <c r="O151" s="13">
        <f ca="1">IF(Table!E152= "Agriculture", 1,0)</f>
        <v>0</v>
      </c>
      <c r="X151" s="57">
        <f ca="1">(Table!O152/Table!I152)</f>
        <v>4160.9472439920046</v>
      </c>
      <c r="Y151" s="58"/>
      <c r="Z151" s="25"/>
      <c r="AA151"/>
      <c r="AB151"/>
      <c r="AE151">
        <f ca="1">IF(Table!T152&gt;'Solution Basic XCEL'!$AI$2, 1,0)</f>
        <v>1</v>
      </c>
      <c r="AH151">
        <f ca="1">IF(Table!T152&gt;'Solution Basic XCEL'!$AI$2, 1,0)</f>
        <v>1</v>
      </c>
      <c r="AJ151" t="s">
        <v>72</v>
      </c>
      <c r="AK151" s="28">
        <f ca="1">(Table!N152/Table!M152)</f>
        <v>0.93169207967534051</v>
      </c>
      <c r="AM151">
        <f t="shared" ca="1" si="2"/>
        <v>0</v>
      </c>
    </row>
    <row r="152" spans="1:39" x14ac:dyDescent="0.3">
      <c r="A152" s="5">
        <f ca="1">IF(Table!B153= "Men", 1, 0)</f>
        <v>0</v>
      </c>
      <c r="B152" s="5">
        <f ca="1">IF(Table!B153 = "Women", 1, 0)</f>
        <v>1</v>
      </c>
      <c r="J152" s="12">
        <f ca="1">IF(Table!E153= "Health", 1,0)</f>
        <v>0</v>
      </c>
      <c r="K152" s="5">
        <f ca="1">IF(Table!E153= "Construction", 1,0)</f>
        <v>0</v>
      </c>
      <c r="L152" s="5">
        <f ca="1">IF(Table!E153= "Teaching", 1,0)</f>
        <v>0</v>
      </c>
      <c r="M152" s="5">
        <f ca="1">IF(Table!E153= "IT", 1,0)</f>
        <v>0</v>
      </c>
      <c r="N152" s="5">
        <f ca="1">IF(Table!E153= "General Work", 1,0)</f>
        <v>1</v>
      </c>
      <c r="O152" s="13">
        <f ca="1">IF(Table!E153= "Agriculture", 1,0)</f>
        <v>0</v>
      </c>
      <c r="X152" s="57">
        <f ca="1">(Table!O153/Table!I153)</f>
        <v>28899.925731885927</v>
      </c>
      <c r="Y152" s="58"/>
      <c r="Z152" s="25"/>
      <c r="AA152"/>
      <c r="AB152"/>
      <c r="AE152">
        <f ca="1">IF(Table!T153&gt;'Solution Basic XCEL'!$AI$2, 1,0)</f>
        <v>1</v>
      </c>
      <c r="AH152">
        <f ca="1">IF(Table!T153&gt;'Solution Basic XCEL'!$AI$2, 1,0)</f>
        <v>1</v>
      </c>
      <c r="AJ152" t="s">
        <v>72</v>
      </c>
      <c r="AK152" s="28">
        <f ca="1">(Table!N153/Table!M153)</f>
        <v>0.91862613688566241</v>
      </c>
      <c r="AM152">
        <f t="shared" ca="1" si="2"/>
        <v>0</v>
      </c>
    </row>
    <row r="153" spans="1:39" x14ac:dyDescent="0.3">
      <c r="A153" s="5">
        <f ca="1">IF(Table!B154= "Men", 1, 0)</f>
        <v>1</v>
      </c>
      <c r="B153" s="5">
        <f ca="1">IF(Table!B154 = "Women", 1, 0)</f>
        <v>0</v>
      </c>
      <c r="J153" s="12">
        <f ca="1">IF(Table!E154= "Health", 1,0)</f>
        <v>0</v>
      </c>
      <c r="K153" s="5">
        <f ca="1">IF(Table!E154= "Construction", 1,0)</f>
        <v>0</v>
      </c>
      <c r="L153" s="5">
        <f ca="1">IF(Table!E154= "Teaching", 1,0)</f>
        <v>0</v>
      </c>
      <c r="M153" s="5">
        <f ca="1">IF(Table!E154= "IT", 1,0)</f>
        <v>0</v>
      </c>
      <c r="N153" s="5">
        <f ca="1">IF(Table!E154= "General Work", 1,0)</f>
        <v>1</v>
      </c>
      <c r="O153" s="13">
        <f ca="1">IF(Table!E154= "Agriculture", 1,0)</f>
        <v>0</v>
      </c>
      <c r="X153" s="57">
        <f ca="1">(Table!O154/Table!I154)</f>
        <v>24773.355885841287</v>
      </c>
      <c r="Y153" s="58"/>
      <c r="Z153" s="25"/>
      <c r="AA153"/>
      <c r="AB153"/>
      <c r="AE153">
        <f ca="1">IF(Table!T154&gt;'Solution Basic XCEL'!$AI$2, 1,0)</f>
        <v>1</v>
      </c>
      <c r="AH153">
        <f ca="1">IF(Table!T154&gt;'Solution Basic XCEL'!$AI$2, 1,0)</f>
        <v>1</v>
      </c>
      <c r="AJ153" t="s">
        <v>72</v>
      </c>
      <c r="AK153" s="28">
        <f ca="1">(Table!N154/Table!M154)</f>
        <v>0.62976726247933079</v>
      </c>
      <c r="AM153">
        <f t="shared" ca="1" si="2"/>
        <v>0</v>
      </c>
    </row>
    <row r="154" spans="1:39" x14ac:dyDescent="0.3">
      <c r="A154" s="5">
        <f ca="1">IF(Table!B155= "Men", 1, 0)</f>
        <v>1</v>
      </c>
      <c r="B154" s="5">
        <f ca="1">IF(Table!B155 = "Women", 1, 0)</f>
        <v>0</v>
      </c>
      <c r="J154" s="12">
        <f ca="1">IF(Table!E155= "Health", 1,0)</f>
        <v>1</v>
      </c>
      <c r="K154" s="5">
        <f ca="1">IF(Table!E155= "Construction", 1,0)</f>
        <v>0</v>
      </c>
      <c r="L154" s="5">
        <f ca="1">IF(Table!E155= "Teaching", 1,0)</f>
        <v>0</v>
      </c>
      <c r="M154" s="5">
        <f ca="1">IF(Table!E155= "IT", 1,0)</f>
        <v>0</v>
      </c>
      <c r="N154" s="5">
        <f ca="1">IF(Table!E155= "General Work", 1,0)</f>
        <v>0</v>
      </c>
      <c r="O154" s="13">
        <f ca="1">IF(Table!E155= "Agriculture", 1,0)</f>
        <v>0</v>
      </c>
      <c r="X154" s="57">
        <f ca="1">(Table!O155/Table!I155)</f>
        <v>834.02556352072395</v>
      </c>
      <c r="Y154" s="58"/>
      <c r="Z154" s="25"/>
      <c r="AA154"/>
      <c r="AB154"/>
      <c r="AE154">
        <f ca="1">IF(Table!T155&gt;'Solution Basic XCEL'!$AI$2, 1,0)</f>
        <v>1</v>
      </c>
      <c r="AH154">
        <f ca="1">IF(Table!T155&gt;'Solution Basic XCEL'!$AI$2, 1,0)</f>
        <v>1</v>
      </c>
      <c r="AJ154" t="s">
        <v>72</v>
      </c>
      <c r="AK154" s="28">
        <f ca="1">(Table!N155/Table!M155)</f>
        <v>0.88687940954524491</v>
      </c>
      <c r="AM154">
        <f t="shared" ca="1" si="2"/>
        <v>0</v>
      </c>
    </row>
    <row r="155" spans="1:39" x14ac:dyDescent="0.3">
      <c r="A155" s="5">
        <f ca="1">IF(Table!B156= "Men", 1, 0)</f>
        <v>0</v>
      </c>
      <c r="B155" s="5">
        <f ca="1">IF(Table!B156 = "Women", 1, 0)</f>
        <v>1</v>
      </c>
      <c r="J155" s="12">
        <f ca="1">IF(Table!E156= "Health", 1,0)</f>
        <v>0</v>
      </c>
      <c r="K155" s="5">
        <f ca="1">IF(Table!E156= "Construction", 1,0)</f>
        <v>0</v>
      </c>
      <c r="L155" s="5">
        <f ca="1">IF(Table!E156= "Teaching", 1,0)</f>
        <v>1</v>
      </c>
      <c r="M155" s="5">
        <f ca="1">IF(Table!E156= "IT", 1,0)</f>
        <v>0</v>
      </c>
      <c r="N155" s="5">
        <f ca="1">IF(Table!E156= "General Work", 1,0)</f>
        <v>0</v>
      </c>
      <c r="O155" s="13">
        <f ca="1">IF(Table!E156= "Agriculture", 1,0)</f>
        <v>0</v>
      </c>
      <c r="X155" s="57">
        <f ca="1">(Table!O156/Table!I156)</f>
        <v>53805.045448772427</v>
      </c>
      <c r="Y155" s="58"/>
      <c r="Z155" s="25"/>
      <c r="AA155"/>
      <c r="AB155"/>
      <c r="AE155">
        <f ca="1">IF(Table!T156&gt;'Solution Basic XCEL'!$AI$2, 1,0)</f>
        <v>1</v>
      </c>
      <c r="AH155">
        <f ca="1">IF(Table!T156&gt;'Solution Basic XCEL'!$AI$2, 1,0)</f>
        <v>1</v>
      </c>
      <c r="AJ155" t="s">
        <v>72</v>
      </c>
      <c r="AK155" s="28">
        <f ca="1">(Table!N156/Table!M156)</f>
        <v>0.35370109777818293</v>
      </c>
      <c r="AM155">
        <f t="shared" ca="1" si="2"/>
        <v>0</v>
      </c>
    </row>
    <row r="156" spans="1:39" x14ac:dyDescent="0.3">
      <c r="A156" s="5">
        <f ca="1">IF(Table!B157= "Men", 1, 0)</f>
        <v>0</v>
      </c>
      <c r="B156" s="5">
        <f ca="1">IF(Table!B157 = "Women", 1, 0)</f>
        <v>1</v>
      </c>
      <c r="J156" s="12">
        <f ca="1">IF(Table!E157= "Health", 1,0)</f>
        <v>0</v>
      </c>
      <c r="K156" s="5">
        <f ca="1">IF(Table!E157= "Construction", 1,0)</f>
        <v>0</v>
      </c>
      <c r="L156" s="5">
        <f ca="1">IF(Table!E157= "Teaching", 1,0)</f>
        <v>0</v>
      </c>
      <c r="M156" s="5">
        <f ca="1">IF(Table!E157= "IT", 1,0)</f>
        <v>0</v>
      </c>
      <c r="N156" s="5">
        <f ca="1">IF(Table!E157= "General Work", 1,0)</f>
        <v>0</v>
      </c>
      <c r="O156" s="13">
        <f ca="1">IF(Table!E157= "Agriculture", 1,0)</f>
        <v>1</v>
      </c>
      <c r="X156" s="57">
        <f ca="1">(Table!O157/Table!I157)</f>
        <v>20592.819962790491</v>
      </c>
      <c r="Y156" s="58"/>
      <c r="Z156" s="25"/>
      <c r="AA156"/>
      <c r="AB156"/>
      <c r="AE156">
        <f ca="1">IF(Table!T157&gt;'Solution Basic XCEL'!$AI$2, 1,0)</f>
        <v>1</v>
      </c>
      <c r="AH156">
        <f ca="1">IF(Table!T157&gt;'Solution Basic XCEL'!$AI$2, 1,0)</f>
        <v>1</v>
      </c>
      <c r="AJ156" t="s">
        <v>72</v>
      </c>
      <c r="AK156" s="28">
        <f ca="1">(Table!N157/Table!M157)</f>
        <v>1.7843433627016902E-2</v>
      </c>
      <c r="AM156">
        <f t="shared" ca="1" si="2"/>
        <v>1</v>
      </c>
    </row>
    <row r="157" spans="1:39" x14ac:dyDescent="0.3">
      <c r="A157" s="5">
        <f ca="1">IF(Table!B158= "Men", 1, 0)</f>
        <v>1</v>
      </c>
      <c r="B157" s="5">
        <f ca="1">IF(Table!B158 = "Women", 1, 0)</f>
        <v>0</v>
      </c>
      <c r="J157" s="12">
        <f ca="1">IF(Table!E158= "Health", 1,0)</f>
        <v>1</v>
      </c>
      <c r="K157" s="5">
        <f ca="1">IF(Table!E158= "Construction", 1,0)</f>
        <v>0</v>
      </c>
      <c r="L157" s="5">
        <f ca="1">IF(Table!E158= "Teaching", 1,0)</f>
        <v>0</v>
      </c>
      <c r="M157" s="5">
        <f ca="1">IF(Table!E158= "IT", 1,0)</f>
        <v>0</v>
      </c>
      <c r="N157" s="5">
        <f ca="1">IF(Table!E158= "General Work", 1,0)</f>
        <v>0</v>
      </c>
      <c r="O157" s="13">
        <f ca="1">IF(Table!E158= "Agriculture", 1,0)</f>
        <v>0</v>
      </c>
      <c r="X157" s="57">
        <f ca="1">(Table!O158/Table!I158)</f>
        <v>25838.852185159707</v>
      </c>
      <c r="Y157" s="58"/>
      <c r="Z157" s="25"/>
      <c r="AA157"/>
      <c r="AB157"/>
      <c r="AE157">
        <f ca="1">IF(Table!T158&gt;'Solution Basic XCEL'!$AI$2, 1,0)</f>
        <v>0</v>
      </c>
      <c r="AH157">
        <f ca="1">IF(Table!T158&gt;'Solution Basic XCEL'!$AI$2, 1,0)</f>
        <v>0</v>
      </c>
      <c r="AJ157" t="s">
        <v>72</v>
      </c>
      <c r="AK157" s="28">
        <f ca="1">(Table!N158/Table!M158)</f>
        <v>2.003434441612606E-2</v>
      </c>
      <c r="AM157">
        <f t="shared" ca="1" si="2"/>
        <v>1</v>
      </c>
    </row>
    <row r="158" spans="1:39" x14ac:dyDescent="0.3">
      <c r="A158" s="5">
        <f ca="1">IF(Table!B159= "Men", 1, 0)</f>
        <v>0</v>
      </c>
      <c r="B158" s="5">
        <f ca="1">IF(Table!B159 = "Women", 1, 0)</f>
        <v>1</v>
      </c>
      <c r="J158" s="12">
        <f ca="1">IF(Table!E159= "Health", 1,0)</f>
        <v>0</v>
      </c>
      <c r="K158" s="5">
        <f ca="1">IF(Table!E159= "Construction", 1,0)</f>
        <v>0</v>
      </c>
      <c r="L158" s="5">
        <f ca="1">IF(Table!E159= "Teaching", 1,0)</f>
        <v>0</v>
      </c>
      <c r="M158" s="5">
        <f ca="1">IF(Table!E159= "IT", 1,0)</f>
        <v>0</v>
      </c>
      <c r="N158" s="5">
        <f ca="1">IF(Table!E159= "General Work", 1,0)</f>
        <v>0</v>
      </c>
      <c r="O158" s="13">
        <f ca="1">IF(Table!E159= "Agriculture", 1,0)</f>
        <v>1</v>
      </c>
      <c r="X158" s="57">
        <f ca="1">(Table!O159/Table!I159)</f>
        <v>58610.64825159192</v>
      </c>
      <c r="Y158" s="58"/>
      <c r="Z158" s="25"/>
      <c r="AA158"/>
      <c r="AB158"/>
      <c r="AE158">
        <f ca="1">IF(Table!T159&gt;'Solution Basic XCEL'!$AI$2, 1,0)</f>
        <v>1</v>
      </c>
      <c r="AH158">
        <f ca="1">IF(Table!T159&gt;'Solution Basic XCEL'!$AI$2, 1,0)</f>
        <v>1</v>
      </c>
      <c r="AJ158" t="s">
        <v>72</v>
      </c>
      <c r="AK158" s="28">
        <f ca="1">(Table!N159/Table!M159)</f>
        <v>0.87016357679143697</v>
      </c>
      <c r="AM158">
        <f t="shared" ca="1" si="2"/>
        <v>0</v>
      </c>
    </row>
    <row r="159" spans="1:39" x14ac:dyDescent="0.3">
      <c r="A159" s="5">
        <f ca="1">IF(Table!B160= "Men", 1, 0)</f>
        <v>1</v>
      </c>
      <c r="B159" s="5">
        <f ca="1">IF(Table!B160 = "Women", 1, 0)</f>
        <v>0</v>
      </c>
      <c r="J159" s="12">
        <f ca="1">IF(Table!E160= "Health", 1,0)</f>
        <v>0</v>
      </c>
      <c r="K159" s="5">
        <f ca="1">IF(Table!E160= "Construction", 1,0)</f>
        <v>1</v>
      </c>
      <c r="L159" s="5">
        <f ca="1">IF(Table!E160= "Teaching", 1,0)</f>
        <v>0</v>
      </c>
      <c r="M159" s="5">
        <f ca="1">IF(Table!E160= "IT", 1,0)</f>
        <v>0</v>
      </c>
      <c r="N159" s="5">
        <f ca="1">IF(Table!E160= "General Work", 1,0)</f>
        <v>0</v>
      </c>
      <c r="O159" s="13">
        <f ca="1">IF(Table!E160= "Agriculture", 1,0)</f>
        <v>0</v>
      </c>
      <c r="X159" s="57">
        <f ca="1">(Table!O160/Table!I160)</f>
        <v>42444.594733426064</v>
      </c>
      <c r="Y159" s="58"/>
      <c r="Z159" s="25"/>
      <c r="AA159"/>
      <c r="AB159"/>
      <c r="AE159">
        <f ca="1">IF(Table!T160&gt;'Solution Basic XCEL'!$AI$2, 1,0)</f>
        <v>1</v>
      </c>
      <c r="AH159">
        <f ca="1">IF(Table!T160&gt;'Solution Basic XCEL'!$AI$2, 1,0)</f>
        <v>1</v>
      </c>
      <c r="AJ159" t="s">
        <v>72</v>
      </c>
      <c r="AK159" s="28">
        <f ca="1">(Table!N160/Table!M160)</f>
        <v>0.22007774155057558</v>
      </c>
      <c r="AM159">
        <f t="shared" ca="1" si="2"/>
        <v>1</v>
      </c>
    </row>
    <row r="160" spans="1:39" x14ac:dyDescent="0.3">
      <c r="A160" s="5">
        <f ca="1">IF(Table!B161= "Men", 1, 0)</f>
        <v>1</v>
      </c>
      <c r="B160" s="5">
        <f ca="1">IF(Table!B161 = "Women", 1, 0)</f>
        <v>0</v>
      </c>
      <c r="J160" s="12">
        <f ca="1">IF(Table!E161= "Health", 1,0)</f>
        <v>0</v>
      </c>
      <c r="K160" s="5">
        <f ca="1">IF(Table!E161= "Construction", 1,0)</f>
        <v>0</v>
      </c>
      <c r="L160" s="5">
        <f ca="1">IF(Table!E161= "Teaching", 1,0)</f>
        <v>0</v>
      </c>
      <c r="M160" s="5">
        <f ca="1">IF(Table!E161= "IT", 1,0)</f>
        <v>1</v>
      </c>
      <c r="N160" s="5">
        <f ca="1">IF(Table!E161= "General Work", 1,0)</f>
        <v>0</v>
      </c>
      <c r="O160" s="13">
        <f ca="1">IF(Table!E161= "Agriculture", 1,0)</f>
        <v>0</v>
      </c>
      <c r="X160" s="57">
        <f ca="1">(Table!O161/Table!I161)</f>
        <v>4484.4562696971125</v>
      </c>
      <c r="Y160" s="58"/>
      <c r="Z160" s="25"/>
      <c r="AA160"/>
      <c r="AB160"/>
      <c r="AE160">
        <f ca="1">IF(Table!T161&gt;'Solution Basic XCEL'!$AI$2, 1,0)</f>
        <v>0</v>
      </c>
      <c r="AH160">
        <f ca="1">IF(Table!T161&gt;'Solution Basic XCEL'!$AI$2, 1,0)</f>
        <v>0</v>
      </c>
      <c r="AJ160" t="s">
        <v>72</v>
      </c>
      <c r="AK160" s="28">
        <f ca="1">(Table!N161/Table!M161)</f>
        <v>0.16970272507624773</v>
      </c>
      <c r="AM160">
        <f t="shared" ca="1" si="2"/>
        <v>1</v>
      </c>
    </row>
    <row r="161" spans="1:39" x14ac:dyDescent="0.3">
      <c r="A161" s="5">
        <f ca="1">IF(Table!B162= "Men", 1, 0)</f>
        <v>0</v>
      </c>
      <c r="B161" s="5">
        <f ca="1">IF(Table!B162 = "Women", 1, 0)</f>
        <v>1</v>
      </c>
      <c r="J161" s="12">
        <f ca="1">IF(Table!E162= "Health", 1,0)</f>
        <v>1</v>
      </c>
      <c r="K161" s="5">
        <f ca="1">IF(Table!E162= "Construction", 1,0)</f>
        <v>0</v>
      </c>
      <c r="L161" s="5">
        <f ca="1">IF(Table!E162= "Teaching", 1,0)</f>
        <v>0</v>
      </c>
      <c r="M161" s="5">
        <f ca="1">IF(Table!E162= "IT", 1,0)</f>
        <v>0</v>
      </c>
      <c r="N161" s="5">
        <f ca="1">IF(Table!E162= "General Work", 1,0)</f>
        <v>0</v>
      </c>
      <c r="O161" s="13">
        <f ca="1">IF(Table!E162= "Agriculture", 1,0)</f>
        <v>0</v>
      </c>
      <c r="X161" s="57">
        <f ca="1">(Table!O162/Table!I162)</f>
        <v>3370.471330962961</v>
      </c>
      <c r="Y161" s="58"/>
      <c r="Z161" s="25"/>
      <c r="AA161"/>
      <c r="AB161"/>
      <c r="AE161">
        <f ca="1">IF(Table!T162&gt;'Solution Basic XCEL'!$AI$2, 1,0)</f>
        <v>1</v>
      </c>
      <c r="AH161">
        <f ca="1">IF(Table!T162&gt;'Solution Basic XCEL'!$AI$2, 1,0)</f>
        <v>1</v>
      </c>
      <c r="AJ161" t="s">
        <v>72</v>
      </c>
      <c r="AK161" s="28">
        <f ca="1">(Table!N162/Table!M162)</f>
        <v>0.98432433029620459</v>
      </c>
      <c r="AM161">
        <f t="shared" ca="1" si="2"/>
        <v>0</v>
      </c>
    </row>
    <row r="162" spans="1:39" x14ac:dyDescent="0.3">
      <c r="A162" s="5">
        <f ca="1">IF(Table!B163= "Men", 1, 0)</f>
        <v>0</v>
      </c>
      <c r="B162" s="5">
        <f ca="1">IF(Table!B163 = "Women", 1, 0)</f>
        <v>1</v>
      </c>
      <c r="J162" s="12">
        <f ca="1">IF(Table!E163= "Health", 1,0)</f>
        <v>0</v>
      </c>
      <c r="K162" s="5">
        <f ca="1">IF(Table!E163= "Construction", 1,0)</f>
        <v>0</v>
      </c>
      <c r="L162" s="5">
        <f ca="1">IF(Table!E163= "Teaching", 1,0)</f>
        <v>0</v>
      </c>
      <c r="M162" s="5">
        <f ca="1">IF(Table!E163= "IT", 1,0)</f>
        <v>1</v>
      </c>
      <c r="N162" s="5">
        <f ca="1">IF(Table!E163= "General Work", 1,0)</f>
        <v>0</v>
      </c>
      <c r="O162" s="13">
        <f ca="1">IF(Table!E163= "Agriculture", 1,0)</f>
        <v>0</v>
      </c>
      <c r="X162" s="57">
        <f ca="1">(Table!O163/Table!I163)</f>
        <v>21987.703365670859</v>
      </c>
      <c r="Y162" s="58"/>
      <c r="Z162" s="25"/>
      <c r="AA162"/>
      <c r="AB162"/>
      <c r="AE162">
        <f ca="1">IF(Table!T163&gt;'Solution Basic XCEL'!$AI$2, 1,0)</f>
        <v>1</v>
      </c>
      <c r="AH162">
        <f ca="1">IF(Table!T163&gt;'Solution Basic XCEL'!$AI$2, 1,0)</f>
        <v>1</v>
      </c>
      <c r="AJ162" t="s">
        <v>72</v>
      </c>
      <c r="AK162" s="28">
        <f ca="1">(Table!N163/Table!M163)</f>
        <v>0.48493060509938457</v>
      </c>
      <c r="AM162">
        <f t="shared" ca="1" si="2"/>
        <v>0</v>
      </c>
    </row>
    <row r="163" spans="1:39" x14ac:dyDescent="0.3">
      <c r="A163" s="5">
        <f ca="1">IF(Table!B164= "Men", 1, 0)</f>
        <v>1</v>
      </c>
      <c r="B163" s="5">
        <f ca="1">IF(Table!B164 = "Women", 1, 0)</f>
        <v>0</v>
      </c>
      <c r="J163" s="12">
        <f ca="1">IF(Table!E164= "Health", 1,0)</f>
        <v>0</v>
      </c>
      <c r="K163" s="5">
        <f ca="1">IF(Table!E164= "Construction", 1,0)</f>
        <v>0</v>
      </c>
      <c r="L163" s="5">
        <f ca="1">IF(Table!E164= "Teaching", 1,0)</f>
        <v>0</v>
      </c>
      <c r="M163" s="5">
        <f ca="1">IF(Table!E164= "IT", 1,0)</f>
        <v>0</v>
      </c>
      <c r="N163" s="5">
        <f ca="1">IF(Table!E164= "General Work", 1,0)</f>
        <v>0</v>
      </c>
      <c r="O163" s="13">
        <f ca="1">IF(Table!E164= "Agriculture", 1,0)</f>
        <v>1</v>
      </c>
      <c r="X163" s="57">
        <f ca="1">(Table!O164/Table!I164)</f>
        <v>55170.715272501802</v>
      </c>
      <c r="Y163" s="58"/>
      <c r="Z163" s="25"/>
      <c r="AA163"/>
      <c r="AB163"/>
      <c r="AE163">
        <f ca="1">IF(Table!T164&gt;'Solution Basic XCEL'!$AI$2, 1,0)</f>
        <v>1</v>
      </c>
      <c r="AH163">
        <f ca="1">IF(Table!T164&gt;'Solution Basic XCEL'!$AI$2, 1,0)</f>
        <v>1</v>
      </c>
      <c r="AJ163" t="s">
        <v>72</v>
      </c>
      <c r="AK163" s="28">
        <f ca="1">(Table!N164/Table!M164)</f>
        <v>0.4623292098688313</v>
      </c>
      <c r="AM163">
        <f t="shared" ca="1" si="2"/>
        <v>0</v>
      </c>
    </row>
    <row r="164" spans="1:39" x14ac:dyDescent="0.3">
      <c r="A164" s="5">
        <f ca="1">IF(Table!B165= "Men", 1, 0)</f>
        <v>0</v>
      </c>
      <c r="B164" s="5">
        <f ca="1">IF(Table!B165 = "Women", 1, 0)</f>
        <v>1</v>
      </c>
      <c r="J164" s="12">
        <f ca="1">IF(Table!E165= "Health", 1,0)</f>
        <v>0</v>
      </c>
      <c r="K164" s="5">
        <f ca="1">IF(Table!E165= "Construction", 1,0)</f>
        <v>0</v>
      </c>
      <c r="L164" s="5">
        <f ca="1">IF(Table!E165= "Teaching", 1,0)</f>
        <v>0</v>
      </c>
      <c r="M164" s="5">
        <f ca="1">IF(Table!E165= "IT", 1,0)</f>
        <v>0</v>
      </c>
      <c r="N164" s="5">
        <f ca="1">IF(Table!E165= "General Work", 1,0)</f>
        <v>1</v>
      </c>
      <c r="O164" s="13">
        <f ca="1">IF(Table!E165= "Agriculture", 1,0)</f>
        <v>0</v>
      </c>
      <c r="X164" s="57">
        <f ca="1">(Table!O165/Table!I165)</f>
        <v>71382.902012794759</v>
      </c>
      <c r="Y164" s="58"/>
      <c r="Z164" s="25"/>
      <c r="AA164"/>
      <c r="AB164"/>
      <c r="AE164">
        <f ca="1">IF(Table!T165&gt;'Solution Basic XCEL'!$AI$2, 1,0)</f>
        <v>1</v>
      </c>
      <c r="AH164">
        <f ca="1">IF(Table!T165&gt;'Solution Basic XCEL'!$AI$2, 1,0)</f>
        <v>1</v>
      </c>
      <c r="AJ164" t="s">
        <v>72</v>
      </c>
      <c r="AK164" s="28">
        <f ca="1">(Table!N165/Table!M165)</f>
        <v>0.93471100763134607</v>
      </c>
      <c r="AM164">
        <f t="shared" ca="1" si="2"/>
        <v>0</v>
      </c>
    </row>
    <row r="165" spans="1:39" x14ac:dyDescent="0.3">
      <c r="A165" s="5">
        <f ca="1">IF(Table!B166= "Men", 1, 0)</f>
        <v>1</v>
      </c>
      <c r="B165" s="5">
        <f ca="1">IF(Table!B166 = "Women", 1, 0)</f>
        <v>0</v>
      </c>
      <c r="J165" s="12">
        <f ca="1">IF(Table!E166= "Health", 1,0)</f>
        <v>0</v>
      </c>
      <c r="K165" s="5">
        <f ca="1">IF(Table!E166= "Construction", 1,0)</f>
        <v>0</v>
      </c>
      <c r="L165" s="5">
        <f ca="1">IF(Table!E166= "Teaching", 1,0)</f>
        <v>0</v>
      </c>
      <c r="M165" s="5">
        <f ca="1">IF(Table!E166= "IT", 1,0)</f>
        <v>0</v>
      </c>
      <c r="N165" s="5">
        <f ca="1">IF(Table!E166= "General Work", 1,0)</f>
        <v>1</v>
      </c>
      <c r="O165" s="13">
        <f ca="1">IF(Table!E166= "Agriculture", 1,0)</f>
        <v>0</v>
      </c>
      <c r="X165" s="57">
        <f ca="1">(Table!O166/Table!I166)</f>
        <v>21225.182299063741</v>
      </c>
      <c r="Y165" s="58"/>
      <c r="Z165" s="25"/>
      <c r="AA165"/>
      <c r="AB165"/>
      <c r="AE165">
        <f ca="1">IF(Table!T166&gt;'Solution Basic XCEL'!$AI$2, 1,0)</f>
        <v>1</v>
      </c>
      <c r="AH165">
        <f ca="1">IF(Table!T166&gt;'Solution Basic XCEL'!$AI$2, 1,0)</f>
        <v>1</v>
      </c>
      <c r="AJ165" t="s">
        <v>72</v>
      </c>
      <c r="AK165" s="28">
        <f ca="1">(Table!N166/Table!M166)</f>
        <v>0.99430254517074002</v>
      </c>
      <c r="AM165">
        <f t="shared" ca="1" si="2"/>
        <v>0</v>
      </c>
    </row>
    <row r="166" spans="1:39" x14ac:dyDescent="0.3">
      <c r="A166" s="5">
        <f ca="1">IF(Table!B167= "Men", 1, 0)</f>
        <v>0</v>
      </c>
      <c r="B166" s="5">
        <f ca="1">IF(Table!B167 = "Women", 1, 0)</f>
        <v>1</v>
      </c>
      <c r="J166" s="12">
        <f ca="1">IF(Table!E167= "Health", 1,0)</f>
        <v>0</v>
      </c>
      <c r="K166" s="5">
        <f ca="1">IF(Table!E167= "Construction", 1,0)</f>
        <v>1</v>
      </c>
      <c r="L166" s="5">
        <f ca="1">IF(Table!E167= "Teaching", 1,0)</f>
        <v>0</v>
      </c>
      <c r="M166" s="5">
        <f ca="1">IF(Table!E167= "IT", 1,0)</f>
        <v>0</v>
      </c>
      <c r="N166" s="5">
        <f ca="1">IF(Table!E167= "General Work", 1,0)</f>
        <v>0</v>
      </c>
      <c r="O166" s="13">
        <f ca="1">IF(Table!E167= "Agriculture", 1,0)</f>
        <v>0</v>
      </c>
      <c r="X166" s="57">
        <f ca="1">(Table!O167/Table!I167)</f>
        <v>48386.384678038041</v>
      </c>
      <c r="Y166" s="58"/>
      <c r="Z166" s="25"/>
      <c r="AA166"/>
      <c r="AB166"/>
      <c r="AE166">
        <f ca="1">IF(Table!T167&gt;'Solution Basic XCEL'!$AI$2, 1,0)</f>
        <v>1</v>
      </c>
      <c r="AH166">
        <f ca="1">IF(Table!T167&gt;'Solution Basic XCEL'!$AI$2, 1,0)</f>
        <v>1</v>
      </c>
      <c r="AJ166" t="s">
        <v>72</v>
      </c>
      <c r="AK166" s="28">
        <f ca="1">(Table!N167/Table!M167)</f>
        <v>0.63897240081992068</v>
      </c>
      <c r="AM166">
        <f t="shared" ca="1" si="2"/>
        <v>0</v>
      </c>
    </row>
    <row r="167" spans="1:39" x14ac:dyDescent="0.3">
      <c r="A167" s="5">
        <f ca="1">IF(Table!B168= "Men", 1, 0)</f>
        <v>0</v>
      </c>
      <c r="B167" s="5">
        <f ca="1">IF(Table!B168 = "Women", 1, 0)</f>
        <v>1</v>
      </c>
      <c r="J167" s="12">
        <f ca="1">IF(Table!E168= "Health", 1,0)</f>
        <v>1</v>
      </c>
      <c r="K167" s="5">
        <f ca="1">IF(Table!E168= "Construction", 1,0)</f>
        <v>0</v>
      </c>
      <c r="L167" s="5">
        <f ca="1">IF(Table!E168= "Teaching", 1,0)</f>
        <v>0</v>
      </c>
      <c r="M167" s="5">
        <f ca="1">IF(Table!E168= "IT", 1,0)</f>
        <v>0</v>
      </c>
      <c r="N167" s="5">
        <f ca="1">IF(Table!E168= "General Work", 1,0)</f>
        <v>0</v>
      </c>
      <c r="O167" s="13">
        <f ca="1">IF(Table!E168= "Agriculture", 1,0)</f>
        <v>0</v>
      </c>
      <c r="X167" s="57">
        <f ca="1">(Table!O168/Table!I168)</f>
        <v>9954.2944401919449</v>
      </c>
      <c r="Y167" s="58"/>
      <c r="Z167" s="25"/>
      <c r="AA167"/>
      <c r="AB167"/>
      <c r="AE167">
        <f ca="1">IF(Table!T168&gt;'Solution Basic XCEL'!$AI$2, 1,0)</f>
        <v>1</v>
      </c>
      <c r="AH167">
        <f ca="1">IF(Table!T168&gt;'Solution Basic XCEL'!$AI$2, 1,0)</f>
        <v>1</v>
      </c>
      <c r="AJ167" t="s">
        <v>72</v>
      </c>
      <c r="AK167" s="28">
        <f ca="1">(Table!N168/Table!M168)</f>
        <v>0.71434523422455942</v>
      </c>
      <c r="AM167">
        <f t="shared" ca="1" si="2"/>
        <v>0</v>
      </c>
    </row>
    <row r="168" spans="1:39" x14ac:dyDescent="0.3">
      <c r="A168" s="5">
        <f ca="1">IF(Table!B169= "Men", 1, 0)</f>
        <v>1</v>
      </c>
      <c r="B168" s="5">
        <f ca="1">IF(Table!B169 = "Women", 1, 0)</f>
        <v>0</v>
      </c>
      <c r="J168" s="12">
        <f ca="1">IF(Table!E169= "Health", 1,0)</f>
        <v>1</v>
      </c>
      <c r="K168" s="5">
        <f ca="1">IF(Table!E169= "Construction", 1,0)</f>
        <v>0</v>
      </c>
      <c r="L168" s="5">
        <f ca="1">IF(Table!E169= "Teaching", 1,0)</f>
        <v>0</v>
      </c>
      <c r="M168" s="5">
        <f ca="1">IF(Table!E169= "IT", 1,0)</f>
        <v>0</v>
      </c>
      <c r="N168" s="5">
        <f ca="1">IF(Table!E169= "General Work", 1,0)</f>
        <v>0</v>
      </c>
      <c r="O168" s="13">
        <f ca="1">IF(Table!E169= "Agriculture", 1,0)</f>
        <v>0</v>
      </c>
      <c r="X168" s="57">
        <f ca="1">(Table!O169/Table!I169)</f>
        <v>24025.155007975674</v>
      </c>
      <c r="Y168" s="58"/>
      <c r="Z168" s="25"/>
      <c r="AA168"/>
      <c r="AB168"/>
      <c r="AE168">
        <f ca="1">IF(Table!T169&gt;'Solution Basic XCEL'!$AI$2, 1,0)</f>
        <v>1</v>
      </c>
      <c r="AH168">
        <f ca="1">IF(Table!T169&gt;'Solution Basic XCEL'!$AI$2, 1,0)</f>
        <v>1</v>
      </c>
      <c r="AJ168" t="s">
        <v>72</v>
      </c>
      <c r="AK168" s="28">
        <f ca="1">(Table!N169/Table!M169)</f>
        <v>0.96370025384398517</v>
      </c>
      <c r="AM168">
        <f t="shared" ca="1" si="2"/>
        <v>0</v>
      </c>
    </row>
    <row r="169" spans="1:39" x14ac:dyDescent="0.3">
      <c r="A169" s="5">
        <f ca="1">IF(Table!B170= "Men", 1, 0)</f>
        <v>1</v>
      </c>
      <c r="B169" s="5">
        <f ca="1">IF(Table!B170 = "Women", 1, 0)</f>
        <v>0</v>
      </c>
      <c r="J169" s="12">
        <f ca="1">IF(Table!E170= "Health", 1,0)</f>
        <v>0</v>
      </c>
      <c r="K169" s="5">
        <f ca="1">IF(Table!E170= "Construction", 1,0)</f>
        <v>0</v>
      </c>
      <c r="L169" s="5">
        <f ca="1">IF(Table!E170= "Teaching", 1,0)</f>
        <v>0</v>
      </c>
      <c r="M169" s="5">
        <f ca="1">IF(Table!E170= "IT", 1,0)</f>
        <v>0</v>
      </c>
      <c r="N169" s="5">
        <f ca="1">IF(Table!E170= "General Work", 1,0)</f>
        <v>1</v>
      </c>
      <c r="O169" s="13">
        <f ca="1">IF(Table!E170= "Agriculture", 1,0)</f>
        <v>0</v>
      </c>
      <c r="X169" s="57">
        <f ca="1">(Table!O170/Table!I170)</f>
        <v>16090.478915528207</v>
      </c>
      <c r="Y169" s="58"/>
      <c r="Z169" s="25"/>
      <c r="AA169"/>
      <c r="AB169"/>
      <c r="AE169">
        <f ca="1">IF(Table!T170&gt;'Solution Basic XCEL'!$AI$2, 1,0)</f>
        <v>1</v>
      </c>
      <c r="AH169">
        <f ca="1">IF(Table!T170&gt;'Solution Basic XCEL'!$AI$2, 1,0)</f>
        <v>1</v>
      </c>
      <c r="AJ169" t="s">
        <v>72</v>
      </c>
      <c r="AK169" s="28">
        <f ca="1">(Table!N170/Table!M170)</f>
        <v>0.5264933537318639</v>
      </c>
      <c r="AM169">
        <f t="shared" ca="1" si="2"/>
        <v>0</v>
      </c>
    </row>
    <row r="170" spans="1:39" x14ac:dyDescent="0.3">
      <c r="A170" s="5">
        <f ca="1">IF(Table!B171= "Men", 1, 0)</f>
        <v>1</v>
      </c>
      <c r="B170" s="5">
        <f ca="1">IF(Table!B171 = "Women", 1, 0)</f>
        <v>0</v>
      </c>
      <c r="J170" s="12">
        <f ca="1">IF(Table!E171= "Health", 1,0)</f>
        <v>0</v>
      </c>
      <c r="K170" s="5">
        <f ca="1">IF(Table!E171= "Construction", 1,0)</f>
        <v>0</v>
      </c>
      <c r="L170" s="5">
        <f ca="1">IF(Table!E171= "Teaching", 1,0)</f>
        <v>1</v>
      </c>
      <c r="M170" s="5">
        <f ca="1">IF(Table!E171= "IT", 1,0)</f>
        <v>0</v>
      </c>
      <c r="N170" s="5">
        <f ca="1">IF(Table!E171= "General Work", 1,0)</f>
        <v>0</v>
      </c>
      <c r="O170" s="13">
        <f ca="1">IF(Table!E171= "Agriculture", 1,0)</f>
        <v>0</v>
      </c>
      <c r="X170" s="57">
        <f ca="1">(Table!O171/Table!I171)</f>
        <v>10357.585543728697</v>
      </c>
      <c r="Y170" s="58"/>
      <c r="Z170" s="25"/>
      <c r="AA170"/>
      <c r="AB170"/>
      <c r="AE170">
        <f ca="1">IF(Table!T171&gt;'Solution Basic XCEL'!$AI$2, 1,0)</f>
        <v>1</v>
      </c>
      <c r="AH170">
        <f ca="1">IF(Table!T171&gt;'Solution Basic XCEL'!$AI$2, 1,0)</f>
        <v>1</v>
      </c>
      <c r="AJ170" t="s">
        <v>72</v>
      </c>
      <c r="AK170" s="28">
        <f ca="1">(Table!N171/Table!M171)</f>
        <v>0.7818585348677477</v>
      </c>
      <c r="AM170">
        <f t="shared" ca="1" si="2"/>
        <v>0</v>
      </c>
    </row>
    <row r="171" spans="1:39" x14ac:dyDescent="0.3">
      <c r="A171" s="5">
        <f ca="1">IF(Table!B172= "Men", 1, 0)</f>
        <v>0</v>
      </c>
      <c r="B171" s="5">
        <f ca="1">IF(Table!B172 = "Women", 1, 0)</f>
        <v>1</v>
      </c>
      <c r="J171" s="12">
        <f ca="1">IF(Table!E172= "Health", 1,0)</f>
        <v>0</v>
      </c>
      <c r="K171" s="5">
        <f ca="1">IF(Table!E172= "Construction", 1,0)</f>
        <v>0</v>
      </c>
      <c r="L171" s="5">
        <f ca="1">IF(Table!E172= "Teaching", 1,0)</f>
        <v>0</v>
      </c>
      <c r="M171" s="5">
        <f ca="1">IF(Table!E172= "IT", 1,0)</f>
        <v>0</v>
      </c>
      <c r="N171" s="5">
        <f ca="1">IF(Table!E172= "General Work", 1,0)</f>
        <v>0</v>
      </c>
      <c r="O171" s="13">
        <f ca="1">IF(Table!E172= "Agriculture", 1,0)</f>
        <v>1</v>
      </c>
      <c r="X171" s="57">
        <f ca="1">(Table!O172/Table!I172)</f>
        <v>29607.831400552219</v>
      </c>
      <c r="Y171" s="58"/>
      <c r="Z171" s="25"/>
      <c r="AA171"/>
      <c r="AB171"/>
      <c r="AE171">
        <f ca="1">IF(Table!T172&gt;'Solution Basic XCEL'!$AI$2, 1,0)</f>
        <v>1</v>
      </c>
      <c r="AH171">
        <f ca="1">IF(Table!T172&gt;'Solution Basic XCEL'!$AI$2, 1,0)</f>
        <v>1</v>
      </c>
      <c r="AJ171" t="s">
        <v>72</v>
      </c>
      <c r="AK171" s="28">
        <f ca="1">(Table!N172/Table!M172)</f>
        <v>0.75503037200823109</v>
      </c>
      <c r="AM171">
        <f t="shared" ca="1" si="2"/>
        <v>0</v>
      </c>
    </row>
    <row r="172" spans="1:39" x14ac:dyDescent="0.3">
      <c r="A172" s="5">
        <f ca="1">IF(Table!B173= "Men", 1, 0)</f>
        <v>0</v>
      </c>
      <c r="B172" s="5">
        <f ca="1">IF(Table!B173 = "Women", 1, 0)</f>
        <v>1</v>
      </c>
      <c r="J172" s="12">
        <f ca="1">IF(Table!E173= "Health", 1,0)</f>
        <v>0</v>
      </c>
      <c r="K172" s="5">
        <f ca="1">IF(Table!E173= "Construction", 1,0)</f>
        <v>1</v>
      </c>
      <c r="L172" s="5">
        <f ca="1">IF(Table!E173= "Teaching", 1,0)</f>
        <v>0</v>
      </c>
      <c r="M172" s="5">
        <f ca="1">IF(Table!E173= "IT", 1,0)</f>
        <v>0</v>
      </c>
      <c r="N172" s="5">
        <f ca="1">IF(Table!E173= "General Work", 1,0)</f>
        <v>0</v>
      </c>
      <c r="O172" s="13">
        <f ca="1">IF(Table!E173= "Agriculture", 1,0)</f>
        <v>0</v>
      </c>
      <c r="X172" s="57">
        <f ca="1">(Table!O173/Table!I173)</f>
        <v>75575.499140981556</v>
      </c>
      <c r="Y172" s="58"/>
      <c r="Z172" s="25"/>
      <c r="AA172"/>
      <c r="AB172"/>
      <c r="AE172">
        <f ca="1">IF(Table!T173&gt;'Solution Basic XCEL'!$AI$2, 1,0)</f>
        <v>1</v>
      </c>
      <c r="AH172">
        <f ca="1">IF(Table!T173&gt;'Solution Basic XCEL'!$AI$2, 1,0)</f>
        <v>1</v>
      </c>
      <c r="AJ172" t="s">
        <v>72</v>
      </c>
      <c r="AK172" s="28">
        <f ca="1">(Table!N173/Table!M173)</f>
        <v>0.62953190895478728</v>
      </c>
      <c r="AM172">
        <f t="shared" ref="AM172:AM235" ca="1" si="3">IF(AK172&lt;$AS$3, 1,0)</f>
        <v>0</v>
      </c>
    </row>
    <row r="173" spans="1:39" x14ac:dyDescent="0.3">
      <c r="A173" s="5">
        <f ca="1">IF(Table!B174= "Men", 1, 0)</f>
        <v>1</v>
      </c>
      <c r="B173" s="5">
        <f ca="1">IF(Table!B174 = "Women", 1, 0)</f>
        <v>0</v>
      </c>
      <c r="J173" s="12">
        <f ca="1">IF(Table!E174= "Health", 1,0)</f>
        <v>0</v>
      </c>
      <c r="K173" s="5">
        <f ca="1">IF(Table!E174= "Construction", 1,0)</f>
        <v>0</v>
      </c>
      <c r="L173" s="5">
        <f ca="1">IF(Table!E174= "Teaching", 1,0)</f>
        <v>1</v>
      </c>
      <c r="M173" s="5">
        <f ca="1">IF(Table!E174= "IT", 1,0)</f>
        <v>0</v>
      </c>
      <c r="N173" s="5">
        <f ca="1">IF(Table!E174= "General Work", 1,0)</f>
        <v>0</v>
      </c>
      <c r="O173" s="13">
        <f ca="1">IF(Table!E174= "Agriculture", 1,0)</f>
        <v>0</v>
      </c>
      <c r="X173" s="57">
        <f ca="1">(Table!O174/Table!I174)</f>
        <v>46597.739121822815</v>
      </c>
      <c r="Y173" s="58"/>
      <c r="Z173" s="25"/>
      <c r="AA173"/>
      <c r="AB173"/>
      <c r="AE173">
        <f ca="1">IF(Table!T174&gt;'Solution Basic XCEL'!$AI$2, 1,0)</f>
        <v>1</v>
      </c>
      <c r="AH173">
        <f ca="1">IF(Table!T174&gt;'Solution Basic XCEL'!$AI$2, 1,0)</f>
        <v>1</v>
      </c>
      <c r="AJ173" t="s">
        <v>72</v>
      </c>
      <c r="AK173" s="28">
        <f ca="1">(Table!N174/Table!M174)</f>
        <v>0.29060940572935334</v>
      </c>
      <c r="AM173">
        <f t="shared" ca="1" si="3"/>
        <v>1</v>
      </c>
    </row>
    <row r="174" spans="1:39" x14ac:dyDescent="0.3">
      <c r="A174" s="5">
        <f ca="1">IF(Table!B175= "Men", 1, 0)</f>
        <v>0</v>
      </c>
      <c r="B174" s="5">
        <f ca="1">IF(Table!B175 = "Women", 1, 0)</f>
        <v>1</v>
      </c>
      <c r="J174" s="12">
        <f ca="1">IF(Table!E175= "Health", 1,0)</f>
        <v>0</v>
      </c>
      <c r="K174" s="5">
        <f ca="1">IF(Table!E175= "Construction", 1,0)</f>
        <v>0</v>
      </c>
      <c r="L174" s="5">
        <f ca="1">IF(Table!E175= "Teaching", 1,0)</f>
        <v>0</v>
      </c>
      <c r="M174" s="5">
        <f ca="1">IF(Table!E175= "IT", 1,0)</f>
        <v>0</v>
      </c>
      <c r="N174" s="5">
        <f ca="1">IF(Table!E175= "General Work", 1,0)</f>
        <v>0</v>
      </c>
      <c r="O174" s="13">
        <f ca="1">IF(Table!E175= "Agriculture", 1,0)</f>
        <v>1</v>
      </c>
      <c r="X174" s="57">
        <f ca="1">(Table!O175/Table!I175)</f>
        <v>39304.386359464072</v>
      </c>
      <c r="Y174" s="58"/>
      <c r="Z174" s="25"/>
      <c r="AA174"/>
      <c r="AB174"/>
      <c r="AE174">
        <f ca="1">IF(Table!T175&gt;'Solution Basic XCEL'!$AI$2, 1,0)</f>
        <v>1</v>
      </c>
      <c r="AH174">
        <f ca="1">IF(Table!T175&gt;'Solution Basic XCEL'!$AI$2, 1,0)</f>
        <v>1</v>
      </c>
      <c r="AJ174" t="s">
        <v>72</v>
      </c>
      <c r="AK174" s="28">
        <f ca="1">(Table!N175/Table!M175)</f>
        <v>0.78557819910295812</v>
      </c>
      <c r="AM174">
        <f t="shared" ca="1" si="3"/>
        <v>0</v>
      </c>
    </row>
    <row r="175" spans="1:39" x14ac:dyDescent="0.3">
      <c r="A175" s="5">
        <f ca="1">IF(Table!B176= "Men", 1, 0)</f>
        <v>0</v>
      </c>
      <c r="B175" s="5">
        <f ca="1">IF(Table!B176 = "Women", 1, 0)</f>
        <v>1</v>
      </c>
      <c r="J175" s="12">
        <f ca="1">IF(Table!E176= "Health", 1,0)</f>
        <v>1</v>
      </c>
      <c r="K175" s="5">
        <f ca="1">IF(Table!E176= "Construction", 1,0)</f>
        <v>0</v>
      </c>
      <c r="L175" s="5">
        <f ca="1">IF(Table!E176= "Teaching", 1,0)</f>
        <v>0</v>
      </c>
      <c r="M175" s="5">
        <f ca="1">IF(Table!E176= "IT", 1,0)</f>
        <v>0</v>
      </c>
      <c r="N175" s="5">
        <f ca="1">IF(Table!E176= "General Work", 1,0)</f>
        <v>0</v>
      </c>
      <c r="O175" s="13">
        <f ca="1">IF(Table!E176= "Agriculture", 1,0)</f>
        <v>0</v>
      </c>
      <c r="X175" s="57">
        <f ca="1">(Table!O176/Table!I176)</f>
        <v>20854.831649066444</v>
      </c>
      <c r="Y175" s="58"/>
      <c r="Z175" s="25"/>
      <c r="AA175"/>
      <c r="AB175"/>
      <c r="AE175">
        <f ca="1">IF(Table!T176&gt;'Solution Basic XCEL'!$AI$2, 1,0)</f>
        <v>1</v>
      </c>
      <c r="AH175">
        <f ca="1">IF(Table!T176&gt;'Solution Basic XCEL'!$AI$2, 1,0)</f>
        <v>1</v>
      </c>
      <c r="AJ175" t="s">
        <v>72</v>
      </c>
      <c r="AK175" s="28">
        <f ca="1">(Table!N176/Table!M176)</f>
        <v>0.41774614363116291</v>
      </c>
      <c r="AM175">
        <f t="shared" ca="1" si="3"/>
        <v>0</v>
      </c>
    </row>
    <row r="176" spans="1:39" x14ac:dyDescent="0.3">
      <c r="A176" s="5">
        <f ca="1">IF(Table!B177= "Men", 1, 0)</f>
        <v>0</v>
      </c>
      <c r="B176" s="5">
        <f ca="1">IF(Table!B177 = "Women", 1, 0)</f>
        <v>1</v>
      </c>
      <c r="J176" s="12">
        <f ca="1">IF(Table!E177= "Health", 1,0)</f>
        <v>0</v>
      </c>
      <c r="K176" s="5">
        <f ca="1">IF(Table!E177= "Construction", 1,0)</f>
        <v>1</v>
      </c>
      <c r="L176" s="5">
        <f ca="1">IF(Table!E177= "Teaching", 1,0)</f>
        <v>0</v>
      </c>
      <c r="M176" s="5">
        <f ca="1">IF(Table!E177= "IT", 1,0)</f>
        <v>0</v>
      </c>
      <c r="N176" s="5">
        <f ca="1">IF(Table!E177= "General Work", 1,0)</f>
        <v>0</v>
      </c>
      <c r="O176" s="13">
        <f ca="1">IF(Table!E177= "Agriculture", 1,0)</f>
        <v>0</v>
      </c>
      <c r="X176" s="57">
        <f ca="1">(Table!O177/Table!I177)</f>
        <v>74885.937212794117</v>
      </c>
      <c r="Y176" s="58"/>
      <c r="Z176" s="25"/>
      <c r="AA176"/>
      <c r="AB176"/>
      <c r="AE176">
        <f ca="1">IF(Table!T177&gt;'Solution Basic XCEL'!$AI$2, 1,0)</f>
        <v>1</v>
      </c>
      <c r="AH176">
        <f ca="1">IF(Table!T177&gt;'Solution Basic XCEL'!$AI$2, 1,0)</f>
        <v>1</v>
      </c>
      <c r="AJ176" t="s">
        <v>72</v>
      </c>
      <c r="AK176" s="28">
        <f ca="1">(Table!N177/Table!M177)</f>
        <v>0.5627401315164795</v>
      </c>
      <c r="AM176">
        <f t="shared" ca="1" si="3"/>
        <v>0</v>
      </c>
    </row>
    <row r="177" spans="1:39" x14ac:dyDescent="0.3">
      <c r="A177" s="5">
        <f ca="1">IF(Table!B178= "Men", 1, 0)</f>
        <v>1</v>
      </c>
      <c r="B177" s="5">
        <f ca="1">IF(Table!B178 = "Women", 1, 0)</f>
        <v>0</v>
      </c>
      <c r="J177" s="12">
        <f ca="1">IF(Table!E178= "Health", 1,0)</f>
        <v>0</v>
      </c>
      <c r="K177" s="5">
        <f ca="1">IF(Table!E178= "Construction", 1,0)</f>
        <v>0</v>
      </c>
      <c r="L177" s="5">
        <f ca="1">IF(Table!E178= "Teaching", 1,0)</f>
        <v>0</v>
      </c>
      <c r="M177" s="5">
        <f ca="1">IF(Table!E178= "IT", 1,0)</f>
        <v>0</v>
      </c>
      <c r="N177" s="5">
        <f ca="1">IF(Table!E178= "General Work", 1,0)</f>
        <v>1</v>
      </c>
      <c r="O177" s="13">
        <f ca="1">IF(Table!E178= "Agriculture", 1,0)</f>
        <v>0</v>
      </c>
      <c r="X177" s="57">
        <f ca="1">(Table!O178/Table!I178)</f>
        <v>35582.042080154228</v>
      </c>
      <c r="Y177" s="58"/>
      <c r="Z177" s="25"/>
      <c r="AA177"/>
      <c r="AB177"/>
      <c r="AE177">
        <f ca="1">IF(Table!T178&gt;'Solution Basic XCEL'!$AI$2, 1,0)</f>
        <v>0</v>
      </c>
      <c r="AH177">
        <f ca="1">IF(Table!T178&gt;'Solution Basic XCEL'!$AI$2, 1,0)</f>
        <v>0</v>
      </c>
      <c r="AJ177" t="s">
        <v>72</v>
      </c>
      <c r="AK177" s="28">
        <f ca="1">(Table!N178/Table!M178)</f>
        <v>5.8757398106190739E-2</v>
      </c>
      <c r="AM177">
        <f t="shared" ca="1" si="3"/>
        <v>1</v>
      </c>
    </row>
    <row r="178" spans="1:39" x14ac:dyDescent="0.3">
      <c r="A178" s="5">
        <f ca="1">IF(Table!B179= "Men", 1, 0)</f>
        <v>1</v>
      </c>
      <c r="B178" s="5">
        <f ca="1">IF(Table!B179 = "Women", 1, 0)</f>
        <v>0</v>
      </c>
      <c r="J178" s="12">
        <f ca="1">IF(Table!E179= "Health", 1,0)</f>
        <v>0</v>
      </c>
      <c r="K178" s="5">
        <f ca="1">IF(Table!E179= "Construction", 1,0)</f>
        <v>0</v>
      </c>
      <c r="L178" s="5">
        <f ca="1">IF(Table!E179= "Teaching", 1,0)</f>
        <v>0</v>
      </c>
      <c r="M178" s="5">
        <f ca="1">IF(Table!E179= "IT", 1,0)</f>
        <v>0</v>
      </c>
      <c r="N178" s="5">
        <f ca="1">IF(Table!E179= "General Work", 1,0)</f>
        <v>1</v>
      </c>
      <c r="O178" s="13">
        <f ca="1">IF(Table!E179= "Agriculture", 1,0)</f>
        <v>0</v>
      </c>
      <c r="X178" s="57">
        <f ca="1">(Table!O179/Table!I179)</f>
        <v>55423.621913618779</v>
      </c>
      <c r="Y178" s="58"/>
      <c r="Z178" s="25"/>
      <c r="AA178"/>
      <c r="AB178"/>
      <c r="AE178">
        <f ca="1">IF(Table!T179&gt;'Solution Basic XCEL'!$AI$2, 1,0)</f>
        <v>1</v>
      </c>
      <c r="AH178">
        <f ca="1">IF(Table!T179&gt;'Solution Basic XCEL'!$AI$2, 1,0)</f>
        <v>1</v>
      </c>
      <c r="AJ178" t="s">
        <v>72</v>
      </c>
      <c r="AK178" s="28">
        <f ca="1">(Table!N179/Table!M179)</f>
        <v>0.64936914786638722</v>
      </c>
      <c r="AM178">
        <f t="shared" ca="1" si="3"/>
        <v>0</v>
      </c>
    </row>
    <row r="179" spans="1:39" x14ac:dyDescent="0.3">
      <c r="A179" s="5">
        <f ca="1">IF(Table!B180= "Men", 1, 0)</f>
        <v>0</v>
      </c>
      <c r="B179" s="5">
        <f ca="1">IF(Table!B180 = "Women", 1, 0)</f>
        <v>1</v>
      </c>
      <c r="J179" s="12">
        <f ca="1">IF(Table!E180= "Health", 1,0)</f>
        <v>0</v>
      </c>
      <c r="K179" s="5">
        <f ca="1">IF(Table!E180= "Construction", 1,0)</f>
        <v>0</v>
      </c>
      <c r="L179" s="5">
        <f ca="1">IF(Table!E180= "Teaching", 1,0)</f>
        <v>1</v>
      </c>
      <c r="M179" s="5">
        <f ca="1">IF(Table!E180= "IT", 1,0)</f>
        <v>0</v>
      </c>
      <c r="N179" s="5">
        <f ca="1">IF(Table!E180= "General Work", 1,0)</f>
        <v>0</v>
      </c>
      <c r="O179" s="13">
        <f ca="1">IF(Table!E180= "Agriculture", 1,0)</f>
        <v>0</v>
      </c>
      <c r="X179" s="57">
        <f ca="1">(Table!O180/Table!I180)</f>
        <v>25109.628970928796</v>
      </c>
      <c r="Y179" s="58"/>
      <c r="Z179" s="25"/>
      <c r="AA179"/>
      <c r="AB179"/>
      <c r="AE179">
        <f ca="1">IF(Table!T180&gt;'Solution Basic XCEL'!$AI$2, 1,0)</f>
        <v>1</v>
      </c>
      <c r="AH179">
        <f ca="1">IF(Table!T180&gt;'Solution Basic XCEL'!$AI$2, 1,0)</f>
        <v>1</v>
      </c>
      <c r="AJ179" t="s">
        <v>72</v>
      </c>
      <c r="AK179" s="28">
        <f ca="1">(Table!N180/Table!M180)</f>
        <v>0.47644795493579695</v>
      </c>
      <c r="AM179">
        <f t="shared" ca="1" si="3"/>
        <v>0</v>
      </c>
    </row>
    <row r="180" spans="1:39" x14ac:dyDescent="0.3">
      <c r="A180" s="5">
        <f ca="1">IF(Table!B181= "Men", 1, 0)</f>
        <v>0</v>
      </c>
      <c r="B180" s="5">
        <f ca="1">IF(Table!B181 = "Women", 1, 0)</f>
        <v>1</v>
      </c>
      <c r="J180" s="12">
        <f ca="1">IF(Table!E181= "Health", 1,0)</f>
        <v>0</v>
      </c>
      <c r="K180" s="5">
        <f ca="1">IF(Table!E181= "Construction", 1,0)</f>
        <v>0</v>
      </c>
      <c r="L180" s="5">
        <f ca="1">IF(Table!E181= "Teaching", 1,0)</f>
        <v>1</v>
      </c>
      <c r="M180" s="5">
        <f ca="1">IF(Table!E181= "IT", 1,0)</f>
        <v>0</v>
      </c>
      <c r="N180" s="5">
        <f ca="1">IF(Table!E181= "General Work", 1,0)</f>
        <v>0</v>
      </c>
      <c r="O180" s="13">
        <f ca="1">IF(Table!E181= "Agriculture", 1,0)</f>
        <v>0</v>
      </c>
      <c r="X180" s="57">
        <f ca="1">(Table!O181/Table!I181)</f>
        <v>5908.2125848607839</v>
      </c>
      <c r="Y180" s="58"/>
      <c r="Z180" s="25"/>
      <c r="AA180"/>
      <c r="AB180"/>
      <c r="AE180">
        <f ca="1">IF(Table!T181&gt;'Solution Basic XCEL'!$AI$2, 1,0)</f>
        <v>1</v>
      </c>
      <c r="AH180">
        <f ca="1">IF(Table!T181&gt;'Solution Basic XCEL'!$AI$2, 1,0)</f>
        <v>1</v>
      </c>
      <c r="AJ180" t="s">
        <v>72</v>
      </c>
      <c r="AK180" s="28">
        <f ca="1">(Table!N181/Table!M181)</f>
        <v>0.92559588025036144</v>
      </c>
      <c r="AM180">
        <f t="shared" ca="1" si="3"/>
        <v>0</v>
      </c>
    </row>
    <row r="181" spans="1:39" x14ac:dyDescent="0.3">
      <c r="A181" s="5">
        <f ca="1">IF(Table!B182= "Men", 1, 0)</f>
        <v>0</v>
      </c>
      <c r="B181" s="5">
        <f ca="1">IF(Table!B182 = "Women", 1, 0)</f>
        <v>1</v>
      </c>
      <c r="J181" s="12">
        <f ca="1">IF(Table!E182= "Health", 1,0)</f>
        <v>0</v>
      </c>
      <c r="K181" s="5">
        <f ca="1">IF(Table!E182= "Construction", 1,0)</f>
        <v>1</v>
      </c>
      <c r="L181" s="5">
        <f ca="1">IF(Table!E182= "Teaching", 1,0)</f>
        <v>0</v>
      </c>
      <c r="M181" s="5">
        <f ca="1">IF(Table!E182= "IT", 1,0)</f>
        <v>0</v>
      </c>
      <c r="N181" s="5">
        <f ca="1">IF(Table!E182= "General Work", 1,0)</f>
        <v>0</v>
      </c>
      <c r="O181" s="13">
        <f ca="1">IF(Table!E182= "Agriculture", 1,0)</f>
        <v>0</v>
      </c>
      <c r="X181" s="57">
        <f ca="1">(Table!O182/Table!I182)</f>
        <v>46624.380573414404</v>
      </c>
      <c r="Y181" s="58"/>
      <c r="Z181" s="25"/>
      <c r="AA181"/>
      <c r="AB181"/>
      <c r="AE181">
        <f ca="1">IF(Table!T182&gt;'Solution Basic XCEL'!$AI$2, 1,0)</f>
        <v>1</v>
      </c>
      <c r="AH181">
        <f ca="1">IF(Table!T182&gt;'Solution Basic XCEL'!$AI$2, 1,0)</f>
        <v>1</v>
      </c>
      <c r="AJ181" t="s">
        <v>72</v>
      </c>
      <c r="AK181" s="28">
        <f ca="1">(Table!N182/Table!M182)</f>
        <v>0.94740872970863232</v>
      </c>
      <c r="AM181">
        <f t="shared" ca="1" si="3"/>
        <v>0</v>
      </c>
    </row>
    <row r="182" spans="1:39" x14ac:dyDescent="0.3">
      <c r="A182" s="5">
        <f ca="1">IF(Table!B183= "Men", 1, 0)</f>
        <v>1</v>
      </c>
      <c r="B182" s="5">
        <f ca="1">IF(Table!B183 = "Women", 1, 0)</f>
        <v>0</v>
      </c>
      <c r="J182" s="12">
        <f ca="1">IF(Table!E183= "Health", 1,0)</f>
        <v>1</v>
      </c>
      <c r="K182" s="5">
        <f ca="1">IF(Table!E183= "Construction", 1,0)</f>
        <v>0</v>
      </c>
      <c r="L182" s="5">
        <f ca="1">IF(Table!E183= "Teaching", 1,0)</f>
        <v>0</v>
      </c>
      <c r="M182" s="5">
        <f ca="1">IF(Table!E183= "IT", 1,0)</f>
        <v>0</v>
      </c>
      <c r="N182" s="5">
        <f ca="1">IF(Table!E183= "General Work", 1,0)</f>
        <v>0</v>
      </c>
      <c r="O182" s="13">
        <f ca="1">IF(Table!E183= "Agriculture", 1,0)</f>
        <v>0</v>
      </c>
      <c r="X182" s="57">
        <f ca="1">(Table!O183/Table!I183)</f>
        <v>41909.148841988965</v>
      </c>
      <c r="Y182" s="58"/>
      <c r="Z182" s="25"/>
      <c r="AA182"/>
      <c r="AB182"/>
      <c r="AE182">
        <f ca="1">IF(Table!T183&gt;'Solution Basic XCEL'!$AI$2, 1,0)</f>
        <v>1</v>
      </c>
      <c r="AH182">
        <f ca="1">IF(Table!T183&gt;'Solution Basic XCEL'!$AI$2, 1,0)</f>
        <v>1</v>
      </c>
      <c r="AJ182" t="s">
        <v>72</v>
      </c>
      <c r="AK182" s="28">
        <f ca="1">(Table!N183/Table!M183)</f>
        <v>0.73845930915470304</v>
      </c>
      <c r="AM182">
        <f t="shared" ca="1" si="3"/>
        <v>0</v>
      </c>
    </row>
    <row r="183" spans="1:39" x14ac:dyDescent="0.3">
      <c r="A183" s="5">
        <f ca="1">IF(Table!B184= "Men", 1, 0)</f>
        <v>0</v>
      </c>
      <c r="B183" s="5">
        <f ca="1">IF(Table!B184 = "Women", 1, 0)</f>
        <v>1</v>
      </c>
      <c r="J183" s="12">
        <f ca="1">IF(Table!E184= "Health", 1,0)</f>
        <v>0</v>
      </c>
      <c r="K183" s="5">
        <f ca="1">IF(Table!E184= "Construction", 1,0)</f>
        <v>0</v>
      </c>
      <c r="L183" s="5">
        <f ca="1">IF(Table!E184= "Teaching", 1,0)</f>
        <v>0</v>
      </c>
      <c r="M183" s="5">
        <f ca="1">IF(Table!E184= "IT", 1,0)</f>
        <v>1</v>
      </c>
      <c r="N183" s="5">
        <f ca="1">IF(Table!E184= "General Work", 1,0)</f>
        <v>0</v>
      </c>
      <c r="O183" s="13">
        <f ca="1">IF(Table!E184= "Agriculture", 1,0)</f>
        <v>0</v>
      </c>
      <c r="X183" s="57">
        <f ca="1">(Table!O184/Table!I184)</f>
        <v>31521.619618354271</v>
      </c>
      <c r="Y183" s="58"/>
      <c r="Z183" s="25"/>
      <c r="AA183"/>
      <c r="AB183"/>
      <c r="AE183">
        <f ca="1">IF(Table!T184&gt;'Solution Basic XCEL'!$AI$2, 1,0)</f>
        <v>1</v>
      </c>
      <c r="AH183">
        <f ca="1">IF(Table!T184&gt;'Solution Basic XCEL'!$AI$2, 1,0)</f>
        <v>1</v>
      </c>
      <c r="AJ183" t="s">
        <v>72</v>
      </c>
      <c r="AK183" s="28">
        <f ca="1">(Table!N184/Table!M184)</f>
        <v>0.92983155962409425</v>
      </c>
      <c r="AM183">
        <f t="shared" ca="1" si="3"/>
        <v>0</v>
      </c>
    </row>
    <row r="184" spans="1:39" x14ac:dyDescent="0.3">
      <c r="A184" s="5">
        <f ca="1">IF(Table!B185= "Men", 1, 0)</f>
        <v>0</v>
      </c>
      <c r="B184" s="5">
        <f ca="1">IF(Table!B185 = "Women", 1, 0)</f>
        <v>1</v>
      </c>
      <c r="J184" s="12">
        <f ca="1">IF(Table!E185= "Health", 1,0)</f>
        <v>0</v>
      </c>
      <c r="K184" s="5">
        <f ca="1">IF(Table!E185= "Construction", 1,0)</f>
        <v>1</v>
      </c>
      <c r="L184" s="5">
        <f ca="1">IF(Table!E185= "Teaching", 1,0)</f>
        <v>0</v>
      </c>
      <c r="M184" s="5">
        <f ca="1">IF(Table!E185= "IT", 1,0)</f>
        <v>0</v>
      </c>
      <c r="N184" s="5">
        <f ca="1">IF(Table!E185= "General Work", 1,0)</f>
        <v>0</v>
      </c>
      <c r="O184" s="13">
        <f ca="1">IF(Table!E185= "Agriculture", 1,0)</f>
        <v>0</v>
      </c>
      <c r="X184" s="57">
        <f ca="1">(Table!O185/Table!I185)</f>
        <v>60040.978428762981</v>
      </c>
      <c r="Y184" s="58"/>
      <c r="Z184" s="25"/>
      <c r="AA184"/>
      <c r="AB184"/>
      <c r="AE184">
        <f ca="1">IF(Table!T185&gt;'Solution Basic XCEL'!$AI$2, 1,0)</f>
        <v>1</v>
      </c>
      <c r="AH184">
        <f ca="1">IF(Table!T185&gt;'Solution Basic XCEL'!$AI$2, 1,0)</f>
        <v>1</v>
      </c>
      <c r="AJ184" t="s">
        <v>72</v>
      </c>
      <c r="AK184" s="28">
        <f ca="1">(Table!N185/Table!M185)</f>
        <v>0.32484233717147604</v>
      </c>
      <c r="AM184">
        <f t="shared" ca="1" si="3"/>
        <v>0</v>
      </c>
    </row>
    <row r="185" spans="1:39" x14ac:dyDescent="0.3">
      <c r="A185" s="5">
        <f ca="1">IF(Table!B186= "Men", 1, 0)</f>
        <v>0</v>
      </c>
      <c r="B185" s="5">
        <f ca="1">IF(Table!B186 = "Women", 1, 0)</f>
        <v>1</v>
      </c>
      <c r="J185" s="12">
        <f ca="1">IF(Table!E186= "Health", 1,0)</f>
        <v>0</v>
      </c>
      <c r="K185" s="5">
        <f ca="1">IF(Table!E186= "Construction", 1,0)</f>
        <v>0</v>
      </c>
      <c r="L185" s="5">
        <f ca="1">IF(Table!E186= "Teaching", 1,0)</f>
        <v>0</v>
      </c>
      <c r="M185" s="5">
        <f ca="1">IF(Table!E186= "IT", 1,0)</f>
        <v>0</v>
      </c>
      <c r="N185" s="5">
        <f ca="1">IF(Table!E186= "General Work", 1,0)</f>
        <v>1</v>
      </c>
      <c r="O185" s="13">
        <f ca="1">IF(Table!E186= "Agriculture", 1,0)</f>
        <v>0</v>
      </c>
      <c r="X185" s="57">
        <f ca="1">(Table!O186/Table!I186)</f>
        <v>52507.755599031902</v>
      </c>
      <c r="Y185" s="58"/>
      <c r="Z185" s="25"/>
      <c r="AA185"/>
      <c r="AB185"/>
      <c r="AE185">
        <f ca="1">IF(Table!T186&gt;'Solution Basic XCEL'!$AI$2, 1,0)</f>
        <v>1</v>
      </c>
      <c r="AH185">
        <f ca="1">IF(Table!T186&gt;'Solution Basic XCEL'!$AI$2, 1,0)</f>
        <v>1</v>
      </c>
      <c r="AJ185" t="s">
        <v>72</v>
      </c>
      <c r="AK185" s="28">
        <f ca="1">(Table!N186/Table!M186)</f>
        <v>0.46278124343686527</v>
      </c>
      <c r="AM185">
        <f t="shared" ca="1" si="3"/>
        <v>0</v>
      </c>
    </row>
    <row r="186" spans="1:39" x14ac:dyDescent="0.3">
      <c r="A186" s="5">
        <f ca="1">IF(Table!B187= "Men", 1, 0)</f>
        <v>0</v>
      </c>
      <c r="B186" s="5">
        <f ca="1">IF(Table!B187 = "Women", 1, 0)</f>
        <v>1</v>
      </c>
      <c r="J186" s="12">
        <f ca="1">IF(Table!E187= "Health", 1,0)</f>
        <v>1</v>
      </c>
      <c r="K186" s="5">
        <f ca="1">IF(Table!E187= "Construction", 1,0)</f>
        <v>0</v>
      </c>
      <c r="L186" s="5">
        <f ca="1">IF(Table!E187= "Teaching", 1,0)</f>
        <v>0</v>
      </c>
      <c r="M186" s="5">
        <f ca="1">IF(Table!E187= "IT", 1,0)</f>
        <v>0</v>
      </c>
      <c r="N186" s="5">
        <f ca="1">IF(Table!E187= "General Work", 1,0)</f>
        <v>0</v>
      </c>
      <c r="O186" s="13">
        <f ca="1">IF(Table!E187= "Agriculture", 1,0)</f>
        <v>0</v>
      </c>
      <c r="X186" s="57">
        <f ca="1">(Table!O187/Table!I187)</f>
        <v>35378.471374588727</v>
      </c>
      <c r="Y186" s="58"/>
      <c r="Z186" s="25"/>
      <c r="AA186"/>
      <c r="AB186"/>
      <c r="AE186">
        <f ca="1">IF(Table!T187&gt;'Solution Basic XCEL'!$AI$2, 1,0)</f>
        <v>0</v>
      </c>
      <c r="AH186">
        <f ca="1">IF(Table!T187&gt;'Solution Basic XCEL'!$AI$2, 1,0)</f>
        <v>0</v>
      </c>
      <c r="AJ186" t="s">
        <v>72</v>
      </c>
      <c r="AK186" s="28">
        <f ca="1">(Table!N187/Table!M187)</f>
        <v>5.9065276364485331E-2</v>
      </c>
      <c r="AM186">
        <f t="shared" ca="1" si="3"/>
        <v>1</v>
      </c>
    </row>
    <row r="187" spans="1:39" x14ac:dyDescent="0.3">
      <c r="A187" s="5">
        <f ca="1">IF(Table!B188= "Men", 1, 0)</f>
        <v>1</v>
      </c>
      <c r="B187" s="5">
        <f ca="1">IF(Table!B188 = "Women", 1, 0)</f>
        <v>0</v>
      </c>
      <c r="J187" s="12">
        <f ca="1">IF(Table!E188= "Health", 1,0)</f>
        <v>0</v>
      </c>
      <c r="K187" s="5">
        <f ca="1">IF(Table!E188= "Construction", 1,0)</f>
        <v>0</v>
      </c>
      <c r="L187" s="5">
        <f ca="1">IF(Table!E188= "Teaching", 1,0)</f>
        <v>0</v>
      </c>
      <c r="M187" s="5">
        <f ca="1">IF(Table!E188= "IT", 1,0)</f>
        <v>0</v>
      </c>
      <c r="N187" s="5">
        <f ca="1">IF(Table!E188= "General Work", 1,0)</f>
        <v>0</v>
      </c>
      <c r="O187" s="13">
        <f ca="1">IF(Table!E188= "Agriculture", 1,0)</f>
        <v>1</v>
      </c>
      <c r="X187" s="57">
        <f ca="1">(Table!O188/Table!I188)</f>
        <v>11207.183393012638</v>
      </c>
      <c r="Y187" s="58"/>
      <c r="Z187" s="25"/>
      <c r="AA187"/>
      <c r="AB187"/>
      <c r="AE187">
        <f ca="1">IF(Table!T188&gt;'Solution Basic XCEL'!$AI$2, 1,0)</f>
        <v>1</v>
      </c>
      <c r="AH187">
        <f ca="1">IF(Table!T188&gt;'Solution Basic XCEL'!$AI$2, 1,0)</f>
        <v>1</v>
      </c>
      <c r="AJ187" t="s">
        <v>72</v>
      </c>
      <c r="AK187" s="28">
        <f ca="1">(Table!N188/Table!M188)</f>
        <v>0.97666477662738471</v>
      </c>
      <c r="AM187">
        <f t="shared" ca="1" si="3"/>
        <v>0</v>
      </c>
    </row>
    <row r="188" spans="1:39" x14ac:dyDescent="0.3">
      <c r="A188" s="5">
        <f ca="1">IF(Table!B189= "Men", 1, 0)</f>
        <v>1</v>
      </c>
      <c r="B188" s="5">
        <f ca="1">IF(Table!B189 = "Women", 1, 0)</f>
        <v>0</v>
      </c>
      <c r="J188" s="12">
        <f ca="1">IF(Table!E189= "Health", 1,0)</f>
        <v>0</v>
      </c>
      <c r="K188" s="5">
        <f ca="1">IF(Table!E189= "Construction", 1,0)</f>
        <v>0</v>
      </c>
      <c r="L188" s="5">
        <f ca="1">IF(Table!E189= "Teaching", 1,0)</f>
        <v>0</v>
      </c>
      <c r="M188" s="5">
        <f ca="1">IF(Table!E189= "IT", 1,0)</f>
        <v>1</v>
      </c>
      <c r="N188" s="5">
        <f ca="1">IF(Table!E189= "General Work", 1,0)</f>
        <v>0</v>
      </c>
      <c r="O188" s="13">
        <f ca="1">IF(Table!E189= "Agriculture", 1,0)</f>
        <v>0</v>
      </c>
      <c r="X188" s="57">
        <f ca="1">(Table!O189/Table!I189)</f>
        <v>5650.5404194161856</v>
      </c>
      <c r="Y188" s="58"/>
      <c r="Z188" s="25"/>
      <c r="AA188"/>
      <c r="AB188"/>
      <c r="AE188">
        <f ca="1">IF(Table!T189&gt;'Solution Basic XCEL'!$AI$2, 1,0)</f>
        <v>1</v>
      </c>
      <c r="AH188">
        <f ca="1">IF(Table!T189&gt;'Solution Basic XCEL'!$AI$2, 1,0)</f>
        <v>1</v>
      </c>
      <c r="AJ188" t="s">
        <v>72</v>
      </c>
      <c r="AK188" s="28">
        <f ca="1">(Table!N189/Table!M189)</f>
        <v>0.57513542184319033</v>
      </c>
      <c r="AM188">
        <f t="shared" ca="1" si="3"/>
        <v>0</v>
      </c>
    </row>
    <row r="189" spans="1:39" x14ac:dyDescent="0.3">
      <c r="A189" s="5">
        <f ca="1">IF(Table!B190= "Men", 1, 0)</f>
        <v>1</v>
      </c>
      <c r="B189" s="5">
        <f ca="1">IF(Table!B190 = "Women", 1, 0)</f>
        <v>0</v>
      </c>
      <c r="J189" s="12">
        <f ca="1">IF(Table!E190= "Health", 1,0)</f>
        <v>0</v>
      </c>
      <c r="K189" s="5">
        <f ca="1">IF(Table!E190= "Construction", 1,0)</f>
        <v>0</v>
      </c>
      <c r="L189" s="5">
        <f ca="1">IF(Table!E190= "Teaching", 1,0)</f>
        <v>0</v>
      </c>
      <c r="M189" s="5">
        <f ca="1">IF(Table!E190= "IT", 1,0)</f>
        <v>1</v>
      </c>
      <c r="N189" s="5">
        <f ca="1">IF(Table!E190= "General Work", 1,0)</f>
        <v>0</v>
      </c>
      <c r="O189" s="13">
        <f ca="1">IF(Table!E190= "Agriculture", 1,0)</f>
        <v>0</v>
      </c>
      <c r="X189" s="57">
        <f ca="1">(Table!O190/Table!I190)</f>
        <v>28085.573827346696</v>
      </c>
      <c r="Y189" s="58"/>
      <c r="Z189" s="25"/>
      <c r="AA189"/>
      <c r="AB189"/>
      <c r="AE189">
        <f ca="1">IF(Table!T190&gt;'Solution Basic XCEL'!$AI$2, 1,0)</f>
        <v>1</v>
      </c>
      <c r="AH189">
        <f ca="1">IF(Table!T190&gt;'Solution Basic XCEL'!$AI$2, 1,0)</f>
        <v>1</v>
      </c>
      <c r="AJ189" t="s">
        <v>72</v>
      </c>
      <c r="AK189" s="28">
        <f ca="1">(Table!N190/Table!M190)</f>
        <v>0.69018088342004136</v>
      </c>
      <c r="AM189">
        <f t="shared" ca="1" si="3"/>
        <v>0</v>
      </c>
    </row>
    <row r="190" spans="1:39" x14ac:dyDescent="0.3">
      <c r="A190" s="5">
        <f ca="1">IF(Table!B191= "Men", 1, 0)</f>
        <v>0</v>
      </c>
      <c r="B190" s="5">
        <f ca="1">IF(Table!B191 = "Women", 1, 0)</f>
        <v>1</v>
      </c>
      <c r="J190" s="12">
        <f ca="1">IF(Table!E191= "Health", 1,0)</f>
        <v>0</v>
      </c>
      <c r="K190" s="5">
        <f ca="1">IF(Table!E191= "Construction", 1,0)</f>
        <v>1</v>
      </c>
      <c r="L190" s="5">
        <f ca="1">IF(Table!E191= "Teaching", 1,0)</f>
        <v>0</v>
      </c>
      <c r="M190" s="5">
        <f ca="1">IF(Table!E191= "IT", 1,0)</f>
        <v>0</v>
      </c>
      <c r="N190" s="5">
        <f ca="1">IF(Table!E191= "General Work", 1,0)</f>
        <v>0</v>
      </c>
      <c r="O190" s="13">
        <f ca="1">IF(Table!E191= "Agriculture", 1,0)</f>
        <v>0</v>
      </c>
      <c r="X190" s="57">
        <f ca="1">(Table!O191/Table!I191)</f>
        <v>11023.836254760872</v>
      </c>
      <c r="Y190" s="58"/>
      <c r="Z190" s="25"/>
      <c r="AA190"/>
      <c r="AB190"/>
      <c r="AE190">
        <f ca="1">IF(Table!T191&gt;'Solution Basic XCEL'!$AI$2, 1,0)</f>
        <v>1</v>
      </c>
      <c r="AH190">
        <f ca="1">IF(Table!T191&gt;'Solution Basic XCEL'!$AI$2, 1,0)</f>
        <v>1</v>
      </c>
      <c r="AJ190" t="s">
        <v>72</v>
      </c>
      <c r="AK190" s="28">
        <f ca="1">(Table!N191/Table!M191)</f>
        <v>0.333460046488117</v>
      </c>
      <c r="AM190">
        <f t="shared" ca="1" si="3"/>
        <v>0</v>
      </c>
    </row>
    <row r="191" spans="1:39" x14ac:dyDescent="0.3">
      <c r="A191" s="5">
        <f ca="1">IF(Table!B192= "Men", 1, 0)</f>
        <v>1</v>
      </c>
      <c r="B191" s="5">
        <f ca="1">IF(Table!B192 = "Women", 1, 0)</f>
        <v>0</v>
      </c>
      <c r="J191" s="12">
        <f ca="1">IF(Table!E192= "Health", 1,0)</f>
        <v>0</v>
      </c>
      <c r="K191" s="5">
        <f ca="1">IF(Table!E192= "Construction", 1,0)</f>
        <v>0</v>
      </c>
      <c r="L191" s="5">
        <f ca="1">IF(Table!E192= "Teaching", 1,0)</f>
        <v>0</v>
      </c>
      <c r="M191" s="5">
        <f ca="1">IF(Table!E192= "IT", 1,0)</f>
        <v>0</v>
      </c>
      <c r="N191" s="5">
        <f ca="1">IF(Table!E192= "General Work", 1,0)</f>
        <v>0</v>
      </c>
      <c r="O191" s="13">
        <f ca="1">IF(Table!E192= "Agriculture", 1,0)</f>
        <v>1</v>
      </c>
      <c r="X191" s="57">
        <f ca="1">(Table!O192/Table!I192)</f>
        <v>5183.6887590799397</v>
      </c>
      <c r="Y191" s="58"/>
      <c r="Z191" s="25"/>
      <c r="AA191"/>
      <c r="AB191"/>
      <c r="AE191">
        <f ca="1">IF(Table!T192&gt;'Solution Basic XCEL'!$AI$2, 1,0)</f>
        <v>0</v>
      </c>
      <c r="AH191">
        <f ca="1">IF(Table!T192&gt;'Solution Basic XCEL'!$AI$2, 1,0)</f>
        <v>0</v>
      </c>
      <c r="AJ191" t="s">
        <v>72</v>
      </c>
      <c r="AK191" s="28">
        <f ca="1">(Table!N192/Table!M192)</f>
        <v>5.797356182115742E-2</v>
      </c>
      <c r="AM191">
        <f t="shared" ca="1" si="3"/>
        <v>1</v>
      </c>
    </row>
    <row r="192" spans="1:39" x14ac:dyDescent="0.3">
      <c r="A192" s="5">
        <f ca="1">IF(Table!B193= "Men", 1, 0)</f>
        <v>1</v>
      </c>
      <c r="B192" s="5">
        <f ca="1">IF(Table!B193 = "Women", 1, 0)</f>
        <v>0</v>
      </c>
      <c r="J192" s="12">
        <f ca="1">IF(Table!E193= "Health", 1,0)</f>
        <v>1</v>
      </c>
      <c r="K192" s="5">
        <f ca="1">IF(Table!E193= "Construction", 1,0)</f>
        <v>0</v>
      </c>
      <c r="L192" s="5">
        <f ca="1">IF(Table!E193= "Teaching", 1,0)</f>
        <v>0</v>
      </c>
      <c r="M192" s="5">
        <f ca="1">IF(Table!E193= "IT", 1,0)</f>
        <v>0</v>
      </c>
      <c r="N192" s="5">
        <f ca="1">IF(Table!E193= "General Work", 1,0)</f>
        <v>0</v>
      </c>
      <c r="O192" s="13">
        <f ca="1">IF(Table!E193= "Agriculture", 1,0)</f>
        <v>0</v>
      </c>
      <c r="X192" s="57">
        <f ca="1">(Table!O193/Table!I193)</f>
        <v>10169.252379282587</v>
      </c>
      <c r="Y192" s="58"/>
      <c r="Z192" s="25"/>
      <c r="AA192"/>
      <c r="AB192"/>
      <c r="AE192">
        <f ca="1">IF(Table!T193&gt;'Solution Basic XCEL'!$AI$2, 1,0)</f>
        <v>1</v>
      </c>
      <c r="AH192">
        <f ca="1">IF(Table!T193&gt;'Solution Basic XCEL'!$AI$2, 1,0)</f>
        <v>1</v>
      </c>
      <c r="AJ192" t="s">
        <v>72</v>
      </c>
      <c r="AK192" s="28">
        <f ca="1">(Table!N193/Table!M193)</f>
        <v>0.60374905269528267</v>
      </c>
      <c r="AM192">
        <f t="shared" ca="1" si="3"/>
        <v>0</v>
      </c>
    </row>
    <row r="193" spans="1:39" x14ac:dyDescent="0.3">
      <c r="A193" s="5">
        <f ca="1">IF(Table!B194= "Men", 1, 0)</f>
        <v>1</v>
      </c>
      <c r="B193" s="5">
        <f ca="1">IF(Table!B194 = "Women", 1, 0)</f>
        <v>0</v>
      </c>
      <c r="J193" s="12">
        <f ca="1">IF(Table!E194= "Health", 1,0)</f>
        <v>0</v>
      </c>
      <c r="K193" s="5">
        <f ca="1">IF(Table!E194= "Construction", 1,0)</f>
        <v>0</v>
      </c>
      <c r="L193" s="5">
        <f ca="1">IF(Table!E194= "Teaching", 1,0)</f>
        <v>0</v>
      </c>
      <c r="M193" s="5">
        <f ca="1">IF(Table!E194= "IT", 1,0)</f>
        <v>0</v>
      </c>
      <c r="N193" s="5">
        <f ca="1">IF(Table!E194= "General Work", 1,0)</f>
        <v>1</v>
      </c>
      <c r="O193" s="13">
        <f ca="1">IF(Table!E194= "Agriculture", 1,0)</f>
        <v>0</v>
      </c>
      <c r="X193" s="57">
        <f ca="1">(Table!O194/Table!I194)</f>
        <v>11168.578839417318</v>
      </c>
      <c r="Y193" s="58"/>
      <c r="Z193" s="25"/>
      <c r="AA193"/>
      <c r="AB193"/>
      <c r="AE193">
        <f ca="1">IF(Table!T194&gt;'Solution Basic XCEL'!$AI$2, 1,0)</f>
        <v>1</v>
      </c>
      <c r="AH193">
        <f ca="1">IF(Table!T194&gt;'Solution Basic XCEL'!$AI$2, 1,0)</f>
        <v>1</v>
      </c>
      <c r="AJ193" t="s">
        <v>72</v>
      </c>
      <c r="AK193" s="28">
        <f ca="1">(Table!N194/Table!M194)</f>
        <v>7.1270519812315136E-2</v>
      </c>
      <c r="AM193">
        <f t="shared" ca="1" si="3"/>
        <v>1</v>
      </c>
    </row>
    <row r="194" spans="1:39" x14ac:dyDescent="0.3">
      <c r="A194" s="5">
        <f ca="1">IF(Table!B195= "Men", 1, 0)</f>
        <v>1</v>
      </c>
      <c r="B194" s="5">
        <f ca="1">IF(Table!B195 = "Women", 1, 0)</f>
        <v>0</v>
      </c>
      <c r="J194" s="12">
        <f ca="1">IF(Table!E195= "Health", 1,0)</f>
        <v>1</v>
      </c>
      <c r="K194" s="5">
        <f ca="1">IF(Table!E195= "Construction", 1,0)</f>
        <v>0</v>
      </c>
      <c r="L194" s="5">
        <f ca="1">IF(Table!E195= "Teaching", 1,0)</f>
        <v>0</v>
      </c>
      <c r="M194" s="5">
        <f ca="1">IF(Table!E195= "IT", 1,0)</f>
        <v>0</v>
      </c>
      <c r="N194" s="5">
        <f ca="1">IF(Table!E195= "General Work", 1,0)</f>
        <v>0</v>
      </c>
      <c r="O194" s="13">
        <f ca="1">IF(Table!E195= "Agriculture", 1,0)</f>
        <v>0</v>
      </c>
      <c r="X194" s="57">
        <f ca="1">(Table!O195/Table!I195)</f>
        <v>24895.147557177817</v>
      </c>
      <c r="Y194" s="58"/>
      <c r="Z194" s="25"/>
      <c r="AA194"/>
      <c r="AB194"/>
      <c r="AE194">
        <f ca="1">IF(Table!T195&gt;'Solution Basic XCEL'!$AI$2, 1,0)</f>
        <v>0</v>
      </c>
      <c r="AH194">
        <f ca="1">IF(Table!T195&gt;'Solution Basic XCEL'!$AI$2, 1,0)</f>
        <v>0</v>
      </c>
      <c r="AJ194" t="s">
        <v>72</v>
      </c>
      <c r="AK194" s="28">
        <f ca="1">(Table!N195/Table!M195)</f>
        <v>3.9100307708255122E-2</v>
      </c>
      <c r="AM194">
        <f t="shared" ca="1" si="3"/>
        <v>1</v>
      </c>
    </row>
    <row r="195" spans="1:39" x14ac:dyDescent="0.3">
      <c r="A195" s="5">
        <f ca="1">IF(Table!B196= "Men", 1, 0)</f>
        <v>1</v>
      </c>
      <c r="B195" s="5">
        <f ca="1">IF(Table!B196 = "Women", 1, 0)</f>
        <v>0</v>
      </c>
      <c r="J195" s="12">
        <f ca="1">IF(Table!E196= "Health", 1,0)</f>
        <v>0</v>
      </c>
      <c r="K195" s="5">
        <f ca="1">IF(Table!E196= "Construction", 1,0)</f>
        <v>0</v>
      </c>
      <c r="L195" s="5">
        <f ca="1">IF(Table!E196= "Teaching", 1,0)</f>
        <v>0</v>
      </c>
      <c r="M195" s="5">
        <f ca="1">IF(Table!E196= "IT", 1,0)</f>
        <v>0</v>
      </c>
      <c r="N195" s="5">
        <f ca="1">IF(Table!E196= "General Work", 1,0)</f>
        <v>1</v>
      </c>
      <c r="O195" s="13">
        <f ca="1">IF(Table!E196= "Agriculture", 1,0)</f>
        <v>0</v>
      </c>
      <c r="X195" s="57">
        <f ca="1">(Table!O196/Table!I196)</f>
        <v>68413.761658851683</v>
      </c>
      <c r="Y195" s="58"/>
      <c r="Z195" s="25"/>
      <c r="AA195"/>
      <c r="AB195"/>
      <c r="AE195">
        <f ca="1">IF(Table!T196&gt;'Solution Basic XCEL'!$AI$2, 1,0)</f>
        <v>1</v>
      </c>
      <c r="AH195">
        <f ca="1">IF(Table!T196&gt;'Solution Basic XCEL'!$AI$2, 1,0)</f>
        <v>1</v>
      </c>
      <c r="AJ195" t="s">
        <v>72</v>
      </c>
      <c r="AK195" s="28">
        <f ca="1">(Table!N196/Table!M196)</f>
        <v>0.28241715937042688</v>
      </c>
      <c r="AM195">
        <f t="shared" ca="1" si="3"/>
        <v>1</v>
      </c>
    </row>
    <row r="196" spans="1:39" x14ac:dyDescent="0.3">
      <c r="A196" s="5">
        <f ca="1">IF(Table!B197= "Men", 1, 0)</f>
        <v>1</v>
      </c>
      <c r="B196" s="5">
        <f ca="1">IF(Table!B197 = "Women", 1, 0)</f>
        <v>0</v>
      </c>
      <c r="J196" s="12">
        <f ca="1">IF(Table!E197= "Health", 1,0)</f>
        <v>1</v>
      </c>
      <c r="K196" s="5">
        <f ca="1">IF(Table!E197= "Construction", 1,0)</f>
        <v>0</v>
      </c>
      <c r="L196" s="5">
        <f ca="1">IF(Table!E197= "Teaching", 1,0)</f>
        <v>0</v>
      </c>
      <c r="M196" s="5">
        <f ca="1">IF(Table!E197= "IT", 1,0)</f>
        <v>0</v>
      </c>
      <c r="N196" s="5">
        <f ca="1">IF(Table!E197= "General Work", 1,0)</f>
        <v>0</v>
      </c>
      <c r="O196" s="13">
        <f ca="1">IF(Table!E197= "Agriculture", 1,0)</f>
        <v>0</v>
      </c>
      <c r="X196" s="57">
        <f ca="1">(Table!O197/Table!I197)</f>
        <v>8249.0533513769951</v>
      </c>
      <c r="Y196" s="58"/>
      <c r="Z196" s="25"/>
      <c r="AA196"/>
      <c r="AB196"/>
      <c r="AE196">
        <f ca="1">IF(Table!T197&gt;'Solution Basic XCEL'!$AI$2, 1,0)</f>
        <v>1</v>
      </c>
      <c r="AH196">
        <f ca="1">IF(Table!T197&gt;'Solution Basic XCEL'!$AI$2, 1,0)</f>
        <v>1</v>
      </c>
      <c r="AJ196" t="s">
        <v>72</v>
      </c>
      <c r="AK196" s="28">
        <f ca="1">(Table!N197/Table!M197)</f>
        <v>0.9264982158459506</v>
      </c>
      <c r="AM196">
        <f t="shared" ca="1" si="3"/>
        <v>0</v>
      </c>
    </row>
    <row r="197" spans="1:39" x14ac:dyDescent="0.3">
      <c r="A197" s="5">
        <f ca="1">IF(Table!B198= "Men", 1, 0)</f>
        <v>0</v>
      </c>
      <c r="B197" s="5">
        <f ca="1">IF(Table!B198 = "Women", 1, 0)</f>
        <v>1</v>
      </c>
      <c r="J197" s="12">
        <f ca="1">IF(Table!E198= "Health", 1,0)</f>
        <v>0</v>
      </c>
      <c r="K197" s="5">
        <f ca="1">IF(Table!E198= "Construction", 1,0)</f>
        <v>0</v>
      </c>
      <c r="L197" s="5">
        <f ca="1">IF(Table!E198= "Teaching", 1,0)</f>
        <v>0</v>
      </c>
      <c r="M197" s="5">
        <f ca="1">IF(Table!E198= "IT", 1,0)</f>
        <v>1</v>
      </c>
      <c r="N197" s="5">
        <f ca="1">IF(Table!E198= "General Work", 1,0)</f>
        <v>0</v>
      </c>
      <c r="O197" s="13">
        <f ca="1">IF(Table!E198= "Agriculture", 1,0)</f>
        <v>0</v>
      </c>
      <c r="X197" s="57">
        <f ca="1">(Table!O198/Table!I198)</f>
        <v>23838.608279992299</v>
      </c>
      <c r="Y197" s="58"/>
      <c r="Z197" s="25"/>
      <c r="AA197"/>
      <c r="AB197"/>
      <c r="AE197">
        <f ca="1">IF(Table!T198&gt;'Solution Basic XCEL'!$AI$2, 1,0)</f>
        <v>0</v>
      </c>
      <c r="AH197">
        <f ca="1">IF(Table!T198&gt;'Solution Basic XCEL'!$AI$2, 1,0)</f>
        <v>0</v>
      </c>
      <c r="AJ197" t="s">
        <v>72</v>
      </c>
      <c r="AK197" s="28">
        <f ca="1">(Table!N198/Table!M198)</f>
        <v>6.6530357467701084E-2</v>
      </c>
      <c r="AM197">
        <f t="shared" ca="1" si="3"/>
        <v>1</v>
      </c>
    </row>
    <row r="198" spans="1:39" x14ac:dyDescent="0.3">
      <c r="A198" s="5">
        <f ca="1">IF(Table!B199= "Men", 1, 0)</f>
        <v>1</v>
      </c>
      <c r="B198" s="5">
        <f ca="1">IF(Table!B199 = "Women", 1, 0)</f>
        <v>0</v>
      </c>
      <c r="J198" s="12">
        <f ca="1">IF(Table!E199= "Health", 1,0)</f>
        <v>1</v>
      </c>
      <c r="K198" s="5">
        <f ca="1">IF(Table!E199= "Construction", 1,0)</f>
        <v>0</v>
      </c>
      <c r="L198" s="5">
        <f ca="1">IF(Table!E199= "Teaching", 1,0)</f>
        <v>0</v>
      </c>
      <c r="M198" s="5">
        <f ca="1">IF(Table!E199= "IT", 1,0)</f>
        <v>0</v>
      </c>
      <c r="N198" s="5">
        <f ca="1">IF(Table!E199= "General Work", 1,0)</f>
        <v>0</v>
      </c>
      <c r="O198" s="13">
        <f ca="1">IF(Table!E199= "Agriculture", 1,0)</f>
        <v>0</v>
      </c>
      <c r="X198" s="57">
        <f ca="1">(Table!O199/Table!I199)</f>
        <v>4108.7774287088159</v>
      </c>
      <c r="Y198" s="58"/>
      <c r="Z198" s="25"/>
      <c r="AA198"/>
      <c r="AB198"/>
      <c r="AE198">
        <f ca="1">IF(Table!T199&gt;'Solution Basic XCEL'!$AI$2, 1,0)</f>
        <v>1</v>
      </c>
      <c r="AH198">
        <f ca="1">IF(Table!T199&gt;'Solution Basic XCEL'!$AI$2, 1,0)</f>
        <v>1</v>
      </c>
      <c r="AJ198" t="s">
        <v>72</v>
      </c>
      <c r="AK198" s="28">
        <f ca="1">(Table!N199/Table!M199)</f>
        <v>0.73209062485413301</v>
      </c>
      <c r="AM198">
        <f t="shared" ca="1" si="3"/>
        <v>0</v>
      </c>
    </row>
    <row r="199" spans="1:39" x14ac:dyDescent="0.3">
      <c r="A199" s="5">
        <f ca="1">IF(Table!B200= "Men", 1, 0)</f>
        <v>1</v>
      </c>
      <c r="B199" s="5">
        <f ca="1">IF(Table!B200 = "Women", 1, 0)</f>
        <v>0</v>
      </c>
      <c r="J199" s="12">
        <f ca="1">IF(Table!E200= "Health", 1,0)</f>
        <v>0</v>
      </c>
      <c r="K199" s="5">
        <f ca="1">IF(Table!E200= "Construction", 1,0)</f>
        <v>0</v>
      </c>
      <c r="L199" s="5">
        <f ca="1">IF(Table!E200= "Teaching", 1,0)</f>
        <v>0</v>
      </c>
      <c r="M199" s="5">
        <f ca="1">IF(Table!E200= "IT", 1,0)</f>
        <v>0</v>
      </c>
      <c r="N199" s="5">
        <f ca="1">IF(Table!E200= "General Work", 1,0)</f>
        <v>0</v>
      </c>
      <c r="O199" s="13">
        <f ca="1">IF(Table!E200= "Agriculture", 1,0)</f>
        <v>1</v>
      </c>
      <c r="X199" s="57">
        <f ca="1">(Table!O200/Table!I200)</f>
        <v>5311.0920432741559</v>
      </c>
      <c r="Y199" s="58"/>
      <c r="Z199" s="25"/>
      <c r="AA199"/>
      <c r="AB199"/>
      <c r="AE199">
        <f ca="1">IF(Table!T200&gt;'Solution Basic XCEL'!$AI$2, 1,0)</f>
        <v>1</v>
      </c>
      <c r="AH199">
        <f ca="1">IF(Table!T200&gt;'Solution Basic XCEL'!$AI$2, 1,0)</f>
        <v>1</v>
      </c>
      <c r="AJ199" t="s">
        <v>72</v>
      </c>
      <c r="AK199" s="28">
        <f ca="1">(Table!N200/Table!M200)</f>
        <v>0.42397463763794629</v>
      </c>
      <c r="AM199">
        <f t="shared" ca="1" si="3"/>
        <v>0</v>
      </c>
    </row>
    <row r="200" spans="1:39" x14ac:dyDescent="0.3">
      <c r="A200" s="5">
        <f ca="1">IF(Table!B201= "Men", 1, 0)</f>
        <v>0</v>
      </c>
      <c r="B200" s="5">
        <f ca="1">IF(Table!B201 = "Women", 1, 0)</f>
        <v>1</v>
      </c>
      <c r="J200" s="12">
        <f ca="1">IF(Table!E201= "Health", 1,0)</f>
        <v>1</v>
      </c>
      <c r="K200" s="5">
        <f ca="1">IF(Table!E201= "Construction", 1,0)</f>
        <v>0</v>
      </c>
      <c r="L200" s="5">
        <f ca="1">IF(Table!E201= "Teaching", 1,0)</f>
        <v>0</v>
      </c>
      <c r="M200" s="5">
        <f ca="1">IF(Table!E201= "IT", 1,0)</f>
        <v>0</v>
      </c>
      <c r="N200" s="5">
        <f ca="1">IF(Table!E201= "General Work", 1,0)</f>
        <v>0</v>
      </c>
      <c r="O200" s="13">
        <f ca="1">IF(Table!E201= "Agriculture", 1,0)</f>
        <v>0</v>
      </c>
      <c r="X200" s="57">
        <f ca="1">(Table!O201/Table!I201)</f>
        <v>22965.727657527499</v>
      </c>
      <c r="Y200" s="58"/>
      <c r="Z200" s="25"/>
      <c r="AA200"/>
      <c r="AB200"/>
      <c r="AE200">
        <f ca="1">IF(Table!T201&gt;'Solution Basic XCEL'!$AI$2, 1,0)</f>
        <v>1</v>
      </c>
      <c r="AH200">
        <f ca="1">IF(Table!T201&gt;'Solution Basic XCEL'!$AI$2, 1,0)</f>
        <v>1</v>
      </c>
      <c r="AJ200" t="s">
        <v>72</v>
      </c>
      <c r="AK200" s="28">
        <f ca="1">(Table!N201/Table!M201)</f>
        <v>8.8299004296358952E-2</v>
      </c>
      <c r="AM200">
        <f t="shared" ca="1" si="3"/>
        <v>1</v>
      </c>
    </row>
    <row r="201" spans="1:39" x14ac:dyDescent="0.3">
      <c r="A201" s="5">
        <f ca="1">IF(Table!B202= "Men", 1, 0)</f>
        <v>1</v>
      </c>
      <c r="B201" s="5">
        <f ca="1">IF(Table!B202 = "Women", 1, 0)</f>
        <v>0</v>
      </c>
      <c r="J201" s="12">
        <f ca="1">IF(Table!E202= "Health", 1,0)</f>
        <v>0</v>
      </c>
      <c r="K201" s="5">
        <f ca="1">IF(Table!E202= "Construction", 1,0)</f>
        <v>0</v>
      </c>
      <c r="L201" s="5">
        <f ca="1">IF(Table!E202= "Teaching", 1,0)</f>
        <v>0</v>
      </c>
      <c r="M201" s="5">
        <f ca="1">IF(Table!E202= "IT", 1,0)</f>
        <v>0</v>
      </c>
      <c r="N201" s="5">
        <f ca="1">IF(Table!E202= "General Work", 1,0)</f>
        <v>0</v>
      </c>
      <c r="O201" s="13">
        <f ca="1">IF(Table!E202= "Agriculture", 1,0)</f>
        <v>1</v>
      </c>
      <c r="X201" s="57">
        <f ca="1">(Table!O202/Table!I202)</f>
        <v>34216.14631069739</v>
      </c>
      <c r="Y201" s="58"/>
      <c r="Z201" s="25"/>
      <c r="AA201"/>
      <c r="AB201"/>
      <c r="AE201">
        <f ca="1">IF(Table!T202&gt;'Solution Basic XCEL'!$AI$2, 1,0)</f>
        <v>1</v>
      </c>
      <c r="AH201">
        <f ca="1">IF(Table!T202&gt;'Solution Basic XCEL'!$AI$2, 1,0)</f>
        <v>1</v>
      </c>
      <c r="AJ201" t="s">
        <v>72</v>
      </c>
      <c r="AK201" s="28">
        <f ca="1">(Table!N202/Table!M202)</f>
        <v>0.47652310044454377</v>
      </c>
      <c r="AM201">
        <f t="shared" ca="1" si="3"/>
        <v>0</v>
      </c>
    </row>
    <row r="202" spans="1:39" x14ac:dyDescent="0.3">
      <c r="A202" s="5">
        <f ca="1">IF(Table!B203= "Men", 1, 0)</f>
        <v>1</v>
      </c>
      <c r="B202" s="5">
        <f ca="1">IF(Table!B203 = "Women", 1, 0)</f>
        <v>0</v>
      </c>
      <c r="J202" s="12">
        <f ca="1">IF(Table!E203= "Health", 1,0)</f>
        <v>0</v>
      </c>
      <c r="K202" s="5">
        <f ca="1">IF(Table!E203= "Construction", 1,0)</f>
        <v>1</v>
      </c>
      <c r="L202" s="5">
        <f ca="1">IF(Table!E203= "Teaching", 1,0)</f>
        <v>0</v>
      </c>
      <c r="M202" s="5">
        <f ca="1">IF(Table!E203= "IT", 1,0)</f>
        <v>0</v>
      </c>
      <c r="N202" s="5">
        <f ca="1">IF(Table!E203= "General Work", 1,0)</f>
        <v>0</v>
      </c>
      <c r="O202" s="13">
        <f ca="1">IF(Table!E203= "Agriculture", 1,0)</f>
        <v>0</v>
      </c>
      <c r="X202" s="57">
        <f ca="1">(Table!O203/Table!I203)</f>
        <v>32293.267013373566</v>
      </c>
      <c r="Y202" s="58"/>
      <c r="Z202" s="25"/>
      <c r="AA202"/>
      <c r="AB202"/>
      <c r="AE202">
        <f ca="1">IF(Table!T203&gt;'Solution Basic XCEL'!$AI$2, 1,0)</f>
        <v>0</v>
      </c>
      <c r="AH202">
        <f ca="1">IF(Table!T203&gt;'Solution Basic XCEL'!$AI$2, 1,0)</f>
        <v>0</v>
      </c>
      <c r="AJ202" t="s">
        <v>72</v>
      </c>
      <c r="AK202" s="28">
        <f ca="1">(Table!N203/Table!M203)</f>
        <v>5.5155858981151606E-2</v>
      </c>
      <c r="AM202">
        <f t="shared" ca="1" si="3"/>
        <v>1</v>
      </c>
    </row>
    <row r="203" spans="1:39" x14ac:dyDescent="0.3">
      <c r="A203" s="5">
        <f ca="1">IF(Table!B204= "Men", 1, 0)</f>
        <v>1</v>
      </c>
      <c r="B203" s="5">
        <f ca="1">IF(Table!B204 = "Women", 1, 0)</f>
        <v>0</v>
      </c>
      <c r="J203" s="12">
        <f ca="1">IF(Table!E204= "Health", 1,0)</f>
        <v>0</v>
      </c>
      <c r="K203" s="5">
        <f ca="1">IF(Table!E204= "Construction", 1,0)</f>
        <v>0</v>
      </c>
      <c r="L203" s="5">
        <f ca="1">IF(Table!E204= "Teaching", 1,0)</f>
        <v>1</v>
      </c>
      <c r="M203" s="5">
        <f ca="1">IF(Table!E204= "IT", 1,0)</f>
        <v>0</v>
      </c>
      <c r="N203" s="5">
        <f ca="1">IF(Table!E204= "General Work", 1,0)</f>
        <v>0</v>
      </c>
      <c r="O203" s="13">
        <f ca="1">IF(Table!E204= "Agriculture", 1,0)</f>
        <v>0</v>
      </c>
      <c r="X203" s="57">
        <f ca="1">(Table!O204/Table!I204)</f>
        <v>60946.271002060712</v>
      </c>
      <c r="Y203" s="58"/>
      <c r="Z203" s="25"/>
      <c r="AA203"/>
      <c r="AB203"/>
      <c r="AE203">
        <f ca="1">IF(Table!T204&gt;'Solution Basic XCEL'!$AI$2, 1,0)</f>
        <v>1</v>
      </c>
      <c r="AH203">
        <f ca="1">IF(Table!T204&gt;'Solution Basic XCEL'!$AI$2, 1,0)</f>
        <v>1</v>
      </c>
      <c r="AJ203" t="s">
        <v>72</v>
      </c>
      <c r="AK203" s="28">
        <f ca="1">(Table!N204/Table!M204)</f>
        <v>7.4729838499867585E-2</v>
      </c>
      <c r="AM203">
        <f t="shared" ca="1" si="3"/>
        <v>1</v>
      </c>
    </row>
    <row r="204" spans="1:39" x14ac:dyDescent="0.3">
      <c r="A204" s="5">
        <f ca="1">IF(Table!B205= "Men", 1, 0)</f>
        <v>1</v>
      </c>
      <c r="B204" s="5">
        <f ca="1">IF(Table!B205 = "Women", 1, 0)</f>
        <v>0</v>
      </c>
      <c r="J204" s="12">
        <f ca="1">IF(Table!E205= "Health", 1,0)</f>
        <v>0</v>
      </c>
      <c r="K204" s="5">
        <f ca="1">IF(Table!E205= "Construction", 1,0)</f>
        <v>0</v>
      </c>
      <c r="L204" s="5">
        <f ca="1">IF(Table!E205= "Teaching", 1,0)</f>
        <v>0</v>
      </c>
      <c r="M204" s="5">
        <f ca="1">IF(Table!E205= "IT", 1,0)</f>
        <v>0</v>
      </c>
      <c r="N204" s="5">
        <f ca="1">IF(Table!E205= "General Work", 1,0)</f>
        <v>0</v>
      </c>
      <c r="O204" s="13">
        <f ca="1">IF(Table!E205= "Agriculture", 1,0)</f>
        <v>1</v>
      </c>
      <c r="X204" s="57">
        <f ca="1">(Table!O205/Table!I205)</f>
        <v>23755.963195718858</v>
      </c>
      <c r="Y204" s="58"/>
      <c r="Z204" s="25"/>
      <c r="AA204"/>
      <c r="AB204"/>
      <c r="AE204">
        <f ca="1">IF(Table!T205&gt;'Solution Basic XCEL'!$AI$2, 1,0)</f>
        <v>1</v>
      </c>
      <c r="AH204">
        <f ca="1">IF(Table!T205&gt;'Solution Basic XCEL'!$AI$2, 1,0)</f>
        <v>1</v>
      </c>
      <c r="AJ204" t="s">
        <v>72</v>
      </c>
      <c r="AK204" s="28">
        <f ca="1">(Table!N205/Table!M205)</f>
        <v>0.60767630422207208</v>
      </c>
      <c r="AM204">
        <f t="shared" ca="1" si="3"/>
        <v>0</v>
      </c>
    </row>
    <row r="205" spans="1:39" x14ac:dyDescent="0.3">
      <c r="A205" s="5">
        <f ca="1">IF(Table!B206= "Men", 1, 0)</f>
        <v>1</v>
      </c>
      <c r="B205" s="5">
        <f ca="1">IF(Table!B206 = "Women", 1, 0)</f>
        <v>0</v>
      </c>
      <c r="J205" s="12">
        <f ca="1">IF(Table!E206= "Health", 1,0)</f>
        <v>0</v>
      </c>
      <c r="K205" s="5">
        <f ca="1">IF(Table!E206= "Construction", 1,0)</f>
        <v>0</v>
      </c>
      <c r="L205" s="5">
        <f ca="1">IF(Table!E206= "Teaching", 1,0)</f>
        <v>0</v>
      </c>
      <c r="M205" s="5">
        <f ca="1">IF(Table!E206= "IT", 1,0)</f>
        <v>0</v>
      </c>
      <c r="N205" s="5">
        <f ca="1">IF(Table!E206= "General Work", 1,0)</f>
        <v>0</v>
      </c>
      <c r="O205" s="13">
        <f ca="1">IF(Table!E206= "Agriculture", 1,0)</f>
        <v>1</v>
      </c>
      <c r="X205" s="57">
        <f ca="1">(Table!O206/Table!I206)</f>
        <v>73827.989880255176</v>
      </c>
      <c r="Y205" s="58"/>
      <c r="Z205" s="25"/>
      <c r="AA205"/>
      <c r="AB205"/>
      <c r="AE205">
        <f ca="1">IF(Table!T206&gt;'Solution Basic XCEL'!$AI$2, 1,0)</f>
        <v>1</v>
      </c>
      <c r="AH205">
        <f ca="1">IF(Table!T206&gt;'Solution Basic XCEL'!$AI$2, 1,0)</f>
        <v>1</v>
      </c>
      <c r="AJ205" t="s">
        <v>72</v>
      </c>
      <c r="AK205" s="28">
        <f ca="1">(Table!N206/Table!M206)</f>
        <v>0.283079895369025</v>
      </c>
      <c r="AM205">
        <f t="shared" ca="1" si="3"/>
        <v>1</v>
      </c>
    </row>
    <row r="206" spans="1:39" x14ac:dyDescent="0.3">
      <c r="A206" s="5">
        <f ca="1">IF(Table!B207= "Men", 1, 0)</f>
        <v>0</v>
      </c>
      <c r="B206" s="5">
        <f ca="1">IF(Table!B207 = "Women", 1, 0)</f>
        <v>1</v>
      </c>
      <c r="J206" s="12">
        <f ca="1">IF(Table!E207= "Health", 1,0)</f>
        <v>0</v>
      </c>
      <c r="K206" s="5">
        <f ca="1">IF(Table!E207= "Construction", 1,0)</f>
        <v>0</v>
      </c>
      <c r="L206" s="5">
        <f ca="1">IF(Table!E207= "Teaching", 1,0)</f>
        <v>1</v>
      </c>
      <c r="M206" s="5">
        <f ca="1">IF(Table!E207= "IT", 1,0)</f>
        <v>0</v>
      </c>
      <c r="N206" s="5">
        <f ca="1">IF(Table!E207= "General Work", 1,0)</f>
        <v>0</v>
      </c>
      <c r="O206" s="13">
        <f ca="1">IF(Table!E207= "Agriculture", 1,0)</f>
        <v>0</v>
      </c>
      <c r="X206" s="57">
        <f ca="1">(Table!O207/Table!I207)</f>
        <v>31948.825462844485</v>
      </c>
      <c r="Y206" s="58"/>
      <c r="Z206" s="25"/>
      <c r="AA206"/>
      <c r="AB206"/>
      <c r="AE206">
        <f ca="1">IF(Table!T207&gt;'Solution Basic XCEL'!$AI$2, 1,0)</f>
        <v>1</v>
      </c>
      <c r="AH206">
        <f ca="1">IF(Table!T207&gt;'Solution Basic XCEL'!$AI$2, 1,0)</f>
        <v>1</v>
      </c>
      <c r="AJ206" t="s">
        <v>72</v>
      </c>
      <c r="AK206" s="28">
        <f ca="1">(Table!N207/Table!M207)</f>
        <v>0.35385005584207008</v>
      </c>
      <c r="AM206">
        <f t="shared" ca="1" si="3"/>
        <v>0</v>
      </c>
    </row>
    <row r="207" spans="1:39" x14ac:dyDescent="0.3">
      <c r="A207" s="5">
        <f ca="1">IF(Table!B208= "Men", 1, 0)</f>
        <v>0</v>
      </c>
      <c r="B207" s="5">
        <f ca="1">IF(Table!B208 = "Women", 1, 0)</f>
        <v>1</v>
      </c>
      <c r="J207" s="12">
        <f ca="1">IF(Table!E208= "Health", 1,0)</f>
        <v>0</v>
      </c>
      <c r="K207" s="5">
        <f ca="1">IF(Table!E208= "Construction", 1,0)</f>
        <v>1</v>
      </c>
      <c r="L207" s="5">
        <f ca="1">IF(Table!E208= "Teaching", 1,0)</f>
        <v>0</v>
      </c>
      <c r="M207" s="5">
        <f ca="1">IF(Table!E208= "IT", 1,0)</f>
        <v>0</v>
      </c>
      <c r="N207" s="5">
        <f ca="1">IF(Table!E208= "General Work", 1,0)</f>
        <v>0</v>
      </c>
      <c r="O207" s="13">
        <f ca="1">IF(Table!E208= "Agriculture", 1,0)</f>
        <v>0</v>
      </c>
      <c r="X207" s="57">
        <f ca="1">(Table!O208/Table!I208)</f>
        <v>11735.272266940176</v>
      </c>
      <c r="Y207" s="58"/>
      <c r="Z207" s="25"/>
      <c r="AA207"/>
      <c r="AB207"/>
      <c r="AE207">
        <f ca="1">IF(Table!T208&gt;'Solution Basic XCEL'!$AI$2, 1,0)</f>
        <v>1</v>
      </c>
      <c r="AH207">
        <f ca="1">IF(Table!T208&gt;'Solution Basic XCEL'!$AI$2, 1,0)</f>
        <v>1</v>
      </c>
      <c r="AJ207" t="s">
        <v>72</v>
      </c>
      <c r="AK207" s="28">
        <f ca="1">(Table!N208/Table!M208)</f>
        <v>0.48748953284360186</v>
      </c>
      <c r="AM207">
        <f t="shared" ca="1" si="3"/>
        <v>0</v>
      </c>
    </row>
    <row r="208" spans="1:39" x14ac:dyDescent="0.3">
      <c r="A208" s="5">
        <f ca="1">IF(Table!B209= "Men", 1, 0)</f>
        <v>1</v>
      </c>
      <c r="B208" s="5">
        <f ca="1">IF(Table!B209 = "Women", 1, 0)</f>
        <v>0</v>
      </c>
      <c r="J208" s="12">
        <f ca="1">IF(Table!E209= "Health", 1,0)</f>
        <v>0</v>
      </c>
      <c r="K208" s="5">
        <f ca="1">IF(Table!E209= "Construction", 1,0)</f>
        <v>0</v>
      </c>
      <c r="L208" s="5">
        <f ca="1">IF(Table!E209= "Teaching", 1,0)</f>
        <v>0</v>
      </c>
      <c r="M208" s="5">
        <f ca="1">IF(Table!E209= "IT", 1,0)</f>
        <v>0</v>
      </c>
      <c r="N208" s="5">
        <f ca="1">IF(Table!E209= "General Work", 1,0)</f>
        <v>1</v>
      </c>
      <c r="O208" s="13">
        <f ca="1">IF(Table!E209= "Agriculture", 1,0)</f>
        <v>0</v>
      </c>
      <c r="X208" s="57">
        <f ca="1">(Table!O209/Table!I209)</f>
        <v>10247.016415914546</v>
      </c>
      <c r="Y208" s="58"/>
      <c r="Z208" s="25"/>
      <c r="AA208"/>
      <c r="AB208"/>
      <c r="AE208">
        <f ca="1">IF(Table!T209&gt;'Solution Basic XCEL'!$AI$2, 1,0)</f>
        <v>1</v>
      </c>
      <c r="AH208">
        <f ca="1">IF(Table!T209&gt;'Solution Basic XCEL'!$AI$2, 1,0)</f>
        <v>1</v>
      </c>
      <c r="AJ208" t="s">
        <v>72</v>
      </c>
      <c r="AK208" s="28">
        <f ca="1">(Table!N209/Table!M209)</f>
        <v>0.6880616857460683</v>
      </c>
      <c r="AM208">
        <f t="shared" ca="1" si="3"/>
        <v>0</v>
      </c>
    </row>
    <row r="209" spans="1:39" x14ac:dyDescent="0.3">
      <c r="A209" s="5">
        <f ca="1">IF(Table!B210= "Men", 1, 0)</f>
        <v>1</v>
      </c>
      <c r="B209" s="5">
        <f ca="1">IF(Table!B210 = "Women", 1, 0)</f>
        <v>0</v>
      </c>
      <c r="J209" s="12">
        <f ca="1">IF(Table!E210= "Health", 1,0)</f>
        <v>0</v>
      </c>
      <c r="K209" s="5">
        <f ca="1">IF(Table!E210= "Construction", 1,0)</f>
        <v>0</v>
      </c>
      <c r="L209" s="5">
        <f ca="1">IF(Table!E210= "Teaching", 1,0)</f>
        <v>0</v>
      </c>
      <c r="M209" s="5">
        <f ca="1">IF(Table!E210= "IT", 1,0)</f>
        <v>0</v>
      </c>
      <c r="N209" s="5">
        <f ca="1">IF(Table!E210= "General Work", 1,0)</f>
        <v>1</v>
      </c>
      <c r="O209" s="13">
        <f ca="1">IF(Table!E210= "Agriculture", 1,0)</f>
        <v>0</v>
      </c>
      <c r="X209" s="57">
        <f ca="1">(Table!O210/Table!I210)</f>
        <v>6556.3924107670264</v>
      </c>
      <c r="Y209" s="58"/>
      <c r="Z209" s="25"/>
      <c r="AA209"/>
      <c r="AB209"/>
      <c r="AE209">
        <f ca="1">IF(Table!T210&gt;'Solution Basic XCEL'!$AI$2, 1,0)</f>
        <v>0</v>
      </c>
      <c r="AH209">
        <f ca="1">IF(Table!T210&gt;'Solution Basic XCEL'!$AI$2, 1,0)</f>
        <v>0</v>
      </c>
      <c r="AJ209" t="s">
        <v>72</v>
      </c>
      <c r="AK209" s="28">
        <f ca="1">(Table!N210/Table!M210)</f>
        <v>0.13217456323014642</v>
      </c>
      <c r="AM209">
        <f t="shared" ca="1" si="3"/>
        <v>1</v>
      </c>
    </row>
    <row r="210" spans="1:39" x14ac:dyDescent="0.3">
      <c r="A210" s="5">
        <f ca="1">IF(Table!B211= "Men", 1, 0)</f>
        <v>1</v>
      </c>
      <c r="B210" s="5">
        <f ca="1">IF(Table!B211 = "Women", 1, 0)</f>
        <v>0</v>
      </c>
      <c r="J210" s="12">
        <f ca="1">IF(Table!E211= "Health", 1,0)</f>
        <v>0</v>
      </c>
      <c r="K210" s="5">
        <f ca="1">IF(Table!E211= "Construction", 1,0)</f>
        <v>0</v>
      </c>
      <c r="L210" s="5">
        <f ca="1">IF(Table!E211= "Teaching", 1,0)</f>
        <v>0</v>
      </c>
      <c r="M210" s="5">
        <f ca="1">IF(Table!E211= "IT", 1,0)</f>
        <v>0</v>
      </c>
      <c r="N210" s="5">
        <f ca="1">IF(Table!E211= "General Work", 1,0)</f>
        <v>1</v>
      </c>
      <c r="O210" s="13">
        <f ca="1">IF(Table!E211= "Agriculture", 1,0)</f>
        <v>0</v>
      </c>
      <c r="X210" s="57">
        <f ca="1">(Table!O211/Table!I211)</f>
        <v>8529.9346933868346</v>
      </c>
      <c r="Y210" s="58"/>
      <c r="Z210" s="25"/>
      <c r="AA210"/>
      <c r="AB210"/>
      <c r="AE210">
        <f ca="1">IF(Table!T211&gt;'Solution Basic XCEL'!$AI$2, 1,0)</f>
        <v>1</v>
      </c>
      <c r="AH210">
        <f ca="1">IF(Table!T211&gt;'Solution Basic XCEL'!$AI$2, 1,0)</f>
        <v>1</v>
      </c>
      <c r="AJ210" t="s">
        <v>72</v>
      </c>
      <c r="AK210" s="28">
        <f ca="1">(Table!N211/Table!M211)</f>
        <v>0.44618082930642144</v>
      </c>
      <c r="AM210">
        <f t="shared" ca="1" si="3"/>
        <v>0</v>
      </c>
    </row>
    <row r="211" spans="1:39" x14ac:dyDescent="0.3">
      <c r="A211" s="5">
        <f ca="1">IF(Table!B212= "Men", 1, 0)</f>
        <v>1</v>
      </c>
      <c r="B211" s="5">
        <f ca="1">IF(Table!B212 = "Women", 1, 0)</f>
        <v>0</v>
      </c>
      <c r="J211" s="12">
        <f ca="1">IF(Table!E212= "Health", 1,0)</f>
        <v>0</v>
      </c>
      <c r="K211" s="5">
        <f ca="1">IF(Table!E212= "Construction", 1,0)</f>
        <v>0</v>
      </c>
      <c r="L211" s="5">
        <f ca="1">IF(Table!E212= "Teaching", 1,0)</f>
        <v>0</v>
      </c>
      <c r="M211" s="5">
        <f ca="1">IF(Table!E212= "IT", 1,0)</f>
        <v>1</v>
      </c>
      <c r="N211" s="5">
        <f ca="1">IF(Table!E212= "General Work", 1,0)</f>
        <v>0</v>
      </c>
      <c r="O211" s="13">
        <f ca="1">IF(Table!E212= "Agriculture", 1,0)</f>
        <v>0</v>
      </c>
      <c r="X211" s="57">
        <f ca="1">(Table!O212/Table!I212)</f>
        <v>3316.6075580023589</v>
      </c>
      <c r="Y211" s="58"/>
      <c r="Z211" s="25"/>
      <c r="AA211"/>
      <c r="AB211"/>
      <c r="AE211">
        <f ca="1">IF(Table!T212&gt;'Solution Basic XCEL'!$AI$2, 1,0)</f>
        <v>1</v>
      </c>
      <c r="AH211">
        <f ca="1">IF(Table!T212&gt;'Solution Basic XCEL'!$AI$2, 1,0)</f>
        <v>1</v>
      </c>
      <c r="AJ211" t="s">
        <v>72</v>
      </c>
      <c r="AK211" s="28">
        <f ca="1">(Table!N212/Table!M212)</f>
        <v>0.63256063773667315</v>
      </c>
      <c r="AM211">
        <f t="shared" ca="1" si="3"/>
        <v>0</v>
      </c>
    </row>
    <row r="212" spans="1:39" x14ac:dyDescent="0.3">
      <c r="A212" s="5">
        <f ca="1">IF(Table!B213= "Men", 1, 0)</f>
        <v>0</v>
      </c>
      <c r="B212" s="5">
        <f ca="1">IF(Table!B213 = "Women", 1, 0)</f>
        <v>1</v>
      </c>
      <c r="J212" s="12">
        <f ca="1">IF(Table!E213= "Health", 1,0)</f>
        <v>1</v>
      </c>
      <c r="K212" s="5">
        <f ca="1">IF(Table!E213= "Construction", 1,0)</f>
        <v>0</v>
      </c>
      <c r="L212" s="5">
        <f ca="1">IF(Table!E213= "Teaching", 1,0)</f>
        <v>0</v>
      </c>
      <c r="M212" s="5">
        <f ca="1">IF(Table!E213= "IT", 1,0)</f>
        <v>0</v>
      </c>
      <c r="N212" s="5">
        <f ca="1">IF(Table!E213= "General Work", 1,0)</f>
        <v>0</v>
      </c>
      <c r="O212" s="13">
        <f ca="1">IF(Table!E213= "Agriculture", 1,0)</f>
        <v>0</v>
      </c>
      <c r="X212" s="57">
        <f ca="1">(Table!O213/Table!I213)</f>
        <v>27887.520538376048</v>
      </c>
      <c r="Y212" s="58"/>
      <c r="Z212" s="25"/>
      <c r="AA212"/>
      <c r="AB212"/>
      <c r="AE212">
        <f ca="1">IF(Table!T213&gt;'Solution Basic XCEL'!$AI$2, 1,0)</f>
        <v>1</v>
      </c>
      <c r="AH212">
        <f ca="1">IF(Table!T213&gt;'Solution Basic XCEL'!$AI$2, 1,0)</f>
        <v>1</v>
      </c>
      <c r="AJ212" t="s">
        <v>72</v>
      </c>
      <c r="AK212" s="28">
        <f ca="1">(Table!N213/Table!M213)</f>
        <v>0.46802077700920708</v>
      </c>
      <c r="AM212">
        <f t="shared" ca="1" si="3"/>
        <v>0</v>
      </c>
    </row>
    <row r="213" spans="1:39" x14ac:dyDescent="0.3">
      <c r="A213" s="5">
        <f ca="1">IF(Table!B214= "Men", 1, 0)</f>
        <v>0</v>
      </c>
      <c r="B213" s="5">
        <f ca="1">IF(Table!B214 = "Women", 1, 0)</f>
        <v>1</v>
      </c>
      <c r="J213" s="12">
        <f ca="1">IF(Table!E214= "Health", 1,0)</f>
        <v>0</v>
      </c>
      <c r="K213" s="5">
        <f ca="1">IF(Table!E214= "Construction", 1,0)</f>
        <v>0</v>
      </c>
      <c r="L213" s="5">
        <f ca="1">IF(Table!E214= "Teaching", 1,0)</f>
        <v>0</v>
      </c>
      <c r="M213" s="5">
        <f ca="1">IF(Table!E214= "IT", 1,0)</f>
        <v>0</v>
      </c>
      <c r="N213" s="5">
        <f ca="1">IF(Table!E214= "General Work", 1,0)</f>
        <v>1</v>
      </c>
      <c r="O213" s="13">
        <f ca="1">IF(Table!E214= "Agriculture", 1,0)</f>
        <v>0</v>
      </c>
      <c r="X213" s="57">
        <f ca="1">(Table!O214/Table!I214)</f>
        <v>44458.96794090217</v>
      </c>
      <c r="Y213" s="58"/>
      <c r="Z213" s="25"/>
      <c r="AA213"/>
      <c r="AB213"/>
      <c r="AE213">
        <f ca="1">IF(Table!T214&gt;'Solution Basic XCEL'!$AI$2, 1,0)</f>
        <v>1</v>
      </c>
      <c r="AH213">
        <f ca="1">IF(Table!T214&gt;'Solution Basic XCEL'!$AI$2, 1,0)</f>
        <v>1</v>
      </c>
      <c r="AJ213" t="s">
        <v>72</v>
      </c>
      <c r="AK213" s="28">
        <f ca="1">(Table!N214/Table!M214)</f>
        <v>0.67031396554370148</v>
      </c>
      <c r="AM213">
        <f t="shared" ca="1" si="3"/>
        <v>0</v>
      </c>
    </row>
    <row r="214" spans="1:39" x14ac:dyDescent="0.3">
      <c r="A214" s="5">
        <f ca="1">IF(Table!B215= "Men", 1, 0)</f>
        <v>1</v>
      </c>
      <c r="B214" s="5">
        <f ca="1">IF(Table!B215 = "Women", 1, 0)</f>
        <v>0</v>
      </c>
      <c r="J214" s="12">
        <f ca="1">IF(Table!E215= "Health", 1,0)</f>
        <v>1</v>
      </c>
      <c r="K214" s="5">
        <f ca="1">IF(Table!E215= "Construction", 1,0)</f>
        <v>0</v>
      </c>
      <c r="L214" s="5">
        <f ca="1">IF(Table!E215= "Teaching", 1,0)</f>
        <v>0</v>
      </c>
      <c r="M214" s="5">
        <f ca="1">IF(Table!E215= "IT", 1,0)</f>
        <v>0</v>
      </c>
      <c r="N214" s="5">
        <f ca="1">IF(Table!E215= "General Work", 1,0)</f>
        <v>0</v>
      </c>
      <c r="O214" s="13">
        <f ca="1">IF(Table!E215= "Agriculture", 1,0)</f>
        <v>0</v>
      </c>
      <c r="X214" s="57">
        <f ca="1">(Table!O215/Table!I215)</f>
        <v>69890.004679177815</v>
      </c>
      <c r="Y214" s="58"/>
      <c r="Z214" s="25"/>
      <c r="AA214"/>
      <c r="AB214"/>
      <c r="AE214">
        <f ca="1">IF(Table!T215&gt;'Solution Basic XCEL'!$AI$2, 1,0)</f>
        <v>1</v>
      </c>
      <c r="AH214">
        <f ca="1">IF(Table!T215&gt;'Solution Basic XCEL'!$AI$2, 1,0)</f>
        <v>1</v>
      </c>
      <c r="AJ214" t="s">
        <v>72</v>
      </c>
      <c r="AK214" s="28">
        <f ca="1">(Table!N215/Table!M215)</f>
        <v>0.32551672941237964</v>
      </c>
      <c r="AM214">
        <f t="shared" ca="1" si="3"/>
        <v>0</v>
      </c>
    </row>
    <row r="215" spans="1:39" x14ac:dyDescent="0.3">
      <c r="A215" s="5">
        <f ca="1">IF(Table!B216= "Men", 1, 0)</f>
        <v>0</v>
      </c>
      <c r="B215" s="5">
        <f ca="1">IF(Table!B216 = "Women", 1, 0)</f>
        <v>1</v>
      </c>
      <c r="J215" s="12">
        <f ca="1">IF(Table!E216= "Health", 1,0)</f>
        <v>1</v>
      </c>
      <c r="K215" s="5">
        <f ca="1">IF(Table!E216= "Construction", 1,0)</f>
        <v>0</v>
      </c>
      <c r="L215" s="5">
        <f ca="1">IF(Table!E216= "Teaching", 1,0)</f>
        <v>0</v>
      </c>
      <c r="M215" s="5">
        <f ca="1">IF(Table!E216= "IT", 1,0)</f>
        <v>0</v>
      </c>
      <c r="N215" s="5">
        <f ca="1">IF(Table!E216= "General Work", 1,0)</f>
        <v>0</v>
      </c>
      <c r="O215" s="13">
        <f ca="1">IF(Table!E216= "Agriculture", 1,0)</f>
        <v>0</v>
      </c>
      <c r="X215" s="57">
        <f ca="1">(Table!O216/Table!I216)</f>
        <v>37750.590142919791</v>
      </c>
      <c r="Y215" s="58"/>
      <c r="Z215" s="25"/>
      <c r="AA215"/>
      <c r="AB215"/>
      <c r="AE215">
        <f ca="1">IF(Table!T216&gt;'Solution Basic XCEL'!$AI$2, 1,0)</f>
        <v>0</v>
      </c>
      <c r="AH215">
        <f ca="1">IF(Table!T216&gt;'Solution Basic XCEL'!$AI$2, 1,0)</f>
        <v>0</v>
      </c>
      <c r="AJ215" t="s">
        <v>72</v>
      </c>
      <c r="AK215" s="28">
        <f ca="1">(Table!N216/Table!M216)</f>
        <v>0.26993643986564364</v>
      </c>
      <c r="AM215">
        <f t="shared" ca="1" si="3"/>
        <v>1</v>
      </c>
    </row>
    <row r="216" spans="1:39" x14ac:dyDescent="0.3">
      <c r="A216" s="5">
        <f ca="1">IF(Table!B217= "Men", 1, 0)</f>
        <v>0</v>
      </c>
      <c r="B216" s="5">
        <f ca="1">IF(Table!B217 = "Women", 1, 0)</f>
        <v>1</v>
      </c>
      <c r="J216" s="12">
        <f ca="1">IF(Table!E217= "Health", 1,0)</f>
        <v>0</v>
      </c>
      <c r="K216" s="5">
        <f ca="1">IF(Table!E217= "Construction", 1,0)</f>
        <v>0</v>
      </c>
      <c r="L216" s="5">
        <f ca="1">IF(Table!E217= "Teaching", 1,0)</f>
        <v>0</v>
      </c>
      <c r="M216" s="5">
        <f ca="1">IF(Table!E217= "IT", 1,0)</f>
        <v>0</v>
      </c>
      <c r="N216" s="5">
        <f ca="1">IF(Table!E217= "General Work", 1,0)</f>
        <v>0</v>
      </c>
      <c r="O216" s="13">
        <f ca="1">IF(Table!E217= "Agriculture", 1,0)</f>
        <v>1</v>
      </c>
      <c r="X216" s="57">
        <f ca="1">(Table!O217/Table!I217)</f>
        <v>23552.625784674117</v>
      </c>
      <c r="Y216" s="58"/>
      <c r="Z216" s="25"/>
      <c r="AA216"/>
      <c r="AB216"/>
      <c r="AE216">
        <f ca="1">IF(Table!T217&gt;'Solution Basic XCEL'!$AI$2, 1,0)</f>
        <v>1</v>
      </c>
      <c r="AH216">
        <f ca="1">IF(Table!T217&gt;'Solution Basic XCEL'!$AI$2, 1,0)</f>
        <v>1</v>
      </c>
      <c r="AJ216" t="s">
        <v>72</v>
      </c>
      <c r="AK216" s="28">
        <f ca="1">(Table!N217/Table!M217)</f>
        <v>0.91517396031082399</v>
      </c>
      <c r="AM216">
        <f t="shared" ca="1" si="3"/>
        <v>0</v>
      </c>
    </row>
    <row r="217" spans="1:39" x14ac:dyDescent="0.3">
      <c r="A217" s="5">
        <f ca="1">IF(Table!B218= "Men", 1, 0)</f>
        <v>0</v>
      </c>
      <c r="B217" s="5">
        <f ca="1">IF(Table!B218 = "Women", 1, 0)</f>
        <v>1</v>
      </c>
      <c r="J217" s="12">
        <f ca="1">IF(Table!E218= "Health", 1,0)</f>
        <v>0</v>
      </c>
      <c r="K217" s="5">
        <f ca="1">IF(Table!E218= "Construction", 1,0)</f>
        <v>0</v>
      </c>
      <c r="L217" s="5">
        <f ca="1">IF(Table!E218= "Teaching", 1,0)</f>
        <v>0</v>
      </c>
      <c r="M217" s="5">
        <f ca="1">IF(Table!E218= "IT", 1,0)</f>
        <v>0</v>
      </c>
      <c r="N217" s="5">
        <f ca="1">IF(Table!E218= "General Work", 1,0)</f>
        <v>1</v>
      </c>
      <c r="O217" s="13">
        <f ca="1">IF(Table!E218= "Agriculture", 1,0)</f>
        <v>0</v>
      </c>
      <c r="X217" s="57">
        <f ca="1">(Table!O218/Table!I218)</f>
        <v>2356.315041828328</v>
      </c>
      <c r="Y217" s="58"/>
      <c r="Z217" s="25"/>
      <c r="AA217"/>
      <c r="AB217"/>
      <c r="AE217">
        <f ca="1">IF(Table!T218&gt;'Solution Basic XCEL'!$AI$2, 1,0)</f>
        <v>0</v>
      </c>
      <c r="AH217">
        <f ca="1">IF(Table!T218&gt;'Solution Basic XCEL'!$AI$2, 1,0)</f>
        <v>0</v>
      </c>
      <c r="AJ217" t="s">
        <v>72</v>
      </c>
      <c r="AK217" s="28">
        <f ca="1">(Table!N218/Table!M218)</f>
        <v>0.24139295244397052</v>
      </c>
      <c r="AM217">
        <f t="shared" ca="1" si="3"/>
        <v>1</v>
      </c>
    </row>
    <row r="218" spans="1:39" x14ac:dyDescent="0.3">
      <c r="A218" s="5">
        <f ca="1">IF(Table!B219= "Men", 1, 0)</f>
        <v>0</v>
      </c>
      <c r="B218" s="5">
        <f ca="1">IF(Table!B219 = "Women", 1, 0)</f>
        <v>1</v>
      </c>
      <c r="J218" s="12">
        <f ca="1">IF(Table!E219= "Health", 1,0)</f>
        <v>1</v>
      </c>
      <c r="K218" s="5">
        <f ca="1">IF(Table!E219= "Construction", 1,0)</f>
        <v>0</v>
      </c>
      <c r="L218" s="5">
        <f ca="1">IF(Table!E219= "Teaching", 1,0)</f>
        <v>0</v>
      </c>
      <c r="M218" s="5">
        <f ca="1">IF(Table!E219= "IT", 1,0)</f>
        <v>0</v>
      </c>
      <c r="N218" s="5">
        <f ca="1">IF(Table!E219= "General Work", 1,0)</f>
        <v>0</v>
      </c>
      <c r="O218" s="13">
        <f ca="1">IF(Table!E219= "Agriculture", 1,0)</f>
        <v>0</v>
      </c>
      <c r="X218" s="57">
        <f ca="1">(Table!O219/Table!I219)</f>
        <v>40909.872043481591</v>
      </c>
      <c r="Y218" s="58"/>
      <c r="Z218" s="25"/>
      <c r="AA218"/>
      <c r="AB218"/>
      <c r="AE218">
        <f ca="1">IF(Table!T219&gt;'Solution Basic XCEL'!$AI$2, 1,0)</f>
        <v>1</v>
      </c>
      <c r="AH218">
        <f ca="1">IF(Table!T219&gt;'Solution Basic XCEL'!$AI$2, 1,0)</f>
        <v>1</v>
      </c>
      <c r="AJ218" t="s">
        <v>72</v>
      </c>
      <c r="AK218" s="28">
        <f ca="1">(Table!N219/Table!M219)</f>
        <v>0.35397053776158194</v>
      </c>
      <c r="AM218">
        <f t="shared" ca="1" si="3"/>
        <v>0</v>
      </c>
    </row>
    <row r="219" spans="1:39" x14ac:dyDescent="0.3">
      <c r="A219" s="5">
        <f ca="1">IF(Table!B220= "Men", 1, 0)</f>
        <v>1</v>
      </c>
      <c r="B219" s="5">
        <f ca="1">IF(Table!B220 = "Women", 1, 0)</f>
        <v>0</v>
      </c>
      <c r="J219" s="12">
        <f ca="1">IF(Table!E220= "Health", 1,0)</f>
        <v>0</v>
      </c>
      <c r="K219" s="5">
        <f ca="1">IF(Table!E220= "Construction", 1,0)</f>
        <v>0</v>
      </c>
      <c r="L219" s="5">
        <f ca="1">IF(Table!E220= "Teaching", 1,0)</f>
        <v>0</v>
      </c>
      <c r="M219" s="5">
        <f ca="1">IF(Table!E220= "IT", 1,0)</f>
        <v>0</v>
      </c>
      <c r="N219" s="5">
        <f ca="1">IF(Table!E220= "General Work", 1,0)</f>
        <v>0</v>
      </c>
      <c r="O219" s="13">
        <f ca="1">IF(Table!E220= "Agriculture", 1,0)</f>
        <v>1</v>
      </c>
      <c r="X219" s="57">
        <f ca="1">(Table!O220/Table!I220)</f>
        <v>7841.6080031732836</v>
      </c>
      <c r="Y219" s="58"/>
      <c r="Z219" s="25"/>
      <c r="AA219"/>
      <c r="AB219"/>
      <c r="AE219">
        <f ca="1">IF(Table!T220&gt;'Solution Basic XCEL'!$AI$2, 1,0)</f>
        <v>0</v>
      </c>
      <c r="AH219">
        <f ca="1">IF(Table!T220&gt;'Solution Basic XCEL'!$AI$2, 1,0)</f>
        <v>0</v>
      </c>
      <c r="AJ219" t="s">
        <v>72</v>
      </c>
      <c r="AK219" s="28">
        <f ca="1">(Table!N220/Table!M220)</f>
        <v>5.6513018539655631E-2</v>
      </c>
      <c r="AM219">
        <f t="shared" ca="1" si="3"/>
        <v>1</v>
      </c>
    </row>
    <row r="220" spans="1:39" x14ac:dyDescent="0.3">
      <c r="A220" s="5">
        <f ca="1">IF(Table!B221= "Men", 1, 0)</f>
        <v>1</v>
      </c>
      <c r="B220" s="5">
        <f ca="1">IF(Table!B221 = "Women", 1, 0)</f>
        <v>0</v>
      </c>
      <c r="J220" s="12">
        <f ca="1">IF(Table!E221= "Health", 1,0)</f>
        <v>0</v>
      </c>
      <c r="K220" s="5">
        <f ca="1">IF(Table!E221= "Construction", 1,0)</f>
        <v>0</v>
      </c>
      <c r="L220" s="5">
        <f ca="1">IF(Table!E221= "Teaching", 1,0)</f>
        <v>0</v>
      </c>
      <c r="M220" s="5">
        <f ca="1">IF(Table!E221= "IT", 1,0)</f>
        <v>1</v>
      </c>
      <c r="N220" s="5">
        <f ca="1">IF(Table!E221= "General Work", 1,0)</f>
        <v>0</v>
      </c>
      <c r="O220" s="13">
        <f ca="1">IF(Table!E221= "Agriculture", 1,0)</f>
        <v>0</v>
      </c>
      <c r="X220" s="57">
        <f ca="1">(Table!O221/Table!I221)</f>
        <v>5563.0484642613965</v>
      </c>
      <c r="Y220" s="58"/>
      <c r="Z220" s="25"/>
      <c r="AA220"/>
      <c r="AB220"/>
      <c r="AE220">
        <f ca="1">IF(Table!T221&gt;'Solution Basic XCEL'!$AI$2, 1,0)</f>
        <v>0</v>
      </c>
      <c r="AH220">
        <f ca="1">IF(Table!T221&gt;'Solution Basic XCEL'!$AI$2, 1,0)</f>
        <v>0</v>
      </c>
      <c r="AJ220" t="s">
        <v>72</v>
      </c>
      <c r="AK220" s="28">
        <f ca="1">(Table!N221/Table!M221)</f>
        <v>0.63273067917410186</v>
      </c>
      <c r="AM220">
        <f t="shared" ca="1" si="3"/>
        <v>0</v>
      </c>
    </row>
    <row r="221" spans="1:39" x14ac:dyDescent="0.3">
      <c r="A221" s="5">
        <f ca="1">IF(Table!B222= "Men", 1, 0)</f>
        <v>0</v>
      </c>
      <c r="B221" s="5">
        <f ca="1">IF(Table!B222 = "Women", 1, 0)</f>
        <v>1</v>
      </c>
      <c r="J221" s="12">
        <f ca="1">IF(Table!E222= "Health", 1,0)</f>
        <v>1</v>
      </c>
      <c r="K221" s="5">
        <f ca="1">IF(Table!E222= "Construction", 1,0)</f>
        <v>0</v>
      </c>
      <c r="L221" s="5">
        <f ca="1">IF(Table!E222= "Teaching", 1,0)</f>
        <v>0</v>
      </c>
      <c r="M221" s="5">
        <f ca="1">IF(Table!E222= "IT", 1,0)</f>
        <v>0</v>
      </c>
      <c r="N221" s="5">
        <f ca="1">IF(Table!E222= "General Work", 1,0)</f>
        <v>0</v>
      </c>
      <c r="O221" s="13">
        <f ca="1">IF(Table!E222= "Agriculture", 1,0)</f>
        <v>0</v>
      </c>
      <c r="X221" s="57">
        <f ca="1">(Table!O222/Table!I222)</f>
        <v>11914.75944568685</v>
      </c>
      <c r="Y221" s="58"/>
      <c r="Z221" s="25"/>
      <c r="AA221"/>
      <c r="AB221"/>
      <c r="AE221">
        <f ca="1">IF(Table!T222&gt;'Solution Basic XCEL'!$AI$2, 1,0)</f>
        <v>1</v>
      </c>
      <c r="AH221">
        <f ca="1">IF(Table!T222&gt;'Solution Basic XCEL'!$AI$2, 1,0)</f>
        <v>1</v>
      </c>
      <c r="AJ221" t="s">
        <v>72</v>
      </c>
      <c r="AK221" s="28">
        <f ca="1">(Table!N222/Table!M222)</f>
        <v>0.4274536234344386</v>
      </c>
      <c r="AM221">
        <f t="shared" ca="1" si="3"/>
        <v>0</v>
      </c>
    </row>
    <row r="222" spans="1:39" x14ac:dyDescent="0.3">
      <c r="A222" s="5">
        <f ca="1">IF(Table!B223= "Men", 1, 0)</f>
        <v>1</v>
      </c>
      <c r="B222" s="5">
        <f ca="1">IF(Table!B223 = "Women", 1, 0)</f>
        <v>0</v>
      </c>
      <c r="J222" s="12">
        <f ca="1">IF(Table!E223= "Health", 1,0)</f>
        <v>0</v>
      </c>
      <c r="K222" s="5">
        <f ca="1">IF(Table!E223= "Construction", 1,0)</f>
        <v>1</v>
      </c>
      <c r="L222" s="5">
        <f ca="1">IF(Table!E223= "Teaching", 1,0)</f>
        <v>0</v>
      </c>
      <c r="M222" s="5">
        <f ca="1">IF(Table!E223= "IT", 1,0)</f>
        <v>0</v>
      </c>
      <c r="N222" s="5">
        <f ca="1">IF(Table!E223= "General Work", 1,0)</f>
        <v>0</v>
      </c>
      <c r="O222" s="13">
        <f ca="1">IF(Table!E223= "Agriculture", 1,0)</f>
        <v>0</v>
      </c>
      <c r="X222" s="57">
        <f ca="1">(Table!O223/Table!I223)</f>
        <v>33459.568827444185</v>
      </c>
      <c r="Y222" s="58"/>
      <c r="Z222" s="25"/>
      <c r="AA222"/>
      <c r="AB222"/>
      <c r="AE222">
        <f ca="1">IF(Table!T223&gt;'Solution Basic XCEL'!$AI$2, 1,0)</f>
        <v>1</v>
      </c>
      <c r="AH222">
        <f ca="1">IF(Table!T223&gt;'Solution Basic XCEL'!$AI$2, 1,0)</f>
        <v>1</v>
      </c>
      <c r="AJ222" t="s">
        <v>72</v>
      </c>
      <c r="AK222" s="28">
        <f ca="1">(Table!N223/Table!M223)</f>
        <v>0.34222492604217258</v>
      </c>
      <c r="AM222">
        <f t="shared" ca="1" si="3"/>
        <v>0</v>
      </c>
    </row>
    <row r="223" spans="1:39" x14ac:dyDescent="0.3">
      <c r="A223" s="5">
        <f ca="1">IF(Table!B224= "Men", 1, 0)</f>
        <v>1</v>
      </c>
      <c r="B223" s="5">
        <f ca="1">IF(Table!B224 = "Women", 1, 0)</f>
        <v>0</v>
      </c>
      <c r="J223" s="12">
        <f ca="1">IF(Table!E224= "Health", 1,0)</f>
        <v>0</v>
      </c>
      <c r="K223" s="5">
        <f ca="1">IF(Table!E224= "Construction", 1,0)</f>
        <v>0</v>
      </c>
      <c r="L223" s="5">
        <f ca="1">IF(Table!E224= "Teaching", 1,0)</f>
        <v>0</v>
      </c>
      <c r="M223" s="5">
        <f ca="1">IF(Table!E224= "IT", 1,0)</f>
        <v>0</v>
      </c>
      <c r="N223" s="5">
        <f ca="1">IF(Table!E224= "General Work", 1,0)</f>
        <v>0</v>
      </c>
      <c r="O223" s="13">
        <f ca="1">IF(Table!E224= "Agriculture", 1,0)</f>
        <v>1</v>
      </c>
      <c r="X223" s="57">
        <f ca="1">(Table!O224/Table!I224)</f>
        <v>56057.039700027293</v>
      </c>
      <c r="Y223" s="58"/>
      <c r="Z223" s="25"/>
      <c r="AA223"/>
      <c r="AB223"/>
      <c r="AE223">
        <f ca="1">IF(Table!T224&gt;'Solution Basic XCEL'!$AI$2, 1,0)</f>
        <v>1</v>
      </c>
      <c r="AH223">
        <f ca="1">IF(Table!T224&gt;'Solution Basic XCEL'!$AI$2, 1,0)</f>
        <v>1</v>
      </c>
      <c r="AJ223" t="s">
        <v>72</v>
      </c>
      <c r="AK223" s="28">
        <f ca="1">(Table!N224/Table!M224)</f>
        <v>0.52814763483410576</v>
      </c>
      <c r="AM223">
        <f t="shared" ca="1" si="3"/>
        <v>0</v>
      </c>
    </row>
    <row r="224" spans="1:39" x14ac:dyDescent="0.3">
      <c r="A224" s="5">
        <f ca="1">IF(Table!B225= "Men", 1, 0)</f>
        <v>0</v>
      </c>
      <c r="B224" s="5">
        <f ca="1">IF(Table!B225 = "Women", 1, 0)</f>
        <v>1</v>
      </c>
      <c r="J224" s="12">
        <f ca="1">IF(Table!E225= "Health", 1,0)</f>
        <v>0</v>
      </c>
      <c r="K224" s="5">
        <f ca="1">IF(Table!E225= "Construction", 1,0)</f>
        <v>0</v>
      </c>
      <c r="L224" s="5">
        <f ca="1">IF(Table!E225= "Teaching", 1,0)</f>
        <v>1</v>
      </c>
      <c r="M224" s="5">
        <f ca="1">IF(Table!E225= "IT", 1,0)</f>
        <v>0</v>
      </c>
      <c r="N224" s="5">
        <f ca="1">IF(Table!E225= "General Work", 1,0)</f>
        <v>0</v>
      </c>
      <c r="O224" s="13">
        <f ca="1">IF(Table!E225= "Agriculture", 1,0)</f>
        <v>0</v>
      </c>
      <c r="X224" s="57">
        <f ca="1">(Table!O225/Table!I225)</f>
        <v>71983.295738615067</v>
      </c>
      <c r="Y224" s="58"/>
      <c r="Z224" s="25"/>
      <c r="AA224"/>
      <c r="AB224"/>
      <c r="AE224">
        <f ca="1">IF(Table!T225&gt;'Solution Basic XCEL'!$AI$2, 1,0)</f>
        <v>1</v>
      </c>
      <c r="AH224">
        <f ca="1">IF(Table!T225&gt;'Solution Basic XCEL'!$AI$2, 1,0)</f>
        <v>1</v>
      </c>
      <c r="AJ224" t="s">
        <v>72</v>
      </c>
      <c r="AK224" s="28">
        <f ca="1">(Table!N225/Table!M225)</f>
        <v>0.74970547394343923</v>
      </c>
      <c r="AM224">
        <f t="shared" ca="1" si="3"/>
        <v>0</v>
      </c>
    </row>
    <row r="225" spans="1:39" x14ac:dyDescent="0.3">
      <c r="A225" s="5">
        <f ca="1">IF(Table!B226= "Men", 1, 0)</f>
        <v>0</v>
      </c>
      <c r="B225" s="5">
        <f ca="1">IF(Table!B226 = "Women", 1, 0)</f>
        <v>1</v>
      </c>
      <c r="J225" s="12">
        <f ca="1">IF(Table!E226= "Health", 1,0)</f>
        <v>0</v>
      </c>
      <c r="K225" s="5">
        <f ca="1">IF(Table!E226= "Construction", 1,0)</f>
        <v>0</v>
      </c>
      <c r="L225" s="5">
        <f ca="1">IF(Table!E226= "Teaching", 1,0)</f>
        <v>0</v>
      </c>
      <c r="M225" s="5">
        <f ca="1">IF(Table!E226= "IT", 1,0)</f>
        <v>0</v>
      </c>
      <c r="N225" s="5">
        <f ca="1">IF(Table!E226= "General Work", 1,0)</f>
        <v>1</v>
      </c>
      <c r="O225" s="13">
        <f ca="1">IF(Table!E226= "Agriculture", 1,0)</f>
        <v>0</v>
      </c>
      <c r="X225" s="57">
        <f ca="1">(Table!O226/Table!I226)</f>
        <v>16102.944291021113</v>
      </c>
      <c r="Y225" s="58"/>
      <c r="Z225" s="25"/>
      <c r="AA225"/>
      <c r="AB225"/>
      <c r="AE225">
        <f ca="1">IF(Table!T226&gt;'Solution Basic XCEL'!$AI$2, 1,0)</f>
        <v>1</v>
      </c>
      <c r="AH225">
        <f ca="1">IF(Table!T226&gt;'Solution Basic XCEL'!$AI$2, 1,0)</f>
        <v>1</v>
      </c>
      <c r="AJ225" t="s">
        <v>72</v>
      </c>
      <c r="AK225" s="28">
        <f ca="1">(Table!N226/Table!M226)</f>
        <v>0.58268150823239295</v>
      </c>
      <c r="AM225">
        <f t="shared" ca="1" si="3"/>
        <v>0</v>
      </c>
    </row>
    <row r="226" spans="1:39" x14ac:dyDescent="0.3">
      <c r="A226" s="5">
        <f ca="1">IF(Table!B227= "Men", 1, 0)</f>
        <v>1</v>
      </c>
      <c r="B226" s="5">
        <f ca="1">IF(Table!B227 = "Women", 1, 0)</f>
        <v>0</v>
      </c>
      <c r="J226" s="12">
        <f ca="1">IF(Table!E227= "Health", 1,0)</f>
        <v>0</v>
      </c>
      <c r="K226" s="5">
        <f ca="1">IF(Table!E227= "Construction", 1,0)</f>
        <v>0</v>
      </c>
      <c r="L226" s="5">
        <f ca="1">IF(Table!E227= "Teaching", 1,0)</f>
        <v>1</v>
      </c>
      <c r="M226" s="5">
        <f ca="1">IF(Table!E227= "IT", 1,0)</f>
        <v>0</v>
      </c>
      <c r="N226" s="5">
        <f ca="1">IF(Table!E227= "General Work", 1,0)</f>
        <v>0</v>
      </c>
      <c r="O226" s="13">
        <f ca="1">IF(Table!E227= "Agriculture", 1,0)</f>
        <v>0</v>
      </c>
      <c r="X226" s="57">
        <f ca="1">(Table!O227/Table!I227)</f>
        <v>10360.774786358568</v>
      </c>
      <c r="Y226" s="58"/>
      <c r="Z226" s="25"/>
      <c r="AA226"/>
      <c r="AB226"/>
      <c r="AE226">
        <f ca="1">IF(Table!T227&gt;'Solution Basic XCEL'!$AI$2, 1,0)</f>
        <v>1</v>
      </c>
      <c r="AH226">
        <f ca="1">IF(Table!T227&gt;'Solution Basic XCEL'!$AI$2, 1,0)</f>
        <v>1</v>
      </c>
      <c r="AJ226" t="s">
        <v>72</v>
      </c>
      <c r="AK226" s="28">
        <f ca="1">(Table!N227/Table!M227)</f>
        <v>0.29012914205211826</v>
      </c>
      <c r="AM226">
        <f t="shared" ca="1" si="3"/>
        <v>1</v>
      </c>
    </row>
    <row r="227" spans="1:39" x14ac:dyDescent="0.3">
      <c r="A227" s="5">
        <f ca="1">IF(Table!B228= "Men", 1, 0)</f>
        <v>1</v>
      </c>
      <c r="B227" s="5">
        <f ca="1">IF(Table!B228 = "Women", 1, 0)</f>
        <v>0</v>
      </c>
      <c r="J227" s="12">
        <f ca="1">IF(Table!E228= "Health", 1,0)</f>
        <v>0</v>
      </c>
      <c r="K227" s="5">
        <f ca="1">IF(Table!E228= "Construction", 1,0)</f>
        <v>0</v>
      </c>
      <c r="L227" s="5">
        <f ca="1">IF(Table!E228= "Teaching", 1,0)</f>
        <v>1</v>
      </c>
      <c r="M227" s="5">
        <f ca="1">IF(Table!E228= "IT", 1,0)</f>
        <v>0</v>
      </c>
      <c r="N227" s="5">
        <f ca="1">IF(Table!E228= "General Work", 1,0)</f>
        <v>0</v>
      </c>
      <c r="O227" s="13">
        <f ca="1">IF(Table!E228= "Agriculture", 1,0)</f>
        <v>0</v>
      </c>
      <c r="X227" s="57">
        <f ca="1">(Table!O228/Table!I228)</f>
        <v>65837.309924375877</v>
      </c>
      <c r="Y227" s="58"/>
      <c r="Z227" s="25"/>
      <c r="AA227"/>
      <c r="AB227"/>
      <c r="AE227">
        <f ca="1">IF(Table!T228&gt;'Solution Basic XCEL'!$AI$2, 1,0)</f>
        <v>1</v>
      </c>
      <c r="AH227">
        <f ca="1">IF(Table!T228&gt;'Solution Basic XCEL'!$AI$2, 1,0)</f>
        <v>1</v>
      </c>
      <c r="AJ227" t="s">
        <v>72</v>
      </c>
      <c r="AK227" s="28">
        <f ca="1">(Table!N228/Table!M228)</f>
        <v>0.89071014314533914</v>
      </c>
      <c r="AM227">
        <f t="shared" ca="1" si="3"/>
        <v>0</v>
      </c>
    </row>
    <row r="228" spans="1:39" x14ac:dyDescent="0.3">
      <c r="A228" s="5">
        <f ca="1">IF(Table!B229= "Men", 1, 0)</f>
        <v>0</v>
      </c>
      <c r="B228" s="5">
        <f ca="1">IF(Table!B229 = "Women", 1, 0)</f>
        <v>1</v>
      </c>
      <c r="J228" s="12">
        <f ca="1">IF(Table!E229= "Health", 1,0)</f>
        <v>0</v>
      </c>
      <c r="K228" s="5">
        <f ca="1">IF(Table!E229= "Construction", 1,0)</f>
        <v>0</v>
      </c>
      <c r="L228" s="5">
        <f ca="1">IF(Table!E229= "Teaching", 1,0)</f>
        <v>0</v>
      </c>
      <c r="M228" s="5">
        <f ca="1">IF(Table!E229= "IT", 1,0)</f>
        <v>0</v>
      </c>
      <c r="N228" s="5">
        <f ca="1">IF(Table!E229= "General Work", 1,0)</f>
        <v>0</v>
      </c>
      <c r="O228" s="13">
        <f ca="1">IF(Table!E229= "Agriculture", 1,0)</f>
        <v>1</v>
      </c>
      <c r="X228" s="57">
        <f ca="1">(Table!O229/Table!I229)</f>
        <v>15740.9791608093</v>
      </c>
      <c r="Y228" s="58"/>
      <c r="Z228" s="25"/>
      <c r="AA228"/>
      <c r="AB228"/>
      <c r="AE228">
        <f ca="1">IF(Table!T229&gt;'Solution Basic XCEL'!$AI$2, 1,0)</f>
        <v>1</v>
      </c>
      <c r="AH228">
        <f ca="1">IF(Table!T229&gt;'Solution Basic XCEL'!$AI$2, 1,0)</f>
        <v>1</v>
      </c>
      <c r="AJ228" t="s">
        <v>72</v>
      </c>
      <c r="AK228" s="28">
        <f ca="1">(Table!N229/Table!M229)</f>
        <v>0.68319477892814817</v>
      </c>
      <c r="AM228">
        <f t="shared" ca="1" si="3"/>
        <v>0</v>
      </c>
    </row>
    <row r="229" spans="1:39" x14ac:dyDescent="0.3">
      <c r="A229" s="5">
        <f ca="1">IF(Table!B230= "Men", 1, 0)</f>
        <v>0</v>
      </c>
      <c r="B229" s="5">
        <f ca="1">IF(Table!B230 = "Women", 1, 0)</f>
        <v>1</v>
      </c>
      <c r="J229" s="12">
        <f ca="1">IF(Table!E230= "Health", 1,0)</f>
        <v>0</v>
      </c>
      <c r="K229" s="5">
        <f ca="1">IF(Table!E230= "Construction", 1,0)</f>
        <v>0</v>
      </c>
      <c r="L229" s="5">
        <f ca="1">IF(Table!E230= "Teaching", 1,0)</f>
        <v>0</v>
      </c>
      <c r="M229" s="5">
        <f ca="1">IF(Table!E230= "IT", 1,0)</f>
        <v>0</v>
      </c>
      <c r="N229" s="5">
        <f ca="1">IF(Table!E230= "General Work", 1,0)</f>
        <v>0</v>
      </c>
      <c r="O229" s="13">
        <f ca="1">IF(Table!E230= "Agriculture", 1,0)</f>
        <v>1</v>
      </c>
      <c r="X229" s="57">
        <f ca="1">(Table!O230/Table!I230)</f>
        <v>26500.474232136228</v>
      </c>
      <c r="Y229" s="58"/>
      <c r="Z229" s="25"/>
      <c r="AA229"/>
      <c r="AB229"/>
      <c r="AE229">
        <f ca="1">IF(Table!T230&gt;'Solution Basic XCEL'!$AI$2, 1,0)</f>
        <v>1</v>
      </c>
      <c r="AH229">
        <f ca="1">IF(Table!T230&gt;'Solution Basic XCEL'!$AI$2, 1,0)</f>
        <v>1</v>
      </c>
      <c r="AJ229" t="s">
        <v>72</v>
      </c>
      <c r="AK229" s="28">
        <f ca="1">(Table!N230/Table!M230)</f>
        <v>0.52216858275938927</v>
      </c>
      <c r="AM229">
        <f t="shared" ca="1" si="3"/>
        <v>0</v>
      </c>
    </row>
    <row r="230" spans="1:39" x14ac:dyDescent="0.3">
      <c r="A230" s="5">
        <f ca="1">IF(Table!B231= "Men", 1, 0)</f>
        <v>1</v>
      </c>
      <c r="B230" s="5">
        <f ca="1">IF(Table!B231 = "Women", 1, 0)</f>
        <v>0</v>
      </c>
      <c r="J230" s="12">
        <f ca="1">IF(Table!E231= "Health", 1,0)</f>
        <v>0</v>
      </c>
      <c r="K230" s="5">
        <f ca="1">IF(Table!E231= "Construction", 1,0)</f>
        <v>0</v>
      </c>
      <c r="L230" s="5">
        <f ca="1">IF(Table!E231= "Teaching", 1,0)</f>
        <v>0</v>
      </c>
      <c r="M230" s="5">
        <f ca="1">IF(Table!E231= "IT", 1,0)</f>
        <v>0</v>
      </c>
      <c r="N230" s="5">
        <f ca="1">IF(Table!E231= "General Work", 1,0)</f>
        <v>1</v>
      </c>
      <c r="O230" s="13">
        <f ca="1">IF(Table!E231= "Agriculture", 1,0)</f>
        <v>0</v>
      </c>
      <c r="X230" s="57">
        <f ca="1">(Table!O231/Table!I231)</f>
        <v>27708.529980146672</v>
      </c>
      <c r="Y230" s="58"/>
      <c r="Z230" s="25"/>
      <c r="AA230"/>
      <c r="AB230"/>
      <c r="AE230">
        <f ca="1">IF(Table!T231&gt;'Solution Basic XCEL'!$AI$2, 1,0)</f>
        <v>1</v>
      </c>
      <c r="AH230">
        <f ca="1">IF(Table!T231&gt;'Solution Basic XCEL'!$AI$2, 1,0)</f>
        <v>1</v>
      </c>
      <c r="AJ230" t="s">
        <v>72</v>
      </c>
      <c r="AK230" s="28">
        <f ca="1">(Table!N231/Table!M231)</f>
        <v>0.24351251153477971</v>
      </c>
      <c r="AM230">
        <f t="shared" ca="1" si="3"/>
        <v>1</v>
      </c>
    </row>
    <row r="231" spans="1:39" x14ac:dyDescent="0.3">
      <c r="A231" s="5">
        <f ca="1">IF(Table!B232= "Men", 1, 0)</f>
        <v>1</v>
      </c>
      <c r="B231" s="5">
        <f ca="1">IF(Table!B232 = "Women", 1, 0)</f>
        <v>0</v>
      </c>
      <c r="J231" s="12">
        <f ca="1">IF(Table!E232= "Health", 1,0)</f>
        <v>0</v>
      </c>
      <c r="K231" s="5">
        <f ca="1">IF(Table!E232= "Construction", 1,0)</f>
        <v>1</v>
      </c>
      <c r="L231" s="5">
        <f ca="1">IF(Table!E232= "Teaching", 1,0)</f>
        <v>0</v>
      </c>
      <c r="M231" s="5">
        <f ca="1">IF(Table!E232= "IT", 1,0)</f>
        <v>0</v>
      </c>
      <c r="N231" s="5">
        <f ca="1">IF(Table!E232= "General Work", 1,0)</f>
        <v>0</v>
      </c>
      <c r="O231" s="13">
        <f ca="1">IF(Table!E232= "Agriculture", 1,0)</f>
        <v>0</v>
      </c>
      <c r="X231" s="57">
        <f ca="1">(Table!O232/Table!I232)</f>
        <v>1672.4376866463042</v>
      </c>
      <c r="Y231" s="58"/>
      <c r="Z231" s="25"/>
      <c r="AA231"/>
      <c r="AB231"/>
      <c r="AE231">
        <f ca="1">IF(Table!T232&gt;'Solution Basic XCEL'!$AI$2, 1,0)</f>
        <v>1</v>
      </c>
      <c r="AH231">
        <f ca="1">IF(Table!T232&gt;'Solution Basic XCEL'!$AI$2, 1,0)</f>
        <v>1</v>
      </c>
      <c r="AJ231" t="s">
        <v>72</v>
      </c>
      <c r="AK231" s="28">
        <f ca="1">(Table!N232/Table!M232)</f>
        <v>0.52771795950169265</v>
      </c>
      <c r="AM231">
        <f t="shared" ca="1" si="3"/>
        <v>0</v>
      </c>
    </row>
    <row r="232" spans="1:39" x14ac:dyDescent="0.3">
      <c r="A232" s="5">
        <f ca="1">IF(Table!B233= "Men", 1, 0)</f>
        <v>1</v>
      </c>
      <c r="B232" s="5">
        <f ca="1">IF(Table!B233 = "Women", 1, 0)</f>
        <v>0</v>
      </c>
      <c r="J232" s="12">
        <f ca="1">IF(Table!E233= "Health", 1,0)</f>
        <v>0</v>
      </c>
      <c r="K232" s="5">
        <f ca="1">IF(Table!E233= "Construction", 1,0)</f>
        <v>0</v>
      </c>
      <c r="L232" s="5">
        <f ca="1">IF(Table!E233= "Teaching", 1,0)</f>
        <v>0</v>
      </c>
      <c r="M232" s="5">
        <f ca="1">IF(Table!E233= "IT", 1,0)</f>
        <v>1</v>
      </c>
      <c r="N232" s="5">
        <f ca="1">IF(Table!E233= "General Work", 1,0)</f>
        <v>0</v>
      </c>
      <c r="O232" s="13">
        <f ca="1">IF(Table!E233= "Agriculture", 1,0)</f>
        <v>0</v>
      </c>
      <c r="X232" s="57">
        <f ca="1">(Table!O233/Table!I233)</f>
        <v>33534.081087353807</v>
      </c>
      <c r="Y232" s="58"/>
      <c r="Z232" s="25"/>
      <c r="AA232"/>
      <c r="AB232"/>
      <c r="AE232">
        <f ca="1">IF(Table!T233&gt;'Solution Basic XCEL'!$AI$2, 1,0)</f>
        <v>1</v>
      </c>
      <c r="AH232">
        <f ca="1">IF(Table!T233&gt;'Solution Basic XCEL'!$AI$2, 1,0)</f>
        <v>1</v>
      </c>
      <c r="AJ232" t="s">
        <v>72</v>
      </c>
      <c r="AK232" s="28">
        <f ca="1">(Table!N233/Table!M233)</f>
        <v>1.0905809288115131E-2</v>
      </c>
      <c r="AM232">
        <f t="shared" ca="1" si="3"/>
        <v>1</v>
      </c>
    </row>
    <row r="233" spans="1:39" x14ac:dyDescent="0.3">
      <c r="A233" s="5">
        <f ca="1">IF(Table!B234= "Men", 1, 0)</f>
        <v>1</v>
      </c>
      <c r="B233" s="5">
        <f ca="1">IF(Table!B234 = "Women", 1, 0)</f>
        <v>0</v>
      </c>
      <c r="J233" s="12">
        <f ca="1">IF(Table!E234= "Health", 1,0)</f>
        <v>1</v>
      </c>
      <c r="K233" s="5">
        <f ca="1">IF(Table!E234= "Construction", 1,0)</f>
        <v>0</v>
      </c>
      <c r="L233" s="5">
        <f ca="1">IF(Table!E234= "Teaching", 1,0)</f>
        <v>0</v>
      </c>
      <c r="M233" s="5">
        <f ca="1">IF(Table!E234= "IT", 1,0)</f>
        <v>0</v>
      </c>
      <c r="N233" s="5">
        <f ca="1">IF(Table!E234= "General Work", 1,0)</f>
        <v>0</v>
      </c>
      <c r="O233" s="13">
        <f ca="1">IF(Table!E234= "Agriculture", 1,0)</f>
        <v>0</v>
      </c>
      <c r="X233" s="57">
        <f ca="1">(Table!O234/Table!I234)</f>
        <v>46088.310786764632</v>
      </c>
      <c r="Y233" s="58"/>
      <c r="Z233" s="25"/>
      <c r="AA233"/>
      <c r="AB233"/>
      <c r="AE233">
        <f ca="1">IF(Table!T234&gt;'Solution Basic XCEL'!$AI$2, 1,0)</f>
        <v>1</v>
      </c>
      <c r="AH233">
        <f ca="1">IF(Table!T234&gt;'Solution Basic XCEL'!$AI$2, 1,0)</f>
        <v>1</v>
      </c>
      <c r="AJ233" t="s">
        <v>72</v>
      </c>
      <c r="AK233" s="28">
        <f ca="1">(Table!N234/Table!M234)</f>
        <v>0.32308116926409425</v>
      </c>
      <c r="AM233">
        <f t="shared" ca="1" si="3"/>
        <v>0</v>
      </c>
    </row>
    <row r="234" spans="1:39" x14ac:dyDescent="0.3">
      <c r="A234" s="5">
        <f ca="1">IF(Table!B235= "Men", 1, 0)</f>
        <v>1</v>
      </c>
      <c r="B234" s="5">
        <f ca="1">IF(Table!B235 = "Women", 1, 0)</f>
        <v>0</v>
      </c>
      <c r="J234" s="12">
        <f ca="1">IF(Table!E235= "Health", 1,0)</f>
        <v>0</v>
      </c>
      <c r="K234" s="5">
        <f ca="1">IF(Table!E235= "Construction", 1,0)</f>
        <v>0</v>
      </c>
      <c r="L234" s="5">
        <f ca="1">IF(Table!E235= "Teaching", 1,0)</f>
        <v>1</v>
      </c>
      <c r="M234" s="5">
        <f ca="1">IF(Table!E235= "IT", 1,0)</f>
        <v>0</v>
      </c>
      <c r="N234" s="5">
        <f ca="1">IF(Table!E235= "General Work", 1,0)</f>
        <v>0</v>
      </c>
      <c r="O234" s="13">
        <f ca="1">IF(Table!E235= "Agriculture", 1,0)</f>
        <v>0</v>
      </c>
      <c r="X234" s="57">
        <f ca="1">(Table!O235/Table!I235)</f>
        <v>16692.795858203805</v>
      </c>
      <c r="Y234" s="58"/>
      <c r="Z234" s="25"/>
      <c r="AA234"/>
      <c r="AB234"/>
      <c r="AE234">
        <f ca="1">IF(Table!T235&gt;'Solution Basic XCEL'!$AI$2, 1,0)</f>
        <v>0</v>
      </c>
      <c r="AH234">
        <f ca="1">IF(Table!T235&gt;'Solution Basic XCEL'!$AI$2, 1,0)</f>
        <v>0</v>
      </c>
      <c r="AJ234" t="s">
        <v>72</v>
      </c>
      <c r="AK234" s="28">
        <f ca="1">(Table!N235/Table!M235)</f>
        <v>8.4454450315828433E-3</v>
      </c>
      <c r="AM234">
        <f t="shared" ca="1" si="3"/>
        <v>1</v>
      </c>
    </row>
    <row r="235" spans="1:39" x14ac:dyDescent="0.3">
      <c r="A235" s="5">
        <f ca="1">IF(Table!B236= "Men", 1, 0)</f>
        <v>0</v>
      </c>
      <c r="B235" s="5">
        <f ca="1">IF(Table!B236 = "Women", 1, 0)</f>
        <v>1</v>
      </c>
      <c r="J235" s="12">
        <f ca="1">IF(Table!E236= "Health", 1,0)</f>
        <v>0</v>
      </c>
      <c r="K235" s="5">
        <f ca="1">IF(Table!E236= "Construction", 1,0)</f>
        <v>0</v>
      </c>
      <c r="L235" s="5">
        <f ca="1">IF(Table!E236= "Teaching", 1,0)</f>
        <v>0</v>
      </c>
      <c r="M235" s="5">
        <f ca="1">IF(Table!E236= "IT", 1,0)</f>
        <v>1</v>
      </c>
      <c r="N235" s="5">
        <f ca="1">IF(Table!E236= "General Work", 1,0)</f>
        <v>0</v>
      </c>
      <c r="O235" s="13">
        <f ca="1">IF(Table!E236= "Agriculture", 1,0)</f>
        <v>0</v>
      </c>
      <c r="X235" s="57">
        <f ca="1">(Table!O236/Table!I236)</f>
        <v>69278.389073436978</v>
      </c>
      <c r="Y235" s="58"/>
      <c r="Z235" s="25"/>
      <c r="AA235"/>
      <c r="AB235"/>
      <c r="AE235">
        <f ca="1">IF(Table!T236&gt;'Solution Basic XCEL'!$AI$2, 1,0)</f>
        <v>1</v>
      </c>
      <c r="AH235">
        <f ca="1">IF(Table!T236&gt;'Solution Basic XCEL'!$AI$2, 1,0)</f>
        <v>1</v>
      </c>
      <c r="AJ235" t="s">
        <v>72</v>
      </c>
      <c r="AK235" s="28">
        <f ca="1">(Table!N236/Table!M236)</f>
        <v>0.54102132579206319</v>
      </c>
      <c r="AM235">
        <f t="shared" ca="1" si="3"/>
        <v>0</v>
      </c>
    </row>
    <row r="236" spans="1:39" x14ac:dyDescent="0.3">
      <c r="A236" s="5">
        <f ca="1">IF(Table!B237= "Men", 1, 0)</f>
        <v>0</v>
      </c>
      <c r="B236" s="5">
        <f ca="1">IF(Table!B237 = "Women", 1, 0)</f>
        <v>1</v>
      </c>
      <c r="J236" s="12">
        <f ca="1">IF(Table!E237= "Health", 1,0)</f>
        <v>1</v>
      </c>
      <c r="K236" s="5">
        <f ca="1">IF(Table!E237= "Construction", 1,0)</f>
        <v>0</v>
      </c>
      <c r="L236" s="5">
        <f ca="1">IF(Table!E237= "Teaching", 1,0)</f>
        <v>0</v>
      </c>
      <c r="M236" s="5">
        <f ca="1">IF(Table!E237= "IT", 1,0)</f>
        <v>0</v>
      </c>
      <c r="N236" s="5">
        <f ca="1">IF(Table!E237= "General Work", 1,0)</f>
        <v>0</v>
      </c>
      <c r="O236" s="13">
        <f ca="1">IF(Table!E237= "Agriculture", 1,0)</f>
        <v>0</v>
      </c>
      <c r="X236" s="57">
        <f ca="1">(Table!O237/Table!I237)</f>
        <v>7437.1540486699314</v>
      </c>
      <c r="Y236" s="58"/>
      <c r="Z236" s="25"/>
      <c r="AA236"/>
      <c r="AB236"/>
      <c r="AE236">
        <f ca="1">IF(Table!T237&gt;'Solution Basic XCEL'!$AI$2, 1,0)</f>
        <v>1</v>
      </c>
      <c r="AH236">
        <f ca="1">IF(Table!T237&gt;'Solution Basic XCEL'!$AI$2, 1,0)</f>
        <v>1</v>
      </c>
      <c r="AJ236" t="s">
        <v>72</v>
      </c>
      <c r="AK236" s="28">
        <f ca="1">(Table!N237/Table!M237)</f>
        <v>0.50400574936023768</v>
      </c>
      <c r="AM236">
        <f t="shared" ref="AM236:AM299" ca="1" si="4">IF(AK236&lt;$AS$3, 1,0)</f>
        <v>0</v>
      </c>
    </row>
    <row r="237" spans="1:39" x14ac:dyDescent="0.3">
      <c r="A237" s="5">
        <f ca="1">IF(Table!B238= "Men", 1, 0)</f>
        <v>1</v>
      </c>
      <c r="B237" s="5">
        <f ca="1">IF(Table!B238 = "Women", 1, 0)</f>
        <v>0</v>
      </c>
      <c r="J237" s="12">
        <f ca="1">IF(Table!E238= "Health", 1,0)</f>
        <v>0</v>
      </c>
      <c r="K237" s="5">
        <f ca="1">IF(Table!E238= "Construction", 1,0)</f>
        <v>1</v>
      </c>
      <c r="L237" s="5">
        <f ca="1">IF(Table!E238= "Teaching", 1,0)</f>
        <v>0</v>
      </c>
      <c r="M237" s="5">
        <f ca="1">IF(Table!E238= "IT", 1,0)</f>
        <v>0</v>
      </c>
      <c r="N237" s="5">
        <f ca="1">IF(Table!E238= "General Work", 1,0)</f>
        <v>0</v>
      </c>
      <c r="O237" s="13">
        <f ca="1">IF(Table!E238= "Agriculture", 1,0)</f>
        <v>0</v>
      </c>
      <c r="X237" s="57">
        <f ca="1">(Table!O238/Table!I238)</f>
        <v>1652.6043463470758</v>
      </c>
      <c r="Y237" s="58"/>
      <c r="Z237" s="25"/>
      <c r="AA237"/>
      <c r="AB237"/>
      <c r="AE237">
        <f ca="1">IF(Table!T238&gt;'Solution Basic XCEL'!$AI$2, 1,0)</f>
        <v>1</v>
      </c>
      <c r="AH237">
        <f ca="1">IF(Table!T238&gt;'Solution Basic XCEL'!$AI$2, 1,0)</f>
        <v>1</v>
      </c>
      <c r="AJ237" t="s">
        <v>72</v>
      </c>
      <c r="AK237" s="28">
        <f ca="1">(Table!N238/Table!M238)</f>
        <v>0.64339623615653341</v>
      </c>
      <c r="AM237">
        <f t="shared" ca="1" si="4"/>
        <v>0</v>
      </c>
    </row>
    <row r="238" spans="1:39" x14ac:dyDescent="0.3">
      <c r="A238" s="5">
        <f ca="1">IF(Table!B239= "Men", 1, 0)</f>
        <v>0</v>
      </c>
      <c r="B238" s="5">
        <f ca="1">IF(Table!B239 = "Women", 1, 0)</f>
        <v>1</v>
      </c>
      <c r="J238" s="12">
        <f ca="1">IF(Table!E239= "Health", 1,0)</f>
        <v>0</v>
      </c>
      <c r="K238" s="5">
        <f ca="1">IF(Table!E239= "Construction", 1,0)</f>
        <v>0</v>
      </c>
      <c r="L238" s="5">
        <f ca="1">IF(Table!E239= "Teaching", 1,0)</f>
        <v>0</v>
      </c>
      <c r="M238" s="5">
        <f ca="1">IF(Table!E239= "IT", 1,0)</f>
        <v>0</v>
      </c>
      <c r="N238" s="5">
        <f ca="1">IF(Table!E239= "General Work", 1,0)</f>
        <v>0</v>
      </c>
      <c r="O238" s="13">
        <f ca="1">IF(Table!E239= "Agriculture", 1,0)</f>
        <v>1</v>
      </c>
      <c r="X238" s="57">
        <f ca="1">(Table!O239/Table!I239)</f>
        <v>11114.124547149482</v>
      </c>
      <c r="Y238" s="58"/>
      <c r="Z238" s="25"/>
      <c r="AA238"/>
      <c r="AB238"/>
      <c r="AE238">
        <f ca="1">IF(Table!T239&gt;'Solution Basic XCEL'!$AI$2, 1,0)</f>
        <v>1</v>
      </c>
      <c r="AH238">
        <f ca="1">IF(Table!T239&gt;'Solution Basic XCEL'!$AI$2, 1,0)</f>
        <v>1</v>
      </c>
      <c r="AJ238" t="s">
        <v>72</v>
      </c>
      <c r="AK238" s="28">
        <f ca="1">(Table!N239/Table!M239)</f>
        <v>0.35975196584459701</v>
      </c>
      <c r="AM238">
        <f t="shared" ca="1" si="4"/>
        <v>0</v>
      </c>
    </row>
    <row r="239" spans="1:39" x14ac:dyDescent="0.3">
      <c r="A239" s="5">
        <f ca="1">IF(Table!B240= "Men", 1, 0)</f>
        <v>1</v>
      </c>
      <c r="B239" s="5">
        <f ca="1">IF(Table!B240 = "Women", 1, 0)</f>
        <v>0</v>
      </c>
      <c r="J239" s="12">
        <f ca="1">IF(Table!E240= "Health", 1,0)</f>
        <v>0</v>
      </c>
      <c r="K239" s="5">
        <f ca="1">IF(Table!E240= "Construction", 1,0)</f>
        <v>0</v>
      </c>
      <c r="L239" s="5">
        <f ca="1">IF(Table!E240= "Teaching", 1,0)</f>
        <v>1</v>
      </c>
      <c r="M239" s="5">
        <f ca="1">IF(Table!E240= "IT", 1,0)</f>
        <v>0</v>
      </c>
      <c r="N239" s="5">
        <f ca="1">IF(Table!E240= "General Work", 1,0)</f>
        <v>0</v>
      </c>
      <c r="O239" s="13">
        <f ca="1">IF(Table!E240= "Agriculture", 1,0)</f>
        <v>0</v>
      </c>
      <c r="X239" s="57">
        <f ca="1">(Table!O240/Table!I240)</f>
        <v>11090.50146025817</v>
      </c>
      <c r="Y239" s="58"/>
      <c r="Z239" s="25"/>
      <c r="AA239"/>
      <c r="AB239"/>
      <c r="AE239">
        <f ca="1">IF(Table!T240&gt;'Solution Basic XCEL'!$AI$2, 1,0)</f>
        <v>1</v>
      </c>
      <c r="AH239">
        <f ca="1">IF(Table!T240&gt;'Solution Basic XCEL'!$AI$2, 1,0)</f>
        <v>1</v>
      </c>
      <c r="AJ239" t="s">
        <v>72</v>
      </c>
      <c r="AK239" s="28">
        <f ca="1">(Table!N240/Table!M240)</f>
        <v>0.91729441974177173</v>
      </c>
      <c r="AM239">
        <f t="shared" ca="1" si="4"/>
        <v>0</v>
      </c>
    </row>
    <row r="240" spans="1:39" x14ac:dyDescent="0.3">
      <c r="A240" s="5">
        <f ca="1">IF(Table!B241= "Men", 1, 0)</f>
        <v>0</v>
      </c>
      <c r="B240" s="5">
        <f ca="1">IF(Table!B241 = "Women", 1, 0)</f>
        <v>1</v>
      </c>
      <c r="J240" s="12">
        <f ca="1">IF(Table!E241= "Health", 1,0)</f>
        <v>0</v>
      </c>
      <c r="K240" s="5">
        <f ca="1">IF(Table!E241= "Construction", 1,0)</f>
        <v>0</v>
      </c>
      <c r="L240" s="5">
        <f ca="1">IF(Table!E241= "Teaching", 1,0)</f>
        <v>0</v>
      </c>
      <c r="M240" s="5">
        <f ca="1">IF(Table!E241= "IT", 1,0)</f>
        <v>1</v>
      </c>
      <c r="N240" s="5">
        <f ca="1">IF(Table!E241= "General Work", 1,0)</f>
        <v>0</v>
      </c>
      <c r="O240" s="13">
        <f ca="1">IF(Table!E241= "Agriculture", 1,0)</f>
        <v>0</v>
      </c>
      <c r="X240" s="57">
        <f ca="1">(Table!O241/Table!I241)</f>
        <v>78608.280155496599</v>
      </c>
      <c r="Y240" s="58"/>
      <c r="Z240" s="25"/>
      <c r="AA240"/>
      <c r="AB240"/>
      <c r="AE240">
        <f ca="1">IF(Table!T241&gt;'Solution Basic XCEL'!$AI$2, 1,0)</f>
        <v>1</v>
      </c>
      <c r="AH240">
        <f ca="1">IF(Table!T241&gt;'Solution Basic XCEL'!$AI$2, 1,0)</f>
        <v>1</v>
      </c>
      <c r="AJ240" t="s">
        <v>72</v>
      </c>
      <c r="AK240" s="28">
        <f ca="1">(Table!N241/Table!M241)</f>
        <v>0.71750031948666237</v>
      </c>
      <c r="AM240">
        <f t="shared" ca="1" si="4"/>
        <v>0</v>
      </c>
    </row>
    <row r="241" spans="1:39" x14ac:dyDescent="0.3">
      <c r="A241" s="5">
        <f ca="1">IF(Table!B242= "Men", 1, 0)</f>
        <v>1</v>
      </c>
      <c r="B241" s="5">
        <f ca="1">IF(Table!B242 = "Women", 1, 0)</f>
        <v>0</v>
      </c>
      <c r="J241" s="12">
        <f ca="1">IF(Table!E242= "Health", 1,0)</f>
        <v>1</v>
      </c>
      <c r="K241" s="5">
        <f ca="1">IF(Table!E242= "Construction", 1,0)</f>
        <v>0</v>
      </c>
      <c r="L241" s="5">
        <f ca="1">IF(Table!E242= "Teaching", 1,0)</f>
        <v>0</v>
      </c>
      <c r="M241" s="5">
        <f ca="1">IF(Table!E242= "IT", 1,0)</f>
        <v>0</v>
      </c>
      <c r="N241" s="5">
        <f ca="1">IF(Table!E242= "General Work", 1,0)</f>
        <v>0</v>
      </c>
      <c r="O241" s="13">
        <f ca="1">IF(Table!E242= "Agriculture", 1,0)</f>
        <v>0</v>
      </c>
      <c r="X241" s="57">
        <f ca="1">(Table!O242/Table!I242)</f>
        <v>21467.66054295492</v>
      </c>
      <c r="Y241" s="58"/>
      <c r="Z241" s="25"/>
      <c r="AA241"/>
      <c r="AB241"/>
      <c r="AE241">
        <f ca="1">IF(Table!T242&gt;'Solution Basic XCEL'!$AI$2, 1,0)</f>
        <v>1</v>
      </c>
      <c r="AH241">
        <f ca="1">IF(Table!T242&gt;'Solution Basic XCEL'!$AI$2, 1,0)</f>
        <v>1</v>
      </c>
      <c r="AJ241" t="s">
        <v>72</v>
      </c>
      <c r="AK241" s="28">
        <f ca="1">(Table!N242/Table!M242)</f>
        <v>0.46171721278354405</v>
      </c>
      <c r="AM241">
        <f t="shared" ca="1" si="4"/>
        <v>0</v>
      </c>
    </row>
    <row r="242" spans="1:39" x14ac:dyDescent="0.3">
      <c r="A242" s="5">
        <f ca="1">IF(Table!B243= "Men", 1, 0)</f>
        <v>0</v>
      </c>
      <c r="B242" s="5">
        <f ca="1">IF(Table!B243 = "Women", 1, 0)</f>
        <v>1</v>
      </c>
      <c r="J242" s="12">
        <f ca="1">IF(Table!E243= "Health", 1,0)</f>
        <v>0</v>
      </c>
      <c r="K242" s="5">
        <f ca="1">IF(Table!E243= "Construction", 1,0)</f>
        <v>1</v>
      </c>
      <c r="L242" s="5">
        <f ca="1">IF(Table!E243= "Teaching", 1,0)</f>
        <v>0</v>
      </c>
      <c r="M242" s="5">
        <f ca="1">IF(Table!E243= "IT", 1,0)</f>
        <v>0</v>
      </c>
      <c r="N242" s="5">
        <f ca="1">IF(Table!E243= "General Work", 1,0)</f>
        <v>0</v>
      </c>
      <c r="O242" s="13">
        <f ca="1">IF(Table!E243= "Agriculture", 1,0)</f>
        <v>0</v>
      </c>
      <c r="X242" s="57">
        <f ca="1">(Table!O243/Table!I243)</f>
        <v>36291.647565051018</v>
      </c>
      <c r="Y242" s="58"/>
      <c r="Z242" s="25"/>
      <c r="AA242"/>
      <c r="AB242"/>
      <c r="AE242">
        <f ca="1">IF(Table!T243&gt;'Solution Basic XCEL'!$AI$2, 1,0)</f>
        <v>1</v>
      </c>
      <c r="AH242">
        <f ca="1">IF(Table!T243&gt;'Solution Basic XCEL'!$AI$2, 1,0)</f>
        <v>1</v>
      </c>
      <c r="AJ242" t="s">
        <v>72</v>
      </c>
      <c r="AK242" s="28">
        <f ca="1">(Table!N243/Table!M243)</f>
        <v>0.48525044657647814</v>
      </c>
      <c r="AM242">
        <f t="shared" ca="1" si="4"/>
        <v>0</v>
      </c>
    </row>
    <row r="243" spans="1:39" x14ac:dyDescent="0.3">
      <c r="A243" s="5">
        <f ca="1">IF(Table!B244= "Men", 1, 0)</f>
        <v>0</v>
      </c>
      <c r="B243" s="5">
        <f ca="1">IF(Table!B244 = "Women", 1, 0)</f>
        <v>1</v>
      </c>
      <c r="J243" s="12">
        <f ca="1">IF(Table!E244= "Health", 1,0)</f>
        <v>1</v>
      </c>
      <c r="K243" s="5">
        <f ca="1">IF(Table!E244= "Construction", 1,0)</f>
        <v>0</v>
      </c>
      <c r="L243" s="5">
        <f ca="1">IF(Table!E244= "Teaching", 1,0)</f>
        <v>0</v>
      </c>
      <c r="M243" s="5">
        <f ca="1">IF(Table!E244= "IT", 1,0)</f>
        <v>0</v>
      </c>
      <c r="N243" s="5">
        <f ca="1">IF(Table!E244= "General Work", 1,0)</f>
        <v>0</v>
      </c>
      <c r="O243" s="13">
        <f ca="1">IF(Table!E244= "Agriculture", 1,0)</f>
        <v>0</v>
      </c>
      <c r="X243" s="57">
        <f ca="1">(Table!O244/Table!I244)</f>
        <v>3506.5175361836905</v>
      </c>
      <c r="Y243" s="58"/>
      <c r="Z243" s="25"/>
      <c r="AA243"/>
      <c r="AB243"/>
      <c r="AE243">
        <f ca="1">IF(Table!T244&gt;'Solution Basic XCEL'!$AI$2, 1,0)</f>
        <v>1</v>
      </c>
      <c r="AH243">
        <f ca="1">IF(Table!T244&gt;'Solution Basic XCEL'!$AI$2, 1,0)</f>
        <v>1</v>
      </c>
      <c r="AJ243" t="s">
        <v>72</v>
      </c>
      <c r="AK243" s="28">
        <f ca="1">(Table!N244/Table!M244)</f>
        <v>0.60759669363658664</v>
      </c>
      <c r="AM243">
        <f t="shared" ca="1" si="4"/>
        <v>0</v>
      </c>
    </row>
    <row r="244" spans="1:39" x14ac:dyDescent="0.3">
      <c r="A244" s="5">
        <f ca="1">IF(Table!B245= "Men", 1, 0)</f>
        <v>0</v>
      </c>
      <c r="B244" s="5">
        <f ca="1">IF(Table!B245 = "Women", 1, 0)</f>
        <v>1</v>
      </c>
      <c r="J244" s="12">
        <f ca="1">IF(Table!E245= "Health", 1,0)</f>
        <v>0</v>
      </c>
      <c r="K244" s="5">
        <f ca="1">IF(Table!E245= "Construction", 1,0)</f>
        <v>0</v>
      </c>
      <c r="L244" s="5">
        <f ca="1">IF(Table!E245= "Teaching", 1,0)</f>
        <v>0</v>
      </c>
      <c r="M244" s="5">
        <f ca="1">IF(Table!E245= "IT", 1,0)</f>
        <v>0</v>
      </c>
      <c r="N244" s="5">
        <f ca="1">IF(Table!E245= "General Work", 1,0)</f>
        <v>0</v>
      </c>
      <c r="O244" s="13">
        <f ca="1">IF(Table!E245= "Agriculture", 1,0)</f>
        <v>1</v>
      </c>
      <c r="X244" s="57">
        <f ca="1">(Table!O245/Table!I245)</f>
        <v>7704.4710981092303</v>
      </c>
      <c r="Y244" s="58"/>
      <c r="Z244" s="25"/>
      <c r="AA244"/>
      <c r="AB244"/>
      <c r="AE244">
        <f ca="1">IF(Table!T245&gt;'Solution Basic XCEL'!$AI$2, 1,0)</f>
        <v>0</v>
      </c>
      <c r="AH244">
        <f ca="1">IF(Table!T245&gt;'Solution Basic XCEL'!$AI$2, 1,0)</f>
        <v>0</v>
      </c>
      <c r="AJ244" t="s">
        <v>72</v>
      </c>
      <c r="AK244" s="28">
        <f ca="1">(Table!N245/Table!M245)</f>
        <v>9.2006627608752112E-2</v>
      </c>
      <c r="AM244">
        <f t="shared" ca="1" si="4"/>
        <v>1</v>
      </c>
    </row>
    <row r="245" spans="1:39" x14ac:dyDescent="0.3">
      <c r="A245" s="5">
        <f ca="1">IF(Table!B246= "Men", 1, 0)</f>
        <v>1</v>
      </c>
      <c r="B245" s="5">
        <f ca="1">IF(Table!B246 = "Women", 1, 0)</f>
        <v>0</v>
      </c>
      <c r="J245" s="12">
        <f ca="1">IF(Table!E246= "Health", 1,0)</f>
        <v>0</v>
      </c>
      <c r="K245" s="5">
        <f ca="1">IF(Table!E246= "Construction", 1,0)</f>
        <v>1</v>
      </c>
      <c r="L245" s="5">
        <f ca="1">IF(Table!E246= "Teaching", 1,0)</f>
        <v>0</v>
      </c>
      <c r="M245" s="5">
        <f ca="1">IF(Table!E246= "IT", 1,0)</f>
        <v>0</v>
      </c>
      <c r="N245" s="5">
        <f ca="1">IF(Table!E246= "General Work", 1,0)</f>
        <v>0</v>
      </c>
      <c r="O245" s="13">
        <f ca="1">IF(Table!E246= "Agriculture", 1,0)</f>
        <v>0</v>
      </c>
      <c r="X245" s="57">
        <f ca="1">(Table!O246/Table!I246)</f>
        <v>47730.452842610131</v>
      </c>
      <c r="Y245" s="58"/>
      <c r="Z245" s="25"/>
      <c r="AA245"/>
      <c r="AB245"/>
      <c r="AE245">
        <f ca="1">IF(Table!T246&gt;'Solution Basic XCEL'!$AI$2, 1,0)</f>
        <v>1</v>
      </c>
      <c r="AH245">
        <f ca="1">IF(Table!T246&gt;'Solution Basic XCEL'!$AI$2, 1,0)</f>
        <v>1</v>
      </c>
      <c r="AJ245" t="s">
        <v>72</v>
      </c>
      <c r="AK245" s="28">
        <f ca="1">(Table!N246/Table!M246)</f>
        <v>0.82848789841481829</v>
      </c>
      <c r="AM245">
        <f t="shared" ca="1" si="4"/>
        <v>0</v>
      </c>
    </row>
    <row r="246" spans="1:39" x14ac:dyDescent="0.3">
      <c r="A246" s="5">
        <f ca="1">IF(Table!B247= "Men", 1, 0)</f>
        <v>0</v>
      </c>
      <c r="B246" s="5">
        <f ca="1">IF(Table!B247 = "Women", 1, 0)</f>
        <v>1</v>
      </c>
      <c r="J246" s="12">
        <f ca="1">IF(Table!E247= "Health", 1,0)</f>
        <v>0</v>
      </c>
      <c r="K246" s="5">
        <f ca="1">IF(Table!E247= "Construction", 1,0)</f>
        <v>0</v>
      </c>
      <c r="L246" s="5">
        <f ca="1">IF(Table!E247= "Teaching", 1,0)</f>
        <v>0</v>
      </c>
      <c r="M246" s="5">
        <f ca="1">IF(Table!E247= "IT", 1,0)</f>
        <v>0</v>
      </c>
      <c r="N246" s="5">
        <f ca="1">IF(Table!E247= "General Work", 1,0)</f>
        <v>0</v>
      </c>
      <c r="O246" s="13">
        <f ca="1">IF(Table!E247= "Agriculture", 1,0)</f>
        <v>1</v>
      </c>
      <c r="X246" s="57">
        <f ca="1">(Table!O247/Table!I247)</f>
        <v>21707.211913793486</v>
      </c>
      <c r="Y246" s="58"/>
      <c r="Z246" s="25"/>
      <c r="AA246"/>
      <c r="AB246"/>
      <c r="AE246">
        <f ca="1">IF(Table!T247&gt;'Solution Basic XCEL'!$AI$2, 1,0)</f>
        <v>1</v>
      </c>
      <c r="AH246">
        <f ca="1">IF(Table!T247&gt;'Solution Basic XCEL'!$AI$2, 1,0)</f>
        <v>1</v>
      </c>
      <c r="AJ246" t="s">
        <v>72</v>
      </c>
      <c r="AK246" s="28">
        <f ca="1">(Table!N247/Table!M247)</f>
        <v>0.74231519594340079</v>
      </c>
      <c r="AM246">
        <f t="shared" ca="1" si="4"/>
        <v>0</v>
      </c>
    </row>
    <row r="247" spans="1:39" x14ac:dyDescent="0.3">
      <c r="A247" s="5">
        <f ca="1">IF(Table!B248= "Men", 1, 0)</f>
        <v>0</v>
      </c>
      <c r="B247" s="5">
        <f ca="1">IF(Table!B248 = "Women", 1, 0)</f>
        <v>1</v>
      </c>
      <c r="J247" s="12">
        <f ca="1">IF(Table!E248= "Health", 1,0)</f>
        <v>0</v>
      </c>
      <c r="K247" s="5">
        <f ca="1">IF(Table!E248= "Construction", 1,0)</f>
        <v>0</v>
      </c>
      <c r="L247" s="5">
        <f ca="1">IF(Table!E248= "Teaching", 1,0)</f>
        <v>0</v>
      </c>
      <c r="M247" s="5">
        <f ca="1">IF(Table!E248= "IT", 1,0)</f>
        <v>0</v>
      </c>
      <c r="N247" s="5">
        <f ca="1">IF(Table!E248= "General Work", 1,0)</f>
        <v>0</v>
      </c>
      <c r="O247" s="13">
        <f ca="1">IF(Table!E248= "Agriculture", 1,0)</f>
        <v>1</v>
      </c>
      <c r="X247" s="57">
        <f ca="1">(Table!O248/Table!I248)</f>
        <v>4923.034333623631</v>
      </c>
      <c r="Y247" s="58"/>
      <c r="Z247" s="25"/>
      <c r="AA247"/>
      <c r="AB247"/>
      <c r="AE247">
        <f ca="1">IF(Table!T248&gt;'Solution Basic XCEL'!$AI$2, 1,0)</f>
        <v>1</v>
      </c>
      <c r="AH247">
        <f ca="1">IF(Table!T248&gt;'Solution Basic XCEL'!$AI$2, 1,0)</f>
        <v>1</v>
      </c>
      <c r="AJ247" t="s">
        <v>72</v>
      </c>
      <c r="AK247" s="28">
        <f ca="1">(Table!N248/Table!M248)</f>
        <v>0.95733149266071826</v>
      </c>
      <c r="AM247">
        <f t="shared" ca="1" si="4"/>
        <v>0</v>
      </c>
    </row>
    <row r="248" spans="1:39" x14ac:dyDescent="0.3">
      <c r="A248" s="5">
        <f ca="1">IF(Table!B249= "Men", 1, 0)</f>
        <v>1</v>
      </c>
      <c r="B248" s="5">
        <f ca="1">IF(Table!B249 = "Women", 1, 0)</f>
        <v>0</v>
      </c>
      <c r="J248" s="12">
        <f ca="1">IF(Table!E249= "Health", 1,0)</f>
        <v>1</v>
      </c>
      <c r="K248" s="5">
        <f ca="1">IF(Table!E249= "Construction", 1,0)</f>
        <v>0</v>
      </c>
      <c r="L248" s="5">
        <f ca="1">IF(Table!E249= "Teaching", 1,0)</f>
        <v>0</v>
      </c>
      <c r="M248" s="5">
        <f ca="1">IF(Table!E249= "IT", 1,0)</f>
        <v>0</v>
      </c>
      <c r="N248" s="5">
        <f ca="1">IF(Table!E249= "General Work", 1,0)</f>
        <v>0</v>
      </c>
      <c r="O248" s="13">
        <f ca="1">IF(Table!E249= "Agriculture", 1,0)</f>
        <v>0</v>
      </c>
      <c r="X248" s="57">
        <f ca="1">(Table!O249/Table!I249)</f>
        <v>40445.093859095716</v>
      </c>
      <c r="Y248" s="58"/>
      <c r="Z248" s="25"/>
      <c r="AA248"/>
      <c r="AB248"/>
      <c r="AE248">
        <f ca="1">IF(Table!T249&gt;'Solution Basic XCEL'!$AI$2, 1,0)</f>
        <v>1</v>
      </c>
      <c r="AH248">
        <f ca="1">IF(Table!T249&gt;'Solution Basic XCEL'!$AI$2, 1,0)</f>
        <v>1</v>
      </c>
      <c r="AJ248" t="s">
        <v>72</v>
      </c>
      <c r="AK248" s="28">
        <f ca="1">(Table!N249/Table!M249)</f>
        <v>0.9437033791639502</v>
      </c>
      <c r="AM248">
        <f t="shared" ca="1" si="4"/>
        <v>0</v>
      </c>
    </row>
    <row r="249" spans="1:39" x14ac:dyDescent="0.3">
      <c r="A249" s="5">
        <f ca="1">IF(Table!B250= "Men", 1, 0)</f>
        <v>0</v>
      </c>
      <c r="B249" s="5">
        <f ca="1">IF(Table!B250 = "Women", 1, 0)</f>
        <v>1</v>
      </c>
      <c r="J249" s="12">
        <f ca="1">IF(Table!E250= "Health", 1,0)</f>
        <v>1</v>
      </c>
      <c r="K249" s="5">
        <f ca="1">IF(Table!E250= "Construction", 1,0)</f>
        <v>0</v>
      </c>
      <c r="L249" s="5">
        <f ca="1">IF(Table!E250= "Teaching", 1,0)</f>
        <v>0</v>
      </c>
      <c r="M249" s="5">
        <f ca="1">IF(Table!E250= "IT", 1,0)</f>
        <v>0</v>
      </c>
      <c r="N249" s="5">
        <f ca="1">IF(Table!E250= "General Work", 1,0)</f>
        <v>0</v>
      </c>
      <c r="O249" s="13">
        <f ca="1">IF(Table!E250= "Agriculture", 1,0)</f>
        <v>0</v>
      </c>
      <c r="X249" s="57">
        <f ca="1">(Table!O250/Table!I250)</f>
        <v>29995.724194134691</v>
      </c>
      <c r="Y249" s="58"/>
      <c r="Z249" s="25"/>
      <c r="AA249"/>
      <c r="AB249"/>
      <c r="AE249">
        <f ca="1">IF(Table!T250&gt;'Solution Basic XCEL'!$AI$2, 1,0)</f>
        <v>0</v>
      </c>
      <c r="AH249">
        <f ca="1">IF(Table!T250&gt;'Solution Basic XCEL'!$AI$2, 1,0)</f>
        <v>0</v>
      </c>
      <c r="AJ249" t="s">
        <v>72</v>
      </c>
      <c r="AK249" s="28">
        <f ca="1">(Table!N250/Table!M250)</f>
        <v>2.7148374592353645E-2</v>
      </c>
      <c r="AM249">
        <f t="shared" ca="1" si="4"/>
        <v>1</v>
      </c>
    </row>
    <row r="250" spans="1:39" x14ac:dyDescent="0.3">
      <c r="A250" s="5">
        <f ca="1">IF(Table!B251= "Men", 1, 0)</f>
        <v>1</v>
      </c>
      <c r="B250" s="5">
        <f ca="1">IF(Table!B251 = "Women", 1, 0)</f>
        <v>0</v>
      </c>
      <c r="J250" s="12">
        <f ca="1">IF(Table!E251= "Health", 1,0)</f>
        <v>0</v>
      </c>
      <c r="K250" s="5">
        <f ca="1">IF(Table!E251= "Construction", 1,0)</f>
        <v>0</v>
      </c>
      <c r="L250" s="5">
        <f ca="1">IF(Table!E251= "Teaching", 1,0)</f>
        <v>0</v>
      </c>
      <c r="M250" s="5">
        <f ca="1">IF(Table!E251= "IT", 1,0)</f>
        <v>1</v>
      </c>
      <c r="N250" s="5">
        <f ca="1">IF(Table!E251= "General Work", 1,0)</f>
        <v>0</v>
      </c>
      <c r="O250" s="13">
        <f ca="1">IF(Table!E251= "Agriculture", 1,0)</f>
        <v>0</v>
      </c>
      <c r="X250" s="57">
        <f ca="1">(Table!O251/Table!I251)</f>
        <v>37125.940511847148</v>
      </c>
      <c r="Y250" s="58"/>
      <c r="Z250" s="25"/>
      <c r="AA250"/>
      <c r="AB250"/>
      <c r="AE250">
        <f ca="1">IF(Table!T251&gt;'Solution Basic XCEL'!$AI$2, 1,0)</f>
        <v>0</v>
      </c>
      <c r="AH250">
        <f ca="1">IF(Table!T251&gt;'Solution Basic XCEL'!$AI$2, 1,0)</f>
        <v>0</v>
      </c>
      <c r="AJ250" t="s">
        <v>72</v>
      </c>
      <c r="AK250" s="28">
        <f ca="1">(Table!N251/Table!M251)</f>
        <v>0.17213487516155057</v>
      </c>
      <c r="AM250">
        <f t="shared" ca="1" si="4"/>
        <v>1</v>
      </c>
    </row>
    <row r="251" spans="1:39" x14ac:dyDescent="0.3">
      <c r="A251" s="5">
        <f ca="1">IF(Table!B252= "Men", 1, 0)</f>
        <v>0</v>
      </c>
      <c r="B251" s="5">
        <f ca="1">IF(Table!B252 = "Women", 1, 0)</f>
        <v>1</v>
      </c>
      <c r="J251" s="12">
        <f ca="1">IF(Table!E252= "Health", 1,0)</f>
        <v>0</v>
      </c>
      <c r="K251" s="5">
        <f ca="1">IF(Table!E252= "Construction", 1,0)</f>
        <v>0</v>
      </c>
      <c r="L251" s="5">
        <f ca="1">IF(Table!E252= "Teaching", 1,0)</f>
        <v>0</v>
      </c>
      <c r="M251" s="5">
        <f ca="1">IF(Table!E252= "IT", 1,0)</f>
        <v>0</v>
      </c>
      <c r="N251" s="5">
        <f ca="1">IF(Table!E252= "General Work", 1,0)</f>
        <v>1</v>
      </c>
      <c r="O251" s="13">
        <f ca="1">IF(Table!E252= "Agriculture", 1,0)</f>
        <v>0</v>
      </c>
      <c r="X251" s="57">
        <f ca="1">(Table!O252/Table!I252)</f>
        <v>40527.58964617522</v>
      </c>
      <c r="Y251" s="58"/>
      <c r="Z251" s="25"/>
      <c r="AA251"/>
      <c r="AB251"/>
      <c r="AE251">
        <f ca="1">IF(Table!T252&gt;'Solution Basic XCEL'!$AI$2, 1,0)</f>
        <v>1</v>
      </c>
      <c r="AH251">
        <f ca="1">IF(Table!T252&gt;'Solution Basic XCEL'!$AI$2, 1,0)</f>
        <v>1</v>
      </c>
      <c r="AJ251" t="s">
        <v>72</v>
      </c>
      <c r="AK251" s="28">
        <f ca="1">(Table!N252/Table!M252)</f>
        <v>0.48893262964895146</v>
      </c>
      <c r="AM251">
        <f t="shared" ca="1" si="4"/>
        <v>0</v>
      </c>
    </row>
    <row r="252" spans="1:39" x14ac:dyDescent="0.3">
      <c r="A252" s="5">
        <f ca="1">IF(Table!B253= "Men", 1, 0)</f>
        <v>0</v>
      </c>
      <c r="B252" s="5">
        <f ca="1">IF(Table!B253 = "Women", 1, 0)</f>
        <v>1</v>
      </c>
      <c r="J252" s="12">
        <f ca="1">IF(Table!E253= "Health", 1,0)</f>
        <v>0</v>
      </c>
      <c r="K252" s="5">
        <f ca="1">IF(Table!E253= "Construction", 1,0)</f>
        <v>0</v>
      </c>
      <c r="L252" s="5">
        <f ca="1">IF(Table!E253= "Teaching", 1,0)</f>
        <v>0</v>
      </c>
      <c r="M252" s="5">
        <f ca="1">IF(Table!E253= "IT", 1,0)</f>
        <v>0</v>
      </c>
      <c r="N252" s="5">
        <f ca="1">IF(Table!E253= "General Work", 1,0)</f>
        <v>1</v>
      </c>
      <c r="O252" s="13">
        <f ca="1">IF(Table!E253= "Agriculture", 1,0)</f>
        <v>0</v>
      </c>
      <c r="X252" s="57">
        <f ca="1">(Table!O253/Table!I253)</f>
        <v>62178.294166950414</v>
      </c>
      <c r="Y252" s="58"/>
      <c r="Z252" s="25"/>
      <c r="AA252"/>
      <c r="AB252"/>
      <c r="AE252">
        <f ca="1">IF(Table!T253&gt;'Solution Basic XCEL'!$AI$2, 1,0)</f>
        <v>1</v>
      </c>
      <c r="AH252">
        <f ca="1">IF(Table!T253&gt;'Solution Basic XCEL'!$AI$2, 1,0)</f>
        <v>1</v>
      </c>
      <c r="AJ252" t="s">
        <v>72</v>
      </c>
      <c r="AK252" s="28">
        <f ca="1">(Table!N253/Table!M253)</f>
        <v>0.22034931922482956</v>
      </c>
      <c r="AM252">
        <f t="shared" ca="1" si="4"/>
        <v>1</v>
      </c>
    </row>
    <row r="253" spans="1:39" x14ac:dyDescent="0.3">
      <c r="A253" s="5">
        <f ca="1">IF(Table!B254= "Men", 1, 0)</f>
        <v>1</v>
      </c>
      <c r="B253" s="5">
        <f ca="1">IF(Table!B254 = "Women", 1, 0)</f>
        <v>0</v>
      </c>
      <c r="J253" s="12">
        <f ca="1">IF(Table!E254= "Health", 1,0)</f>
        <v>0</v>
      </c>
      <c r="K253" s="5">
        <f ca="1">IF(Table!E254= "Construction", 1,0)</f>
        <v>1</v>
      </c>
      <c r="L253" s="5">
        <f ca="1">IF(Table!E254= "Teaching", 1,0)</f>
        <v>0</v>
      </c>
      <c r="M253" s="5">
        <f ca="1">IF(Table!E254= "IT", 1,0)</f>
        <v>0</v>
      </c>
      <c r="N253" s="5">
        <f ca="1">IF(Table!E254= "General Work", 1,0)</f>
        <v>0</v>
      </c>
      <c r="O253" s="13">
        <f ca="1">IF(Table!E254= "Agriculture", 1,0)</f>
        <v>0</v>
      </c>
      <c r="X253" s="57">
        <f ca="1">(Table!O254/Table!I254)</f>
        <v>52451.062251722615</v>
      </c>
      <c r="Y253" s="58"/>
      <c r="Z253" s="25"/>
      <c r="AA253"/>
      <c r="AB253"/>
      <c r="AE253">
        <f ca="1">IF(Table!T254&gt;'Solution Basic XCEL'!$AI$2, 1,0)</f>
        <v>1</v>
      </c>
      <c r="AH253">
        <f ca="1">IF(Table!T254&gt;'Solution Basic XCEL'!$AI$2, 1,0)</f>
        <v>1</v>
      </c>
      <c r="AJ253" t="s">
        <v>72</v>
      </c>
      <c r="AK253" s="28">
        <f ca="1">(Table!N254/Table!M254)</f>
        <v>0.70015012587105785</v>
      </c>
      <c r="AM253">
        <f t="shared" ca="1" si="4"/>
        <v>0</v>
      </c>
    </row>
    <row r="254" spans="1:39" x14ac:dyDescent="0.3">
      <c r="A254" s="5">
        <f ca="1">IF(Table!B255= "Men", 1, 0)</f>
        <v>0</v>
      </c>
      <c r="B254" s="5">
        <f ca="1">IF(Table!B255 = "Women", 1, 0)</f>
        <v>1</v>
      </c>
      <c r="J254" s="12">
        <f ca="1">IF(Table!E255= "Health", 1,0)</f>
        <v>0</v>
      </c>
      <c r="K254" s="5">
        <f ca="1">IF(Table!E255= "Construction", 1,0)</f>
        <v>0</v>
      </c>
      <c r="L254" s="5">
        <f ca="1">IF(Table!E255= "Teaching", 1,0)</f>
        <v>1</v>
      </c>
      <c r="M254" s="5">
        <f ca="1">IF(Table!E255= "IT", 1,0)</f>
        <v>0</v>
      </c>
      <c r="N254" s="5">
        <f ca="1">IF(Table!E255= "General Work", 1,0)</f>
        <v>0</v>
      </c>
      <c r="O254" s="13">
        <f ca="1">IF(Table!E255= "Agriculture", 1,0)</f>
        <v>0</v>
      </c>
      <c r="X254" s="57">
        <f ca="1">(Table!O255/Table!I255)</f>
        <v>34693.914499793449</v>
      </c>
      <c r="Y254" s="58"/>
      <c r="Z254" s="25"/>
      <c r="AA254"/>
      <c r="AB254"/>
      <c r="AE254">
        <f ca="1">IF(Table!T255&gt;'Solution Basic XCEL'!$AI$2, 1,0)</f>
        <v>0</v>
      </c>
      <c r="AH254">
        <f ca="1">IF(Table!T255&gt;'Solution Basic XCEL'!$AI$2, 1,0)</f>
        <v>0</v>
      </c>
      <c r="AJ254" t="s">
        <v>72</v>
      </c>
      <c r="AK254" s="28">
        <f ca="1">(Table!N255/Table!M255)</f>
        <v>9.5160390450589008E-2</v>
      </c>
      <c r="AM254">
        <f t="shared" ca="1" si="4"/>
        <v>1</v>
      </c>
    </row>
    <row r="255" spans="1:39" x14ac:dyDescent="0.3">
      <c r="A255" s="5">
        <f ca="1">IF(Table!B256= "Men", 1, 0)</f>
        <v>0</v>
      </c>
      <c r="B255" s="5">
        <f ca="1">IF(Table!B256 = "Women", 1, 0)</f>
        <v>1</v>
      </c>
      <c r="J255" s="12">
        <f ca="1">IF(Table!E256= "Health", 1,0)</f>
        <v>1</v>
      </c>
      <c r="K255" s="5">
        <f ca="1">IF(Table!E256= "Construction", 1,0)</f>
        <v>0</v>
      </c>
      <c r="L255" s="5">
        <f ca="1">IF(Table!E256= "Teaching", 1,0)</f>
        <v>0</v>
      </c>
      <c r="M255" s="5">
        <f ca="1">IF(Table!E256= "IT", 1,0)</f>
        <v>0</v>
      </c>
      <c r="N255" s="5">
        <f ca="1">IF(Table!E256= "General Work", 1,0)</f>
        <v>0</v>
      </c>
      <c r="O255" s="13">
        <f ca="1">IF(Table!E256= "Agriculture", 1,0)</f>
        <v>0</v>
      </c>
      <c r="X255" s="57">
        <f ca="1">(Table!O256/Table!I256)</f>
        <v>2997.9230888501738</v>
      </c>
      <c r="Y255" s="58"/>
      <c r="Z255" s="25"/>
      <c r="AA255"/>
      <c r="AB255"/>
      <c r="AE255">
        <f ca="1">IF(Table!T256&gt;'Solution Basic XCEL'!$AI$2, 1,0)</f>
        <v>1</v>
      </c>
      <c r="AH255">
        <f ca="1">IF(Table!T256&gt;'Solution Basic XCEL'!$AI$2, 1,0)</f>
        <v>1</v>
      </c>
      <c r="AJ255" t="s">
        <v>72</v>
      </c>
      <c r="AK255" s="28">
        <f ca="1">(Table!N256/Table!M256)</f>
        <v>0.32314643182362424</v>
      </c>
      <c r="AM255">
        <f t="shared" ca="1" si="4"/>
        <v>0</v>
      </c>
    </row>
    <row r="256" spans="1:39" x14ac:dyDescent="0.3">
      <c r="A256" s="5">
        <f ca="1">IF(Table!B257= "Men", 1, 0)</f>
        <v>0</v>
      </c>
      <c r="B256" s="5">
        <f ca="1">IF(Table!B257 = "Women", 1, 0)</f>
        <v>1</v>
      </c>
      <c r="J256" s="12">
        <f ca="1">IF(Table!E257= "Health", 1,0)</f>
        <v>0</v>
      </c>
      <c r="K256" s="5">
        <f ca="1">IF(Table!E257= "Construction", 1,0)</f>
        <v>0</v>
      </c>
      <c r="L256" s="5">
        <f ca="1">IF(Table!E257= "Teaching", 1,0)</f>
        <v>0</v>
      </c>
      <c r="M256" s="5">
        <f ca="1">IF(Table!E257= "IT", 1,0)</f>
        <v>1</v>
      </c>
      <c r="N256" s="5">
        <f ca="1">IF(Table!E257= "General Work", 1,0)</f>
        <v>0</v>
      </c>
      <c r="O256" s="13">
        <f ca="1">IF(Table!E257= "Agriculture", 1,0)</f>
        <v>0</v>
      </c>
      <c r="X256" s="57">
        <f ca="1">(Table!O257/Table!I257)</f>
        <v>9956.9021075022119</v>
      </c>
      <c r="Y256" s="58"/>
      <c r="Z256" s="25"/>
      <c r="AA256"/>
      <c r="AB256"/>
      <c r="AE256">
        <f ca="1">IF(Table!T257&gt;'Solution Basic XCEL'!$AI$2, 1,0)</f>
        <v>1</v>
      </c>
      <c r="AH256">
        <f ca="1">IF(Table!T257&gt;'Solution Basic XCEL'!$AI$2, 1,0)</f>
        <v>1</v>
      </c>
      <c r="AJ256" t="s">
        <v>72</v>
      </c>
      <c r="AK256" s="28">
        <f ca="1">(Table!N257/Table!M257)</f>
        <v>0.25371694334554973</v>
      </c>
      <c r="AM256">
        <f t="shared" ca="1" si="4"/>
        <v>1</v>
      </c>
    </row>
    <row r="257" spans="1:39" x14ac:dyDescent="0.3">
      <c r="A257" s="5">
        <f ca="1">IF(Table!B258= "Men", 1, 0)</f>
        <v>1</v>
      </c>
      <c r="B257" s="5">
        <f ca="1">IF(Table!B258 = "Women", 1, 0)</f>
        <v>0</v>
      </c>
      <c r="J257" s="12">
        <f ca="1">IF(Table!E258= "Health", 1,0)</f>
        <v>0</v>
      </c>
      <c r="K257" s="5">
        <f ca="1">IF(Table!E258= "Construction", 1,0)</f>
        <v>0</v>
      </c>
      <c r="L257" s="5">
        <f ca="1">IF(Table!E258= "Teaching", 1,0)</f>
        <v>0</v>
      </c>
      <c r="M257" s="5">
        <f ca="1">IF(Table!E258= "IT", 1,0)</f>
        <v>1</v>
      </c>
      <c r="N257" s="5">
        <f ca="1">IF(Table!E258= "General Work", 1,0)</f>
        <v>0</v>
      </c>
      <c r="O257" s="13">
        <f ca="1">IF(Table!E258= "Agriculture", 1,0)</f>
        <v>0</v>
      </c>
      <c r="X257" s="57">
        <f ca="1">(Table!O258/Table!I258)</f>
        <v>14611.524256165127</v>
      </c>
      <c r="Y257" s="58"/>
      <c r="Z257" s="25"/>
      <c r="AA257"/>
      <c r="AB257"/>
      <c r="AE257">
        <f ca="1">IF(Table!T258&gt;'Solution Basic XCEL'!$AI$2, 1,0)</f>
        <v>1</v>
      </c>
      <c r="AH257">
        <f ca="1">IF(Table!T258&gt;'Solution Basic XCEL'!$AI$2, 1,0)</f>
        <v>1</v>
      </c>
      <c r="AJ257" t="s">
        <v>72</v>
      </c>
      <c r="AK257" s="28">
        <f ca="1">(Table!N258/Table!M258)</f>
        <v>0.7730885981701211</v>
      </c>
      <c r="AM257">
        <f t="shared" ca="1" si="4"/>
        <v>0</v>
      </c>
    </row>
    <row r="258" spans="1:39" x14ac:dyDescent="0.3">
      <c r="A258" s="5">
        <f ca="1">IF(Table!B259= "Men", 1, 0)</f>
        <v>1</v>
      </c>
      <c r="B258" s="5">
        <f ca="1">IF(Table!B259 = "Women", 1, 0)</f>
        <v>0</v>
      </c>
      <c r="J258" s="12">
        <f ca="1">IF(Table!E259= "Health", 1,0)</f>
        <v>0</v>
      </c>
      <c r="K258" s="5">
        <f ca="1">IF(Table!E259= "Construction", 1,0)</f>
        <v>0</v>
      </c>
      <c r="L258" s="5">
        <f ca="1">IF(Table!E259= "Teaching", 1,0)</f>
        <v>0</v>
      </c>
      <c r="M258" s="5">
        <f ca="1">IF(Table!E259= "IT", 1,0)</f>
        <v>1</v>
      </c>
      <c r="N258" s="5">
        <f ca="1">IF(Table!E259= "General Work", 1,0)</f>
        <v>0</v>
      </c>
      <c r="O258" s="13">
        <f ca="1">IF(Table!E259= "Agriculture", 1,0)</f>
        <v>0</v>
      </c>
      <c r="X258" s="57">
        <f ca="1">(Table!O259/Table!I259)</f>
        <v>844.25872356319633</v>
      </c>
      <c r="Y258" s="58"/>
      <c r="Z258" s="25"/>
      <c r="AA258"/>
      <c r="AB258"/>
      <c r="AE258">
        <f ca="1">IF(Table!T259&gt;'Solution Basic XCEL'!$AI$2, 1,0)</f>
        <v>1</v>
      </c>
      <c r="AH258">
        <f ca="1">IF(Table!T259&gt;'Solution Basic XCEL'!$AI$2, 1,0)</f>
        <v>1</v>
      </c>
      <c r="AJ258" t="s">
        <v>72</v>
      </c>
      <c r="AK258" s="28">
        <f ca="1">(Table!N259/Table!M259)</f>
        <v>0.89571221523961952</v>
      </c>
      <c r="AM258">
        <f t="shared" ca="1" si="4"/>
        <v>0</v>
      </c>
    </row>
    <row r="259" spans="1:39" x14ac:dyDescent="0.3">
      <c r="A259" s="5">
        <f ca="1">IF(Table!B260= "Men", 1, 0)</f>
        <v>1</v>
      </c>
      <c r="B259" s="5">
        <f ca="1">IF(Table!B260 = "Women", 1, 0)</f>
        <v>0</v>
      </c>
      <c r="J259" s="12">
        <f ca="1">IF(Table!E260= "Health", 1,0)</f>
        <v>1</v>
      </c>
      <c r="K259" s="5">
        <f ca="1">IF(Table!E260= "Construction", 1,0)</f>
        <v>0</v>
      </c>
      <c r="L259" s="5">
        <f ca="1">IF(Table!E260= "Teaching", 1,0)</f>
        <v>0</v>
      </c>
      <c r="M259" s="5">
        <f ca="1">IF(Table!E260= "IT", 1,0)</f>
        <v>0</v>
      </c>
      <c r="N259" s="5">
        <f ca="1">IF(Table!E260= "General Work", 1,0)</f>
        <v>0</v>
      </c>
      <c r="O259" s="13">
        <f ca="1">IF(Table!E260= "Agriculture", 1,0)</f>
        <v>0</v>
      </c>
      <c r="X259" s="57">
        <f ca="1">(Table!O260/Table!I260)</f>
        <v>19659.411822275135</v>
      </c>
      <c r="Y259" s="58"/>
      <c r="Z259" s="25"/>
      <c r="AA259"/>
      <c r="AB259"/>
      <c r="AE259">
        <f ca="1">IF(Table!T260&gt;'Solution Basic XCEL'!$AI$2, 1,0)</f>
        <v>0</v>
      </c>
      <c r="AH259">
        <f ca="1">IF(Table!T260&gt;'Solution Basic XCEL'!$AI$2, 1,0)</f>
        <v>0</v>
      </c>
      <c r="AJ259" t="s">
        <v>72</v>
      </c>
      <c r="AK259" s="28">
        <f ca="1">(Table!N260/Table!M260)</f>
        <v>7.1315687085738655E-2</v>
      </c>
      <c r="AM259">
        <f t="shared" ca="1" si="4"/>
        <v>1</v>
      </c>
    </row>
    <row r="260" spans="1:39" x14ac:dyDescent="0.3">
      <c r="A260" s="5">
        <f ca="1">IF(Table!B261= "Men", 1, 0)</f>
        <v>0</v>
      </c>
      <c r="B260" s="5">
        <f ca="1">IF(Table!B261 = "Women", 1, 0)</f>
        <v>1</v>
      </c>
      <c r="J260" s="12">
        <f ca="1">IF(Table!E261= "Health", 1,0)</f>
        <v>0</v>
      </c>
      <c r="K260" s="5">
        <f ca="1">IF(Table!E261= "Construction", 1,0)</f>
        <v>0</v>
      </c>
      <c r="L260" s="5">
        <f ca="1">IF(Table!E261= "Teaching", 1,0)</f>
        <v>0</v>
      </c>
      <c r="M260" s="5">
        <f ca="1">IF(Table!E261= "IT", 1,0)</f>
        <v>1</v>
      </c>
      <c r="N260" s="5">
        <f ca="1">IF(Table!E261= "General Work", 1,0)</f>
        <v>0</v>
      </c>
      <c r="O260" s="13">
        <f ca="1">IF(Table!E261= "Agriculture", 1,0)</f>
        <v>0</v>
      </c>
      <c r="X260" s="57">
        <f ca="1">(Table!O261/Table!I261)</f>
        <v>1256.5517293783387</v>
      </c>
      <c r="Y260" s="58"/>
      <c r="Z260" s="25"/>
      <c r="AA260"/>
      <c r="AB260"/>
      <c r="AE260">
        <f ca="1">IF(Table!T261&gt;'Solution Basic XCEL'!$AI$2, 1,0)</f>
        <v>0</v>
      </c>
      <c r="AH260">
        <f ca="1">IF(Table!T261&gt;'Solution Basic XCEL'!$AI$2, 1,0)</f>
        <v>0</v>
      </c>
      <c r="AJ260" t="s">
        <v>72</v>
      </c>
      <c r="AK260" s="28">
        <f ca="1">(Table!N261/Table!M261)</f>
        <v>0.14211391513703375</v>
      </c>
      <c r="AM260">
        <f t="shared" ca="1" si="4"/>
        <v>1</v>
      </c>
    </row>
    <row r="261" spans="1:39" x14ac:dyDescent="0.3">
      <c r="A261" s="5">
        <f ca="1">IF(Table!B262= "Men", 1, 0)</f>
        <v>1</v>
      </c>
      <c r="B261" s="5">
        <f ca="1">IF(Table!B262 = "Women", 1, 0)</f>
        <v>0</v>
      </c>
      <c r="J261" s="12">
        <f ca="1">IF(Table!E262= "Health", 1,0)</f>
        <v>1</v>
      </c>
      <c r="K261" s="5">
        <f ca="1">IF(Table!E262= "Construction", 1,0)</f>
        <v>0</v>
      </c>
      <c r="L261" s="5">
        <f ca="1">IF(Table!E262= "Teaching", 1,0)</f>
        <v>0</v>
      </c>
      <c r="M261" s="5">
        <f ca="1">IF(Table!E262= "IT", 1,0)</f>
        <v>0</v>
      </c>
      <c r="N261" s="5">
        <f ca="1">IF(Table!E262= "General Work", 1,0)</f>
        <v>0</v>
      </c>
      <c r="O261" s="13">
        <f ca="1">IF(Table!E262= "Agriculture", 1,0)</f>
        <v>0</v>
      </c>
      <c r="X261" s="57">
        <f ca="1">(Table!O262/Table!I262)</f>
        <v>10433.912266966676</v>
      </c>
      <c r="Y261" s="58"/>
      <c r="Z261" s="25"/>
      <c r="AA261"/>
      <c r="AB261"/>
      <c r="AE261">
        <f ca="1">IF(Table!T262&gt;'Solution Basic XCEL'!$AI$2, 1,0)</f>
        <v>1</v>
      </c>
      <c r="AH261">
        <f ca="1">IF(Table!T262&gt;'Solution Basic XCEL'!$AI$2, 1,0)</f>
        <v>1</v>
      </c>
      <c r="AJ261" t="s">
        <v>72</v>
      </c>
      <c r="AK261" s="28">
        <f ca="1">(Table!N262/Table!M262)</f>
        <v>0.59709108686185142</v>
      </c>
      <c r="AM261">
        <f t="shared" ca="1" si="4"/>
        <v>0</v>
      </c>
    </row>
    <row r="262" spans="1:39" x14ac:dyDescent="0.3">
      <c r="A262" s="5">
        <f ca="1">IF(Table!B263= "Men", 1, 0)</f>
        <v>0</v>
      </c>
      <c r="B262" s="5">
        <f ca="1">IF(Table!B263 = "Women", 1, 0)</f>
        <v>1</v>
      </c>
      <c r="J262" s="12">
        <f ca="1">IF(Table!E263= "Health", 1,0)</f>
        <v>0</v>
      </c>
      <c r="K262" s="5">
        <f ca="1">IF(Table!E263= "Construction", 1,0)</f>
        <v>0</v>
      </c>
      <c r="L262" s="5">
        <f ca="1">IF(Table!E263= "Teaching", 1,0)</f>
        <v>1</v>
      </c>
      <c r="M262" s="5">
        <f ca="1">IF(Table!E263= "IT", 1,0)</f>
        <v>0</v>
      </c>
      <c r="N262" s="5">
        <f ca="1">IF(Table!E263= "General Work", 1,0)</f>
        <v>0</v>
      </c>
      <c r="O262" s="13">
        <f ca="1">IF(Table!E263= "Agriculture", 1,0)</f>
        <v>0</v>
      </c>
      <c r="X262" s="57">
        <f ca="1">(Table!O263/Table!I263)</f>
        <v>27951.27703164265</v>
      </c>
      <c r="Y262" s="58"/>
      <c r="Z262" s="25"/>
      <c r="AA262"/>
      <c r="AB262"/>
      <c r="AE262">
        <f ca="1">IF(Table!T263&gt;'Solution Basic XCEL'!$AI$2, 1,0)</f>
        <v>1</v>
      </c>
      <c r="AH262">
        <f ca="1">IF(Table!T263&gt;'Solution Basic XCEL'!$AI$2, 1,0)</f>
        <v>1</v>
      </c>
      <c r="AJ262" t="s">
        <v>72</v>
      </c>
      <c r="AK262" s="28">
        <f ca="1">(Table!N263/Table!M263)</f>
        <v>0.75085888885597463</v>
      </c>
      <c r="AM262">
        <f t="shared" ca="1" si="4"/>
        <v>0</v>
      </c>
    </row>
    <row r="263" spans="1:39" x14ac:dyDescent="0.3">
      <c r="A263" s="5">
        <f ca="1">IF(Table!B264= "Men", 1, 0)</f>
        <v>0</v>
      </c>
      <c r="B263" s="5">
        <f ca="1">IF(Table!B264 = "Women", 1, 0)</f>
        <v>1</v>
      </c>
      <c r="J263" s="12">
        <f ca="1">IF(Table!E264= "Health", 1,0)</f>
        <v>0</v>
      </c>
      <c r="K263" s="5">
        <f ca="1">IF(Table!E264= "Construction", 1,0)</f>
        <v>0</v>
      </c>
      <c r="L263" s="5">
        <f ca="1">IF(Table!E264= "Teaching", 1,0)</f>
        <v>0</v>
      </c>
      <c r="M263" s="5">
        <f ca="1">IF(Table!E264= "IT", 1,0)</f>
        <v>0</v>
      </c>
      <c r="N263" s="5">
        <f ca="1">IF(Table!E264= "General Work", 1,0)</f>
        <v>1</v>
      </c>
      <c r="O263" s="13">
        <f ca="1">IF(Table!E264= "Agriculture", 1,0)</f>
        <v>0</v>
      </c>
      <c r="X263" s="57">
        <f ca="1">(Table!O264/Table!I264)</f>
        <v>4748.8415734190867</v>
      </c>
      <c r="Y263" s="58"/>
      <c r="Z263" s="25"/>
      <c r="AA263"/>
      <c r="AB263"/>
      <c r="AE263">
        <f ca="1">IF(Table!T264&gt;'Solution Basic XCEL'!$AI$2, 1,0)</f>
        <v>0</v>
      </c>
      <c r="AH263">
        <f ca="1">IF(Table!T264&gt;'Solution Basic XCEL'!$AI$2, 1,0)</f>
        <v>0</v>
      </c>
      <c r="AJ263" t="s">
        <v>72</v>
      </c>
      <c r="AK263" s="28">
        <f ca="1">(Table!N264/Table!M264)</f>
        <v>9.8615996448363497E-2</v>
      </c>
      <c r="AM263">
        <f t="shared" ca="1" si="4"/>
        <v>1</v>
      </c>
    </row>
    <row r="264" spans="1:39" x14ac:dyDescent="0.3">
      <c r="A264" s="5">
        <f ca="1">IF(Table!B265= "Men", 1, 0)</f>
        <v>0</v>
      </c>
      <c r="B264" s="5">
        <f ca="1">IF(Table!B265 = "Women", 1, 0)</f>
        <v>1</v>
      </c>
      <c r="J264" s="12">
        <f ca="1">IF(Table!E265= "Health", 1,0)</f>
        <v>0</v>
      </c>
      <c r="K264" s="5">
        <f ca="1">IF(Table!E265= "Construction", 1,0)</f>
        <v>0</v>
      </c>
      <c r="L264" s="5">
        <f ca="1">IF(Table!E265= "Teaching", 1,0)</f>
        <v>0</v>
      </c>
      <c r="M264" s="5">
        <f ca="1">IF(Table!E265= "IT", 1,0)</f>
        <v>0</v>
      </c>
      <c r="N264" s="5">
        <f ca="1">IF(Table!E265= "General Work", 1,0)</f>
        <v>0</v>
      </c>
      <c r="O264" s="13">
        <f ca="1">IF(Table!E265= "Agriculture", 1,0)</f>
        <v>1</v>
      </c>
      <c r="X264" s="57">
        <f ca="1">(Table!O265/Table!I265)</f>
        <v>12146.619921241547</v>
      </c>
      <c r="Y264" s="58"/>
      <c r="Z264" s="25"/>
      <c r="AA264"/>
      <c r="AB264"/>
      <c r="AE264">
        <f ca="1">IF(Table!T265&gt;'Solution Basic XCEL'!$AI$2, 1,0)</f>
        <v>1</v>
      </c>
      <c r="AH264">
        <f ca="1">IF(Table!T265&gt;'Solution Basic XCEL'!$AI$2, 1,0)</f>
        <v>1</v>
      </c>
      <c r="AJ264" t="s">
        <v>72</v>
      </c>
      <c r="AK264" s="28">
        <f ca="1">(Table!N265/Table!M265)</f>
        <v>0.82646221175506385</v>
      </c>
      <c r="AM264">
        <f t="shared" ca="1" si="4"/>
        <v>0</v>
      </c>
    </row>
    <row r="265" spans="1:39" x14ac:dyDescent="0.3">
      <c r="A265" s="5">
        <f ca="1">IF(Table!B266= "Men", 1, 0)</f>
        <v>0</v>
      </c>
      <c r="B265" s="5">
        <f ca="1">IF(Table!B266 = "Women", 1, 0)</f>
        <v>1</v>
      </c>
      <c r="J265" s="12">
        <f ca="1">IF(Table!E266= "Health", 1,0)</f>
        <v>1</v>
      </c>
      <c r="K265" s="5">
        <f ca="1">IF(Table!E266= "Construction", 1,0)</f>
        <v>0</v>
      </c>
      <c r="L265" s="5">
        <f ca="1">IF(Table!E266= "Teaching", 1,0)</f>
        <v>0</v>
      </c>
      <c r="M265" s="5">
        <f ca="1">IF(Table!E266= "IT", 1,0)</f>
        <v>0</v>
      </c>
      <c r="N265" s="5">
        <f ca="1">IF(Table!E266= "General Work", 1,0)</f>
        <v>0</v>
      </c>
      <c r="O265" s="13">
        <f ca="1">IF(Table!E266= "Agriculture", 1,0)</f>
        <v>0</v>
      </c>
      <c r="X265" s="57">
        <f ca="1">(Table!O266/Table!I266)</f>
        <v>79545.916365947909</v>
      </c>
      <c r="Y265" s="58"/>
      <c r="Z265" s="25"/>
      <c r="AA265"/>
      <c r="AB265"/>
      <c r="AE265">
        <f ca="1">IF(Table!T266&gt;'Solution Basic XCEL'!$AI$2, 1,0)</f>
        <v>1</v>
      </c>
      <c r="AH265">
        <f ca="1">IF(Table!T266&gt;'Solution Basic XCEL'!$AI$2, 1,0)</f>
        <v>1</v>
      </c>
      <c r="AJ265" t="s">
        <v>72</v>
      </c>
      <c r="AK265" s="28">
        <f ca="1">(Table!N266/Table!M266)</f>
        <v>0.81568833081554781</v>
      </c>
      <c r="AM265">
        <f t="shared" ca="1" si="4"/>
        <v>0</v>
      </c>
    </row>
    <row r="266" spans="1:39" x14ac:dyDescent="0.3">
      <c r="A266" s="5">
        <f ca="1">IF(Table!B267= "Men", 1, 0)</f>
        <v>1</v>
      </c>
      <c r="B266" s="5">
        <f ca="1">IF(Table!B267 = "Women", 1, 0)</f>
        <v>0</v>
      </c>
      <c r="J266" s="12">
        <f ca="1">IF(Table!E267= "Health", 1,0)</f>
        <v>0</v>
      </c>
      <c r="K266" s="5">
        <f ca="1">IF(Table!E267= "Construction", 1,0)</f>
        <v>1</v>
      </c>
      <c r="L266" s="5">
        <f ca="1">IF(Table!E267= "Teaching", 1,0)</f>
        <v>0</v>
      </c>
      <c r="M266" s="5">
        <f ca="1">IF(Table!E267= "IT", 1,0)</f>
        <v>0</v>
      </c>
      <c r="N266" s="5">
        <f ca="1">IF(Table!E267= "General Work", 1,0)</f>
        <v>0</v>
      </c>
      <c r="O266" s="13">
        <f ca="1">IF(Table!E267= "Agriculture", 1,0)</f>
        <v>0</v>
      </c>
      <c r="X266" s="57">
        <f ca="1">(Table!O267/Table!I267)</f>
        <v>34373.609538421864</v>
      </c>
      <c r="Y266" s="58"/>
      <c r="Z266" s="25"/>
      <c r="AA266"/>
      <c r="AB266"/>
      <c r="AE266">
        <f ca="1">IF(Table!T267&gt;'Solution Basic XCEL'!$AI$2, 1,0)</f>
        <v>1</v>
      </c>
      <c r="AH266">
        <f ca="1">IF(Table!T267&gt;'Solution Basic XCEL'!$AI$2, 1,0)</f>
        <v>1</v>
      </c>
      <c r="AJ266" t="s">
        <v>72</v>
      </c>
      <c r="AK266" s="28">
        <f ca="1">(Table!N267/Table!M267)</f>
        <v>0.88658698786604662</v>
      </c>
      <c r="AM266">
        <f t="shared" ca="1" si="4"/>
        <v>0</v>
      </c>
    </row>
    <row r="267" spans="1:39" x14ac:dyDescent="0.3">
      <c r="A267" s="5">
        <f ca="1">IF(Table!B268= "Men", 1, 0)</f>
        <v>0</v>
      </c>
      <c r="B267" s="5">
        <f ca="1">IF(Table!B268 = "Women", 1, 0)</f>
        <v>1</v>
      </c>
      <c r="J267" s="12">
        <f ca="1">IF(Table!E268= "Health", 1,0)</f>
        <v>0</v>
      </c>
      <c r="K267" s="5">
        <f ca="1">IF(Table!E268= "Construction", 1,0)</f>
        <v>0</v>
      </c>
      <c r="L267" s="5">
        <f ca="1">IF(Table!E268= "Teaching", 1,0)</f>
        <v>0</v>
      </c>
      <c r="M267" s="5">
        <f ca="1">IF(Table!E268= "IT", 1,0)</f>
        <v>0</v>
      </c>
      <c r="N267" s="5">
        <f ca="1">IF(Table!E268= "General Work", 1,0)</f>
        <v>1</v>
      </c>
      <c r="O267" s="13">
        <f ca="1">IF(Table!E268= "Agriculture", 1,0)</f>
        <v>0</v>
      </c>
      <c r="X267" s="57">
        <f ca="1">(Table!O268/Table!I268)</f>
        <v>17932.833343015907</v>
      </c>
      <c r="Y267" s="58"/>
      <c r="Z267" s="25"/>
      <c r="AA267"/>
      <c r="AB267"/>
      <c r="AE267">
        <f ca="1">IF(Table!T268&gt;'Solution Basic XCEL'!$AI$2, 1,0)</f>
        <v>1</v>
      </c>
      <c r="AH267">
        <f ca="1">IF(Table!T268&gt;'Solution Basic XCEL'!$AI$2, 1,0)</f>
        <v>1</v>
      </c>
      <c r="AJ267" t="s">
        <v>72</v>
      </c>
      <c r="AK267" s="28">
        <f ca="1">(Table!N268/Table!M268)</f>
        <v>0.48797818293857531</v>
      </c>
      <c r="AM267">
        <f t="shared" ca="1" si="4"/>
        <v>0</v>
      </c>
    </row>
    <row r="268" spans="1:39" x14ac:dyDescent="0.3">
      <c r="A268" s="5">
        <f ca="1">IF(Table!B269= "Men", 1, 0)</f>
        <v>0</v>
      </c>
      <c r="B268" s="5">
        <f ca="1">IF(Table!B269 = "Women", 1, 0)</f>
        <v>1</v>
      </c>
      <c r="J268" s="12">
        <f ca="1">IF(Table!E269= "Health", 1,0)</f>
        <v>0</v>
      </c>
      <c r="K268" s="5">
        <f ca="1">IF(Table!E269= "Construction", 1,0)</f>
        <v>0</v>
      </c>
      <c r="L268" s="5">
        <f ca="1">IF(Table!E269= "Teaching", 1,0)</f>
        <v>0</v>
      </c>
      <c r="M268" s="5">
        <f ca="1">IF(Table!E269= "IT", 1,0)</f>
        <v>0</v>
      </c>
      <c r="N268" s="5">
        <f ca="1">IF(Table!E269= "General Work", 1,0)</f>
        <v>0</v>
      </c>
      <c r="O268" s="13">
        <f ca="1">IF(Table!E269= "Agriculture", 1,0)</f>
        <v>1</v>
      </c>
      <c r="X268" s="57">
        <f ca="1">(Table!O269/Table!I269)</f>
        <v>23526.38816515882</v>
      </c>
      <c r="Y268" s="58"/>
      <c r="Z268" s="25"/>
      <c r="AA268"/>
      <c r="AB268"/>
      <c r="AE268">
        <f ca="1">IF(Table!T269&gt;'Solution Basic XCEL'!$AI$2, 1,0)</f>
        <v>1</v>
      </c>
      <c r="AH268">
        <f ca="1">IF(Table!T269&gt;'Solution Basic XCEL'!$AI$2, 1,0)</f>
        <v>1</v>
      </c>
      <c r="AJ268" t="s">
        <v>72</v>
      </c>
      <c r="AK268" s="28">
        <f ca="1">(Table!N269/Table!M269)</f>
        <v>0.77174997675294021</v>
      </c>
      <c r="AM268">
        <f t="shared" ca="1" si="4"/>
        <v>0</v>
      </c>
    </row>
    <row r="269" spans="1:39" x14ac:dyDescent="0.3">
      <c r="A269" s="5">
        <f ca="1">IF(Table!B270= "Men", 1, 0)</f>
        <v>0</v>
      </c>
      <c r="B269" s="5">
        <f ca="1">IF(Table!B270 = "Women", 1, 0)</f>
        <v>1</v>
      </c>
      <c r="J269" s="12">
        <f ca="1">IF(Table!E270= "Health", 1,0)</f>
        <v>1</v>
      </c>
      <c r="K269" s="5">
        <f ca="1">IF(Table!E270= "Construction", 1,0)</f>
        <v>0</v>
      </c>
      <c r="L269" s="5">
        <f ca="1">IF(Table!E270= "Teaching", 1,0)</f>
        <v>0</v>
      </c>
      <c r="M269" s="5">
        <f ca="1">IF(Table!E270= "IT", 1,0)</f>
        <v>0</v>
      </c>
      <c r="N269" s="5">
        <f ca="1">IF(Table!E270= "General Work", 1,0)</f>
        <v>0</v>
      </c>
      <c r="O269" s="13">
        <f ca="1">IF(Table!E270= "Agriculture", 1,0)</f>
        <v>0</v>
      </c>
      <c r="X269" s="57">
        <f ca="1">(Table!O270/Table!I270)</f>
        <v>46765.444307090314</v>
      </c>
      <c r="Y269" s="58"/>
      <c r="Z269" s="25"/>
      <c r="AA269"/>
      <c r="AB269"/>
      <c r="AE269">
        <f ca="1">IF(Table!T270&gt;'Solution Basic XCEL'!$AI$2, 1,0)</f>
        <v>1</v>
      </c>
      <c r="AH269">
        <f ca="1">IF(Table!T270&gt;'Solution Basic XCEL'!$AI$2, 1,0)</f>
        <v>1</v>
      </c>
      <c r="AJ269" t="s">
        <v>72</v>
      </c>
      <c r="AK269" s="28">
        <f ca="1">(Table!N270/Table!M270)</f>
        <v>0.12591555918777686</v>
      </c>
      <c r="AM269">
        <f t="shared" ca="1" si="4"/>
        <v>1</v>
      </c>
    </row>
    <row r="270" spans="1:39" x14ac:dyDescent="0.3">
      <c r="A270" s="5">
        <f ca="1">IF(Table!B271= "Men", 1, 0)</f>
        <v>1</v>
      </c>
      <c r="B270" s="5">
        <f ca="1">IF(Table!B271 = "Women", 1, 0)</f>
        <v>0</v>
      </c>
      <c r="J270" s="12">
        <f ca="1">IF(Table!E271= "Health", 1,0)</f>
        <v>0</v>
      </c>
      <c r="K270" s="5">
        <f ca="1">IF(Table!E271= "Construction", 1,0)</f>
        <v>0</v>
      </c>
      <c r="L270" s="5">
        <f ca="1">IF(Table!E271= "Teaching", 1,0)</f>
        <v>0</v>
      </c>
      <c r="M270" s="5">
        <f ca="1">IF(Table!E271= "IT", 1,0)</f>
        <v>0</v>
      </c>
      <c r="N270" s="5">
        <f ca="1">IF(Table!E271= "General Work", 1,0)</f>
        <v>1</v>
      </c>
      <c r="O270" s="13">
        <f ca="1">IF(Table!E271= "Agriculture", 1,0)</f>
        <v>0</v>
      </c>
      <c r="X270" s="57">
        <f ca="1">(Table!O271/Table!I271)</f>
        <v>38771.509401785275</v>
      </c>
      <c r="Y270" s="58"/>
      <c r="Z270" s="25"/>
      <c r="AA270"/>
      <c r="AB270"/>
      <c r="AE270">
        <f ca="1">IF(Table!T271&gt;'Solution Basic XCEL'!$AI$2, 1,0)</f>
        <v>1</v>
      </c>
      <c r="AH270">
        <f ca="1">IF(Table!T271&gt;'Solution Basic XCEL'!$AI$2, 1,0)</f>
        <v>1</v>
      </c>
      <c r="AJ270" t="s">
        <v>72</v>
      </c>
      <c r="AK270" s="28">
        <f ca="1">(Table!N271/Table!M271)</f>
        <v>0.50810763444961349</v>
      </c>
      <c r="AM270">
        <f t="shared" ca="1" si="4"/>
        <v>0</v>
      </c>
    </row>
    <row r="271" spans="1:39" x14ac:dyDescent="0.3">
      <c r="A271" s="5">
        <f ca="1">IF(Table!B272= "Men", 1, 0)</f>
        <v>0</v>
      </c>
      <c r="B271" s="5">
        <f ca="1">IF(Table!B272 = "Women", 1, 0)</f>
        <v>1</v>
      </c>
      <c r="J271" s="12">
        <f ca="1">IF(Table!E272= "Health", 1,0)</f>
        <v>0</v>
      </c>
      <c r="K271" s="5">
        <f ca="1">IF(Table!E272= "Construction", 1,0)</f>
        <v>1</v>
      </c>
      <c r="L271" s="5">
        <f ca="1">IF(Table!E272= "Teaching", 1,0)</f>
        <v>0</v>
      </c>
      <c r="M271" s="5">
        <f ca="1">IF(Table!E272= "IT", 1,0)</f>
        <v>0</v>
      </c>
      <c r="N271" s="5">
        <f ca="1">IF(Table!E272= "General Work", 1,0)</f>
        <v>0</v>
      </c>
      <c r="O271" s="13">
        <f ca="1">IF(Table!E272= "Agriculture", 1,0)</f>
        <v>0</v>
      </c>
      <c r="X271" s="57">
        <f ca="1">(Table!O272/Table!I272)</f>
        <v>25599.434250106504</v>
      </c>
      <c r="Y271" s="58"/>
      <c r="Z271" s="25"/>
      <c r="AA271"/>
      <c r="AB271"/>
      <c r="AE271">
        <f ca="1">IF(Table!T272&gt;'Solution Basic XCEL'!$AI$2, 1,0)</f>
        <v>1</v>
      </c>
      <c r="AH271">
        <f ca="1">IF(Table!T272&gt;'Solution Basic XCEL'!$AI$2, 1,0)</f>
        <v>1</v>
      </c>
      <c r="AJ271" t="s">
        <v>72</v>
      </c>
      <c r="AK271" s="28">
        <f ca="1">(Table!N272/Table!M272)</f>
        <v>0.43431447044242588</v>
      </c>
      <c r="AM271">
        <f t="shared" ca="1" si="4"/>
        <v>0</v>
      </c>
    </row>
    <row r="272" spans="1:39" x14ac:dyDescent="0.3">
      <c r="A272" s="5">
        <f ca="1">IF(Table!B273= "Men", 1, 0)</f>
        <v>0</v>
      </c>
      <c r="B272" s="5">
        <f ca="1">IF(Table!B273 = "Women", 1, 0)</f>
        <v>1</v>
      </c>
      <c r="J272" s="12">
        <f ca="1">IF(Table!E273= "Health", 1,0)</f>
        <v>0</v>
      </c>
      <c r="K272" s="5">
        <f ca="1">IF(Table!E273= "Construction", 1,0)</f>
        <v>0</v>
      </c>
      <c r="L272" s="5">
        <f ca="1">IF(Table!E273= "Teaching", 1,0)</f>
        <v>0</v>
      </c>
      <c r="M272" s="5">
        <f ca="1">IF(Table!E273= "IT", 1,0)</f>
        <v>0</v>
      </c>
      <c r="N272" s="5">
        <f ca="1">IF(Table!E273= "General Work", 1,0)</f>
        <v>0</v>
      </c>
      <c r="O272" s="13">
        <f ca="1">IF(Table!E273= "Agriculture", 1,0)</f>
        <v>1</v>
      </c>
      <c r="X272" s="57">
        <f ca="1">(Table!O273/Table!I273)</f>
        <v>1725.7505654990807</v>
      </c>
      <c r="Y272" s="58"/>
      <c r="Z272" s="25"/>
      <c r="AA272"/>
      <c r="AB272"/>
      <c r="AE272">
        <f ca="1">IF(Table!T273&gt;'Solution Basic XCEL'!$AI$2, 1,0)</f>
        <v>1</v>
      </c>
      <c r="AH272">
        <f ca="1">IF(Table!T273&gt;'Solution Basic XCEL'!$AI$2, 1,0)</f>
        <v>1</v>
      </c>
      <c r="AJ272" t="s">
        <v>72</v>
      </c>
      <c r="AK272" s="28">
        <f ca="1">(Table!N273/Table!M273)</f>
        <v>0.69535494306184453</v>
      </c>
      <c r="AM272">
        <f t="shared" ca="1" si="4"/>
        <v>0</v>
      </c>
    </row>
    <row r="273" spans="1:39" x14ac:dyDescent="0.3">
      <c r="A273" s="5">
        <f ca="1">IF(Table!B274= "Men", 1, 0)</f>
        <v>0</v>
      </c>
      <c r="B273" s="5">
        <f ca="1">IF(Table!B274 = "Women", 1, 0)</f>
        <v>1</v>
      </c>
      <c r="J273" s="12">
        <f ca="1">IF(Table!E274= "Health", 1,0)</f>
        <v>0</v>
      </c>
      <c r="K273" s="5">
        <f ca="1">IF(Table!E274= "Construction", 1,0)</f>
        <v>0</v>
      </c>
      <c r="L273" s="5">
        <f ca="1">IF(Table!E274= "Teaching", 1,0)</f>
        <v>1</v>
      </c>
      <c r="M273" s="5">
        <f ca="1">IF(Table!E274= "IT", 1,0)</f>
        <v>0</v>
      </c>
      <c r="N273" s="5">
        <f ca="1">IF(Table!E274= "General Work", 1,0)</f>
        <v>0</v>
      </c>
      <c r="O273" s="13">
        <f ca="1">IF(Table!E274= "Agriculture", 1,0)</f>
        <v>0</v>
      </c>
      <c r="X273" s="57">
        <f ca="1">(Table!O274/Table!I274)</f>
        <v>51008.608179349852</v>
      </c>
      <c r="Y273" s="58"/>
      <c r="Z273" s="25"/>
      <c r="AA273"/>
      <c r="AB273"/>
      <c r="AE273">
        <f ca="1">IF(Table!T274&gt;'Solution Basic XCEL'!$AI$2, 1,0)</f>
        <v>1</v>
      </c>
      <c r="AH273">
        <f ca="1">IF(Table!T274&gt;'Solution Basic XCEL'!$AI$2, 1,0)</f>
        <v>1</v>
      </c>
      <c r="AJ273" t="s">
        <v>72</v>
      </c>
      <c r="AK273" s="28">
        <f ca="1">(Table!N274/Table!M274)</f>
        <v>0.13323826676922298</v>
      </c>
      <c r="AM273">
        <f t="shared" ca="1" si="4"/>
        <v>1</v>
      </c>
    </row>
    <row r="274" spans="1:39" x14ac:dyDescent="0.3">
      <c r="A274" s="5">
        <f ca="1">IF(Table!B275= "Men", 1, 0)</f>
        <v>1</v>
      </c>
      <c r="B274" s="5">
        <f ca="1">IF(Table!B275 = "Women", 1, 0)</f>
        <v>0</v>
      </c>
      <c r="J274" s="12">
        <f ca="1">IF(Table!E275= "Health", 1,0)</f>
        <v>0</v>
      </c>
      <c r="K274" s="5">
        <f ca="1">IF(Table!E275= "Construction", 1,0)</f>
        <v>0</v>
      </c>
      <c r="L274" s="5">
        <f ca="1">IF(Table!E275= "Teaching", 1,0)</f>
        <v>1</v>
      </c>
      <c r="M274" s="5">
        <f ca="1">IF(Table!E275= "IT", 1,0)</f>
        <v>0</v>
      </c>
      <c r="N274" s="5">
        <f ca="1">IF(Table!E275= "General Work", 1,0)</f>
        <v>0</v>
      </c>
      <c r="O274" s="13">
        <f ca="1">IF(Table!E275= "Agriculture", 1,0)</f>
        <v>0</v>
      </c>
      <c r="X274" s="57">
        <f ca="1">(Table!O275/Table!I275)</f>
        <v>13239.143389976676</v>
      </c>
      <c r="Y274" s="58"/>
      <c r="Z274" s="25"/>
      <c r="AA274"/>
      <c r="AB274"/>
      <c r="AE274">
        <f ca="1">IF(Table!T275&gt;'Solution Basic XCEL'!$AI$2, 1,0)</f>
        <v>0</v>
      </c>
      <c r="AH274">
        <f ca="1">IF(Table!T275&gt;'Solution Basic XCEL'!$AI$2, 1,0)</f>
        <v>0</v>
      </c>
      <c r="AJ274" t="s">
        <v>72</v>
      </c>
      <c r="AK274" s="28">
        <f ca="1">(Table!N275/Table!M275)</f>
        <v>1.543602269765687E-2</v>
      </c>
      <c r="AM274">
        <f t="shared" ca="1" si="4"/>
        <v>1</v>
      </c>
    </row>
    <row r="275" spans="1:39" x14ac:dyDescent="0.3">
      <c r="A275" s="5">
        <f ca="1">IF(Table!B276= "Men", 1, 0)</f>
        <v>1</v>
      </c>
      <c r="B275" s="5">
        <f ca="1">IF(Table!B276 = "Women", 1, 0)</f>
        <v>0</v>
      </c>
      <c r="J275" s="12">
        <f ca="1">IF(Table!E276= "Health", 1,0)</f>
        <v>0</v>
      </c>
      <c r="K275" s="5">
        <f ca="1">IF(Table!E276= "Construction", 1,0)</f>
        <v>0</v>
      </c>
      <c r="L275" s="5">
        <f ca="1">IF(Table!E276= "Teaching", 1,0)</f>
        <v>0</v>
      </c>
      <c r="M275" s="5">
        <f ca="1">IF(Table!E276= "IT", 1,0)</f>
        <v>0</v>
      </c>
      <c r="N275" s="5">
        <f ca="1">IF(Table!E276= "General Work", 1,0)</f>
        <v>0</v>
      </c>
      <c r="O275" s="13">
        <f ca="1">IF(Table!E276= "Agriculture", 1,0)</f>
        <v>1</v>
      </c>
      <c r="X275" s="57">
        <f ca="1">(Table!O276/Table!I276)</f>
        <v>46312.654620108791</v>
      </c>
      <c r="Y275" s="58"/>
      <c r="Z275" s="25"/>
      <c r="AA275"/>
      <c r="AB275"/>
      <c r="AE275">
        <f ca="1">IF(Table!T276&gt;'Solution Basic XCEL'!$AI$2, 1,0)</f>
        <v>1</v>
      </c>
      <c r="AH275">
        <f ca="1">IF(Table!T276&gt;'Solution Basic XCEL'!$AI$2, 1,0)</f>
        <v>1</v>
      </c>
      <c r="AJ275" t="s">
        <v>72</v>
      </c>
      <c r="AK275" s="28">
        <f ca="1">(Table!N276/Table!M276)</f>
        <v>0.51622817537526011</v>
      </c>
      <c r="AM275">
        <f t="shared" ca="1" si="4"/>
        <v>0</v>
      </c>
    </row>
    <row r="276" spans="1:39" x14ac:dyDescent="0.3">
      <c r="A276" s="5">
        <f ca="1">IF(Table!B277= "Men", 1, 0)</f>
        <v>0</v>
      </c>
      <c r="B276" s="5">
        <f ca="1">IF(Table!B277 = "Women", 1, 0)</f>
        <v>1</v>
      </c>
      <c r="J276" s="12">
        <f ca="1">IF(Table!E277= "Health", 1,0)</f>
        <v>0</v>
      </c>
      <c r="K276" s="5">
        <f ca="1">IF(Table!E277= "Construction", 1,0)</f>
        <v>0</v>
      </c>
      <c r="L276" s="5">
        <f ca="1">IF(Table!E277= "Teaching", 1,0)</f>
        <v>0</v>
      </c>
      <c r="M276" s="5">
        <f ca="1">IF(Table!E277= "IT", 1,0)</f>
        <v>0</v>
      </c>
      <c r="N276" s="5">
        <f ca="1">IF(Table!E277= "General Work", 1,0)</f>
        <v>1</v>
      </c>
      <c r="O276" s="13">
        <f ca="1">IF(Table!E277= "Agriculture", 1,0)</f>
        <v>0</v>
      </c>
      <c r="X276" s="57">
        <f ca="1">(Table!O277/Table!I277)</f>
        <v>31594.891877971921</v>
      </c>
      <c r="Y276" s="58"/>
      <c r="Z276" s="25"/>
      <c r="AA276"/>
      <c r="AB276"/>
      <c r="AE276">
        <f ca="1">IF(Table!T277&gt;'Solution Basic XCEL'!$AI$2, 1,0)</f>
        <v>1</v>
      </c>
      <c r="AH276">
        <f ca="1">IF(Table!T277&gt;'Solution Basic XCEL'!$AI$2, 1,0)</f>
        <v>1</v>
      </c>
      <c r="AJ276" t="s">
        <v>72</v>
      </c>
      <c r="AK276" s="28">
        <f ca="1">(Table!N277/Table!M277)</f>
        <v>0.10243408624544936</v>
      </c>
      <c r="AM276">
        <f t="shared" ca="1" si="4"/>
        <v>1</v>
      </c>
    </row>
    <row r="277" spans="1:39" x14ac:dyDescent="0.3">
      <c r="A277" s="5">
        <f ca="1">IF(Table!B278= "Men", 1, 0)</f>
        <v>0</v>
      </c>
      <c r="B277" s="5">
        <f ca="1">IF(Table!B278 = "Women", 1, 0)</f>
        <v>1</v>
      </c>
      <c r="J277" s="12">
        <f ca="1">IF(Table!E278= "Health", 1,0)</f>
        <v>0</v>
      </c>
      <c r="K277" s="5">
        <f ca="1">IF(Table!E278= "Construction", 1,0)</f>
        <v>0</v>
      </c>
      <c r="L277" s="5">
        <f ca="1">IF(Table!E278= "Teaching", 1,0)</f>
        <v>1</v>
      </c>
      <c r="M277" s="5">
        <f ca="1">IF(Table!E278= "IT", 1,0)</f>
        <v>0</v>
      </c>
      <c r="N277" s="5">
        <f ca="1">IF(Table!E278= "General Work", 1,0)</f>
        <v>0</v>
      </c>
      <c r="O277" s="13">
        <f ca="1">IF(Table!E278= "Agriculture", 1,0)</f>
        <v>0</v>
      </c>
      <c r="X277" s="57">
        <f ca="1">(Table!O278/Table!I278)</f>
        <v>30986.70146938946</v>
      </c>
      <c r="Y277" s="58"/>
      <c r="Z277" s="25"/>
      <c r="AA277"/>
      <c r="AB277"/>
      <c r="AE277">
        <f ca="1">IF(Table!T278&gt;'Solution Basic XCEL'!$AI$2, 1,0)</f>
        <v>1</v>
      </c>
      <c r="AH277">
        <f ca="1">IF(Table!T278&gt;'Solution Basic XCEL'!$AI$2, 1,0)</f>
        <v>1</v>
      </c>
      <c r="AJ277" t="s">
        <v>72</v>
      </c>
      <c r="AK277" s="28">
        <f ca="1">(Table!N278/Table!M278)</f>
        <v>0.4080784786194252</v>
      </c>
      <c r="AM277">
        <f t="shared" ca="1" si="4"/>
        <v>0</v>
      </c>
    </row>
    <row r="278" spans="1:39" x14ac:dyDescent="0.3">
      <c r="A278" s="5">
        <f ca="1">IF(Table!B279= "Men", 1, 0)</f>
        <v>0</v>
      </c>
      <c r="B278" s="5">
        <f ca="1">IF(Table!B279 = "Women", 1, 0)</f>
        <v>1</v>
      </c>
      <c r="J278" s="12">
        <f ca="1">IF(Table!E279= "Health", 1,0)</f>
        <v>0</v>
      </c>
      <c r="K278" s="5">
        <f ca="1">IF(Table!E279= "Construction", 1,0)</f>
        <v>0</v>
      </c>
      <c r="L278" s="5">
        <f ca="1">IF(Table!E279= "Teaching", 1,0)</f>
        <v>0</v>
      </c>
      <c r="M278" s="5">
        <f ca="1">IF(Table!E279= "IT", 1,0)</f>
        <v>0</v>
      </c>
      <c r="N278" s="5">
        <f ca="1">IF(Table!E279= "General Work", 1,0)</f>
        <v>0</v>
      </c>
      <c r="O278" s="13">
        <f ca="1">IF(Table!E279= "Agriculture", 1,0)</f>
        <v>1</v>
      </c>
      <c r="X278" s="57">
        <f ca="1">(Table!O279/Table!I279)</f>
        <v>10221.540636881329</v>
      </c>
      <c r="Y278" s="58"/>
      <c r="Z278" s="25"/>
      <c r="AA278"/>
      <c r="AB278"/>
      <c r="AE278">
        <f ca="1">IF(Table!T279&gt;'Solution Basic XCEL'!$AI$2, 1,0)</f>
        <v>0</v>
      </c>
      <c r="AH278">
        <f ca="1">IF(Table!T279&gt;'Solution Basic XCEL'!$AI$2, 1,0)</f>
        <v>0</v>
      </c>
      <c r="AJ278" t="s">
        <v>72</v>
      </c>
      <c r="AK278" s="28">
        <f ca="1">(Table!N279/Table!M279)</f>
        <v>4.3216048294344445E-3</v>
      </c>
      <c r="AM278">
        <f t="shared" ca="1" si="4"/>
        <v>1</v>
      </c>
    </row>
    <row r="279" spans="1:39" x14ac:dyDescent="0.3">
      <c r="A279" s="5">
        <f ca="1">IF(Table!B280= "Men", 1, 0)</f>
        <v>0</v>
      </c>
      <c r="B279" s="5">
        <f ca="1">IF(Table!B280 = "Women", 1, 0)</f>
        <v>1</v>
      </c>
      <c r="J279" s="12">
        <f ca="1">IF(Table!E280= "Health", 1,0)</f>
        <v>0</v>
      </c>
      <c r="K279" s="5">
        <f ca="1">IF(Table!E280= "Construction", 1,0)</f>
        <v>0</v>
      </c>
      <c r="L279" s="5">
        <f ca="1">IF(Table!E280= "Teaching", 1,0)</f>
        <v>0</v>
      </c>
      <c r="M279" s="5">
        <f ca="1">IF(Table!E280= "IT", 1,0)</f>
        <v>0</v>
      </c>
      <c r="N279" s="5">
        <f ca="1">IF(Table!E280= "General Work", 1,0)</f>
        <v>0</v>
      </c>
      <c r="O279" s="13">
        <f ca="1">IF(Table!E280= "Agriculture", 1,0)</f>
        <v>1</v>
      </c>
      <c r="X279" s="57">
        <f ca="1">(Table!O280/Table!I280)</f>
        <v>30728.845182184432</v>
      </c>
      <c r="Y279" s="58"/>
      <c r="Z279" s="25"/>
      <c r="AA279"/>
      <c r="AB279"/>
      <c r="AE279">
        <f ca="1">IF(Table!T280&gt;'Solution Basic XCEL'!$AI$2, 1,0)</f>
        <v>1</v>
      </c>
      <c r="AH279">
        <f ca="1">IF(Table!T280&gt;'Solution Basic XCEL'!$AI$2, 1,0)</f>
        <v>1</v>
      </c>
      <c r="AJ279" t="s">
        <v>72</v>
      </c>
      <c r="AK279" s="28">
        <f ca="1">(Table!N280/Table!M280)</f>
        <v>0.58497586477360353</v>
      </c>
      <c r="AM279">
        <f t="shared" ca="1" si="4"/>
        <v>0</v>
      </c>
    </row>
    <row r="280" spans="1:39" x14ac:dyDescent="0.3">
      <c r="A280" s="5">
        <f ca="1">IF(Table!B281= "Men", 1, 0)</f>
        <v>0</v>
      </c>
      <c r="B280" s="5">
        <f ca="1">IF(Table!B281 = "Women", 1, 0)</f>
        <v>1</v>
      </c>
      <c r="J280" s="12">
        <f ca="1">IF(Table!E281= "Health", 1,0)</f>
        <v>0</v>
      </c>
      <c r="K280" s="5">
        <f ca="1">IF(Table!E281= "Construction", 1,0)</f>
        <v>0</v>
      </c>
      <c r="L280" s="5">
        <f ca="1">IF(Table!E281= "Teaching", 1,0)</f>
        <v>1</v>
      </c>
      <c r="M280" s="5">
        <f ca="1">IF(Table!E281= "IT", 1,0)</f>
        <v>0</v>
      </c>
      <c r="N280" s="5">
        <f ca="1">IF(Table!E281= "General Work", 1,0)</f>
        <v>0</v>
      </c>
      <c r="O280" s="13">
        <f ca="1">IF(Table!E281= "Agriculture", 1,0)</f>
        <v>0</v>
      </c>
      <c r="X280" s="57">
        <f ca="1">(Table!O281/Table!I281)</f>
        <v>29546.978942765938</v>
      </c>
      <c r="Y280" s="58"/>
      <c r="Z280" s="25"/>
      <c r="AA280"/>
      <c r="AB280"/>
      <c r="AE280">
        <f ca="1">IF(Table!T281&gt;'Solution Basic XCEL'!$AI$2, 1,0)</f>
        <v>1</v>
      </c>
      <c r="AH280">
        <f ca="1">IF(Table!T281&gt;'Solution Basic XCEL'!$AI$2, 1,0)</f>
        <v>1</v>
      </c>
      <c r="AJ280" t="s">
        <v>72</v>
      </c>
      <c r="AK280" s="28">
        <f ca="1">(Table!N281/Table!M281)</f>
        <v>0.70419137680799604</v>
      </c>
      <c r="AM280">
        <f t="shared" ca="1" si="4"/>
        <v>0</v>
      </c>
    </row>
    <row r="281" spans="1:39" x14ac:dyDescent="0.3">
      <c r="A281" s="5">
        <f ca="1">IF(Table!B282= "Men", 1, 0)</f>
        <v>1</v>
      </c>
      <c r="B281" s="5">
        <f ca="1">IF(Table!B282 = "Women", 1, 0)</f>
        <v>0</v>
      </c>
      <c r="J281" s="12">
        <f ca="1">IF(Table!E282= "Health", 1,0)</f>
        <v>0</v>
      </c>
      <c r="K281" s="5">
        <f ca="1">IF(Table!E282= "Construction", 1,0)</f>
        <v>0</v>
      </c>
      <c r="L281" s="5">
        <f ca="1">IF(Table!E282= "Teaching", 1,0)</f>
        <v>0</v>
      </c>
      <c r="M281" s="5">
        <f ca="1">IF(Table!E282= "IT", 1,0)</f>
        <v>0</v>
      </c>
      <c r="N281" s="5">
        <f ca="1">IF(Table!E282= "General Work", 1,0)</f>
        <v>0</v>
      </c>
      <c r="O281" s="13">
        <f ca="1">IF(Table!E282= "Agriculture", 1,0)</f>
        <v>1</v>
      </c>
      <c r="X281" s="57">
        <f ca="1">(Table!O282/Table!I282)</f>
        <v>59541.483651775816</v>
      </c>
      <c r="Y281" s="58"/>
      <c r="Z281" s="25"/>
      <c r="AA281"/>
      <c r="AB281"/>
      <c r="AE281">
        <f ca="1">IF(Table!T282&gt;'Solution Basic XCEL'!$AI$2, 1,0)</f>
        <v>1</v>
      </c>
      <c r="AH281">
        <f ca="1">IF(Table!T282&gt;'Solution Basic XCEL'!$AI$2, 1,0)</f>
        <v>1</v>
      </c>
      <c r="AJ281" t="s">
        <v>72</v>
      </c>
      <c r="AK281" s="28">
        <f ca="1">(Table!N282/Table!M282)</f>
        <v>0.82432666089993578</v>
      </c>
      <c r="AM281">
        <f t="shared" ca="1" si="4"/>
        <v>0</v>
      </c>
    </row>
    <row r="282" spans="1:39" x14ac:dyDescent="0.3">
      <c r="A282" s="5">
        <f ca="1">IF(Table!B283= "Men", 1, 0)</f>
        <v>0</v>
      </c>
      <c r="B282" s="5">
        <f ca="1">IF(Table!B283 = "Women", 1, 0)</f>
        <v>1</v>
      </c>
      <c r="J282" s="12">
        <f ca="1">IF(Table!E283= "Health", 1,0)</f>
        <v>0</v>
      </c>
      <c r="K282" s="5">
        <f ca="1">IF(Table!E283= "Construction", 1,0)</f>
        <v>0</v>
      </c>
      <c r="L282" s="5">
        <f ca="1">IF(Table!E283= "Teaching", 1,0)</f>
        <v>0</v>
      </c>
      <c r="M282" s="5">
        <f ca="1">IF(Table!E283= "IT", 1,0)</f>
        <v>0</v>
      </c>
      <c r="N282" s="5">
        <f ca="1">IF(Table!E283= "General Work", 1,0)</f>
        <v>0</v>
      </c>
      <c r="O282" s="13">
        <f ca="1">IF(Table!E283= "Agriculture", 1,0)</f>
        <v>1</v>
      </c>
      <c r="X282" s="57">
        <f ca="1">(Table!O283/Table!I283)</f>
        <v>21891.068766655582</v>
      </c>
      <c r="Y282" s="58"/>
      <c r="Z282" s="25"/>
      <c r="AA282"/>
      <c r="AB282"/>
      <c r="AE282">
        <f ca="1">IF(Table!T283&gt;'Solution Basic XCEL'!$AI$2, 1,0)</f>
        <v>0</v>
      </c>
      <c r="AH282">
        <f ca="1">IF(Table!T283&gt;'Solution Basic XCEL'!$AI$2, 1,0)</f>
        <v>0</v>
      </c>
      <c r="AJ282" t="s">
        <v>72</v>
      </c>
      <c r="AK282" s="28">
        <f ca="1">(Table!N283/Table!M283)</f>
        <v>0.24011184481926337</v>
      </c>
      <c r="AM282">
        <f t="shared" ca="1" si="4"/>
        <v>1</v>
      </c>
    </row>
    <row r="283" spans="1:39" x14ac:dyDescent="0.3">
      <c r="A283" s="5">
        <f ca="1">IF(Table!B284= "Men", 1, 0)</f>
        <v>1</v>
      </c>
      <c r="B283" s="5">
        <f ca="1">IF(Table!B284 = "Women", 1, 0)</f>
        <v>0</v>
      </c>
      <c r="J283" s="12">
        <f ca="1">IF(Table!E284= "Health", 1,0)</f>
        <v>0</v>
      </c>
      <c r="K283" s="5">
        <f ca="1">IF(Table!E284= "Construction", 1,0)</f>
        <v>0</v>
      </c>
      <c r="L283" s="5">
        <f ca="1">IF(Table!E284= "Teaching", 1,0)</f>
        <v>1</v>
      </c>
      <c r="M283" s="5">
        <f ca="1">IF(Table!E284= "IT", 1,0)</f>
        <v>0</v>
      </c>
      <c r="N283" s="5">
        <f ca="1">IF(Table!E284= "General Work", 1,0)</f>
        <v>0</v>
      </c>
      <c r="O283" s="13">
        <f ca="1">IF(Table!E284= "Agriculture", 1,0)</f>
        <v>0</v>
      </c>
      <c r="X283" s="57">
        <f ca="1">(Table!O284/Table!I284)</f>
        <v>2924.6894397184969</v>
      </c>
      <c r="Y283" s="58"/>
      <c r="Z283" s="25"/>
      <c r="AA283"/>
      <c r="AB283"/>
      <c r="AE283">
        <f ca="1">IF(Table!T284&gt;'Solution Basic XCEL'!$AI$2, 1,0)</f>
        <v>1</v>
      </c>
      <c r="AH283">
        <f ca="1">IF(Table!T284&gt;'Solution Basic XCEL'!$AI$2, 1,0)</f>
        <v>1</v>
      </c>
      <c r="AJ283" t="s">
        <v>72</v>
      </c>
      <c r="AK283" s="28">
        <f ca="1">(Table!N284/Table!M284)</f>
        <v>0.5411843965433758</v>
      </c>
      <c r="AM283">
        <f t="shared" ca="1" si="4"/>
        <v>0</v>
      </c>
    </row>
    <row r="284" spans="1:39" x14ac:dyDescent="0.3">
      <c r="A284" s="5">
        <f ca="1">IF(Table!B285= "Men", 1, 0)</f>
        <v>1</v>
      </c>
      <c r="B284" s="5">
        <f ca="1">IF(Table!B285 = "Women", 1, 0)</f>
        <v>0</v>
      </c>
      <c r="J284" s="12">
        <f ca="1">IF(Table!E285= "Health", 1,0)</f>
        <v>0</v>
      </c>
      <c r="K284" s="5">
        <f ca="1">IF(Table!E285= "Construction", 1,0)</f>
        <v>0</v>
      </c>
      <c r="L284" s="5">
        <f ca="1">IF(Table!E285= "Teaching", 1,0)</f>
        <v>0</v>
      </c>
      <c r="M284" s="5">
        <f ca="1">IF(Table!E285= "IT", 1,0)</f>
        <v>0</v>
      </c>
      <c r="N284" s="5">
        <f ca="1">IF(Table!E285= "General Work", 1,0)</f>
        <v>1</v>
      </c>
      <c r="O284" s="13">
        <f ca="1">IF(Table!E285= "Agriculture", 1,0)</f>
        <v>0</v>
      </c>
      <c r="X284" s="57">
        <f ca="1">(Table!O285/Table!I285)</f>
        <v>36815.853866044599</v>
      </c>
      <c r="Y284" s="58"/>
      <c r="Z284" s="25"/>
      <c r="AA284"/>
      <c r="AB284"/>
      <c r="AE284">
        <f ca="1">IF(Table!T285&gt;'Solution Basic XCEL'!$AI$2, 1,0)</f>
        <v>1</v>
      </c>
      <c r="AH284">
        <f ca="1">IF(Table!T285&gt;'Solution Basic XCEL'!$AI$2, 1,0)</f>
        <v>1</v>
      </c>
      <c r="AJ284" t="s">
        <v>72</v>
      </c>
      <c r="AK284" s="28">
        <f ca="1">(Table!N285/Table!M285)</f>
        <v>0.89195215671633954</v>
      </c>
      <c r="AM284">
        <f t="shared" ca="1" si="4"/>
        <v>0</v>
      </c>
    </row>
    <row r="285" spans="1:39" x14ac:dyDescent="0.3">
      <c r="A285" s="5">
        <f ca="1">IF(Table!B286= "Men", 1, 0)</f>
        <v>1</v>
      </c>
      <c r="B285" s="5">
        <f ca="1">IF(Table!B286 = "Women", 1, 0)</f>
        <v>0</v>
      </c>
      <c r="J285" s="12">
        <f ca="1">IF(Table!E286= "Health", 1,0)</f>
        <v>0</v>
      </c>
      <c r="K285" s="5">
        <f ca="1">IF(Table!E286= "Construction", 1,0)</f>
        <v>0</v>
      </c>
      <c r="L285" s="5">
        <f ca="1">IF(Table!E286= "Teaching", 1,0)</f>
        <v>0</v>
      </c>
      <c r="M285" s="5">
        <f ca="1">IF(Table!E286= "IT", 1,0)</f>
        <v>0</v>
      </c>
      <c r="N285" s="5">
        <f ca="1">IF(Table!E286= "General Work", 1,0)</f>
        <v>0</v>
      </c>
      <c r="O285" s="13">
        <f ca="1">IF(Table!E286= "Agriculture", 1,0)</f>
        <v>1</v>
      </c>
      <c r="X285" s="57">
        <f ca="1">(Table!O286/Table!I286)</f>
        <v>16650.676309004088</v>
      </c>
      <c r="Y285" s="58"/>
      <c r="Z285" s="25"/>
      <c r="AA285"/>
      <c r="AB285"/>
      <c r="AE285">
        <f ca="1">IF(Table!T286&gt;'Solution Basic XCEL'!$AI$2, 1,0)</f>
        <v>1</v>
      </c>
      <c r="AH285">
        <f ca="1">IF(Table!T286&gt;'Solution Basic XCEL'!$AI$2, 1,0)</f>
        <v>1</v>
      </c>
      <c r="AJ285" t="s">
        <v>72</v>
      </c>
      <c r="AK285" s="28">
        <f ca="1">(Table!N286/Table!M286)</f>
        <v>0.65801366092646485</v>
      </c>
      <c r="AM285">
        <f t="shared" ca="1" si="4"/>
        <v>0</v>
      </c>
    </row>
    <row r="286" spans="1:39" x14ac:dyDescent="0.3">
      <c r="A286" s="5">
        <f ca="1">IF(Table!B287= "Men", 1, 0)</f>
        <v>1</v>
      </c>
      <c r="B286" s="5">
        <f ca="1">IF(Table!B287 = "Women", 1, 0)</f>
        <v>0</v>
      </c>
      <c r="J286" s="12">
        <f ca="1">IF(Table!E287= "Health", 1,0)</f>
        <v>0</v>
      </c>
      <c r="K286" s="5">
        <f ca="1">IF(Table!E287= "Construction", 1,0)</f>
        <v>1</v>
      </c>
      <c r="L286" s="5">
        <f ca="1">IF(Table!E287= "Teaching", 1,0)</f>
        <v>0</v>
      </c>
      <c r="M286" s="5">
        <f ca="1">IF(Table!E287= "IT", 1,0)</f>
        <v>0</v>
      </c>
      <c r="N286" s="5">
        <f ca="1">IF(Table!E287= "General Work", 1,0)</f>
        <v>0</v>
      </c>
      <c r="O286" s="13">
        <f ca="1">IF(Table!E287= "Agriculture", 1,0)</f>
        <v>0</v>
      </c>
      <c r="X286" s="57">
        <f ca="1">(Table!O287/Table!I287)</f>
        <v>26243.354207306078</v>
      </c>
      <c r="Y286" s="58"/>
      <c r="Z286" s="25"/>
      <c r="AA286"/>
      <c r="AB286"/>
      <c r="AE286">
        <f ca="1">IF(Table!T287&gt;'Solution Basic XCEL'!$AI$2, 1,0)</f>
        <v>1</v>
      </c>
      <c r="AH286">
        <f ca="1">IF(Table!T287&gt;'Solution Basic XCEL'!$AI$2, 1,0)</f>
        <v>1</v>
      </c>
      <c r="AJ286" t="s">
        <v>72</v>
      </c>
      <c r="AK286" s="28">
        <f ca="1">(Table!N287/Table!M287)</f>
        <v>0.83819970706191782</v>
      </c>
      <c r="AM286">
        <f t="shared" ca="1" si="4"/>
        <v>0</v>
      </c>
    </row>
    <row r="287" spans="1:39" x14ac:dyDescent="0.3">
      <c r="A287" s="5">
        <f ca="1">IF(Table!B288= "Men", 1, 0)</f>
        <v>1</v>
      </c>
      <c r="B287" s="5">
        <f ca="1">IF(Table!B288 = "Women", 1, 0)</f>
        <v>0</v>
      </c>
      <c r="J287" s="12">
        <f ca="1">IF(Table!E288= "Health", 1,0)</f>
        <v>0</v>
      </c>
      <c r="K287" s="5">
        <f ca="1">IF(Table!E288= "Construction", 1,0)</f>
        <v>0</v>
      </c>
      <c r="L287" s="5">
        <f ca="1">IF(Table!E288= "Teaching", 1,0)</f>
        <v>0</v>
      </c>
      <c r="M287" s="5">
        <f ca="1">IF(Table!E288= "IT", 1,0)</f>
        <v>1</v>
      </c>
      <c r="N287" s="5">
        <f ca="1">IF(Table!E288= "General Work", 1,0)</f>
        <v>0</v>
      </c>
      <c r="O287" s="13">
        <f ca="1">IF(Table!E288= "Agriculture", 1,0)</f>
        <v>0</v>
      </c>
      <c r="X287" s="57">
        <f ca="1">(Table!O288/Table!I288)</f>
        <v>55435.991671863849</v>
      </c>
      <c r="Y287" s="58"/>
      <c r="Z287" s="25"/>
      <c r="AA287"/>
      <c r="AB287"/>
      <c r="AE287">
        <f ca="1">IF(Table!T288&gt;'Solution Basic XCEL'!$AI$2, 1,0)</f>
        <v>1</v>
      </c>
      <c r="AH287">
        <f ca="1">IF(Table!T288&gt;'Solution Basic XCEL'!$AI$2, 1,0)</f>
        <v>1</v>
      </c>
      <c r="AJ287" t="s">
        <v>72</v>
      </c>
      <c r="AK287" s="28">
        <f ca="1">(Table!N288/Table!M288)</f>
        <v>0.86579257354764938</v>
      </c>
      <c r="AM287">
        <f t="shared" ca="1" si="4"/>
        <v>0</v>
      </c>
    </row>
    <row r="288" spans="1:39" x14ac:dyDescent="0.3">
      <c r="A288" s="5">
        <f ca="1">IF(Table!B289= "Men", 1, 0)</f>
        <v>0</v>
      </c>
      <c r="B288" s="5">
        <f ca="1">IF(Table!B289 = "Women", 1, 0)</f>
        <v>1</v>
      </c>
      <c r="J288" s="12">
        <f ca="1">IF(Table!E289= "Health", 1,0)</f>
        <v>0</v>
      </c>
      <c r="K288" s="5">
        <f ca="1">IF(Table!E289= "Construction", 1,0)</f>
        <v>0</v>
      </c>
      <c r="L288" s="5">
        <f ca="1">IF(Table!E289= "Teaching", 1,0)</f>
        <v>0</v>
      </c>
      <c r="M288" s="5">
        <f ca="1">IF(Table!E289= "IT", 1,0)</f>
        <v>0</v>
      </c>
      <c r="N288" s="5">
        <f ca="1">IF(Table!E289= "General Work", 1,0)</f>
        <v>0</v>
      </c>
      <c r="O288" s="13">
        <f ca="1">IF(Table!E289= "Agriculture", 1,0)</f>
        <v>1</v>
      </c>
      <c r="X288" s="57">
        <f ca="1">(Table!O289/Table!I289)</f>
        <v>15956.395712832729</v>
      </c>
      <c r="Y288" s="58"/>
      <c r="Z288" s="25"/>
      <c r="AA288"/>
      <c r="AB288"/>
      <c r="AE288">
        <f ca="1">IF(Table!T289&gt;'Solution Basic XCEL'!$AI$2, 1,0)</f>
        <v>1</v>
      </c>
      <c r="AH288">
        <f ca="1">IF(Table!T289&gt;'Solution Basic XCEL'!$AI$2, 1,0)</f>
        <v>1</v>
      </c>
      <c r="AJ288" t="s">
        <v>72</v>
      </c>
      <c r="AK288" s="28">
        <f ca="1">(Table!N289/Table!M289)</f>
        <v>0.36723499648520908</v>
      </c>
      <c r="AM288">
        <f t="shared" ca="1" si="4"/>
        <v>0</v>
      </c>
    </row>
    <row r="289" spans="1:39" x14ac:dyDescent="0.3">
      <c r="A289" s="5">
        <f ca="1">IF(Table!B290= "Men", 1, 0)</f>
        <v>1</v>
      </c>
      <c r="B289" s="5">
        <f ca="1">IF(Table!B290 = "Women", 1, 0)</f>
        <v>0</v>
      </c>
      <c r="J289" s="12">
        <f ca="1">IF(Table!E290= "Health", 1,0)</f>
        <v>0</v>
      </c>
      <c r="K289" s="5">
        <f ca="1">IF(Table!E290= "Construction", 1,0)</f>
        <v>0</v>
      </c>
      <c r="L289" s="5">
        <f ca="1">IF(Table!E290= "Teaching", 1,0)</f>
        <v>0</v>
      </c>
      <c r="M289" s="5">
        <f ca="1">IF(Table!E290= "IT", 1,0)</f>
        <v>0</v>
      </c>
      <c r="N289" s="5">
        <f ca="1">IF(Table!E290= "General Work", 1,0)</f>
        <v>0</v>
      </c>
      <c r="O289" s="13">
        <f ca="1">IF(Table!E290= "Agriculture", 1,0)</f>
        <v>1</v>
      </c>
      <c r="X289" s="57">
        <f ca="1">(Table!O290/Table!I290)</f>
        <v>60032.384358658353</v>
      </c>
      <c r="Y289" s="58"/>
      <c r="Z289" s="25"/>
      <c r="AA289"/>
      <c r="AB289"/>
      <c r="AE289">
        <f ca="1">IF(Table!T290&gt;'Solution Basic XCEL'!$AI$2, 1,0)</f>
        <v>1</v>
      </c>
      <c r="AH289">
        <f ca="1">IF(Table!T290&gt;'Solution Basic XCEL'!$AI$2, 1,0)</f>
        <v>1</v>
      </c>
      <c r="AJ289" t="s">
        <v>72</v>
      </c>
      <c r="AK289" s="28">
        <f ca="1">(Table!N290/Table!M290)</f>
        <v>0.34932236295348185</v>
      </c>
      <c r="AM289">
        <f t="shared" ca="1" si="4"/>
        <v>0</v>
      </c>
    </row>
    <row r="290" spans="1:39" x14ac:dyDescent="0.3">
      <c r="A290" s="5">
        <f ca="1">IF(Table!B291= "Men", 1, 0)</f>
        <v>1</v>
      </c>
      <c r="B290" s="5">
        <f ca="1">IF(Table!B291 = "Women", 1, 0)</f>
        <v>0</v>
      </c>
      <c r="J290" s="12">
        <f ca="1">IF(Table!E291= "Health", 1,0)</f>
        <v>1</v>
      </c>
      <c r="K290" s="5">
        <f ca="1">IF(Table!E291= "Construction", 1,0)</f>
        <v>0</v>
      </c>
      <c r="L290" s="5">
        <f ca="1">IF(Table!E291= "Teaching", 1,0)</f>
        <v>0</v>
      </c>
      <c r="M290" s="5">
        <f ca="1">IF(Table!E291= "IT", 1,0)</f>
        <v>0</v>
      </c>
      <c r="N290" s="5">
        <f ca="1">IF(Table!E291= "General Work", 1,0)</f>
        <v>0</v>
      </c>
      <c r="O290" s="13">
        <f ca="1">IF(Table!E291= "Agriculture", 1,0)</f>
        <v>0</v>
      </c>
      <c r="X290" s="57">
        <f ca="1">(Table!O291/Table!I291)</f>
        <v>3364.0341559412514</v>
      </c>
      <c r="Y290" s="58"/>
      <c r="Z290" s="25"/>
      <c r="AA290"/>
      <c r="AB290"/>
      <c r="AE290">
        <f ca="1">IF(Table!T291&gt;'Solution Basic XCEL'!$AI$2, 1,0)</f>
        <v>0</v>
      </c>
      <c r="AH290">
        <f ca="1">IF(Table!T291&gt;'Solution Basic XCEL'!$AI$2, 1,0)</f>
        <v>0</v>
      </c>
      <c r="AJ290" t="s">
        <v>72</v>
      </c>
      <c r="AK290" s="28">
        <f ca="1">(Table!N291/Table!M291)</f>
        <v>6.5410982751383129E-2</v>
      </c>
      <c r="AM290">
        <f t="shared" ca="1" si="4"/>
        <v>1</v>
      </c>
    </row>
    <row r="291" spans="1:39" x14ac:dyDescent="0.3">
      <c r="A291" s="5">
        <f ca="1">IF(Table!B292= "Men", 1, 0)</f>
        <v>1</v>
      </c>
      <c r="B291" s="5">
        <f ca="1">IF(Table!B292 = "Women", 1, 0)</f>
        <v>0</v>
      </c>
      <c r="J291" s="12">
        <f ca="1">IF(Table!E292= "Health", 1,0)</f>
        <v>0</v>
      </c>
      <c r="K291" s="5">
        <f ca="1">IF(Table!E292= "Construction", 1,0)</f>
        <v>0</v>
      </c>
      <c r="L291" s="5">
        <f ca="1">IF(Table!E292= "Teaching", 1,0)</f>
        <v>0</v>
      </c>
      <c r="M291" s="5">
        <f ca="1">IF(Table!E292= "IT", 1,0)</f>
        <v>0</v>
      </c>
      <c r="N291" s="5">
        <f ca="1">IF(Table!E292= "General Work", 1,0)</f>
        <v>0</v>
      </c>
      <c r="O291" s="13">
        <f ca="1">IF(Table!E292= "Agriculture", 1,0)</f>
        <v>1</v>
      </c>
      <c r="X291" s="57">
        <f ca="1">(Table!O292/Table!I292)</f>
        <v>7948.7149933389337</v>
      </c>
      <c r="Y291" s="58"/>
      <c r="Z291" s="25"/>
      <c r="AA291"/>
      <c r="AB291"/>
      <c r="AE291">
        <f ca="1">IF(Table!T292&gt;'Solution Basic XCEL'!$AI$2, 1,0)</f>
        <v>1</v>
      </c>
      <c r="AH291">
        <f ca="1">IF(Table!T292&gt;'Solution Basic XCEL'!$AI$2, 1,0)</f>
        <v>1</v>
      </c>
      <c r="AJ291" t="s">
        <v>72</v>
      </c>
      <c r="AK291" s="28">
        <f ca="1">(Table!N292/Table!M292)</f>
        <v>0.54334919173553908</v>
      </c>
      <c r="AM291">
        <f t="shared" ca="1" si="4"/>
        <v>0</v>
      </c>
    </row>
    <row r="292" spans="1:39" x14ac:dyDescent="0.3">
      <c r="A292" s="5">
        <f ca="1">IF(Table!B293= "Men", 1, 0)</f>
        <v>1</v>
      </c>
      <c r="B292" s="5">
        <f ca="1">IF(Table!B293 = "Women", 1, 0)</f>
        <v>0</v>
      </c>
      <c r="J292" s="12">
        <f ca="1">IF(Table!E293= "Health", 1,0)</f>
        <v>0</v>
      </c>
      <c r="K292" s="5">
        <f ca="1">IF(Table!E293= "Construction", 1,0)</f>
        <v>1</v>
      </c>
      <c r="L292" s="5">
        <f ca="1">IF(Table!E293= "Teaching", 1,0)</f>
        <v>0</v>
      </c>
      <c r="M292" s="5">
        <f ca="1">IF(Table!E293= "IT", 1,0)</f>
        <v>0</v>
      </c>
      <c r="N292" s="5">
        <f ca="1">IF(Table!E293= "General Work", 1,0)</f>
        <v>0</v>
      </c>
      <c r="O292" s="13">
        <f ca="1">IF(Table!E293= "Agriculture", 1,0)</f>
        <v>0</v>
      </c>
      <c r="X292" s="57">
        <f ca="1">(Table!O293/Table!I293)</f>
        <v>12832.711883736683</v>
      </c>
      <c r="Y292" s="58"/>
      <c r="Z292" s="25"/>
      <c r="AA292"/>
      <c r="AB292"/>
      <c r="AE292">
        <f ca="1">IF(Table!T293&gt;'Solution Basic XCEL'!$AI$2, 1,0)</f>
        <v>1</v>
      </c>
      <c r="AH292">
        <f ca="1">IF(Table!T293&gt;'Solution Basic XCEL'!$AI$2, 1,0)</f>
        <v>1</v>
      </c>
      <c r="AJ292" t="s">
        <v>72</v>
      </c>
      <c r="AK292" s="28">
        <f ca="1">(Table!N293/Table!M293)</f>
        <v>0.97996357391329225</v>
      </c>
      <c r="AM292">
        <f t="shared" ca="1" si="4"/>
        <v>0</v>
      </c>
    </row>
    <row r="293" spans="1:39" x14ac:dyDescent="0.3">
      <c r="A293" s="5">
        <f ca="1">IF(Table!B294= "Men", 1, 0)</f>
        <v>0</v>
      </c>
      <c r="B293" s="5">
        <f ca="1">IF(Table!B294 = "Women", 1, 0)</f>
        <v>1</v>
      </c>
      <c r="J293" s="12">
        <f ca="1">IF(Table!E294= "Health", 1,0)</f>
        <v>0</v>
      </c>
      <c r="K293" s="5">
        <f ca="1">IF(Table!E294= "Construction", 1,0)</f>
        <v>0</v>
      </c>
      <c r="L293" s="5">
        <f ca="1">IF(Table!E294= "Teaching", 1,0)</f>
        <v>0</v>
      </c>
      <c r="M293" s="5">
        <f ca="1">IF(Table!E294= "IT", 1,0)</f>
        <v>0</v>
      </c>
      <c r="N293" s="5">
        <f ca="1">IF(Table!E294= "General Work", 1,0)</f>
        <v>0</v>
      </c>
      <c r="O293" s="13">
        <f ca="1">IF(Table!E294= "Agriculture", 1,0)</f>
        <v>1</v>
      </c>
      <c r="X293" s="57">
        <f ca="1">(Table!O294/Table!I294)</f>
        <v>19678.746423585457</v>
      </c>
      <c r="Y293" s="58"/>
      <c r="Z293" s="25"/>
      <c r="AA293"/>
      <c r="AB293"/>
      <c r="AE293">
        <f ca="1">IF(Table!T294&gt;'Solution Basic XCEL'!$AI$2, 1,0)</f>
        <v>0</v>
      </c>
      <c r="AH293">
        <f ca="1">IF(Table!T294&gt;'Solution Basic XCEL'!$AI$2, 1,0)</f>
        <v>0</v>
      </c>
      <c r="AJ293" t="s">
        <v>72</v>
      </c>
      <c r="AK293" s="28">
        <f ca="1">(Table!N294/Table!M294)</f>
        <v>0.10426019924724839</v>
      </c>
      <c r="AM293">
        <f t="shared" ca="1" si="4"/>
        <v>1</v>
      </c>
    </row>
    <row r="294" spans="1:39" x14ac:dyDescent="0.3">
      <c r="A294" s="5">
        <f ca="1">IF(Table!B295= "Men", 1, 0)</f>
        <v>1</v>
      </c>
      <c r="B294" s="5">
        <f ca="1">IF(Table!B295 = "Women", 1, 0)</f>
        <v>0</v>
      </c>
      <c r="J294" s="12">
        <f ca="1">IF(Table!E295= "Health", 1,0)</f>
        <v>0</v>
      </c>
      <c r="K294" s="5">
        <f ca="1">IF(Table!E295= "Construction", 1,0)</f>
        <v>0</v>
      </c>
      <c r="L294" s="5">
        <f ca="1">IF(Table!E295= "Teaching", 1,0)</f>
        <v>0</v>
      </c>
      <c r="M294" s="5">
        <f ca="1">IF(Table!E295= "IT", 1,0)</f>
        <v>0</v>
      </c>
      <c r="N294" s="5">
        <f ca="1">IF(Table!E295= "General Work", 1,0)</f>
        <v>1</v>
      </c>
      <c r="O294" s="13">
        <f ca="1">IF(Table!E295= "Agriculture", 1,0)</f>
        <v>0</v>
      </c>
      <c r="X294" s="57">
        <f ca="1">(Table!O295/Table!I295)</f>
        <v>57016.416296390096</v>
      </c>
      <c r="Y294" s="58"/>
      <c r="Z294" s="25"/>
      <c r="AA294"/>
      <c r="AB294"/>
      <c r="AE294">
        <f ca="1">IF(Table!T295&gt;'Solution Basic XCEL'!$AI$2, 1,0)</f>
        <v>1</v>
      </c>
      <c r="AH294">
        <f ca="1">IF(Table!T295&gt;'Solution Basic XCEL'!$AI$2, 1,0)</f>
        <v>1</v>
      </c>
      <c r="AJ294" t="s">
        <v>72</v>
      </c>
      <c r="AK294" s="28">
        <f ca="1">(Table!N295/Table!M295)</f>
        <v>0.50497763771900006</v>
      </c>
      <c r="AM294">
        <f t="shared" ca="1" si="4"/>
        <v>0</v>
      </c>
    </row>
    <row r="295" spans="1:39" x14ac:dyDescent="0.3">
      <c r="A295" s="5">
        <f ca="1">IF(Table!B296= "Men", 1, 0)</f>
        <v>0</v>
      </c>
      <c r="B295" s="5">
        <f ca="1">IF(Table!B296 = "Women", 1, 0)</f>
        <v>1</v>
      </c>
      <c r="J295" s="12">
        <f ca="1">IF(Table!E296= "Health", 1,0)</f>
        <v>0</v>
      </c>
      <c r="K295" s="5">
        <f ca="1">IF(Table!E296= "Construction", 1,0)</f>
        <v>1</v>
      </c>
      <c r="L295" s="5">
        <f ca="1">IF(Table!E296= "Teaching", 1,0)</f>
        <v>0</v>
      </c>
      <c r="M295" s="5">
        <f ca="1">IF(Table!E296= "IT", 1,0)</f>
        <v>0</v>
      </c>
      <c r="N295" s="5">
        <f ca="1">IF(Table!E296= "General Work", 1,0)</f>
        <v>0</v>
      </c>
      <c r="O295" s="13">
        <f ca="1">IF(Table!E296= "Agriculture", 1,0)</f>
        <v>0</v>
      </c>
      <c r="X295" s="57">
        <f ca="1">(Table!O296/Table!I296)</f>
        <v>33833.150400487983</v>
      </c>
      <c r="Y295" s="58"/>
      <c r="Z295" s="25"/>
      <c r="AA295"/>
      <c r="AB295"/>
      <c r="AE295">
        <f ca="1">IF(Table!T296&gt;'Solution Basic XCEL'!$AI$2, 1,0)</f>
        <v>1</v>
      </c>
      <c r="AH295">
        <f ca="1">IF(Table!T296&gt;'Solution Basic XCEL'!$AI$2, 1,0)</f>
        <v>1</v>
      </c>
      <c r="AJ295" t="s">
        <v>72</v>
      </c>
      <c r="AK295" s="28">
        <f ca="1">(Table!N296/Table!M296)</f>
        <v>0.59907447394145297</v>
      </c>
      <c r="AM295">
        <f t="shared" ca="1" si="4"/>
        <v>0</v>
      </c>
    </row>
    <row r="296" spans="1:39" x14ac:dyDescent="0.3">
      <c r="A296" s="5">
        <f ca="1">IF(Table!B297= "Men", 1, 0)</f>
        <v>1</v>
      </c>
      <c r="B296" s="5">
        <f ca="1">IF(Table!B297 = "Women", 1, 0)</f>
        <v>0</v>
      </c>
      <c r="J296" s="12">
        <f ca="1">IF(Table!E297= "Health", 1,0)</f>
        <v>0</v>
      </c>
      <c r="K296" s="5">
        <f ca="1">IF(Table!E297= "Construction", 1,0)</f>
        <v>0</v>
      </c>
      <c r="L296" s="5">
        <f ca="1">IF(Table!E297= "Teaching", 1,0)</f>
        <v>1</v>
      </c>
      <c r="M296" s="5">
        <f ca="1">IF(Table!E297= "IT", 1,0)</f>
        <v>0</v>
      </c>
      <c r="N296" s="5">
        <f ca="1">IF(Table!E297= "General Work", 1,0)</f>
        <v>0</v>
      </c>
      <c r="O296" s="13">
        <f ca="1">IF(Table!E297= "Agriculture", 1,0)</f>
        <v>0</v>
      </c>
      <c r="X296" s="57">
        <f ca="1">(Table!O297/Table!I297)</f>
        <v>36236.197729330874</v>
      </c>
      <c r="Y296" s="58"/>
      <c r="Z296" s="25"/>
      <c r="AA296"/>
      <c r="AB296"/>
      <c r="AE296">
        <f ca="1">IF(Table!T297&gt;'Solution Basic XCEL'!$AI$2, 1,0)</f>
        <v>1</v>
      </c>
      <c r="AH296">
        <f ca="1">IF(Table!T297&gt;'Solution Basic XCEL'!$AI$2, 1,0)</f>
        <v>1</v>
      </c>
      <c r="AJ296" t="s">
        <v>72</v>
      </c>
      <c r="AK296" s="28">
        <f ca="1">(Table!N297/Table!M297)</f>
        <v>0.21505504908319983</v>
      </c>
      <c r="AM296">
        <f t="shared" ca="1" si="4"/>
        <v>1</v>
      </c>
    </row>
    <row r="297" spans="1:39" x14ac:dyDescent="0.3">
      <c r="A297" s="5">
        <f ca="1">IF(Table!B298= "Men", 1, 0)</f>
        <v>1</v>
      </c>
      <c r="B297" s="5">
        <f ca="1">IF(Table!B298 = "Women", 1, 0)</f>
        <v>0</v>
      </c>
      <c r="J297" s="12">
        <f ca="1">IF(Table!E298= "Health", 1,0)</f>
        <v>0</v>
      </c>
      <c r="K297" s="5">
        <f ca="1">IF(Table!E298= "Construction", 1,0)</f>
        <v>1</v>
      </c>
      <c r="L297" s="5">
        <f ca="1">IF(Table!E298= "Teaching", 1,0)</f>
        <v>0</v>
      </c>
      <c r="M297" s="5">
        <f ca="1">IF(Table!E298= "IT", 1,0)</f>
        <v>0</v>
      </c>
      <c r="N297" s="5">
        <f ca="1">IF(Table!E298= "General Work", 1,0)</f>
        <v>0</v>
      </c>
      <c r="O297" s="13">
        <f ca="1">IF(Table!E298= "Agriculture", 1,0)</f>
        <v>0</v>
      </c>
      <c r="X297" s="57">
        <f ca="1">(Table!O298/Table!I298)</f>
        <v>63632.050265435377</v>
      </c>
      <c r="Y297" s="58"/>
      <c r="Z297" s="25"/>
      <c r="AA297"/>
      <c r="AB297"/>
      <c r="AE297">
        <f ca="1">IF(Table!T298&gt;'Solution Basic XCEL'!$AI$2, 1,0)</f>
        <v>1</v>
      </c>
      <c r="AH297">
        <f ca="1">IF(Table!T298&gt;'Solution Basic XCEL'!$AI$2, 1,0)</f>
        <v>1</v>
      </c>
      <c r="AJ297" t="s">
        <v>72</v>
      </c>
      <c r="AK297" s="28">
        <f ca="1">(Table!N298/Table!M298)</f>
        <v>0.62011470121576029</v>
      </c>
      <c r="AM297">
        <f t="shared" ca="1" si="4"/>
        <v>0</v>
      </c>
    </row>
    <row r="298" spans="1:39" x14ac:dyDescent="0.3">
      <c r="A298" s="5">
        <f ca="1">IF(Table!B299= "Men", 1, 0)</f>
        <v>0</v>
      </c>
      <c r="B298" s="5">
        <f ca="1">IF(Table!B299 = "Women", 1, 0)</f>
        <v>1</v>
      </c>
      <c r="J298" s="12">
        <f ca="1">IF(Table!E299= "Health", 1,0)</f>
        <v>0</v>
      </c>
      <c r="K298" s="5">
        <f ca="1">IF(Table!E299= "Construction", 1,0)</f>
        <v>0</v>
      </c>
      <c r="L298" s="5">
        <f ca="1">IF(Table!E299= "Teaching", 1,0)</f>
        <v>0</v>
      </c>
      <c r="M298" s="5">
        <f ca="1">IF(Table!E299= "IT", 1,0)</f>
        <v>0</v>
      </c>
      <c r="N298" s="5">
        <f ca="1">IF(Table!E299= "General Work", 1,0)</f>
        <v>0</v>
      </c>
      <c r="O298" s="13">
        <f ca="1">IF(Table!E299= "Agriculture", 1,0)</f>
        <v>1</v>
      </c>
      <c r="X298" s="57">
        <f ca="1">(Table!O299/Table!I299)</f>
        <v>39084.111897667091</v>
      </c>
      <c r="Y298" s="58"/>
      <c r="Z298" s="25"/>
      <c r="AA298"/>
      <c r="AB298"/>
      <c r="AE298">
        <f ca="1">IF(Table!T299&gt;'Solution Basic XCEL'!$AI$2, 1,0)</f>
        <v>1</v>
      </c>
      <c r="AH298">
        <f ca="1">IF(Table!T299&gt;'Solution Basic XCEL'!$AI$2, 1,0)</f>
        <v>1</v>
      </c>
      <c r="AJ298" t="s">
        <v>72</v>
      </c>
      <c r="AK298" s="28">
        <f ca="1">(Table!N299/Table!M299)</f>
        <v>0.51571907557627195</v>
      </c>
      <c r="AM298">
        <f t="shared" ca="1" si="4"/>
        <v>0</v>
      </c>
    </row>
    <row r="299" spans="1:39" x14ac:dyDescent="0.3">
      <c r="A299" s="5">
        <f ca="1">IF(Table!B300= "Men", 1, 0)</f>
        <v>1</v>
      </c>
      <c r="B299" s="5">
        <f ca="1">IF(Table!B300 = "Women", 1, 0)</f>
        <v>0</v>
      </c>
      <c r="J299" s="12">
        <f ca="1">IF(Table!E300= "Health", 1,0)</f>
        <v>0</v>
      </c>
      <c r="K299" s="5">
        <f ca="1">IF(Table!E300= "Construction", 1,0)</f>
        <v>0</v>
      </c>
      <c r="L299" s="5">
        <f ca="1">IF(Table!E300= "Teaching", 1,0)</f>
        <v>1</v>
      </c>
      <c r="M299" s="5">
        <f ca="1">IF(Table!E300= "IT", 1,0)</f>
        <v>0</v>
      </c>
      <c r="N299" s="5">
        <f ca="1">IF(Table!E300= "General Work", 1,0)</f>
        <v>0</v>
      </c>
      <c r="O299" s="13">
        <f ca="1">IF(Table!E300= "Agriculture", 1,0)</f>
        <v>0</v>
      </c>
      <c r="X299" s="57">
        <f ca="1">(Table!O300/Table!I300)</f>
        <v>73543.415101874256</v>
      </c>
      <c r="Y299" s="58"/>
      <c r="Z299" s="25"/>
      <c r="AA299"/>
      <c r="AB299"/>
      <c r="AE299">
        <f ca="1">IF(Table!T300&gt;'Solution Basic XCEL'!$AI$2, 1,0)</f>
        <v>1</v>
      </c>
      <c r="AH299">
        <f ca="1">IF(Table!T300&gt;'Solution Basic XCEL'!$AI$2, 1,0)</f>
        <v>1</v>
      </c>
      <c r="AJ299" t="s">
        <v>72</v>
      </c>
      <c r="AK299" s="28">
        <f ca="1">(Table!N300/Table!M300)</f>
        <v>0.92091589253254424</v>
      </c>
      <c r="AM299">
        <f t="shared" ca="1" si="4"/>
        <v>0</v>
      </c>
    </row>
    <row r="300" spans="1:39" x14ac:dyDescent="0.3">
      <c r="A300" s="5">
        <f ca="1">IF(Table!B301= "Men", 1, 0)</f>
        <v>0</v>
      </c>
      <c r="B300" s="5">
        <f ca="1">IF(Table!B301 = "Women", 1, 0)</f>
        <v>1</v>
      </c>
      <c r="J300" s="12">
        <f ca="1">IF(Table!E301= "Health", 1,0)</f>
        <v>0</v>
      </c>
      <c r="K300" s="5">
        <f ca="1">IF(Table!E301= "Construction", 1,0)</f>
        <v>1</v>
      </c>
      <c r="L300" s="5">
        <f ca="1">IF(Table!E301= "Teaching", 1,0)</f>
        <v>0</v>
      </c>
      <c r="M300" s="5">
        <f ca="1">IF(Table!E301= "IT", 1,0)</f>
        <v>0</v>
      </c>
      <c r="N300" s="5">
        <f ca="1">IF(Table!E301= "General Work", 1,0)</f>
        <v>0</v>
      </c>
      <c r="O300" s="13">
        <f ca="1">IF(Table!E301= "Agriculture", 1,0)</f>
        <v>0</v>
      </c>
      <c r="X300" s="57">
        <f ca="1">(Table!O301/Table!I301)</f>
        <v>50517.339339585371</v>
      </c>
      <c r="Y300" s="58"/>
      <c r="Z300" s="25"/>
      <c r="AA300"/>
      <c r="AB300"/>
      <c r="AE300">
        <f ca="1">IF(Table!T301&gt;'Solution Basic XCEL'!$AI$2, 1,0)</f>
        <v>1</v>
      </c>
      <c r="AH300">
        <f ca="1">IF(Table!T301&gt;'Solution Basic XCEL'!$AI$2, 1,0)</f>
        <v>1</v>
      </c>
      <c r="AJ300" t="s">
        <v>72</v>
      </c>
      <c r="AK300" s="28">
        <f ca="1">(Table!N301/Table!M301)</f>
        <v>0.15184129395667256</v>
      </c>
      <c r="AM300">
        <f t="shared" ref="AM300:AM363" ca="1" si="5">IF(AK300&lt;$AS$3, 1,0)</f>
        <v>1</v>
      </c>
    </row>
    <row r="301" spans="1:39" x14ac:dyDescent="0.3">
      <c r="A301" s="5">
        <f ca="1">IF(Table!B302= "Men", 1, 0)</f>
        <v>1</v>
      </c>
      <c r="B301" s="5">
        <f ca="1">IF(Table!B302 = "Women", 1, 0)</f>
        <v>0</v>
      </c>
      <c r="J301" s="12">
        <f ca="1">IF(Table!E302= "Health", 1,0)</f>
        <v>0</v>
      </c>
      <c r="K301" s="5">
        <f ca="1">IF(Table!E302= "Construction", 1,0)</f>
        <v>0</v>
      </c>
      <c r="L301" s="5">
        <f ca="1">IF(Table!E302= "Teaching", 1,0)</f>
        <v>0</v>
      </c>
      <c r="M301" s="5">
        <f ca="1">IF(Table!E302= "IT", 1,0)</f>
        <v>1</v>
      </c>
      <c r="N301" s="5">
        <f ca="1">IF(Table!E302= "General Work", 1,0)</f>
        <v>0</v>
      </c>
      <c r="O301" s="13">
        <f ca="1">IF(Table!E302= "Agriculture", 1,0)</f>
        <v>0</v>
      </c>
      <c r="X301" s="57">
        <f ca="1">(Table!O302/Table!I302)</f>
        <v>21754.608719843651</v>
      </c>
      <c r="Y301" s="58"/>
      <c r="Z301" s="25"/>
      <c r="AA301"/>
      <c r="AB301"/>
      <c r="AE301">
        <f ca="1">IF(Table!T302&gt;'Solution Basic XCEL'!$AI$2, 1,0)</f>
        <v>1</v>
      </c>
      <c r="AH301">
        <f ca="1">IF(Table!T302&gt;'Solution Basic XCEL'!$AI$2, 1,0)</f>
        <v>1</v>
      </c>
      <c r="AJ301" t="s">
        <v>72</v>
      </c>
      <c r="AK301" s="28">
        <f ca="1">(Table!N302/Table!M302)</f>
        <v>0.49153299583517079</v>
      </c>
      <c r="AM301">
        <f t="shared" ca="1" si="5"/>
        <v>0</v>
      </c>
    </row>
    <row r="302" spans="1:39" x14ac:dyDescent="0.3">
      <c r="A302" s="5">
        <f ca="1">IF(Table!B303= "Men", 1, 0)</f>
        <v>1</v>
      </c>
      <c r="B302" s="5">
        <f ca="1">IF(Table!B303 = "Women", 1, 0)</f>
        <v>0</v>
      </c>
      <c r="J302" s="12">
        <f ca="1">IF(Table!E303= "Health", 1,0)</f>
        <v>0</v>
      </c>
      <c r="K302" s="5">
        <f ca="1">IF(Table!E303= "Construction", 1,0)</f>
        <v>0</v>
      </c>
      <c r="L302" s="5">
        <f ca="1">IF(Table!E303= "Teaching", 1,0)</f>
        <v>0</v>
      </c>
      <c r="M302" s="5">
        <f ca="1">IF(Table!E303= "IT", 1,0)</f>
        <v>0</v>
      </c>
      <c r="N302" s="5">
        <f ca="1">IF(Table!E303= "General Work", 1,0)</f>
        <v>1</v>
      </c>
      <c r="O302" s="13">
        <f ca="1">IF(Table!E303= "Agriculture", 1,0)</f>
        <v>0</v>
      </c>
      <c r="X302" s="57">
        <f ca="1">(Table!O303/Table!I303)</f>
        <v>47779.102926701911</v>
      </c>
      <c r="Y302" s="58"/>
      <c r="Z302" s="25"/>
      <c r="AA302"/>
      <c r="AB302"/>
      <c r="AE302">
        <f ca="1">IF(Table!T303&gt;'Solution Basic XCEL'!$AI$2, 1,0)</f>
        <v>1</v>
      </c>
      <c r="AH302">
        <f ca="1">IF(Table!T303&gt;'Solution Basic XCEL'!$AI$2, 1,0)</f>
        <v>1</v>
      </c>
      <c r="AJ302" t="s">
        <v>72</v>
      </c>
      <c r="AK302" s="28">
        <f ca="1">(Table!N303/Table!M303)</f>
        <v>0.37532532943464925</v>
      </c>
      <c r="AM302">
        <f t="shared" ca="1" si="5"/>
        <v>0</v>
      </c>
    </row>
    <row r="303" spans="1:39" x14ac:dyDescent="0.3">
      <c r="A303" s="5">
        <f ca="1">IF(Table!B304= "Men", 1, 0)</f>
        <v>0</v>
      </c>
      <c r="B303" s="5">
        <f ca="1">IF(Table!B304 = "Women", 1, 0)</f>
        <v>1</v>
      </c>
      <c r="J303" s="12">
        <f ca="1">IF(Table!E304= "Health", 1,0)</f>
        <v>0</v>
      </c>
      <c r="K303" s="5">
        <f ca="1">IF(Table!E304= "Construction", 1,0)</f>
        <v>1</v>
      </c>
      <c r="L303" s="5">
        <f ca="1">IF(Table!E304= "Teaching", 1,0)</f>
        <v>0</v>
      </c>
      <c r="M303" s="5">
        <f ca="1">IF(Table!E304= "IT", 1,0)</f>
        <v>0</v>
      </c>
      <c r="N303" s="5">
        <f ca="1">IF(Table!E304= "General Work", 1,0)</f>
        <v>0</v>
      </c>
      <c r="O303" s="13">
        <f ca="1">IF(Table!E304= "Agriculture", 1,0)</f>
        <v>0</v>
      </c>
      <c r="X303" s="57">
        <f ca="1">(Table!O304/Table!I304)</f>
        <v>30337.716987098818</v>
      </c>
      <c r="Y303" s="58"/>
      <c r="Z303" s="25"/>
      <c r="AA303"/>
      <c r="AB303"/>
      <c r="AE303">
        <f ca="1">IF(Table!T304&gt;'Solution Basic XCEL'!$AI$2, 1,0)</f>
        <v>0</v>
      </c>
      <c r="AH303">
        <f ca="1">IF(Table!T304&gt;'Solution Basic XCEL'!$AI$2, 1,0)</f>
        <v>0</v>
      </c>
      <c r="AJ303" t="s">
        <v>72</v>
      </c>
      <c r="AK303" s="28">
        <f ca="1">(Table!N304/Table!M304)</f>
        <v>1.4316990352591154E-2</v>
      </c>
      <c r="AM303">
        <f t="shared" ca="1" si="5"/>
        <v>1</v>
      </c>
    </row>
    <row r="304" spans="1:39" x14ac:dyDescent="0.3">
      <c r="A304" s="5">
        <f ca="1">IF(Table!B305= "Men", 1, 0)</f>
        <v>0</v>
      </c>
      <c r="B304" s="5">
        <f ca="1">IF(Table!B305 = "Women", 1, 0)</f>
        <v>1</v>
      </c>
      <c r="J304" s="12">
        <f ca="1">IF(Table!E305= "Health", 1,0)</f>
        <v>0</v>
      </c>
      <c r="K304" s="5">
        <f ca="1">IF(Table!E305= "Construction", 1,0)</f>
        <v>0</v>
      </c>
      <c r="L304" s="5">
        <f ca="1">IF(Table!E305= "Teaching", 1,0)</f>
        <v>0</v>
      </c>
      <c r="M304" s="5">
        <f ca="1">IF(Table!E305= "IT", 1,0)</f>
        <v>0</v>
      </c>
      <c r="N304" s="5">
        <f ca="1">IF(Table!E305= "General Work", 1,0)</f>
        <v>0</v>
      </c>
      <c r="O304" s="13">
        <f ca="1">IF(Table!E305= "Agriculture", 1,0)</f>
        <v>1</v>
      </c>
      <c r="X304" s="57">
        <f ca="1">(Table!O305/Table!I305)</f>
        <v>13776.399289346815</v>
      </c>
      <c r="Y304" s="58"/>
      <c r="Z304" s="25"/>
      <c r="AA304"/>
      <c r="AB304"/>
      <c r="AE304">
        <f ca="1">IF(Table!T305&gt;'Solution Basic XCEL'!$AI$2, 1,0)</f>
        <v>1</v>
      </c>
      <c r="AH304">
        <f ca="1">IF(Table!T305&gt;'Solution Basic XCEL'!$AI$2, 1,0)</f>
        <v>1</v>
      </c>
      <c r="AJ304" t="s">
        <v>72</v>
      </c>
      <c r="AK304" s="28">
        <f ca="1">(Table!N305/Table!M305)</f>
        <v>0.79017530737810138</v>
      </c>
      <c r="AM304">
        <f t="shared" ca="1" si="5"/>
        <v>0</v>
      </c>
    </row>
    <row r="305" spans="1:39" x14ac:dyDescent="0.3">
      <c r="A305" s="5">
        <f ca="1">IF(Table!B306= "Men", 1, 0)</f>
        <v>0</v>
      </c>
      <c r="B305" s="5">
        <f ca="1">IF(Table!B306 = "Women", 1, 0)</f>
        <v>1</v>
      </c>
      <c r="J305" s="12">
        <f ca="1">IF(Table!E306= "Health", 1,0)</f>
        <v>0</v>
      </c>
      <c r="K305" s="5">
        <f ca="1">IF(Table!E306= "Construction", 1,0)</f>
        <v>1</v>
      </c>
      <c r="L305" s="5">
        <f ca="1">IF(Table!E306= "Teaching", 1,0)</f>
        <v>0</v>
      </c>
      <c r="M305" s="5">
        <f ca="1">IF(Table!E306= "IT", 1,0)</f>
        <v>0</v>
      </c>
      <c r="N305" s="5">
        <f ca="1">IF(Table!E306= "General Work", 1,0)</f>
        <v>0</v>
      </c>
      <c r="O305" s="13">
        <f ca="1">IF(Table!E306= "Agriculture", 1,0)</f>
        <v>0</v>
      </c>
      <c r="X305" s="57">
        <f ca="1">(Table!O306/Table!I306)</f>
        <v>6682.588790855255</v>
      </c>
      <c r="Y305" s="58"/>
      <c r="Z305" s="25"/>
      <c r="AA305"/>
      <c r="AB305"/>
      <c r="AE305">
        <f ca="1">IF(Table!T306&gt;'Solution Basic XCEL'!$AI$2, 1,0)</f>
        <v>1</v>
      </c>
      <c r="AH305">
        <f ca="1">IF(Table!T306&gt;'Solution Basic XCEL'!$AI$2, 1,0)</f>
        <v>1</v>
      </c>
      <c r="AJ305" t="s">
        <v>72</v>
      </c>
      <c r="AK305" s="28">
        <f ca="1">(Table!N306/Table!M306)</f>
        <v>0.60805334894489793</v>
      </c>
      <c r="AM305">
        <f t="shared" ca="1" si="5"/>
        <v>0</v>
      </c>
    </row>
    <row r="306" spans="1:39" x14ac:dyDescent="0.3">
      <c r="A306" s="5">
        <f ca="1">IF(Table!B307= "Men", 1, 0)</f>
        <v>1</v>
      </c>
      <c r="B306" s="5">
        <f ca="1">IF(Table!B307 = "Women", 1, 0)</f>
        <v>0</v>
      </c>
      <c r="J306" s="12">
        <f ca="1">IF(Table!E307= "Health", 1,0)</f>
        <v>0</v>
      </c>
      <c r="K306" s="5">
        <f ca="1">IF(Table!E307= "Construction", 1,0)</f>
        <v>1</v>
      </c>
      <c r="L306" s="5">
        <f ca="1">IF(Table!E307= "Teaching", 1,0)</f>
        <v>0</v>
      </c>
      <c r="M306" s="5">
        <f ca="1">IF(Table!E307= "IT", 1,0)</f>
        <v>0</v>
      </c>
      <c r="N306" s="5">
        <f ca="1">IF(Table!E307= "General Work", 1,0)</f>
        <v>0</v>
      </c>
      <c r="O306" s="13">
        <f ca="1">IF(Table!E307= "Agriculture", 1,0)</f>
        <v>0</v>
      </c>
      <c r="X306" s="57">
        <f ca="1">(Table!O307/Table!I307)</f>
        <v>28104.325794248216</v>
      </c>
      <c r="Y306" s="58"/>
      <c r="Z306" s="25"/>
      <c r="AA306"/>
      <c r="AB306"/>
      <c r="AE306">
        <f ca="1">IF(Table!T307&gt;'Solution Basic XCEL'!$AI$2, 1,0)</f>
        <v>1</v>
      </c>
      <c r="AH306">
        <f ca="1">IF(Table!T307&gt;'Solution Basic XCEL'!$AI$2, 1,0)</f>
        <v>1</v>
      </c>
      <c r="AJ306" t="s">
        <v>72</v>
      </c>
      <c r="AK306" s="28">
        <f ca="1">(Table!N307/Table!M307)</f>
        <v>0.74490463722890554</v>
      </c>
      <c r="AM306">
        <f t="shared" ca="1" si="5"/>
        <v>0</v>
      </c>
    </row>
    <row r="307" spans="1:39" x14ac:dyDescent="0.3">
      <c r="A307" s="5">
        <f ca="1">IF(Table!B308= "Men", 1, 0)</f>
        <v>0</v>
      </c>
      <c r="B307" s="5">
        <f ca="1">IF(Table!B308 = "Women", 1, 0)</f>
        <v>1</v>
      </c>
      <c r="J307" s="12">
        <f ca="1">IF(Table!E308= "Health", 1,0)</f>
        <v>0</v>
      </c>
      <c r="K307" s="5">
        <f ca="1">IF(Table!E308= "Construction", 1,0)</f>
        <v>0</v>
      </c>
      <c r="L307" s="5">
        <f ca="1">IF(Table!E308= "Teaching", 1,0)</f>
        <v>0</v>
      </c>
      <c r="M307" s="5">
        <f ca="1">IF(Table!E308= "IT", 1,0)</f>
        <v>1</v>
      </c>
      <c r="N307" s="5">
        <f ca="1">IF(Table!E308= "General Work", 1,0)</f>
        <v>0</v>
      </c>
      <c r="O307" s="13">
        <f ca="1">IF(Table!E308= "Agriculture", 1,0)</f>
        <v>0</v>
      </c>
      <c r="X307" s="57">
        <f ca="1">(Table!O308/Table!I308)</f>
        <v>34651.765506462485</v>
      </c>
      <c r="Y307" s="58"/>
      <c r="Z307" s="25"/>
      <c r="AA307"/>
      <c r="AB307"/>
      <c r="AE307">
        <f ca="1">IF(Table!T308&gt;'Solution Basic XCEL'!$AI$2, 1,0)</f>
        <v>1</v>
      </c>
      <c r="AH307">
        <f ca="1">IF(Table!T308&gt;'Solution Basic XCEL'!$AI$2, 1,0)</f>
        <v>1</v>
      </c>
      <c r="AJ307" t="s">
        <v>72</v>
      </c>
      <c r="AK307" s="28">
        <f ca="1">(Table!N308/Table!M308)</f>
        <v>0.87852362893329172</v>
      </c>
      <c r="AM307">
        <f t="shared" ca="1" si="5"/>
        <v>0</v>
      </c>
    </row>
    <row r="308" spans="1:39" x14ac:dyDescent="0.3">
      <c r="A308" s="5">
        <f ca="1">IF(Table!B309= "Men", 1, 0)</f>
        <v>1</v>
      </c>
      <c r="B308" s="5">
        <f ca="1">IF(Table!B309 = "Women", 1, 0)</f>
        <v>0</v>
      </c>
      <c r="J308" s="12">
        <f ca="1">IF(Table!E309= "Health", 1,0)</f>
        <v>0</v>
      </c>
      <c r="K308" s="5">
        <f ca="1">IF(Table!E309= "Construction", 1,0)</f>
        <v>0</v>
      </c>
      <c r="L308" s="5">
        <f ca="1">IF(Table!E309= "Teaching", 1,0)</f>
        <v>0</v>
      </c>
      <c r="M308" s="5">
        <f ca="1">IF(Table!E309= "IT", 1,0)</f>
        <v>0</v>
      </c>
      <c r="N308" s="5">
        <f ca="1">IF(Table!E309= "General Work", 1,0)</f>
        <v>0</v>
      </c>
      <c r="O308" s="13">
        <f ca="1">IF(Table!E309= "Agriculture", 1,0)</f>
        <v>1</v>
      </c>
      <c r="X308" s="57">
        <f ca="1">(Table!O309/Table!I309)</f>
        <v>33795.04002360264</v>
      </c>
      <c r="Y308" s="58"/>
      <c r="Z308" s="25"/>
      <c r="AA308"/>
      <c r="AB308"/>
      <c r="AE308">
        <f ca="1">IF(Table!T309&gt;'Solution Basic XCEL'!$AI$2, 1,0)</f>
        <v>1</v>
      </c>
      <c r="AH308">
        <f ca="1">IF(Table!T309&gt;'Solution Basic XCEL'!$AI$2, 1,0)</f>
        <v>1</v>
      </c>
      <c r="AJ308" t="s">
        <v>72</v>
      </c>
      <c r="AK308" s="28">
        <f ca="1">(Table!N309/Table!M309)</f>
        <v>5.2194625658110283E-2</v>
      </c>
      <c r="AM308">
        <f t="shared" ca="1" si="5"/>
        <v>1</v>
      </c>
    </row>
    <row r="309" spans="1:39" x14ac:dyDescent="0.3">
      <c r="A309" s="5">
        <f ca="1">IF(Table!B310= "Men", 1, 0)</f>
        <v>0</v>
      </c>
      <c r="B309" s="5">
        <f ca="1">IF(Table!B310 = "Women", 1, 0)</f>
        <v>1</v>
      </c>
      <c r="J309" s="12">
        <f ca="1">IF(Table!E310= "Health", 1,0)</f>
        <v>1</v>
      </c>
      <c r="K309" s="5">
        <f ca="1">IF(Table!E310= "Construction", 1,0)</f>
        <v>0</v>
      </c>
      <c r="L309" s="5">
        <f ca="1">IF(Table!E310= "Teaching", 1,0)</f>
        <v>0</v>
      </c>
      <c r="M309" s="5">
        <f ca="1">IF(Table!E310= "IT", 1,0)</f>
        <v>0</v>
      </c>
      <c r="N309" s="5">
        <f ca="1">IF(Table!E310= "General Work", 1,0)</f>
        <v>0</v>
      </c>
      <c r="O309" s="13">
        <f ca="1">IF(Table!E310= "Agriculture", 1,0)</f>
        <v>0</v>
      </c>
      <c r="X309" s="57">
        <f ca="1">(Table!O310/Table!I310)</f>
        <v>49615.212518281718</v>
      </c>
      <c r="Y309" s="58"/>
      <c r="Z309" s="25"/>
      <c r="AA309"/>
      <c r="AB309"/>
      <c r="AE309">
        <f ca="1">IF(Table!T310&gt;'Solution Basic XCEL'!$AI$2, 1,0)</f>
        <v>1</v>
      </c>
      <c r="AH309">
        <f ca="1">IF(Table!T310&gt;'Solution Basic XCEL'!$AI$2, 1,0)</f>
        <v>1</v>
      </c>
      <c r="AJ309" t="s">
        <v>72</v>
      </c>
      <c r="AK309" s="28">
        <f ca="1">(Table!N310/Table!M310)</f>
        <v>0.67215261958459738</v>
      </c>
      <c r="AM309">
        <f t="shared" ca="1" si="5"/>
        <v>0</v>
      </c>
    </row>
    <row r="310" spans="1:39" x14ac:dyDescent="0.3">
      <c r="A310" s="5">
        <f ca="1">IF(Table!B311= "Men", 1, 0)</f>
        <v>1</v>
      </c>
      <c r="B310" s="5">
        <f ca="1">IF(Table!B311 = "Women", 1, 0)</f>
        <v>0</v>
      </c>
      <c r="J310" s="12">
        <f ca="1">IF(Table!E311= "Health", 1,0)</f>
        <v>0</v>
      </c>
      <c r="K310" s="5">
        <f ca="1">IF(Table!E311= "Construction", 1,0)</f>
        <v>0</v>
      </c>
      <c r="L310" s="5">
        <f ca="1">IF(Table!E311= "Teaching", 1,0)</f>
        <v>0</v>
      </c>
      <c r="M310" s="5">
        <f ca="1">IF(Table!E311= "IT", 1,0)</f>
        <v>0</v>
      </c>
      <c r="N310" s="5">
        <f ca="1">IF(Table!E311= "General Work", 1,0)</f>
        <v>0</v>
      </c>
      <c r="O310" s="13">
        <f ca="1">IF(Table!E311= "Agriculture", 1,0)</f>
        <v>1</v>
      </c>
      <c r="X310" s="57">
        <f ca="1">(Table!O311/Table!I311)</f>
        <v>21002.131521335814</v>
      </c>
      <c r="Y310" s="58"/>
      <c r="Z310" s="25"/>
      <c r="AA310"/>
      <c r="AB310"/>
      <c r="AE310">
        <f ca="1">IF(Table!T311&gt;'Solution Basic XCEL'!$AI$2, 1,0)</f>
        <v>0</v>
      </c>
      <c r="AH310">
        <f ca="1">IF(Table!T311&gt;'Solution Basic XCEL'!$AI$2, 1,0)</f>
        <v>0</v>
      </c>
      <c r="AJ310" t="s">
        <v>72</v>
      </c>
      <c r="AK310" s="28">
        <f ca="1">(Table!N311/Table!M311)</f>
        <v>4.435846179935643E-2</v>
      </c>
      <c r="AM310">
        <f t="shared" ca="1" si="5"/>
        <v>1</v>
      </c>
    </row>
    <row r="311" spans="1:39" x14ac:dyDescent="0.3">
      <c r="A311" s="5">
        <f ca="1">IF(Table!B312= "Men", 1, 0)</f>
        <v>0</v>
      </c>
      <c r="B311" s="5">
        <f ca="1">IF(Table!B312 = "Women", 1, 0)</f>
        <v>1</v>
      </c>
      <c r="J311" s="12">
        <f ca="1">IF(Table!E312= "Health", 1,0)</f>
        <v>0</v>
      </c>
      <c r="K311" s="5">
        <f ca="1">IF(Table!E312= "Construction", 1,0)</f>
        <v>1</v>
      </c>
      <c r="L311" s="5">
        <f ca="1">IF(Table!E312= "Teaching", 1,0)</f>
        <v>0</v>
      </c>
      <c r="M311" s="5">
        <f ca="1">IF(Table!E312= "IT", 1,0)</f>
        <v>0</v>
      </c>
      <c r="N311" s="5">
        <f ca="1">IF(Table!E312= "General Work", 1,0)</f>
        <v>0</v>
      </c>
      <c r="O311" s="13">
        <f ca="1">IF(Table!E312= "Agriculture", 1,0)</f>
        <v>0</v>
      </c>
      <c r="X311" s="57">
        <f ca="1">(Table!O312/Table!I312)</f>
        <v>29331.964599676237</v>
      </c>
      <c r="Y311" s="58"/>
      <c r="Z311" s="25"/>
      <c r="AA311"/>
      <c r="AB311"/>
      <c r="AE311">
        <f ca="1">IF(Table!T312&gt;'Solution Basic XCEL'!$AI$2, 1,0)</f>
        <v>1</v>
      </c>
      <c r="AH311">
        <f ca="1">IF(Table!T312&gt;'Solution Basic XCEL'!$AI$2, 1,0)</f>
        <v>1</v>
      </c>
      <c r="AJ311" t="s">
        <v>72</v>
      </c>
      <c r="AK311" s="28">
        <f ca="1">(Table!N312/Table!M312)</f>
        <v>0.5515719670879069</v>
      </c>
      <c r="AM311">
        <f t="shared" ca="1" si="5"/>
        <v>0</v>
      </c>
    </row>
    <row r="312" spans="1:39" x14ac:dyDescent="0.3">
      <c r="A312" s="5">
        <f ca="1">IF(Table!B313= "Men", 1, 0)</f>
        <v>0</v>
      </c>
      <c r="B312" s="5">
        <f ca="1">IF(Table!B313 = "Women", 1, 0)</f>
        <v>1</v>
      </c>
      <c r="J312" s="12">
        <f ca="1">IF(Table!E313= "Health", 1,0)</f>
        <v>0</v>
      </c>
      <c r="K312" s="5">
        <f ca="1">IF(Table!E313= "Construction", 1,0)</f>
        <v>0</v>
      </c>
      <c r="L312" s="5">
        <f ca="1">IF(Table!E313= "Teaching", 1,0)</f>
        <v>1</v>
      </c>
      <c r="M312" s="5">
        <f ca="1">IF(Table!E313= "IT", 1,0)</f>
        <v>0</v>
      </c>
      <c r="N312" s="5">
        <f ca="1">IF(Table!E313= "General Work", 1,0)</f>
        <v>0</v>
      </c>
      <c r="O312" s="13">
        <f ca="1">IF(Table!E313= "Agriculture", 1,0)</f>
        <v>0</v>
      </c>
      <c r="X312" s="57">
        <f ca="1">(Table!O313/Table!I313)</f>
        <v>441.05915582650761</v>
      </c>
      <c r="Y312" s="58"/>
      <c r="Z312" s="25"/>
      <c r="AA312"/>
      <c r="AB312"/>
      <c r="AE312">
        <f ca="1">IF(Table!T313&gt;'Solution Basic XCEL'!$AI$2, 1,0)</f>
        <v>1</v>
      </c>
      <c r="AH312">
        <f ca="1">IF(Table!T313&gt;'Solution Basic XCEL'!$AI$2, 1,0)</f>
        <v>1</v>
      </c>
      <c r="AJ312" t="s">
        <v>72</v>
      </c>
      <c r="AK312" s="28">
        <f ca="1">(Table!N313/Table!M313)</f>
        <v>0.90640126995274906</v>
      </c>
      <c r="AM312">
        <f t="shared" ca="1" si="5"/>
        <v>0</v>
      </c>
    </row>
    <row r="313" spans="1:39" x14ac:dyDescent="0.3">
      <c r="A313" s="5">
        <f ca="1">IF(Table!B314= "Men", 1, 0)</f>
        <v>1</v>
      </c>
      <c r="B313" s="5">
        <f ca="1">IF(Table!B314 = "Women", 1, 0)</f>
        <v>0</v>
      </c>
      <c r="J313" s="12">
        <f ca="1">IF(Table!E314= "Health", 1,0)</f>
        <v>0</v>
      </c>
      <c r="K313" s="5">
        <f ca="1">IF(Table!E314= "Construction", 1,0)</f>
        <v>0</v>
      </c>
      <c r="L313" s="5">
        <f ca="1">IF(Table!E314= "Teaching", 1,0)</f>
        <v>0</v>
      </c>
      <c r="M313" s="5">
        <f ca="1">IF(Table!E314= "IT", 1,0)</f>
        <v>1</v>
      </c>
      <c r="N313" s="5">
        <f ca="1">IF(Table!E314= "General Work", 1,0)</f>
        <v>0</v>
      </c>
      <c r="O313" s="13">
        <f ca="1">IF(Table!E314= "Agriculture", 1,0)</f>
        <v>0</v>
      </c>
      <c r="X313" s="57">
        <f ca="1">(Table!O314/Table!I314)</f>
        <v>32478.861524805809</v>
      </c>
      <c r="Y313" s="58"/>
      <c r="Z313" s="25"/>
      <c r="AA313"/>
      <c r="AB313"/>
      <c r="AE313">
        <f ca="1">IF(Table!T314&gt;'Solution Basic XCEL'!$AI$2, 1,0)</f>
        <v>1</v>
      </c>
      <c r="AH313">
        <f ca="1">IF(Table!T314&gt;'Solution Basic XCEL'!$AI$2, 1,0)</f>
        <v>1</v>
      </c>
      <c r="AJ313" t="s">
        <v>72</v>
      </c>
      <c r="AK313" s="28">
        <f ca="1">(Table!N314/Table!M314)</f>
        <v>0.56148142233218379</v>
      </c>
      <c r="AM313">
        <f t="shared" ca="1" si="5"/>
        <v>0</v>
      </c>
    </row>
    <row r="314" spans="1:39" x14ac:dyDescent="0.3">
      <c r="A314" s="5">
        <f ca="1">IF(Table!B315= "Men", 1, 0)</f>
        <v>0</v>
      </c>
      <c r="B314" s="5">
        <f ca="1">IF(Table!B315 = "Women", 1, 0)</f>
        <v>1</v>
      </c>
      <c r="J314" s="12">
        <f ca="1">IF(Table!E315= "Health", 1,0)</f>
        <v>0</v>
      </c>
      <c r="K314" s="5">
        <f ca="1">IF(Table!E315= "Construction", 1,0)</f>
        <v>0</v>
      </c>
      <c r="L314" s="5">
        <f ca="1">IF(Table!E315= "Teaching", 1,0)</f>
        <v>0</v>
      </c>
      <c r="M314" s="5">
        <f ca="1">IF(Table!E315= "IT", 1,0)</f>
        <v>0</v>
      </c>
      <c r="N314" s="5">
        <f ca="1">IF(Table!E315= "General Work", 1,0)</f>
        <v>0</v>
      </c>
      <c r="O314" s="13">
        <f ca="1">IF(Table!E315= "Agriculture", 1,0)</f>
        <v>1</v>
      </c>
      <c r="X314" s="57">
        <f ca="1">(Table!O315/Table!I315)</f>
        <v>17912.675816237843</v>
      </c>
      <c r="Y314" s="58"/>
      <c r="Z314" s="25"/>
      <c r="AA314"/>
      <c r="AB314"/>
      <c r="AE314">
        <f ca="1">IF(Table!T315&gt;'Solution Basic XCEL'!$AI$2, 1,0)</f>
        <v>0</v>
      </c>
      <c r="AH314">
        <f ca="1">IF(Table!T315&gt;'Solution Basic XCEL'!$AI$2, 1,0)</f>
        <v>0</v>
      </c>
      <c r="AJ314" t="s">
        <v>72</v>
      </c>
      <c r="AK314" s="28">
        <f ca="1">(Table!N315/Table!M315)</f>
        <v>2.2392281479350906E-2</v>
      </c>
      <c r="AM314">
        <f t="shared" ca="1" si="5"/>
        <v>1</v>
      </c>
    </row>
    <row r="315" spans="1:39" x14ac:dyDescent="0.3">
      <c r="A315" s="5">
        <f ca="1">IF(Table!B316= "Men", 1, 0)</f>
        <v>0</v>
      </c>
      <c r="B315" s="5">
        <f ca="1">IF(Table!B316 = "Women", 1, 0)</f>
        <v>1</v>
      </c>
      <c r="J315" s="12">
        <f ca="1">IF(Table!E316= "Health", 1,0)</f>
        <v>0</v>
      </c>
      <c r="K315" s="5">
        <f ca="1">IF(Table!E316= "Construction", 1,0)</f>
        <v>0</v>
      </c>
      <c r="L315" s="5">
        <f ca="1">IF(Table!E316= "Teaching", 1,0)</f>
        <v>0</v>
      </c>
      <c r="M315" s="5">
        <f ca="1">IF(Table!E316= "IT", 1,0)</f>
        <v>0</v>
      </c>
      <c r="N315" s="5">
        <f ca="1">IF(Table!E316= "General Work", 1,0)</f>
        <v>1</v>
      </c>
      <c r="O315" s="13">
        <f ca="1">IF(Table!E316= "Agriculture", 1,0)</f>
        <v>0</v>
      </c>
      <c r="X315" s="57">
        <f ca="1">(Table!O316/Table!I316)</f>
        <v>44066.316184602088</v>
      </c>
      <c r="Y315" s="58"/>
      <c r="Z315" s="25"/>
      <c r="AA315"/>
      <c r="AB315"/>
      <c r="AE315">
        <f ca="1">IF(Table!T316&gt;'Solution Basic XCEL'!$AI$2, 1,0)</f>
        <v>1</v>
      </c>
      <c r="AH315">
        <f ca="1">IF(Table!T316&gt;'Solution Basic XCEL'!$AI$2, 1,0)</f>
        <v>1</v>
      </c>
      <c r="AJ315" t="s">
        <v>72</v>
      </c>
      <c r="AK315" s="28">
        <f ca="1">(Table!N316/Table!M316)</f>
        <v>0.45688696924245298</v>
      </c>
      <c r="AM315">
        <f t="shared" ca="1" si="5"/>
        <v>0</v>
      </c>
    </row>
    <row r="316" spans="1:39" x14ac:dyDescent="0.3">
      <c r="A316" s="5">
        <f ca="1">IF(Table!B317= "Men", 1, 0)</f>
        <v>0</v>
      </c>
      <c r="B316" s="5">
        <f ca="1">IF(Table!B317 = "Women", 1, 0)</f>
        <v>1</v>
      </c>
      <c r="J316" s="12">
        <f ca="1">IF(Table!E317= "Health", 1,0)</f>
        <v>1</v>
      </c>
      <c r="K316" s="5">
        <f ca="1">IF(Table!E317= "Construction", 1,0)</f>
        <v>0</v>
      </c>
      <c r="L316" s="5">
        <f ca="1">IF(Table!E317= "Teaching", 1,0)</f>
        <v>0</v>
      </c>
      <c r="M316" s="5">
        <f ca="1">IF(Table!E317= "IT", 1,0)</f>
        <v>0</v>
      </c>
      <c r="N316" s="5">
        <f ca="1">IF(Table!E317= "General Work", 1,0)</f>
        <v>0</v>
      </c>
      <c r="O316" s="13">
        <f ca="1">IF(Table!E317= "Agriculture", 1,0)</f>
        <v>0</v>
      </c>
      <c r="X316" s="57">
        <f ca="1">(Table!O317/Table!I317)</f>
        <v>15575.214916762456</v>
      </c>
      <c r="Y316" s="58"/>
      <c r="Z316" s="25"/>
      <c r="AA316"/>
      <c r="AB316"/>
      <c r="AE316">
        <f ca="1">IF(Table!T317&gt;'Solution Basic XCEL'!$AI$2, 1,0)</f>
        <v>1</v>
      </c>
      <c r="AH316">
        <f ca="1">IF(Table!T317&gt;'Solution Basic XCEL'!$AI$2, 1,0)</f>
        <v>1</v>
      </c>
      <c r="AJ316" t="s">
        <v>72</v>
      </c>
      <c r="AK316" s="28">
        <f ca="1">(Table!N317/Table!M317)</f>
        <v>0.91627384577612492</v>
      </c>
      <c r="AM316">
        <f t="shared" ca="1" si="5"/>
        <v>0</v>
      </c>
    </row>
    <row r="317" spans="1:39" x14ac:dyDescent="0.3">
      <c r="A317" s="5">
        <f ca="1">IF(Table!B318= "Men", 1, 0)</f>
        <v>0</v>
      </c>
      <c r="B317" s="5">
        <f ca="1">IF(Table!B318 = "Women", 1, 0)</f>
        <v>1</v>
      </c>
      <c r="J317" s="12">
        <f ca="1">IF(Table!E318= "Health", 1,0)</f>
        <v>1</v>
      </c>
      <c r="K317" s="5">
        <f ca="1">IF(Table!E318= "Construction", 1,0)</f>
        <v>0</v>
      </c>
      <c r="L317" s="5">
        <f ca="1">IF(Table!E318= "Teaching", 1,0)</f>
        <v>0</v>
      </c>
      <c r="M317" s="5">
        <f ca="1">IF(Table!E318= "IT", 1,0)</f>
        <v>0</v>
      </c>
      <c r="N317" s="5">
        <f ca="1">IF(Table!E318= "General Work", 1,0)</f>
        <v>0</v>
      </c>
      <c r="O317" s="13">
        <f ca="1">IF(Table!E318= "Agriculture", 1,0)</f>
        <v>0</v>
      </c>
      <c r="X317" s="57">
        <f ca="1">(Table!O318/Table!I318)</f>
        <v>38039.678766116405</v>
      </c>
      <c r="Y317" s="58"/>
      <c r="Z317" s="25"/>
      <c r="AA317"/>
      <c r="AB317"/>
      <c r="AE317">
        <f ca="1">IF(Table!T318&gt;'Solution Basic XCEL'!$AI$2, 1,0)</f>
        <v>1</v>
      </c>
      <c r="AH317">
        <f ca="1">IF(Table!T318&gt;'Solution Basic XCEL'!$AI$2, 1,0)</f>
        <v>1</v>
      </c>
      <c r="AJ317" t="s">
        <v>72</v>
      </c>
      <c r="AK317" s="28">
        <f ca="1">(Table!N318/Table!M318)</f>
        <v>0.42322763864101376</v>
      </c>
      <c r="AM317">
        <f t="shared" ca="1" si="5"/>
        <v>0</v>
      </c>
    </row>
    <row r="318" spans="1:39" x14ac:dyDescent="0.3">
      <c r="A318" s="5">
        <f ca="1">IF(Table!B319= "Men", 1, 0)</f>
        <v>0</v>
      </c>
      <c r="B318" s="5">
        <f ca="1">IF(Table!B319 = "Women", 1, 0)</f>
        <v>1</v>
      </c>
      <c r="J318" s="12">
        <f ca="1">IF(Table!E319= "Health", 1,0)</f>
        <v>0</v>
      </c>
      <c r="K318" s="5">
        <f ca="1">IF(Table!E319= "Construction", 1,0)</f>
        <v>0</v>
      </c>
      <c r="L318" s="5">
        <f ca="1">IF(Table!E319= "Teaching", 1,0)</f>
        <v>1</v>
      </c>
      <c r="M318" s="5">
        <f ca="1">IF(Table!E319= "IT", 1,0)</f>
        <v>0</v>
      </c>
      <c r="N318" s="5">
        <f ca="1">IF(Table!E319= "General Work", 1,0)</f>
        <v>0</v>
      </c>
      <c r="O318" s="13">
        <f ca="1">IF(Table!E319= "Agriculture", 1,0)</f>
        <v>0</v>
      </c>
      <c r="X318" s="57">
        <f ca="1">(Table!O319/Table!I319)</f>
        <v>13279.454401561019</v>
      </c>
      <c r="Y318" s="58"/>
      <c r="Z318" s="25"/>
      <c r="AA318"/>
      <c r="AB318"/>
      <c r="AE318">
        <f ca="1">IF(Table!T319&gt;'Solution Basic XCEL'!$AI$2, 1,0)</f>
        <v>1</v>
      </c>
      <c r="AH318">
        <f ca="1">IF(Table!T319&gt;'Solution Basic XCEL'!$AI$2, 1,0)</f>
        <v>1</v>
      </c>
      <c r="AJ318" t="s">
        <v>72</v>
      </c>
      <c r="AK318" s="28">
        <f ca="1">(Table!N319/Table!M319)</f>
        <v>0.60775322214067451</v>
      </c>
      <c r="AM318">
        <f t="shared" ca="1" si="5"/>
        <v>0</v>
      </c>
    </row>
    <row r="319" spans="1:39" x14ac:dyDescent="0.3">
      <c r="A319" s="5">
        <f ca="1">IF(Table!B320= "Men", 1, 0)</f>
        <v>0</v>
      </c>
      <c r="B319" s="5">
        <f ca="1">IF(Table!B320 = "Women", 1, 0)</f>
        <v>1</v>
      </c>
      <c r="J319" s="12">
        <f ca="1">IF(Table!E320= "Health", 1,0)</f>
        <v>0</v>
      </c>
      <c r="K319" s="5">
        <f ca="1">IF(Table!E320= "Construction", 1,0)</f>
        <v>0</v>
      </c>
      <c r="L319" s="5">
        <f ca="1">IF(Table!E320= "Teaching", 1,0)</f>
        <v>0</v>
      </c>
      <c r="M319" s="5">
        <f ca="1">IF(Table!E320= "IT", 1,0)</f>
        <v>0</v>
      </c>
      <c r="N319" s="5">
        <f ca="1">IF(Table!E320= "General Work", 1,0)</f>
        <v>0</v>
      </c>
      <c r="O319" s="13">
        <f ca="1">IF(Table!E320= "Agriculture", 1,0)</f>
        <v>1</v>
      </c>
      <c r="X319" s="57">
        <f ca="1">(Table!O320/Table!I320)</f>
        <v>7953.0141040626131</v>
      </c>
      <c r="Y319" s="58"/>
      <c r="Z319" s="25"/>
      <c r="AA319"/>
      <c r="AB319"/>
      <c r="AE319">
        <f ca="1">IF(Table!T320&gt;'Solution Basic XCEL'!$AI$2, 1,0)</f>
        <v>1</v>
      </c>
      <c r="AH319">
        <f ca="1">IF(Table!T320&gt;'Solution Basic XCEL'!$AI$2, 1,0)</f>
        <v>1</v>
      </c>
      <c r="AJ319" t="s">
        <v>72</v>
      </c>
      <c r="AK319" s="28">
        <f ca="1">(Table!N320/Table!M320)</f>
        <v>0.76700425001565342</v>
      </c>
      <c r="AM319">
        <f t="shared" ca="1" si="5"/>
        <v>0</v>
      </c>
    </row>
    <row r="320" spans="1:39" x14ac:dyDescent="0.3">
      <c r="A320" s="5">
        <f ca="1">IF(Table!B321= "Men", 1, 0)</f>
        <v>0</v>
      </c>
      <c r="B320" s="5">
        <f ca="1">IF(Table!B321 = "Women", 1, 0)</f>
        <v>1</v>
      </c>
      <c r="J320" s="12">
        <f ca="1">IF(Table!E321= "Health", 1,0)</f>
        <v>0</v>
      </c>
      <c r="K320" s="5">
        <f ca="1">IF(Table!E321= "Construction", 1,0)</f>
        <v>0</v>
      </c>
      <c r="L320" s="5">
        <f ca="1">IF(Table!E321= "Teaching", 1,0)</f>
        <v>0</v>
      </c>
      <c r="M320" s="5">
        <f ca="1">IF(Table!E321= "IT", 1,0)</f>
        <v>0</v>
      </c>
      <c r="N320" s="5">
        <f ca="1">IF(Table!E321= "General Work", 1,0)</f>
        <v>1</v>
      </c>
      <c r="O320" s="13">
        <f ca="1">IF(Table!E321= "Agriculture", 1,0)</f>
        <v>0</v>
      </c>
      <c r="X320" s="57">
        <f ca="1">(Table!O321/Table!I321)</f>
        <v>20585.001576312414</v>
      </c>
      <c r="Y320" s="58"/>
      <c r="Z320" s="25"/>
      <c r="AA320"/>
      <c r="AB320"/>
      <c r="AE320">
        <f ca="1">IF(Table!T321&gt;'Solution Basic XCEL'!$AI$2, 1,0)</f>
        <v>1</v>
      </c>
      <c r="AH320">
        <f ca="1">IF(Table!T321&gt;'Solution Basic XCEL'!$AI$2, 1,0)</f>
        <v>1</v>
      </c>
      <c r="AJ320" t="s">
        <v>72</v>
      </c>
      <c r="AK320" s="28">
        <f ca="1">(Table!N321/Table!M321)</f>
        <v>0.70951308093814081</v>
      </c>
      <c r="AM320">
        <f t="shared" ca="1" si="5"/>
        <v>0</v>
      </c>
    </row>
    <row r="321" spans="1:39" x14ac:dyDescent="0.3">
      <c r="A321" s="5">
        <f ca="1">IF(Table!B322= "Men", 1, 0)</f>
        <v>0</v>
      </c>
      <c r="B321" s="5">
        <f ca="1">IF(Table!B322 = "Women", 1, 0)</f>
        <v>1</v>
      </c>
      <c r="J321" s="12">
        <f ca="1">IF(Table!E322= "Health", 1,0)</f>
        <v>0</v>
      </c>
      <c r="K321" s="5">
        <f ca="1">IF(Table!E322= "Construction", 1,0)</f>
        <v>1</v>
      </c>
      <c r="L321" s="5">
        <f ca="1">IF(Table!E322= "Teaching", 1,0)</f>
        <v>0</v>
      </c>
      <c r="M321" s="5">
        <f ca="1">IF(Table!E322= "IT", 1,0)</f>
        <v>0</v>
      </c>
      <c r="N321" s="5">
        <f ca="1">IF(Table!E322= "General Work", 1,0)</f>
        <v>0</v>
      </c>
      <c r="O321" s="13">
        <f ca="1">IF(Table!E322= "Agriculture", 1,0)</f>
        <v>0</v>
      </c>
      <c r="X321" s="57">
        <f ca="1">(Table!O322/Table!I322)</f>
        <v>19730.224954738245</v>
      </c>
      <c r="Y321" s="58"/>
      <c r="Z321" s="25"/>
      <c r="AA321"/>
      <c r="AB321"/>
      <c r="AE321">
        <f ca="1">IF(Table!T322&gt;'Solution Basic XCEL'!$AI$2, 1,0)</f>
        <v>1</v>
      </c>
      <c r="AH321">
        <f ca="1">IF(Table!T322&gt;'Solution Basic XCEL'!$AI$2, 1,0)</f>
        <v>1</v>
      </c>
      <c r="AJ321" t="s">
        <v>72</v>
      </c>
      <c r="AK321" s="28">
        <f ca="1">(Table!N322/Table!M322)</f>
        <v>0.65127741492259827</v>
      </c>
      <c r="AM321">
        <f t="shared" ca="1" si="5"/>
        <v>0</v>
      </c>
    </row>
    <row r="322" spans="1:39" x14ac:dyDescent="0.3">
      <c r="A322" s="5">
        <f ca="1">IF(Table!B323= "Men", 1, 0)</f>
        <v>0</v>
      </c>
      <c r="B322" s="5">
        <f ca="1">IF(Table!B323 = "Women", 1, 0)</f>
        <v>1</v>
      </c>
      <c r="J322" s="12">
        <f ca="1">IF(Table!E323= "Health", 1,0)</f>
        <v>1</v>
      </c>
      <c r="K322" s="5">
        <f ca="1">IF(Table!E323= "Construction", 1,0)</f>
        <v>0</v>
      </c>
      <c r="L322" s="5">
        <f ca="1">IF(Table!E323= "Teaching", 1,0)</f>
        <v>0</v>
      </c>
      <c r="M322" s="5">
        <f ca="1">IF(Table!E323= "IT", 1,0)</f>
        <v>0</v>
      </c>
      <c r="N322" s="5">
        <f ca="1">IF(Table!E323= "General Work", 1,0)</f>
        <v>0</v>
      </c>
      <c r="O322" s="13">
        <f ca="1">IF(Table!E323= "Agriculture", 1,0)</f>
        <v>0</v>
      </c>
      <c r="X322" s="57">
        <f ca="1">(Table!O323/Table!I323)</f>
        <v>37268.339007048708</v>
      </c>
      <c r="Y322" s="58"/>
      <c r="Z322" s="25"/>
      <c r="AA322"/>
      <c r="AB322"/>
      <c r="AE322">
        <f ca="1">IF(Table!T323&gt;'Solution Basic XCEL'!$AI$2, 1,0)</f>
        <v>1</v>
      </c>
      <c r="AH322">
        <f ca="1">IF(Table!T323&gt;'Solution Basic XCEL'!$AI$2, 1,0)</f>
        <v>1</v>
      </c>
      <c r="AJ322" t="s">
        <v>72</v>
      </c>
      <c r="AK322" s="28">
        <f ca="1">(Table!N323/Table!M323)</f>
        <v>0.48351898235450991</v>
      </c>
      <c r="AM322">
        <f t="shared" ca="1" si="5"/>
        <v>0</v>
      </c>
    </row>
    <row r="323" spans="1:39" x14ac:dyDescent="0.3">
      <c r="A323" s="5">
        <f ca="1">IF(Table!B324= "Men", 1, 0)</f>
        <v>1</v>
      </c>
      <c r="B323" s="5">
        <f ca="1">IF(Table!B324 = "Women", 1, 0)</f>
        <v>0</v>
      </c>
      <c r="J323" s="12">
        <f ca="1">IF(Table!E324= "Health", 1,0)</f>
        <v>0</v>
      </c>
      <c r="K323" s="5">
        <f ca="1">IF(Table!E324= "Construction", 1,0)</f>
        <v>0</v>
      </c>
      <c r="L323" s="5">
        <f ca="1">IF(Table!E324= "Teaching", 1,0)</f>
        <v>0</v>
      </c>
      <c r="M323" s="5">
        <f ca="1">IF(Table!E324= "IT", 1,0)</f>
        <v>0</v>
      </c>
      <c r="N323" s="5">
        <f ca="1">IF(Table!E324= "General Work", 1,0)</f>
        <v>0</v>
      </c>
      <c r="O323" s="13">
        <f ca="1">IF(Table!E324= "Agriculture", 1,0)</f>
        <v>1</v>
      </c>
      <c r="X323" s="57">
        <f ca="1">(Table!O324/Table!I324)</f>
        <v>10220.936052095411</v>
      </c>
      <c r="Y323" s="58"/>
      <c r="Z323" s="25"/>
      <c r="AA323"/>
      <c r="AB323"/>
      <c r="AE323">
        <f ca="1">IF(Table!T324&gt;'Solution Basic XCEL'!$AI$2, 1,0)</f>
        <v>1</v>
      </c>
      <c r="AH323">
        <f ca="1">IF(Table!T324&gt;'Solution Basic XCEL'!$AI$2, 1,0)</f>
        <v>1</v>
      </c>
      <c r="AJ323" t="s">
        <v>72</v>
      </c>
      <c r="AK323" s="28">
        <f ca="1">(Table!N324/Table!M324)</f>
        <v>0.96644974711320475</v>
      </c>
      <c r="AM323">
        <f t="shared" ca="1" si="5"/>
        <v>0</v>
      </c>
    </row>
    <row r="324" spans="1:39" x14ac:dyDescent="0.3">
      <c r="A324" s="5">
        <f ca="1">IF(Table!B325= "Men", 1, 0)</f>
        <v>1</v>
      </c>
      <c r="B324" s="5">
        <f ca="1">IF(Table!B325 = "Women", 1, 0)</f>
        <v>0</v>
      </c>
      <c r="J324" s="12">
        <f ca="1">IF(Table!E325= "Health", 1,0)</f>
        <v>0</v>
      </c>
      <c r="K324" s="5">
        <f ca="1">IF(Table!E325= "Construction", 1,0)</f>
        <v>0</v>
      </c>
      <c r="L324" s="5">
        <f ca="1">IF(Table!E325= "Teaching", 1,0)</f>
        <v>0</v>
      </c>
      <c r="M324" s="5">
        <f ca="1">IF(Table!E325= "IT", 1,0)</f>
        <v>0</v>
      </c>
      <c r="N324" s="5">
        <f ca="1">IF(Table!E325= "General Work", 1,0)</f>
        <v>0</v>
      </c>
      <c r="O324" s="13">
        <f ca="1">IF(Table!E325= "Agriculture", 1,0)</f>
        <v>1</v>
      </c>
      <c r="X324" s="57">
        <f ca="1">(Table!O325/Table!I325)</f>
        <v>42403.598932983856</v>
      </c>
      <c r="Y324" s="58"/>
      <c r="Z324" s="25"/>
      <c r="AA324"/>
      <c r="AB324"/>
      <c r="AE324">
        <f ca="1">IF(Table!T325&gt;'Solution Basic XCEL'!$AI$2, 1,0)</f>
        <v>1</v>
      </c>
      <c r="AH324">
        <f ca="1">IF(Table!T325&gt;'Solution Basic XCEL'!$AI$2, 1,0)</f>
        <v>1</v>
      </c>
      <c r="AJ324" t="s">
        <v>72</v>
      </c>
      <c r="AK324" s="28">
        <f ca="1">(Table!N325/Table!M325)</f>
        <v>0.61141318953598811</v>
      </c>
      <c r="AM324">
        <f t="shared" ca="1" si="5"/>
        <v>0</v>
      </c>
    </row>
    <row r="325" spans="1:39" x14ac:dyDescent="0.3">
      <c r="A325" s="5">
        <f ca="1">IF(Table!B326= "Men", 1, 0)</f>
        <v>0</v>
      </c>
      <c r="B325" s="5">
        <f ca="1">IF(Table!B326 = "Women", 1, 0)</f>
        <v>1</v>
      </c>
      <c r="J325" s="12">
        <f ca="1">IF(Table!E326= "Health", 1,0)</f>
        <v>0</v>
      </c>
      <c r="K325" s="5">
        <f ca="1">IF(Table!E326= "Construction", 1,0)</f>
        <v>0</v>
      </c>
      <c r="L325" s="5">
        <f ca="1">IF(Table!E326= "Teaching", 1,0)</f>
        <v>0</v>
      </c>
      <c r="M325" s="5">
        <f ca="1">IF(Table!E326= "IT", 1,0)</f>
        <v>0</v>
      </c>
      <c r="N325" s="5">
        <f ca="1">IF(Table!E326= "General Work", 1,0)</f>
        <v>0</v>
      </c>
      <c r="O325" s="13">
        <f ca="1">IF(Table!E326= "Agriculture", 1,0)</f>
        <v>1</v>
      </c>
      <c r="X325" s="57">
        <f ca="1">(Table!O326/Table!I326)</f>
        <v>42678.73941805512</v>
      </c>
      <c r="Y325" s="58"/>
      <c r="Z325" s="25"/>
      <c r="AA325"/>
      <c r="AB325"/>
      <c r="AE325">
        <f ca="1">IF(Table!T326&gt;'Solution Basic XCEL'!$AI$2, 1,0)</f>
        <v>1</v>
      </c>
      <c r="AH325">
        <f ca="1">IF(Table!T326&gt;'Solution Basic XCEL'!$AI$2, 1,0)</f>
        <v>1</v>
      </c>
      <c r="AJ325" t="s">
        <v>72</v>
      </c>
      <c r="AK325" s="28">
        <f ca="1">(Table!N326/Table!M326)</f>
        <v>0.779097056930531</v>
      </c>
      <c r="AM325">
        <f t="shared" ca="1" si="5"/>
        <v>0</v>
      </c>
    </row>
    <row r="326" spans="1:39" x14ac:dyDescent="0.3">
      <c r="A326" s="5">
        <f ca="1">IF(Table!B327= "Men", 1, 0)</f>
        <v>0</v>
      </c>
      <c r="B326" s="5">
        <f ca="1">IF(Table!B327 = "Women", 1, 0)</f>
        <v>1</v>
      </c>
      <c r="J326" s="12">
        <f ca="1">IF(Table!E327= "Health", 1,0)</f>
        <v>0</v>
      </c>
      <c r="K326" s="5">
        <f ca="1">IF(Table!E327= "Construction", 1,0)</f>
        <v>0</v>
      </c>
      <c r="L326" s="5">
        <f ca="1">IF(Table!E327= "Teaching", 1,0)</f>
        <v>0</v>
      </c>
      <c r="M326" s="5">
        <f ca="1">IF(Table!E327= "IT", 1,0)</f>
        <v>0</v>
      </c>
      <c r="N326" s="5">
        <f ca="1">IF(Table!E327= "General Work", 1,0)</f>
        <v>0</v>
      </c>
      <c r="O326" s="13">
        <f ca="1">IF(Table!E327= "Agriculture", 1,0)</f>
        <v>1</v>
      </c>
      <c r="X326" s="57">
        <f ca="1">(Table!O327/Table!I327)</f>
        <v>23953.281315057273</v>
      </c>
      <c r="Y326" s="58"/>
      <c r="Z326" s="25"/>
      <c r="AA326"/>
      <c r="AB326"/>
      <c r="AE326">
        <f ca="1">IF(Table!T327&gt;'Solution Basic XCEL'!$AI$2, 1,0)</f>
        <v>1</v>
      </c>
      <c r="AH326">
        <f ca="1">IF(Table!T327&gt;'Solution Basic XCEL'!$AI$2, 1,0)</f>
        <v>1</v>
      </c>
      <c r="AJ326" t="s">
        <v>72</v>
      </c>
      <c r="AK326" s="28">
        <f ca="1">(Table!N327/Table!M327)</f>
        <v>0.91835421775621717</v>
      </c>
      <c r="AM326">
        <f t="shared" ca="1" si="5"/>
        <v>0</v>
      </c>
    </row>
    <row r="327" spans="1:39" x14ac:dyDescent="0.3">
      <c r="A327" s="5">
        <f ca="1">IF(Table!B328= "Men", 1, 0)</f>
        <v>1</v>
      </c>
      <c r="B327" s="5">
        <f ca="1">IF(Table!B328 = "Women", 1, 0)</f>
        <v>0</v>
      </c>
      <c r="J327" s="12">
        <f ca="1">IF(Table!E328= "Health", 1,0)</f>
        <v>0</v>
      </c>
      <c r="K327" s="5">
        <f ca="1">IF(Table!E328= "Construction", 1,0)</f>
        <v>0</v>
      </c>
      <c r="L327" s="5">
        <f ca="1">IF(Table!E328= "Teaching", 1,0)</f>
        <v>0</v>
      </c>
      <c r="M327" s="5">
        <f ca="1">IF(Table!E328= "IT", 1,0)</f>
        <v>0</v>
      </c>
      <c r="N327" s="5">
        <f ca="1">IF(Table!E328= "General Work", 1,0)</f>
        <v>0</v>
      </c>
      <c r="O327" s="13">
        <f ca="1">IF(Table!E328= "Agriculture", 1,0)</f>
        <v>1</v>
      </c>
      <c r="X327" s="57">
        <f ca="1">(Table!O328/Table!I328)</f>
        <v>42220.028387900522</v>
      </c>
      <c r="Y327" s="58"/>
      <c r="Z327" s="25"/>
      <c r="AA327"/>
      <c r="AB327"/>
      <c r="AE327">
        <f ca="1">IF(Table!T328&gt;'Solution Basic XCEL'!$AI$2, 1,0)</f>
        <v>1</v>
      </c>
      <c r="AH327">
        <f ca="1">IF(Table!T328&gt;'Solution Basic XCEL'!$AI$2, 1,0)</f>
        <v>1</v>
      </c>
      <c r="AJ327" t="s">
        <v>72</v>
      </c>
      <c r="AK327" s="28">
        <f ca="1">(Table!N328/Table!M328)</f>
        <v>0.64265945460647178</v>
      </c>
      <c r="AM327">
        <f t="shared" ca="1" si="5"/>
        <v>0</v>
      </c>
    </row>
    <row r="328" spans="1:39" x14ac:dyDescent="0.3">
      <c r="A328" s="5">
        <f ca="1">IF(Table!B329= "Men", 1, 0)</f>
        <v>0</v>
      </c>
      <c r="B328" s="5">
        <f ca="1">IF(Table!B329 = "Women", 1, 0)</f>
        <v>1</v>
      </c>
      <c r="J328" s="12">
        <f ca="1">IF(Table!E329= "Health", 1,0)</f>
        <v>0</v>
      </c>
      <c r="K328" s="5">
        <f ca="1">IF(Table!E329= "Construction", 1,0)</f>
        <v>0</v>
      </c>
      <c r="L328" s="5">
        <f ca="1">IF(Table!E329= "Teaching", 1,0)</f>
        <v>0</v>
      </c>
      <c r="M328" s="5">
        <f ca="1">IF(Table!E329= "IT", 1,0)</f>
        <v>0</v>
      </c>
      <c r="N328" s="5">
        <f ca="1">IF(Table!E329= "General Work", 1,0)</f>
        <v>1</v>
      </c>
      <c r="O328" s="13">
        <f ca="1">IF(Table!E329= "Agriculture", 1,0)</f>
        <v>0</v>
      </c>
      <c r="X328" s="57">
        <f ca="1">(Table!O329/Table!I329)</f>
        <v>11596.121727002737</v>
      </c>
      <c r="Y328" s="58"/>
      <c r="Z328" s="25"/>
      <c r="AA328"/>
      <c r="AB328"/>
      <c r="AE328">
        <f ca="1">IF(Table!T329&gt;'Solution Basic XCEL'!$AI$2, 1,0)</f>
        <v>1</v>
      </c>
      <c r="AH328">
        <f ca="1">IF(Table!T329&gt;'Solution Basic XCEL'!$AI$2, 1,0)</f>
        <v>1</v>
      </c>
      <c r="AJ328" t="s">
        <v>72</v>
      </c>
      <c r="AK328" s="28">
        <f ca="1">(Table!N329/Table!M329)</f>
        <v>0.59058681134138158</v>
      </c>
      <c r="AM328">
        <f t="shared" ca="1" si="5"/>
        <v>0</v>
      </c>
    </row>
    <row r="329" spans="1:39" x14ac:dyDescent="0.3">
      <c r="A329" s="5">
        <f ca="1">IF(Table!B330= "Men", 1, 0)</f>
        <v>1</v>
      </c>
      <c r="B329" s="5">
        <f ca="1">IF(Table!B330 = "Women", 1, 0)</f>
        <v>0</v>
      </c>
      <c r="J329" s="12">
        <f ca="1">IF(Table!E330= "Health", 1,0)</f>
        <v>0</v>
      </c>
      <c r="K329" s="5">
        <f ca="1">IF(Table!E330= "Construction", 1,0)</f>
        <v>0</v>
      </c>
      <c r="L329" s="5">
        <f ca="1">IF(Table!E330= "Teaching", 1,0)</f>
        <v>0</v>
      </c>
      <c r="M329" s="5">
        <f ca="1">IF(Table!E330= "IT", 1,0)</f>
        <v>1</v>
      </c>
      <c r="N329" s="5">
        <f ca="1">IF(Table!E330= "General Work", 1,0)</f>
        <v>0</v>
      </c>
      <c r="O329" s="13">
        <f ca="1">IF(Table!E330= "Agriculture", 1,0)</f>
        <v>0</v>
      </c>
      <c r="X329" s="57">
        <f ca="1">(Table!O330/Table!I330)</f>
        <v>40960.274367200742</v>
      </c>
      <c r="Y329" s="58"/>
      <c r="Z329" s="25"/>
      <c r="AA329"/>
      <c r="AB329"/>
      <c r="AE329">
        <f ca="1">IF(Table!T330&gt;'Solution Basic XCEL'!$AI$2, 1,0)</f>
        <v>1</v>
      </c>
      <c r="AH329">
        <f ca="1">IF(Table!T330&gt;'Solution Basic XCEL'!$AI$2, 1,0)</f>
        <v>1</v>
      </c>
      <c r="AJ329" t="s">
        <v>72</v>
      </c>
      <c r="AK329" s="28">
        <f ca="1">(Table!N330/Table!M330)</f>
        <v>0.23654551730629436</v>
      </c>
      <c r="AM329">
        <f t="shared" ca="1" si="5"/>
        <v>1</v>
      </c>
    </row>
    <row r="330" spans="1:39" x14ac:dyDescent="0.3">
      <c r="A330" s="5">
        <f ca="1">IF(Table!B331= "Men", 1, 0)</f>
        <v>1</v>
      </c>
      <c r="B330" s="5">
        <f ca="1">IF(Table!B331 = "Women", 1, 0)</f>
        <v>0</v>
      </c>
      <c r="J330" s="12">
        <f ca="1">IF(Table!E331= "Health", 1,0)</f>
        <v>0</v>
      </c>
      <c r="K330" s="5">
        <f ca="1">IF(Table!E331= "Construction", 1,0)</f>
        <v>0</v>
      </c>
      <c r="L330" s="5">
        <f ca="1">IF(Table!E331= "Teaching", 1,0)</f>
        <v>0</v>
      </c>
      <c r="M330" s="5">
        <f ca="1">IF(Table!E331= "IT", 1,0)</f>
        <v>0</v>
      </c>
      <c r="N330" s="5">
        <f ca="1">IF(Table!E331= "General Work", 1,0)</f>
        <v>0</v>
      </c>
      <c r="O330" s="13">
        <f ca="1">IF(Table!E331= "Agriculture", 1,0)</f>
        <v>1</v>
      </c>
      <c r="X330" s="57">
        <f ca="1">(Table!O331/Table!I331)</f>
        <v>60384.990116245164</v>
      </c>
      <c r="Y330" s="58"/>
      <c r="Z330" s="25"/>
      <c r="AA330"/>
      <c r="AB330"/>
      <c r="AE330">
        <f ca="1">IF(Table!T331&gt;'Solution Basic XCEL'!$AI$2, 1,0)</f>
        <v>1</v>
      </c>
      <c r="AH330">
        <f ca="1">IF(Table!T331&gt;'Solution Basic XCEL'!$AI$2, 1,0)</f>
        <v>1</v>
      </c>
      <c r="AJ330" t="s">
        <v>72</v>
      </c>
      <c r="AK330" s="28">
        <f ca="1">(Table!N331/Table!M331)</f>
        <v>0.31057270489921451</v>
      </c>
      <c r="AM330">
        <f t="shared" ca="1" si="5"/>
        <v>0</v>
      </c>
    </row>
    <row r="331" spans="1:39" x14ac:dyDescent="0.3">
      <c r="A331" s="5">
        <f ca="1">IF(Table!B332= "Men", 1, 0)</f>
        <v>0</v>
      </c>
      <c r="B331" s="5">
        <f ca="1">IF(Table!B332 = "Women", 1, 0)</f>
        <v>1</v>
      </c>
      <c r="J331" s="12">
        <f ca="1">IF(Table!E332= "Health", 1,0)</f>
        <v>0</v>
      </c>
      <c r="K331" s="5">
        <f ca="1">IF(Table!E332= "Construction", 1,0)</f>
        <v>0</v>
      </c>
      <c r="L331" s="5">
        <f ca="1">IF(Table!E332= "Teaching", 1,0)</f>
        <v>1</v>
      </c>
      <c r="M331" s="5">
        <f ca="1">IF(Table!E332= "IT", 1,0)</f>
        <v>0</v>
      </c>
      <c r="N331" s="5">
        <f ca="1">IF(Table!E332= "General Work", 1,0)</f>
        <v>0</v>
      </c>
      <c r="O331" s="13">
        <f ca="1">IF(Table!E332= "Agriculture", 1,0)</f>
        <v>0</v>
      </c>
      <c r="X331" s="57">
        <f ca="1">(Table!O332/Table!I332)</f>
        <v>52519.74785909502</v>
      </c>
      <c r="Y331" s="58"/>
      <c r="Z331" s="25"/>
      <c r="AA331"/>
      <c r="AB331"/>
      <c r="AE331">
        <f ca="1">IF(Table!T332&gt;'Solution Basic XCEL'!$AI$2, 1,0)</f>
        <v>1</v>
      </c>
      <c r="AH331">
        <f ca="1">IF(Table!T332&gt;'Solution Basic XCEL'!$AI$2, 1,0)</f>
        <v>1</v>
      </c>
      <c r="AJ331" t="s">
        <v>72</v>
      </c>
      <c r="AK331" s="28">
        <f ca="1">(Table!N332/Table!M332)</f>
        <v>0.18854114244380515</v>
      </c>
      <c r="AM331">
        <f t="shared" ca="1" si="5"/>
        <v>1</v>
      </c>
    </row>
    <row r="332" spans="1:39" x14ac:dyDescent="0.3">
      <c r="A332" s="5">
        <f ca="1">IF(Table!B333= "Men", 1, 0)</f>
        <v>0</v>
      </c>
      <c r="B332" s="5">
        <f ca="1">IF(Table!B333 = "Women", 1, 0)</f>
        <v>1</v>
      </c>
      <c r="J332" s="12">
        <f ca="1">IF(Table!E333= "Health", 1,0)</f>
        <v>0</v>
      </c>
      <c r="K332" s="5">
        <f ca="1">IF(Table!E333= "Construction", 1,0)</f>
        <v>1</v>
      </c>
      <c r="L332" s="5">
        <f ca="1">IF(Table!E333= "Teaching", 1,0)</f>
        <v>0</v>
      </c>
      <c r="M332" s="5">
        <f ca="1">IF(Table!E333= "IT", 1,0)</f>
        <v>0</v>
      </c>
      <c r="N332" s="5">
        <f ca="1">IF(Table!E333= "General Work", 1,0)</f>
        <v>0</v>
      </c>
      <c r="O332" s="13">
        <f ca="1">IF(Table!E333= "Agriculture", 1,0)</f>
        <v>0</v>
      </c>
      <c r="X332" s="57">
        <f ca="1">(Table!O333/Table!I333)</f>
        <v>305.01621035040864</v>
      </c>
      <c r="Y332" s="58"/>
      <c r="Z332" s="25"/>
      <c r="AA332"/>
      <c r="AB332"/>
      <c r="AE332">
        <f ca="1">IF(Table!T333&gt;'Solution Basic XCEL'!$AI$2, 1,0)</f>
        <v>1</v>
      </c>
      <c r="AH332">
        <f ca="1">IF(Table!T333&gt;'Solution Basic XCEL'!$AI$2, 1,0)</f>
        <v>1</v>
      </c>
      <c r="AJ332" t="s">
        <v>72</v>
      </c>
      <c r="AK332" s="28">
        <f ca="1">(Table!N333/Table!M333)</f>
        <v>0.31974148680601955</v>
      </c>
      <c r="AM332">
        <f t="shared" ca="1" si="5"/>
        <v>0</v>
      </c>
    </row>
    <row r="333" spans="1:39" x14ac:dyDescent="0.3">
      <c r="A333" s="5">
        <f ca="1">IF(Table!B334= "Men", 1, 0)</f>
        <v>0</v>
      </c>
      <c r="B333" s="5">
        <f ca="1">IF(Table!B334 = "Women", 1, 0)</f>
        <v>1</v>
      </c>
      <c r="J333" s="12">
        <f ca="1">IF(Table!E334= "Health", 1,0)</f>
        <v>1</v>
      </c>
      <c r="K333" s="5">
        <f ca="1">IF(Table!E334= "Construction", 1,0)</f>
        <v>0</v>
      </c>
      <c r="L333" s="5">
        <f ca="1">IF(Table!E334= "Teaching", 1,0)</f>
        <v>0</v>
      </c>
      <c r="M333" s="5">
        <f ca="1">IF(Table!E334= "IT", 1,0)</f>
        <v>0</v>
      </c>
      <c r="N333" s="5">
        <f ca="1">IF(Table!E334= "General Work", 1,0)</f>
        <v>0</v>
      </c>
      <c r="O333" s="13">
        <f ca="1">IF(Table!E334= "Agriculture", 1,0)</f>
        <v>0</v>
      </c>
      <c r="X333" s="57">
        <f ca="1">(Table!O334/Table!I334)</f>
        <v>57589.403661206183</v>
      </c>
      <c r="Y333" s="58"/>
      <c r="Z333" s="25"/>
      <c r="AA333"/>
      <c r="AB333"/>
      <c r="AE333">
        <f ca="1">IF(Table!T334&gt;'Solution Basic XCEL'!$AI$2, 1,0)</f>
        <v>1</v>
      </c>
      <c r="AH333">
        <f ca="1">IF(Table!T334&gt;'Solution Basic XCEL'!$AI$2, 1,0)</f>
        <v>1</v>
      </c>
      <c r="AJ333" t="s">
        <v>72</v>
      </c>
      <c r="AK333" s="28">
        <f ca="1">(Table!N334/Table!M334)</f>
        <v>0.62701376038688739</v>
      </c>
      <c r="AM333">
        <f t="shared" ca="1" si="5"/>
        <v>0</v>
      </c>
    </row>
    <row r="334" spans="1:39" x14ac:dyDescent="0.3">
      <c r="A334" s="5">
        <f ca="1">IF(Table!B335= "Men", 1, 0)</f>
        <v>1</v>
      </c>
      <c r="B334" s="5">
        <f ca="1">IF(Table!B335 = "Women", 1, 0)</f>
        <v>0</v>
      </c>
      <c r="J334" s="12">
        <f ca="1">IF(Table!E335= "Health", 1,0)</f>
        <v>0</v>
      </c>
      <c r="K334" s="5">
        <f ca="1">IF(Table!E335= "Construction", 1,0)</f>
        <v>0</v>
      </c>
      <c r="L334" s="5">
        <f ca="1">IF(Table!E335= "Teaching", 1,0)</f>
        <v>0</v>
      </c>
      <c r="M334" s="5">
        <f ca="1">IF(Table!E335= "IT", 1,0)</f>
        <v>0</v>
      </c>
      <c r="N334" s="5">
        <f ca="1">IF(Table!E335= "General Work", 1,0)</f>
        <v>1</v>
      </c>
      <c r="O334" s="13">
        <f ca="1">IF(Table!E335= "Agriculture", 1,0)</f>
        <v>0</v>
      </c>
      <c r="X334" s="57">
        <f ca="1">(Table!O335/Table!I335)</f>
        <v>12370.390282377313</v>
      </c>
      <c r="Y334" s="58"/>
      <c r="Z334" s="25"/>
      <c r="AA334"/>
      <c r="AB334"/>
      <c r="AE334">
        <f ca="1">IF(Table!T335&gt;'Solution Basic XCEL'!$AI$2, 1,0)</f>
        <v>1</v>
      </c>
      <c r="AH334">
        <f ca="1">IF(Table!T335&gt;'Solution Basic XCEL'!$AI$2, 1,0)</f>
        <v>1</v>
      </c>
      <c r="AJ334" t="s">
        <v>72</v>
      </c>
      <c r="AK334" s="28">
        <f ca="1">(Table!N335/Table!M335)</f>
        <v>0.89672177436767564</v>
      </c>
      <c r="AM334">
        <f t="shared" ca="1" si="5"/>
        <v>0</v>
      </c>
    </row>
    <row r="335" spans="1:39" x14ac:dyDescent="0.3">
      <c r="A335" s="5">
        <f ca="1">IF(Table!B336= "Men", 1, 0)</f>
        <v>0</v>
      </c>
      <c r="B335" s="5">
        <f ca="1">IF(Table!B336 = "Women", 1, 0)</f>
        <v>1</v>
      </c>
      <c r="J335" s="12">
        <f ca="1">IF(Table!E336= "Health", 1,0)</f>
        <v>1</v>
      </c>
      <c r="K335" s="5">
        <f ca="1">IF(Table!E336= "Construction", 1,0)</f>
        <v>0</v>
      </c>
      <c r="L335" s="5">
        <f ca="1">IF(Table!E336= "Teaching", 1,0)</f>
        <v>0</v>
      </c>
      <c r="M335" s="5">
        <f ca="1">IF(Table!E336= "IT", 1,0)</f>
        <v>0</v>
      </c>
      <c r="N335" s="5">
        <f ca="1">IF(Table!E336= "General Work", 1,0)</f>
        <v>0</v>
      </c>
      <c r="O335" s="13">
        <f ca="1">IF(Table!E336= "Agriculture", 1,0)</f>
        <v>0</v>
      </c>
      <c r="X335" s="57">
        <f ca="1">(Table!O336/Table!I336)</f>
        <v>28623.047202228772</v>
      </c>
      <c r="Y335" s="58"/>
      <c r="Z335" s="25"/>
      <c r="AA335"/>
      <c r="AB335"/>
      <c r="AE335">
        <f ca="1">IF(Table!T336&gt;'Solution Basic XCEL'!$AI$2, 1,0)</f>
        <v>1</v>
      </c>
      <c r="AH335">
        <f ca="1">IF(Table!T336&gt;'Solution Basic XCEL'!$AI$2, 1,0)</f>
        <v>1</v>
      </c>
      <c r="AJ335" t="s">
        <v>72</v>
      </c>
      <c r="AK335" s="28">
        <f ca="1">(Table!N336/Table!M336)</f>
        <v>0.32683505216283559</v>
      </c>
      <c r="AM335">
        <f t="shared" ca="1" si="5"/>
        <v>0</v>
      </c>
    </row>
    <row r="336" spans="1:39" x14ac:dyDescent="0.3">
      <c r="A336" s="5">
        <f ca="1">IF(Table!B337= "Men", 1, 0)</f>
        <v>0</v>
      </c>
      <c r="B336" s="5">
        <f ca="1">IF(Table!B337 = "Women", 1, 0)</f>
        <v>1</v>
      </c>
      <c r="J336" s="12">
        <f ca="1">IF(Table!E337= "Health", 1,0)</f>
        <v>0</v>
      </c>
      <c r="K336" s="5">
        <f ca="1">IF(Table!E337= "Construction", 1,0)</f>
        <v>1</v>
      </c>
      <c r="L336" s="5">
        <f ca="1">IF(Table!E337= "Teaching", 1,0)</f>
        <v>0</v>
      </c>
      <c r="M336" s="5">
        <f ca="1">IF(Table!E337= "IT", 1,0)</f>
        <v>0</v>
      </c>
      <c r="N336" s="5">
        <f ca="1">IF(Table!E337= "General Work", 1,0)</f>
        <v>0</v>
      </c>
      <c r="O336" s="13">
        <f ca="1">IF(Table!E337= "Agriculture", 1,0)</f>
        <v>0</v>
      </c>
      <c r="X336" s="57">
        <f ca="1">(Table!O337/Table!I337)</f>
        <v>10703.448994085267</v>
      </c>
      <c r="Y336" s="58"/>
      <c r="Z336" s="25"/>
      <c r="AA336"/>
      <c r="AB336"/>
      <c r="AE336">
        <f ca="1">IF(Table!T337&gt;'Solution Basic XCEL'!$AI$2, 1,0)</f>
        <v>1</v>
      </c>
      <c r="AH336">
        <f ca="1">IF(Table!T337&gt;'Solution Basic XCEL'!$AI$2, 1,0)</f>
        <v>1</v>
      </c>
      <c r="AJ336" t="s">
        <v>72</v>
      </c>
      <c r="AK336" s="28">
        <f ca="1">(Table!N337/Table!M337)</f>
        <v>0.88254642530889615</v>
      </c>
      <c r="AM336">
        <f t="shared" ca="1" si="5"/>
        <v>0</v>
      </c>
    </row>
    <row r="337" spans="1:39" x14ac:dyDescent="0.3">
      <c r="A337" s="5">
        <f ca="1">IF(Table!B338= "Men", 1, 0)</f>
        <v>1</v>
      </c>
      <c r="B337" s="5">
        <f ca="1">IF(Table!B338 = "Women", 1, 0)</f>
        <v>0</v>
      </c>
      <c r="J337" s="12">
        <f ca="1">IF(Table!E338= "Health", 1,0)</f>
        <v>0</v>
      </c>
      <c r="K337" s="5">
        <f ca="1">IF(Table!E338= "Construction", 1,0)</f>
        <v>0</v>
      </c>
      <c r="L337" s="5">
        <f ca="1">IF(Table!E338= "Teaching", 1,0)</f>
        <v>0</v>
      </c>
      <c r="M337" s="5">
        <f ca="1">IF(Table!E338= "IT", 1,0)</f>
        <v>0</v>
      </c>
      <c r="N337" s="5">
        <f ca="1">IF(Table!E338= "General Work", 1,0)</f>
        <v>0</v>
      </c>
      <c r="O337" s="13">
        <f ca="1">IF(Table!E338= "Agriculture", 1,0)</f>
        <v>1</v>
      </c>
      <c r="X337" s="57">
        <f ca="1">(Table!O338/Table!I338)</f>
        <v>26189.179737048355</v>
      </c>
      <c r="Y337" s="58"/>
      <c r="Z337" s="25"/>
      <c r="AA337"/>
      <c r="AB337"/>
      <c r="AE337">
        <f ca="1">IF(Table!T338&gt;'Solution Basic XCEL'!$AI$2, 1,0)</f>
        <v>1</v>
      </c>
      <c r="AH337">
        <f ca="1">IF(Table!T338&gt;'Solution Basic XCEL'!$AI$2, 1,0)</f>
        <v>1</v>
      </c>
      <c r="AJ337" t="s">
        <v>72</v>
      </c>
      <c r="AK337" s="28">
        <f ca="1">(Table!N338/Table!M338)</f>
        <v>0.84179714775914571</v>
      </c>
      <c r="AM337">
        <f t="shared" ca="1" si="5"/>
        <v>0</v>
      </c>
    </row>
    <row r="338" spans="1:39" x14ac:dyDescent="0.3">
      <c r="A338" s="5">
        <f ca="1">IF(Table!B339= "Men", 1, 0)</f>
        <v>0</v>
      </c>
      <c r="B338" s="5">
        <f ca="1">IF(Table!B339 = "Women", 1, 0)</f>
        <v>1</v>
      </c>
      <c r="J338" s="12">
        <f ca="1">IF(Table!E339= "Health", 1,0)</f>
        <v>0</v>
      </c>
      <c r="K338" s="5">
        <f ca="1">IF(Table!E339= "Construction", 1,0)</f>
        <v>0</v>
      </c>
      <c r="L338" s="5">
        <f ca="1">IF(Table!E339= "Teaching", 1,0)</f>
        <v>0</v>
      </c>
      <c r="M338" s="5">
        <f ca="1">IF(Table!E339= "IT", 1,0)</f>
        <v>1</v>
      </c>
      <c r="N338" s="5">
        <f ca="1">IF(Table!E339= "General Work", 1,0)</f>
        <v>0</v>
      </c>
      <c r="O338" s="13">
        <f ca="1">IF(Table!E339= "Agriculture", 1,0)</f>
        <v>0</v>
      </c>
      <c r="X338" s="57">
        <f ca="1">(Table!O339/Table!I339)</f>
        <v>40766.134972168133</v>
      </c>
      <c r="Y338" s="58"/>
      <c r="Z338" s="25"/>
      <c r="AA338"/>
      <c r="AB338"/>
      <c r="AE338">
        <f ca="1">IF(Table!T339&gt;'Solution Basic XCEL'!$AI$2, 1,0)</f>
        <v>1</v>
      </c>
      <c r="AH338">
        <f ca="1">IF(Table!T339&gt;'Solution Basic XCEL'!$AI$2, 1,0)</f>
        <v>1</v>
      </c>
      <c r="AJ338" t="s">
        <v>72</v>
      </c>
      <c r="AK338" s="28">
        <f ca="1">(Table!N339/Table!M339)</f>
        <v>0.57081433757925315</v>
      </c>
      <c r="AM338">
        <f t="shared" ca="1" si="5"/>
        <v>0</v>
      </c>
    </row>
    <row r="339" spans="1:39" x14ac:dyDescent="0.3">
      <c r="A339" s="5">
        <f ca="1">IF(Table!B340= "Men", 1, 0)</f>
        <v>1</v>
      </c>
      <c r="B339" s="5">
        <f ca="1">IF(Table!B340 = "Women", 1, 0)</f>
        <v>0</v>
      </c>
      <c r="J339" s="12">
        <f ca="1">IF(Table!E340= "Health", 1,0)</f>
        <v>0</v>
      </c>
      <c r="K339" s="5">
        <f ca="1">IF(Table!E340= "Construction", 1,0)</f>
        <v>0</v>
      </c>
      <c r="L339" s="5">
        <f ca="1">IF(Table!E340= "Teaching", 1,0)</f>
        <v>1</v>
      </c>
      <c r="M339" s="5">
        <f ca="1">IF(Table!E340= "IT", 1,0)</f>
        <v>0</v>
      </c>
      <c r="N339" s="5">
        <f ca="1">IF(Table!E340= "General Work", 1,0)</f>
        <v>0</v>
      </c>
      <c r="O339" s="13">
        <f ca="1">IF(Table!E340= "Agriculture", 1,0)</f>
        <v>0</v>
      </c>
      <c r="X339" s="57">
        <f ca="1">(Table!O340/Table!I340)</f>
        <v>2041.0661876195975</v>
      </c>
      <c r="Y339" s="58"/>
      <c r="Z339" s="25"/>
      <c r="AA339"/>
      <c r="AB339"/>
      <c r="AE339">
        <f ca="1">IF(Table!T340&gt;'Solution Basic XCEL'!$AI$2, 1,0)</f>
        <v>0</v>
      </c>
      <c r="AH339">
        <f ca="1">IF(Table!T340&gt;'Solution Basic XCEL'!$AI$2, 1,0)</f>
        <v>0</v>
      </c>
      <c r="AJ339" t="s">
        <v>72</v>
      </c>
      <c r="AK339" s="28">
        <f ca="1">(Table!N340/Table!M340)</f>
        <v>0.14847411178672576</v>
      </c>
      <c r="AM339">
        <f t="shared" ca="1" si="5"/>
        <v>1</v>
      </c>
    </row>
    <row r="340" spans="1:39" x14ac:dyDescent="0.3">
      <c r="A340" s="5">
        <f ca="1">IF(Table!B341= "Men", 1, 0)</f>
        <v>1</v>
      </c>
      <c r="B340" s="5">
        <f ca="1">IF(Table!B341 = "Women", 1, 0)</f>
        <v>0</v>
      </c>
      <c r="J340" s="12">
        <f ca="1">IF(Table!E341= "Health", 1,0)</f>
        <v>1</v>
      </c>
      <c r="K340" s="5">
        <f ca="1">IF(Table!E341= "Construction", 1,0)</f>
        <v>0</v>
      </c>
      <c r="L340" s="5">
        <f ca="1">IF(Table!E341= "Teaching", 1,0)</f>
        <v>0</v>
      </c>
      <c r="M340" s="5">
        <f ca="1">IF(Table!E341= "IT", 1,0)</f>
        <v>0</v>
      </c>
      <c r="N340" s="5">
        <f ca="1">IF(Table!E341= "General Work", 1,0)</f>
        <v>0</v>
      </c>
      <c r="O340" s="13">
        <f ca="1">IF(Table!E341= "Agriculture", 1,0)</f>
        <v>0</v>
      </c>
      <c r="X340" s="57">
        <f ca="1">(Table!O341/Table!I341)</f>
        <v>3281.0000048516995</v>
      </c>
      <c r="Y340" s="58"/>
      <c r="Z340" s="25"/>
      <c r="AA340"/>
      <c r="AB340"/>
      <c r="AE340">
        <f ca="1">IF(Table!T341&gt;'Solution Basic XCEL'!$AI$2, 1,0)</f>
        <v>1</v>
      </c>
      <c r="AH340">
        <f ca="1">IF(Table!T341&gt;'Solution Basic XCEL'!$AI$2, 1,0)</f>
        <v>1</v>
      </c>
      <c r="AJ340" t="s">
        <v>72</v>
      </c>
      <c r="AK340" s="28">
        <f ca="1">(Table!N341/Table!M341)</f>
        <v>0.35167487989588886</v>
      </c>
      <c r="AM340">
        <f t="shared" ca="1" si="5"/>
        <v>0</v>
      </c>
    </row>
    <row r="341" spans="1:39" x14ac:dyDescent="0.3">
      <c r="A341" s="5">
        <f ca="1">IF(Table!B342= "Men", 1, 0)</f>
        <v>1</v>
      </c>
      <c r="B341" s="5">
        <f ca="1">IF(Table!B342 = "Women", 1, 0)</f>
        <v>0</v>
      </c>
      <c r="J341" s="12">
        <f ca="1">IF(Table!E342= "Health", 1,0)</f>
        <v>0</v>
      </c>
      <c r="K341" s="5">
        <f ca="1">IF(Table!E342= "Construction", 1,0)</f>
        <v>0</v>
      </c>
      <c r="L341" s="5">
        <f ca="1">IF(Table!E342= "Teaching", 1,0)</f>
        <v>0</v>
      </c>
      <c r="M341" s="5">
        <f ca="1">IF(Table!E342= "IT", 1,0)</f>
        <v>0</v>
      </c>
      <c r="N341" s="5">
        <f ca="1">IF(Table!E342= "General Work", 1,0)</f>
        <v>1</v>
      </c>
      <c r="O341" s="13">
        <f ca="1">IF(Table!E342= "Agriculture", 1,0)</f>
        <v>0</v>
      </c>
      <c r="X341" s="57">
        <f ca="1">(Table!O342/Table!I342)</f>
        <v>1266.7034154749535</v>
      </c>
      <c r="Y341" s="58"/>
      <c r="Z341" s="25"/>
      <c r="AA341"/>
      <c r="AB341"/>
      <c r="AE341">
        <f ca="1">IF(Table!T342&gt;'Solution Basic XCEL'!$AI$2, 1,0)</f>
        <v>1</v>
      </c>
      <c r="AH341">
        <f ca="1">IF(Table!T342&gt;'Solution Basic XCEL'!$AI$2, 1,0)</f>
        <v>1</v>
      </c>
      <c r="AJ341" t="s">
        <v>72</v>
      </c>
      <c r="AK341" s="28">
        <f ca="1">(Table!N342/Table!M342)</f>
        <v>0.33980594106709133</v>
      </c>
      <c r="AM341">
        <f t="shared" ca="1" si="5"/>
        <v>0</v>
      </c>
    </row>
    <row r="342" spans="1:39" x14ac:dyDescent="0.3">
      <c r="A342" s="5">
        <f ca="1">IF(Table!B343= "Men", 1, 0)</f>
        <v>1</v>
      </c>
      <c r="B342" s="5">
        <f ca="1">IF(Table!B343 = "Women", 1, 0)</f>
        <v>0</v>
      </c>
      <c r="J342" s="12">
        <f ca="1">IF(Table!E343= "Health", 1,0)</f>
        <v>0</v>
      </c>
      <c r="K342" s="5">
        <f ca="1">IF(Table!E343= "Construction", 1,0)</f>
        <v>1</v>
      </c>
      <c r="L342" s="5">
        <f ca="1">IF(Table!E343= "Teaching", 1,0)</f>
        <v>0</v>
      </c>
      <c r="M342" s="5">
        <f ca="1">IF(Table!E343= "IT", 1,0)</f>
        <v>0</v>
      </c>
      <c r="N342" s="5">
        <f ca="1">IF(Table!E343= "General Work", 1,0)</f>
        <v>0</v>
      </c>
      <c r="O342" s="13">
        <f ca="1">IF(Table!E343= "Agriculture", 1,0)</f>
        <v>0</v>
      </c>
      <c r="X342" s="57">
        <f ca="1">(Table!O343/Table!I343)</f>
        <v>16563.562072599507</v>
      </c>
      <c r="Y342" s="58"/>
      <c r="Z342" s="25"/>
      <c r="AA342"/>
      <c r="AB342"/>
      <c r="AE342">
        <f ca="1">IF(Table!T343&gt;'Solution Basic XCEL'!$AI$2, 1,0)</f>
        <v>1</v>
      </c>
      <c r="AH342">
        <f ca="1">IF(Table!T343&gt;'Solution Basic XCEL'!$AI$2, 1,0)</f>
        <v>1</v>
      </c>
      <c r="AJ342" t="s">
        <v>72</v>
      </c>
      <c r="AK342" s="28">
        <f ca="1">(Table!N343/Table!M343)</f>
        <v>0.72842178814383474</v>
      </c>
      <c r="AM342">
        <f t="shared" ca="1" si="5"/>
        <v>0</v>
      </c>
    </row>
    <row r="343" spans="1:39" x14ac:dyDescent="0.3">
      <c r="A343" s="5">
        <f ca="1">IF(Table!B344= "Men", 1, 0)</f>
        <v>1</v>
      </c>
      <c r="B343" s="5">
        <f ca="1">IF(Table!B344 = "Women", 1, 0)</f>
        <v>0</v>
      </c>
      <c r="J343" s="12">
        <f ca="1">IF(Table!E344= "Health", 1,0)</f>
        <v>0</v>
      </c>
      <c r="K343" s="5">
        <f ca="1">IF(Table!E344= "Construction", 1,0)</f>
        <v>1</v>
      </c>
      <c r="L343" s="5">
        <f ca="1">IF(Table!E344= "Teaching", 1,0)</f>
        <v>0</v>
      </c>
      <c r="M343" s="5">
        <f ca="1">IF(Table!E344= "IT", 1,0)</f>
        <v>0</v>
      </c>
      <c r="N343" s="5">
        <f ca="1">IF(Table!E344= "General Work", 1,0)</f>
        <v>0</v>
      </c>
      <c r="O343" s="13">
        <f ca="1">IF(Table!E344= "Agriculture", 1,0)</f>
        <v>0</v>
      </c>
      <c r="X343" s="57">
        <f ca="1">(Table!O344/Table!I344)</f>
        <v>28055.473351016659</v>
      </c>
      <c r="Y343" s="58"/>
      <c r="Z343" s="25"/>
      <c r="AA343"/>
      <c r="AB343"/>
      <c r="AE343">
        <f ca="1">IF(Table!T344&gt;'Solution Basic XCEL'!$AI$2, 1,0)</f>
        <v>1</v>
      </c>
      <c r="AH343">
        <f ca="1">IF(Table!T344&gt;'Solution Basic XCEL'!$AI$2, 1,0)</f>
        <v>1</v>
      </c>
      <c r="AJ343" t="s">
        <v>72</v>
      </c>
      <c r="AK343" s="28">
        <f ca="1">(Table!N344/Table!M344)</f>
        <v>0.94551480423610745</v>
      </c>
      <c r="AM343">
        <f t="shared" ca="1" si="5"/>
        <v>0</v>
      </c>
    </row>
    <row r="344" spans="1:39" x14ac:dyDescent="0.3">
      <c r="A344" s="5">
        <f ca="1">IF(Table!B345= "Men", 1, 0)</f>
        <v>1</v>
      </c>
      <c r="B344" s="5">
        <f ca="1">IF(Table!B345 = "Women", 1, 0)</f>
        <v>0</v>
      </c>
      <c r="J344" s="12">
        <f ca="1">IF(Table!E345= "Health", 1,0)</f>
        <v>0</v>
      </c>
      <c r="K344" s="5">
        <f ca="1">IF(Table!E345= "Construction", 1,0)</f>
        <v>0</v>
      </c>
      <c r="L344" s="5">
        <f ca="1">IF(Table!E345= "Teaching", 1,0)</f>
        <v>0</v>
      </c>
      <c r="M344" s="5">
        <f ca="1">IF(Table!E345= "IT", 1,0)</f>
        <v>0</v>
      </c>
      <c r="N344" s="5">
        <f ca="1">IF(Table!E345= "General Work", 1,0)</f>
        <v>0</v>
      </c>
      <c r="O344" s="13">
        <f ca="1">IF(Table!E345= "Agriculture", 1,0)</f>
        <v>1</v>
      </c>
      <c r="X344" s="57">
        <f ca="1">(Table!O345/Table!I345)</f>
        <v>30515.789142565598</v>
      </c>
      <c r="Y344" s="58"/>
      <c r="Z344" s="25"/>
      <c r="AA344"/>
      <c r="AB344"/>
      <c r="AE344">
        <f ca="1">IF(Table!T345&gt;'Solution Basic XCEL'!$AI$2, 1,0)</f>
        <v>0</v>
      </c>
      <c r="AH344">
        <f ca="1">IF(Table!T345&gt;'Solution Basic XCEL'!$AI$2, 1,0)</f>
        <v>0</v>
      </c>
      <c r="AJ344" t="s">
        <v>72</v>
      </c>
      <c r="AK344" s="28">
        <f ca="1">(Table!N345/Table!M345)</f>
        <v>3.6179011215522361E-2</v>
      </c>
      <c r="AM344">
        <f t="shared" ca="1" si="5"/>
        <v>1</v>
      </c>
    </row>
    <row r="345" spans="1:39" x14ac:dyDescent="0.3">
      <c r="A345" s="5">
        <f ca="1">IF(Table!B346= "Men", 1, 0)</f>
        <v>1</v>
      </c>
      <c r="B345" s="5">
        <f ca="1">IF(Table!B346 = "Women", 1, 0)</f>
        <v>0</v>
      </c>
      <c r="J345" s="12">
        <f ca="1">IF(Table!E346= "Health", 1,0)</f>
        <v>0</v>
      </c>
      <c r="K345" s="5">
        <f ca="1">IF(Table!E346= "Construction", 1,0)</f>
        <v>1</v>
      </c>
      <c r="L345" s="5">
        <f ca="1">IF(Table!E346= "Teaching", 1,0)</f>
        <v>0</v>
      </c>
      <c r="M345" s="5">
        <f ca="1">IF(Table!E346= "IT", 1,0)</f>
        <v>0</v>
      </c>
      <c r="N345" s="5">
        <f ca="1">IF(Table!E346= "General Work", 1,0)</f>
        <v>0</v>
      </c>
      <c r="O345" s="13">
        <f ca="1">IF(Table!E346= "Agriculture", 1,0)</f>
        <v>0</v>
      </c>
      <c r="X345" s="57">
        <f ca="1">(Table!O346/Table!I346)</f>
        <v>31886.712278550756</v>
      </c>
      <c r="Y345" s="58"/>
      <c r="Z345" s="25"/>
      <c r="AA345"/>
      <c r="AB345"/>
      <c r="AE345">
        <f ca="1">IF(Table!T346&gt;'Solution Basic XCEL'!$AI$2, 1,0)</f>
        <v>1</v>
      </c>
      <c r="AH345">
        <f ca="1">IF(Table!T346&gt;'Solution Basic XCEL'!$AI$2, 1,0)</f>
        <v>1</v>
      </c>
      <c r="AJ345" t="s">
        <v>72</v>
      </c>
      <c r="AK345" s="28">
        <f ca="1">(Table!N346/Table!M346)</f>
        <v>0.85307940552025807</v>
      </c>
      <c r="AM345">
        <f t="shared" ca="1" si="5"/>
        <v>0</v>
      </c>
    </row>
    <row r="346" spans="1:39" x14ac:dyDescent="0.3">
      <c r="A346" s="5">
        <f ca="1">IF(Table!B347= "Men", 1, 0)</f>
        <v>1</v>
      </c>
      <c r="B346" s="5">
        <f ca="1">IF(Table!B347 = "Women", 1, 0)</f>
        <v>0</v>
      </c>
      <c r="J346" s="12">
        <f ca="1">IF(Table!E347= "Health", 1,0)</f>
        <v>1</v>
      </c>
      <c r="K346" s="5">
        <f ca="1">IF(Table!E347= "Construction", 1,0)</f>
        <v>0</v>
      </c>
      <c r="L346" s="5">
        <f ca="1">IF(Table!E347= "Teaching", 1,0)</f>
        <v>0</v>
      </c>
      <c r="M346" s="5">
        <f ca="1">IF(Table!E347= "IT", 1,0)</f>
        <v>0</v>
      </c>
      <c r="N346" s="5">
        <f ca="1">IF(Table!E347= "General Work", 1,0)</f>
        <v>0</v>
      </c>
      <c r="O346" s="13">
        <f ca="1">IF(Table!E347= "Agriculture", 1,0)</f>
        <v>0</v>
      </c>
      <c r="X346" s="57">
        <f ca="1">(Table!O347/Table!I347)</f>
        <v>17590.468359106286</v>
      </c>
      <c r="Y346" s="58"/>
      <c r="Z346" s="25"/>
      <c r="AA346"/>
      <c r="AB346"/>
      <c r="AE346">
        <f ca="1">IF(Table!T347&gt;'Solution Basic XCEL'!$AI$2, 1,0)</f>
        <v>1</v>
      </c>
      <c r="AH346">
        <f ca="1">IF(Table!T347&gt;'Solution Basic XCEL'!$AI$2, 1,0)</f>
        <v>1</v>
      </c>
      <c r="AJ346" t="s">
        <v>72</v>
      </c>
      <c r="AK346" s="28">
        <f ca="1">(Table!N347/Table!M347)</f>
        <v>0.56753978706466224</v>
      </c>
      <c r="AM346">
        <f t="shared" ca="1" si="5"/>
        <v>0</v>
      </c>
    </row>
    <row r="347" spans="1:39" x14ac:dyDescent="0.3">
      <c r="A347" s="5">
        <f ca="1">IF(Table!B348= "Men", 1, 0)</f>
        <v>0</v>
      </c>
      <c r="B347" s="5">
        <f ca="1">IF(Table!B348 = "Women", 1, 0)</f>
        <v>1</v>
      </c>
      <c r="J347" s="12">
        <f ca="1">IF(Table!E348= "Health", 1,0)</f>
        <v>0</v>
      </c>
      <c r="K347" s="5">
        <f ca="1">IF(Table!E348= "Construction", 1,0)</f>
        <v>1</v>
      </c>
      <c r="L347" s="5">
        <f ca="1">IF(Table!E348= "Teaching", 1,0)</f>
        <v>0</v>
      </c>
      <c r="M347" s="5">
        <f ca="1">IF(Table!E348= "IT", 1,0)</f>
        <v>0</v>
      </c>
      <c r="N347" s="5">
        <f ca="1">IF(Table!E348= "General Work", 1,0)</f>
        <v>0</v>
      </c>
      <c r="O347" s="13">
        <f ca="1">IF(Table!E348= "Agriculture", 1,0)</f>
        <v>0</v>
      </c>
      <c r="X347" s="57">
        <f ca="1">(Table!O348/Table!I348)</f>
        <v>20707.374210568829</v>
      </c>
      <c r="Y347" s="58"/>
      <c r="Z347" s="25"/>
      <c r="AA347"/>
      <c r="AB347"/>
      <c r="AE347">
        <f ca="1">IF(Table!T348&gt;'Solution Basic XCEL'!$AI$2, 1,0)</f>
        <v>1</v>
      </c>
      <c r="AH347">
        <f ca="1">IF(Table!T348&gt;'Solution Basic XCEL'!$AI$2, 1,0)</f>
        <v>1</v>
      </c>
      <c r="AJ347" t="s">
        <v>72</v>
      </c>
      <c r="AK347" s="28">
        <f ca="1">(Table!N348/Table!M348)</f>
        <v>0.57154465022560885</v>
      </c>
      <c r="AM347">
        <f t="shared" ca="1" si="5"/>
        <v>0</v>
      </c>
    </row>
    <row r="348" spans="1:39" x14ac:dyDescent="0.3">
      <c r="A348" s="5">
        <f ca="1">IF(Table!B349= "Men", 1, 0)</f>
        <v>1</v>
      </c>
      <c r="B348" s="5">
        <f ca="1">IF(Table!B349 = "Women", 1, 0)</f>
        <v>0</v>
      </c>
      <c r="J348" s="12">
        <f ca="1">IF(Table!E349= "Health", 1,0)</f>
        <v>1</v>
      </c>
      <c r="K348" s="5">
        <f ca="1">IF(Table!E349= "Construction", 1,0)</f>
        <v>0</v>
      </c>
      <c r="L348" s="5">
        <f ca="1">IF(Table!E349= "Teaching", 1,0)</f>
        <v>0</v>
      </c>
      <c r="M348" s="5">
        <f ca="1">IF(Table!E349= "IT", 1,0)</f>
        <v>0</v>
      </c>
      <c r="N348" s="5">
        <f ca="1">IF(Table!E349= "General Work", 1,0)</f>
        <v>0</v>
      </c>
      <c r="O348" s="13">
        <f ca="1">IF(Table!E349= "Agriculture", 1,0)</f>
        <v>0</v>
      </c>
      <c r="X348" s="57">
        <f ca="1">(Table!O349/Table!I349)</f>
        <v>17730.031397921732</v>
      </c>
      <c r="Y348" s="58"/>
      <c r="Z348" s="25"/>
      <c r="AA348"/>
      <c r="AB348"/>
      <c r="AE348">
        <f ca="1">IF(Table!T349&gt;'Solution Basic XCEL'!$AI$2, 1,0)</f>
        <v>0</v>
      </c>
      <c r="AH348">
        <f ca="1">IF(Table!T349&gt;'Solution Basic XCEL'!$AI$2, 1,0)</f>
        <v>0</v>
      </c>
      <c r="AJ348" t="s">
        <v>72</v>
      </c>
      <c r="AK348" s="28">
        <f ca="1">(Table!N349/Table!M349)</f>
        <v>0.10859934358061341</v>
      </c>
      <c r="AM348">
        <f t="shared" ca="1" si="5"/>
        <v>1</v>
      </c>
    </row>
    <row r="349" spans="1:39" x14ac:dyDescent="0.3">
      <c r="A349" s="5">
        <f ca="1">IF(Table!B350= "Men", 1, 0)</f>
        <v>1</v>
      </c>
      <c r="B349" s="5">
        <f ca="1">IF(Table!B350 = "Women", 1, 0)</f>
        <v>0</v>
      </c>
      <c r="J349" s="12">
        <f ca="1">IF(Table!E350= "Health", 1,0)</f>
        <v>0</v>
      </c>
      <c r="K349" s="5">
        <f ca="1">IF(Table!E350= "Construction", 1,0)</f>
        <v>0</v>
      </c>
      <c r="L349" s="5">
        <f ca="1">IF(Table!E350= "Teaching", 1,0)</f>
        <v>1</v>
      </c>
      <c r="M349" s="5">
        <f ca="1">IF(Table!E350= "IT", 1,0)</f>
        <v>0</v>
      </c>
      <c r="N349" s="5">
        <f ca="1">IF(Table!E350= "General Work", 1,0)</f>
        <v>0</v>
      </c>
      <c r="O349" s="13">
        <f ca="1">IF(Table!E350= "Agriculture", 1,0)</f>
        <v>0</v>
      </c>
      <c r="X349" s="57">
        <f ca="1">(Table!O350/Table!I350)</f>
        <v>27992.931619100957</v>
      </c>
      <c r="Y349" s="58"/>
      <c r="Z349" s="25"/>
      <c r="AA349"/>
      <c r="AB349"/>
      <c r="AE349">
        <f ca="1">IF(Table!T350&gt;'Solution Basic XCEL'!$AI$2, 1,0)</f>
        <v>0</v>
      </c>
      <c r="AH349">
        <f ca="1">IF(Table!T350&gt;'Solution Basic XCEL'!$AI$2, 1,0)</f>
        <v>0</v>
      </c>
      <c r="AJ349" t="s">
        <v>72</v>
      </c>
      <c r="AK349" s="28">
        <f ca="1">(Table!N350/Table!M350)</f>
        <v>1.727138856033672E-2</v>
      </c>
      <c r="AM349">
        <f t="shared" ca="1" si="5"/>
        <v>1</v>
      </c>
    </row>
    <row r="350" spans="1:39" x14ac:dyDescent="0.3">
      <c r="A350" s="5">
        <f ca="1">IF(Table!B351= "Men", 1, 0)</f>
        <v>0</v>
      </c>
      <c r="B350" s="5">
        <f ca="1">IF(Table!B351 = "Women", 1, 0)</f>
        <v>1</v>
      </c>
      <c r="J350" s="12">
        <f ca="1">IF(Table!E351= "Health", 1,0)</f>
        <v>0</v>
      </c>
      <c r="K350" s="5">
        <f ca="1">IF(Table!E351= "Construction", 1,0)</f>
        <v>0</v>
      </c>
      <c r="L350" s="5">
        <f ca="1">IF(Table!E351= "Teaching", 1,0)</f>
        <v>0</v>
      </c>
      <c r="M350" s="5">
        <f ca="1">IF(Table!E351= "IT", 1,0)</f>
        <v>1</v>
      </c>
      <c r="N350" s="5">
        <f ca="1">IF(Table!E351= "General Work", 1,0)</f>
        <v>0</v>
      </c>
      <c r="O350" s="13">
        <f ca="1">IF(Table!E351= "Agriculture", 1,0)</f>
        <v>0</v>
      </c>
      <c r="X350" s="57">
        <f ca="1">(Table!O351/Table!I351)</f>
        <v>3456.6389365435075</v>
      </c>
      <c r="Y350" s="58"/>
      <c r="Z350" s="25"/>
      <c r="AA350"/>
      <c r="AB350"/>
      <c r="AE350">
        <f ca="1">IF(Table!T351&gt;'Solution Basic XCEL'!$AI$2, 1,0)</f>
        <v>0</v>
      </c>
      <c r="AH350">
        <f ca="1">IF(Table!T351&gt;'Solution Basic XCEL'!$AI$2, 1,0)</f>
        <v>0</v>
      </c>
      <c r="AJ350" t="s">
        <v>72</v>
      </c>
      <c r="AK350" s="28">
        <f ca="1">(Table!N351/Table!M351)</f>
        <v>4.4935517997258367E-2</v>
      </c>
      <c r="AM350">
        <f t="shared" ca="1" si="5"/>
        <v>1</v>
      </c>
    </row>
    <row r="351" spans="1:39" x14ac:dyDescent="0.3">
      <c r="A351" s="5">
        <f ca="1">IF(Table!B352= "Men", 1, 0)</f>
        <v>1</v>
      </c>
      <c r="B351" s="5">
        <f ca="1">IF(Table!B352 = "Women", 1, 0)</f>
        <v>0</v>
      </c>
      <c r="J351" s="12">
        <f ca="1">IF(Table!E352= "Health", 1,0)</f>
        <v>0</v>
      </c>
      <c r="K351" s="5">
        <f ca="1">IF(Table!E352= "Construction", 1,0)</f>
        <v>0</v>
      </c>
      <c r="L351" s="5">
        <f ca="1">IF(Table!E352= "Teaching", 1,0)</f>
        <v>0</v>
      </c>
      <c r="M351" s="5">
        <f ca="1">IF(Table!E352= "IT", 1,0)</f>
        <v>0</v>
      </c>
      <c r="N351" s="5">
        <f ca="1">IF(Table!E352= "General Work", 1,0)</f>
        <v>0</v>
      </c>
      <c r="O351" s="13">
        <f ca="1">IF(Table!E352= "Agriculture", 1,0)</f>
        <v>1</v>
      </c>
      <c r="X351" s="57">
        <f ca="1">(Table!O352/Table!I352)</f>
        <v>30168.699370099344</v>
      </c>
      <c r="Y351" s="58"/>
      <c r="Z351" s="25"/>
      <c r="AA351"/>
      <c r="AB351"/>
      <c r="AE351">
        <f ca="1">IF(Table!T352&gt;'Solution Basic XCEL'!$AI$2, 1,0)</f>
        <v>1</v>
      </c>
      <c r="AH351">
        <f ca="1">IF(Table!T352&gt;'Solution Basic XCEL'!$AI$2, 1,0)</f>
        <v>1</v>
      </c>
      <c r="AJ351" t="s">
        <v>72</v>
      </c>
      <c r="AK351" s="28">
        <f ca="1">(Table!N352/Table!M352)</f>
        <v>0.67347009252753032</v>
      </c>
      <c r="AM351">
        <f t="shared" ca="1" si="5"/>
        <v>0</v>
      </c>
    </row>
    <row r="352" spans="1:39" x14ac:dyDescent="0.3">
      <c r="A352" s="5">
        <f ca="1">IF(Table!B353= "Men", 1, 0)</f>
        <v>1</v>
      </c>
      <c r="B352" s="5">
        <f ca="1">IF(Table!B353 = "Women", 1, 0)</f>
        <v>0</v>
      </c>
      <c r="J352" s="12">
        <f ca="1">IF(Table!E353= "Health", 1,0)</f>
        <v>1</v>
      </c>
      <c r="K352" s="5">
        <f ca="1">IF(Table!E353= "Construction", 1,0)</f>
        <v>0</v>
      </c>
      <c r="L352" s="5">
        <f ca="1">IF(Table!E353= "Teaching", 1,0)</f>
        <v>0</v>
      </c>
      <c r="M352" s="5">
        <f ca="1">IF(Table!E353= "IT", 1,0)</f>
        <v>0</v>
      </c>
      <c r="N352" s="5">
        <f ca="1">IF(Table!E353= "General Work", 1,0)</f>
        <v>0</v>
      </c>
      <c r="O352" s="13">
        <f ca="1">IF(Table!E353= "Agriculture", 1,0)</f>
        <v>0</v>
      </c>
      <c r="X352" s="57">
        <f ca="1">(Table!O353/Table!I353)</f>
        <v>16134.820101343763</v>
      </c>
      <c r="Y352" s="58"/>
      <c r="Z352" s="25"/>
      <c r="AA352"/>
      <c r="AB352"/>
      <c r="AE352">
        <f ca="1">IF(Table!T353&gt;'Solution Basic XCEL'!$AI$2, 1,0)</f>
        <v>1</v>
      </c>
      <c r="AH352">
        <f ca="1">IF(Table!T353&gt;'Solution Basic XCEL'!$AI$2, 1,0)</f>
        <v>1</v>
      </c>
      <c r="AJ352" t="s">
        <v>72</v>
      </c>
      <c r="AK352" s="28">
        <f ca="1">(Table!N353/Table!M353)</f>
        <v>0.99257304835098581</v>
      </c>
      <c r="AM352">
        <f t="shared" ca="1" si="5"/>
        <v>0</v>
      </c>
    </row>
    <row r="353" spans="1:39" x14ac:dyDescent="0.3">
      <c r="A353" s="5">
        <f ca="1">IF(Table!B354= "Men", 1, 0)</f>
        <v>0</v>
      </c>
      <c r="B353" s="5">
        <f ca="1">IF(Table!B354 = "Women", 1, 0)</f>
        <v>1</v>
      </c>
      <c r="J353" s="12">
        <f ca="1">IF(Table!E354= "Health", 1,0)</f>
        <v>0</v>
      </c>
      <c r="K353" s="5">
        <f ca="1">IF(Table!E354= "Construction", 1,0)</f>
        <v>0</v>
      </c>
      <c r="L353" s="5">
        <f ca="1">IF(Table!E354= "Teaching", 1,0)</f>
        <v>0</v>
      </c>
      <c r="M353" s="5">
        <f ca="1">IF(Table!E354= "IT", 1,0)</f>
        <v>0</v>
      </c>
      <c r="N353" s="5">
        <f ca="1">IF(Table!E354= "General Work", 1,0)</f>
        <v>0</v>
      </c>
      <c r="O353" s="13">
        <f ca="1">IF(Table!E354= "Agriculture", 1,0)</f>
        <v>1</v>
      </c>
      <c r="X353" s="57">
        <f ca="1">(Table!O354/Table!I354)</f>
        <v>18443.240352206314</v>
      </c>
      <c r="Y353" s="58"/>
      <c r="Z353" s="25"/>
      <c r="AA353"/>
      <c r="AB353"/>
      <c r="AE353">
        <f ca="1">IF(Table!T354&gt;'Solution Basic XCEL'!$AI$2, 1,0)</f>
        <v>1</v>
      </c>
      <c r="AH353">
        <f ca="1">IF(Table!T354&gt;'Solution Basic XCEL'!$AI$2, 1,0)</f>
        <v>1</v>
      </c>
      <c r="AJ353" t="s">
        <v>72</v>
      </c>
      <c r="AK353" s="28">
        <f ca="1">(Table!N354/Table!M354)</f>
        <v>0.75477878947824883</v>
      </c>
      <c r="AM353">
        <f t="shared" ca="1" si="5"/>
        <v>0</v>
      </c>
    </row>
    <row r="354" spans="1:39" x14ac:dyDescent="0.3">
      <c r="A354" s="5">
        <f ca="1">IF(Table!B355= "Men", 1, 0)</f>
        <v>0</v>
      </c>
      <c r="B354" s="5">
        <f ca="1">IF(Table!B355 = "Women", 1, 0)</f>
        <v>1</v>
      </c>
      <c r="J354" s="12">
        <f ca="1">IF(Table!E355= "Health", 1,0)</f>
        <v>0</v>
      </c>
      <c r="K354" s="5">
        <f ca="1">IF(Table!E355= "Construction", 1,0)</f>
        <v>0</v>
      </c>
      <c r="L354" s="5">
        <f ca="1">IF(Table!E355= "Teaching", 1,0)</f>
        <v>0</v>
      </c>
      <c r="M354" s="5">
        <f ca="1">IF(Table!E355= "IT", 1,0)</f>
        <v>0</v>
      </c>
      <c r="N354" s="5">
        <f ca="1">IF(Table!E355= "General Work", 1,0)</f>
        <v>0</v>
      </c>
      <c r="O354" s="13">
        <f ca="1">IF(Table!E355= "Agriculture", 1,0)</f>
        <v>1</v>
      </c>
      <c r="X354" s="57">
        <f ca="1">(Table!O355/Table!I355)</f>
        <v>9358.694740041894</v>
      </c>
      <c r="Y354" s="58"/>
      <c r="Z354" s="25"/>
      <c r="AA354"/>
      <c r="AB354"/>
      <c r="AE354">
        <f ca="1">IF(Table!T355&gt;'Solution Basic XCEL'!$AI$2, 1,0)</f>
        <v>1</v>
      </c>
      <c r="AH354">
        <f ca="1">IF(Table!T355&gt;'Solution Basic XCEL'!$AI$2, 1,0)</f>
        <v>1</v>
      </c>
      <c r="AJ354" t="s">
        <v>72</v>
      </c>
      <c r="AK354" s="28">
        <f ca="1">(Table!N355/Table!M355)</f>
        <v>0.69148757402411642</v>
      </c>
      <c r="AM354">
        <f t="shared" ca="1" si="5"/>
        <v>0</v>
      </c>
    </row>
    <row r="355" spans="1:39" x14ac:dyDescent="0.3">
      <c r="A355" s="5">
        <f ca="1">IF(Table!B356= "Men", 1, 0)</f>
        <v>0</v>
      </c>
      <c r="B355" s="5">
        <f ca="1">IF(Table!B356 = "Women", 1, 0)</f>
        <v>1</v>
      </c>
      <c r="J355" s="12">
        <f ca="1">IF(Table!E356= "Health", 1,0)</f>
        <v>0</v>
      </c>
      <c r="K355" s="5">
        <f ca="1">IF(Table!E356= "Construction", 1,0)</f>
        <v>0</v>
      </c>
      <c r="L355" s="5">
        <f ca="1">IF(Table!E356= "Teaching", 1,0)</f>
        <v>1</v>
      </c>
      <c r="M355" s="5">
        <f ca="1">IF(Table!E356= "IT", 1,0)</f>
        <v>0</v>
      </c>
      <c r="N355" s="5">
        <f ca="1">IF(Table!E356= "General Work", 1,0)</f>
        <v>0</v>
      </c>
      <c r="O355" s="13">
        <f ca="1">IF(Table!E356= "Agriculture", 1,0)</f>
        <v>0</v>
      </c>
      <c r="X355" s="57">
        <f ca="1">(Table!O356/Table!I356)</f>
        <v>40893.40659286196</v>
      </c>
      <c r="Y355" s="58"/>
      <c r="Z355" s="25"/>
      <c r="AA355"/>
      <c r="AB355"/>
      <c r="AE355">
        <f ca="1">IF(Table!T356&gt;'Solution Basic XCEL'!$AI$2, 1,0)</f>
        <v>1</v>
      </c>
      <c r="AH355">
        <f ca="1">IF(Table!T356&gt;'Solution Basic XCEL'!$AI$2, 1,0)</f>
        <v>1</v>
      </c>
      <c r="AJ355" t="s">
        <v>72</v>
      </c>
      <c r="AK355" s="28">
        <f ca="1">(Table!N356/Table!M356)</f>
        <v>0.10183516271049085</v>
      </c>
      <c r="AM355">
        <f t="shared" ca="1" si="5"/>
        <v>1</v>
      </c>
    </row>
    <row r="356" spans="1:39" x14ac:dyDescent="0.3">
      <c r="A356" s="5">
        <f ca="1">IF(Table!B357= "Men", 1, 0)</f>
        <v>0</v>
      </c>
      <c r="B356" s="5">
        <f ca="1">IF(Table!B357 = "Women", 1, 0)</f>
        <v>1</v>
      </c>
      <c r="J356" s="12">
        <f ca="1">IF(Table!E357= "Health", 1,0)</f>
        <v>0</v>
      </c>
      <c r="K356" s="5">
        <f ca="1">IF(Table!E357= "Construction", 1,0)</f>
        <v>0</v>
      </c>
      <c r="L356" s="5">
        <f ca="1">IF(Table!E357= "Teaching", 1,0)</f>
        <v>1</v>
      </c>
      <c r="M356" s="5">
        <f ca="1">IF(Table!E357= "IT", 1,0)</f>
        <v>0</v>
      </c>
      <c r="N356" s="5">
        <f ca="1">IF(Table!E357= "General Work", 1,0)</f>
        <v>0</v>
      </c>
      <c r="O356" s="13">
        <f ca="1">IF(Table!E357= "Agriculture", 1,0)</f>
        <v>0</v>
      </c>
      <c r="X356" s="57">
        <f ca="1">(Table!O357/Table!I357)</f>
        <v>5234.363204380621</v>
      </c>
      <c r="Y356" s="58"/>
      <c r="Z356" s="25"/>
      <c r="AA356"/>
      <c r="AB356"/>
      <c r="AE356">
        <f ca="1">IF(Table!T357&gt;'Solution Basic XCEL'!$AI$2, 1,0)</f>
        <v>1</v>
      </c>
      <c r="AH356">
        <f ca="1">IF(Table!T357&gt;'Solution Basic XCEL'!$AI$2, 1,0)</f>
        <v>1</v>
      </c>
      <c r="AJ356" t="s">
        <v>72</v>
      </c>
      <c r="AK356" s="28">
        <f ca="1">(Table!N357/Table!M357)</f>
        <v>0.73131582509369075</v>
      </c>
      <c r="AM356">
        <f t="shared" ca="1" si="5"/>
        <v>0</v>
      </c>
    </row>
    <row r="357" spans="1:39" x14ac:dyDescent="0.3">
      <c r="A357" s="5">
        <f ca="1">IF(Table!B358= "Men", 1, 0)</f>
        <v>0</v>
      </c>
      <c r="B357" s="5">
        <f ca="1">IF(Table!B358 = "Women", 1, 0)</f>
        <v>1</v>
      </c>
      <c r="J357" s="12">
        <f ca="1">IF(Table!E358= "Health", 1,0)</f>
        <v>0</v>
      </c>
      <c r="K357" s="5">
        <f ca="1">IF(Table!E358= "Construction", 1,0)</f>
        <v>0</v>
      </c>
      <c r="L357" s="5">
        <f ca="1">IF(Table!E358= "Teaching", 1,0)</f>
        <v>0</v>
      </c>
      <c r="M357" s="5">
        <f ca="1">IF(Table!E358= "IT", 1,0)</f>
        <v>1</v>
      </c>
      <c r="N357" s="5">
        <f ca="1">IF(Table!E358= "General Work", 1,0)</f>
        <v>0</v>
      </c>
      <c r="O357" s="13">
        <f ca="1">IF(Table!E358= "Agriculture", 1,0)</f>
        <v>0</v>
      </c>
      <c r="X357" s="57">
        <f ca="1">(Table!O358/Table!I358)</f>
        <v>44333.233484830576</v>
      </c>
      <c r="Y357" s="58"/>
      <c r="Z357" s="25"/>
      <c r="AA357"/>
      <c r="AB357"/>
      <c r="AE357">
        <f ca="1">IF(Table!T358&gt;'Solution Basic XCEL'!$AI$2, 1,0)</f>
        <v>1</v>
      </c>
      <c r="AH357">
        <f ca="1">IF(Table!T358&gt;'Solution Basic XCEL'!$AI$2, 1,0)</f>
        <v>1</v>
      </c>
      <c r="AJ357" t="s">
        <v>72</v>
      </c>
      <c r="AK357" s="28">
        <f ca="1">(Table!N358/Table!M358)</f>
        <v>0.18455159383787534</v>
      </c>
      <c r="AM357">
        <f t="shared" ca="1" si="5"/>
        <v>1</v>
      </c>
    </row>
    <row r="358" spans="1:39" x14ac:dyDescent="0.3">
      <c r="A358" s="5">
        <f ca="1">IF(Table!B359= "Men", 1, 0)</f>
        <v>1</v>
      </c>
      <c r="B358" s="5">
        <f ca="1">IF(Table!B359 = "Women", 1, 0)</f>
        <v>0</v>
      </c>
      <c r="J358" s="12">
        <f ca="1">IF(Table!E359= "Health", 1,0)</f>
        <v>0</v>
      </c>
      <c r="K358" s="5">
        <f ca="1">IF(Table!E359= "Construction", 1,0)</f>
        <v>1</v>
      </c>
      <c r="L358" s="5">
        <f ca="1">IF(Table!E359= "Teaching", 1,0)</f>
        <v>0</v>
      </c>
      <c r="M358" s="5">
        <f ca="1">IF(Table!E359= "IT", 1,0)</f>
        <v>0</v>
      </c>
      <c r="N358" s="5">
        <f ca="1">IF(Table!E359= "General Work", 1,0)</f>
        <v>0</v>
      </c>
      <c r="O358" s="13">
        <f ca="1">IF(Table!E359= "Agriculture", 1,0)</f>
        <v>0</v>
      </c>
      <c r="X358" s="57">
        <f ca="1">(Table!O359/Table!I359)</f>
        <v>2880.9585820036827</v>
      </c>
      <c r="Y358" s="58"/>
      <c r="Z358" s="25"/>
      <c r="AA358"/>
      <c r="AB358"/>
      <c r="AE358">
        <f ca="1">IF(Table!T359&gt;'Solution Basic XCEL'!$AI$2, 1,0)</f>
        <v>1</v>
      </c>
      <c r="AH358">
        <f ca="1">IF(Table!T359&gt;'Solution Basic XCEL'!$AI$2, 1,0)</f>
        <v>1</v>
      </c>
      <c r="AJ358" t="s">
        <v>72</v>
      </c>
      <c r="AK358" s="28">
        <f ca="1">(Table!N359/Table!M359)</f>
        <v>0.91003445267538507</v>
      </c>
      <c r="AM358">
        <f t="shared" ca="1" si="5"/>
        <v>0</v>
      </c>
    </row>
    <row r="359" spans="1:39" x14ac:dyDescent="0.3">
      <c r="A359" s="5">
        <f ca="1">IF(Table!B360= "Men", 1, 0)</f>
        <v>1</v>
      </c>
      <c r="B359" s="5">
        <f ca="1">IF(Table!B360 = "Women", 1, 0)</f>
        <v>0</v>
      </c>
      <c r="J359" s="12">
        <f ca="1">IF(Table!E360= "Health", 1,0)</f>
        <v>0</v>
      </c>
      <c r="K359" s="5">
        <f ca="1">IF(Table!E360= "Construction", 1,0)</f>
        <v>1</v>
      </c>
      <c r="L359" s="5">
        <f ca="1">IF(Table!E360= "Teaching", 1,0)</f>
        <v>0</v>
      </c>
      <c r="M359" s="5">
        <f ca="1">IF(Table!E360= "IT", 1,0)</f>
        <v>0</v>
      </c>
      <c r="N359" s="5">
        <f ca="1">IF(Table!E360= "General Work", 1,0)</f>
        <v>0</v>
      </c>
      <c r="O359" s="13">
        <f ca="1">IF(Table!E360= "Agriculture", 1,0)</f>
        <v>0</v>
      </c>
      <c r="X359" s="57">
        <f ca="1">(Table!O360/Table!I360)</f>
        <v>19745.288321579606</v>
      </c>
      <c r="Y359" s="58"/>
      <c r="Z359" s="25"/>
      <c r="AA359"/>
      <c r="AB359"/>
      <c r="AE359">
        <f ca="1">IF(Table!T360&gt;'Solution Basic XCEL'!$AI$2, 1,0)</f>
        <v>1</v>
      </c>
      <c r="AH359">
        <f ca="1">IF(Table!T360&gt;'Solution Basic XCEL'!$AI$2, 1,0)</f>
        <v>1</v>
      </c>
      <c r="AJ359" t="s">
        <v>72</v>
      </c>
      <c r="AK359" s="28">
        <f ca="1">(Table!N360/Table!M360)</f>
        <v>0.59777454825953036</v>
      </c>
      <c r="AM359">
        <f t="shared" ca="1" si="5"/>
        <v>0</v>
      </c>
    </row>
    <row r="360" spans="1:39" x14ac:dyDescent="0.3">
      <c r="A360" s="5">
        <f ca="1">IF(Table!B361= "Men", 1, 0)</f>
        <v>0</v>
      </c>
      <c r="B360" s="5">
        <f ca="1">IF(Table!B361 = "Women", 1, 0)</f>
        <v>1</v>
      </c>
      <c r="J360" s="12">
        <f ca="1">IF(Table!E361= "Health", 1,0)</f>
        <v>0</v>
      </c>
      <c r="K360" s="5">
        <f ca="1">IF(Table!E361= "Construction", 1,0)</f>
        <v>0</v>
      </c>
      <c r="L360" s="5">
        <f ca="1">IF(Table!E361= "Teaching", 1,0)</f>
        <v>0</v>
      </c>
      <c r="M360" s="5">
        <f ca="1">IF(Table!E361= "IT", 1,0)</f>
        <v>0</v>
      </c>
      <c r="N360" s="5">
        <f ca="1">IF(Table!E361= "General Work", 1,0)</f>
        <v>0</v>
      </c>
      <c r="O360" s="13">
        <f ca="1">IF(Table!E361= "Agriculture", 1,0)</f>
        <v>1</v>
      </c>
      <c r="X360" s="57">
        <f ca="1">(Table!O361/Table!I361)</f>
        <v>30845.508663245029</v>
      </c>
      <c r="Y360" s="58"/>
      <c r="Z360" s="25"/>
      <c r="AA360"/>
      <c r="AB360"/>
      <c r="AE360">
        <f ca="1">IF(Table!T361&gt;'Solution Basic XCEL'!$AI$2, 1,0)</f>
        <v>1</v>
      </c>
      <c r="AH360">
        <f ca="1">IF(Table!T361&gt;'Solution Basic XCEL'!$AI$2, 1,0)</f>
        <v>1</v>
      </c>
      <c r="AJ360" t="s">
        <v>72</v>
      </c>
      <c r="AK360" s="28">
        <f ca="1">(Table!N361/Table!M361)</f>
        <v>0.19174243953395287</v>
      </c>
      <c r="AM360">
        <f t="shared" ca="1" si="5"/>
        <v>1</v>
      </c>
    </row>
    <row r="361" spans="1:39" x14ac:dyDescent="0.3">
      <c r="A361" s="5">
        <f ca="1">IF(Table!B362= "Men", 1, 0)</f>
        <v>0</v>
      </c>
      <c r="B361" s="5">
        <f ca="1">IF(Table!B362 = "Women", 1, 0)</f>
        <v>1</v>
      </c>
      <c r="J361" s="12">
        <f ca="1">IF(Table!E362= "Health", 1,0)</f>
        <v>0</v>
      </c>
      <c r="K361" s="5">
        <f ca="1">IF(Table!E362= "Construction", 1,0)</f>
        <v>0</v>
      </c>
      <c r="L361" s="5">
        <f ca="1">IF(Table!E362= "Teaching", 1,0)</f>
        <v>0</v>
      </c>
      <c r="M361" s="5">
        <f ca="1">IF(Table!E362= "IT", 1,0)</f>
        <v>1</v>
      </c>
      <c r="N361" s="5">
        <f ca="1">IF(Table!E362= "General Work", 1,0)</f>
        <v>0</v>
      </c>
      <c r="O361" s="13">
        <f ca="1">IF(Table!E362= "Agriculture", 1,0)</f>
        <v>0</v>
      </c>
      <c r="X361" s="57">
        <f ca="1">(Table!O362/Table!I362)</f>
        <v>41557.450018242525</v>
      </c>
      <c r="Y361" s="58"/>
      <c r="Z361" s="25"/>
      <c r="AA361"/>
      <c r="AB361"/>
      <c r="AE361">
        <f ca="1">IF(Table!T362&gt;'Solution Basic XCEL'!$AI$2, 1,0)</f>
        <v>1</v>
      </c>
      <c r="AH361">
        <f ca="1">IF(Table!T362&gt;'Solution Basic XCEL'!$AI$2, 1,0)</f>
        <v>1</v>
      </c>
      <c r="AJ361" t="s">
        <v>72</v>
      </c>
      <c r="AK361" s="28">
        <f ca="1">(Table!N362/Table!M362)</f>
        <v>0.53407887602824422</v>
      </c>
      <c r="AM361">
        <f t="shared" ca="1" si="5"/>
        <v>0</v>
      </c>
    </row>
    <row r="362" spans="1:39" x14ac:dyDescent="0.3">
      <c r="A362" s="5">
        <f ca="1">IF(Table!B363= "Men", 1, 0)</f>
        <v>0</v>
      </c>
      <c r="B362" s="5">
        <f ca="1">IF(Table!B363 = "Women", 1, 0)</f>
        <v>1</v>
      </c>
      <c r="J362" s="12">
        <f ca="1">IF(Table!E363= "Health", 1,0)</f>
        <v>1</v>
      </c>
      <c r="K362" s="5">
        <f ca="1">IF(Table!E363= "Construction", 1,0)</f>
        <v>0</v>
      </c>
      <c r="L362" s="5">
        <f ca="1">IF(Table!E363= "Teaching", 1,0)</f>
        <v>0</v>
      </c>
      <c r="M362" s="5">
        <f ca="1">IF(Table!E363= "IT", 1,0)</f>
        <v>0</v>
      </c>
      <c r="N362" s="5">
        <f ca="1">IF(Table!E363= "General Work", 1,0)</f>
        <v>0</v>
      </c>
      <c r="O362" s="13">
        <f ca="1">IF(Table!E363= "Agriculture", 1,0)</f>
        <v>0</v>
      </c>
      <c r="X362" s="57">
        <f ca="1">(Table!O363/Table!I363)</f>
        <v>18549.736408864806</v>
      </c>
      <c r="Y362" s="58"/>
      <c r="Z362" s="25"/>
      <c r="AA362"/>
      <c r="AB362"/>
      <c r="AE362">
        <f ca="1">IF(Table!T363&gt;'Solution Basic XCEL'!$AI$2, 1,0)</f>
        <v>1</v>
      </c>
      <c r="AH362">
        <f ca="1">IF(Table!T363&gt;'Solution Basic XCEL'!$AI$2, 1,0)</f>
        <v>1</v>
      </c>
      <c r="AJ362" t="s">
        <v>72</v>
      </c>
      <c r="AK362" s="28">
        <f ca="1">(Table!N363/Table!M363)</f>
        <v>0.43651265686794716</v>
      </c>
      <c r="AM362">
        <f t="shared" ca="1" si="5"/>
        <v>0</v>
      </c>
    </row>
    <row r="363" spans="1:39" x14ac:dyDescent="0.3">
      <c r="A363" s="5">
        <f ca="1">IF(Table!B364= "Men", 1, 0)</f>
        <v>1</v>
      </c>
      <c r="B363" s="5">
        <f ca="1">IF(Table!B364 = "Women", 1, 0)</f>
        <v>0</v>
      </c>
      <c r="J363" s="12">
        <f ca="1">IF(Table!E364= "Health", 1,0)</f>
        <v>1</v>
      </c>
      <c r="K363" s="5">
        <f ca="1">IF(Table!E364= "Construction", 1,0)</f>
        <v>0</v>
      </c>
      <c r="L363" s="5">
        <f ca="1">IF(Table!E364= "Teaching", 1,0)</f>
        <v>0</v>
      </c>
      <c r="M363" s="5">
        <f ca="1">IF(Table!E364= "IT", 1,0)</f>
        <v>0</v>
      </c>
      <c r="N363" s="5">
        <f ca="1">IF(Table!E364= "General Work", 1,0)</f>
        <v>0</v>
      </c>
      <c r="O363" s="13">
        <f ca="1">IF(Table!E364= "Agriculture", 1,0)</f>
        <v>0</v>
      </c>
      <c r="X363" s="57">
        <f ca="1">(Table!O364/Table!I364)</f>
        <v>9114.7788404213497</v>
      </c>
      <c r="Y363" s="58"/>
      <c r="Z363" s="25"/>
      <c r="AA363"/>
      <c r="AB363"/>
      <c r="AE363">
        <f ca="1">IF(Table!T364&gt;'Solution Basic XCEL'!$AI$2, 1,0)</f>
        <v>1</v>
      </c>
      <c r="AH363">
        <f ca="1">IF(Table!T364&gt;'Solution Basic XCEL'!$AI$2, 1,0)</f>
        <v>1</v>
      </c>
      <c r="AJ363" t="s">
        <v>72</v>
      </c>
      <c r="AK363" s="28">
        <f ca="1">(Table!N364/Table!M364)</f>
        <v>0.43326513009968248</v>
      </c>
      <c r="AM363">
        <f t="shared" ca="1" si="5"/>
        <v>0</v>
      </c>
    </row>
    <row r="364" spans="1:39" x14ac:dyDescent="0.3">
      <c r="A364" s="5">
        <f ca="1">IF(Table!B365= "Men", 1, 0)</f>
        <v>0</v>
      </c>
      <c r="B364" s="5">
        <f ca="1">IF(Table!B365 = "Women", 1, 0)</f>
        <v>1</v>
      </c>
      <c r="J364" s="12">
        <f ca="1">IF(Table!E365= "Health", 1,0)</f>
        <v>0</v>
      </c>
      <c r="K364" s="5">
        <f ca="1">IF(Table!E365= "Construction", 1,0)</f>
        <v>0</v>
      </c>
      <c r="L364" s="5">
        <f ca="1">IF(Table!E365= "Teaching", 1,0)</f>
        <v>1</v>
      </c>
      <c r="M364" s="5">
        <f ca="1">IF(Table!E365= "IT", 1,0)</f>
        <v>0</v>
      </c>
      <c r="N364" s="5">
        <f ca="1">IF(Table!E365= "General Work", 1,0)</f>
        <v>0</v>
      </c>
      <c r="O364" s="13">
        <f ca="1">IF(Table!E365= "Agriculture", 1,0)</f>
        <v>0</v>
      </c>
      <c r="X364" s="57">
        <f ca="1">(Table!O365/Table!I365)</f>
        <v>20697.579914634141</v>
      </c>
      <c r="Y364" s="58"/>
      <c r="Z364" s="25"/>
      <c r="AA364"/>
      <c r="AB364"/>
      <c r="AE364">
        <f ca="1">IF(Table!T365&gt;'Solution Basic XCEL'!$AI$2, 1,0)</f>
        <v>1</v>
      </c>
      <c r="AH364">
        <f ca="1">IF(Table!T365&gt;'Solution Basic XCEL'!$AI$2, 1,0)</f>
        <v>1</v>
      </c>
      <c r="AJ364" t="s">
        <v>72</v>
      </c>
      <c r="AK364" s="28">
        <f ca="1">(Table!N365/Table!M365)</f>
        <v>0.64246210813218652</v>
      </c>
      <c r="AM364">
        <f t="shared" ref="AM364:AM427" ca="1" si="6">IF(AK364&lt;$AS$3, 1,0)</f>
        <v>0</v>
      </c>
    </row>
    <row r="365" spans="1:39" x14ac:dyDescent="0.3">
      <c r="A365" s="5">
        <f ca="1">IF(Table!B366= "Men", 1, 0)</f>
        <v>1</v>
      </c>
      <c r="B365" s="5">
        <f ca="1">IF(Table!B366 = "Women", 1, 0)</f>
        <v>0</v>
      </c>
      <c r="J365" s="12">
        <f ca="1">IF(Table!E366= "Health", 1,0)</f>
        <v>0</v>
      </c>
      <c r="K365" s="5">
        <f ca="1">IF(Table!E366= "Construction", 1,0)</f>
        <v>0</v>
      </c>
      <c r="L365" s="5">
        <f ca="1">IF(Table!E366= "Teaching", 1,0)</f>
        <v>0</v>
      </c>
      <c r="M365" s="5">
        <f ca="1">IF(Table!E366= "IT", 1,0)</f>
        <v>1</v>
      </c>
      <c r="N365" s="5">
        <f ca="1">IF(Table!E366= "General Work", 1,0)</f>
        <v>0</v>
      </c>
      <c r="O365" s="13">
        <f ca="1">IF(Table!E366= "Agriculture", 1,0)</f>
        <v>0</v>
      </c>
      <c r="X365" s="57">
        <f ca="1">(Table!O366/Table!I366)</f>
        <v>2548.0348098635427</v>
      </c>
      <c r="Y365" s="58"/>
      <c r="Z365" s="25"/>
      <c r="AA365"/>
      <c r="AB365"/>
      <c r="AE365">
        <f ca="1">IF(Table!T366&gt;'Solution Basic XCEL'!$AI$2, 1,0)</f>
        <v>0</v>
      </c>
      <c r="AH365">
        <f ca="1">IF(Table!T366&gt;'Solution Basic XCEL'!$AI$2, 1,0)</f>
        <v>0</v>
      </c>
      <c r="AJ365" t="s">
        <v>72</v>
      </c>
      <c r="AK365" s="28">
        <f ca="1">(Table!N366/Table!M366)</f>
        <v>0.15887511025488654</v>
      </c>
      <c r="AM365">
        <f t="shared" ca="1" si="6"/>
        <v>1</v>
      </c>
    </row>
    <row r="366" spans="1:39" x14ac:dyDescent="0.3">
      <c r="A366" s="5">
        <f ca="1">IF(Table!B367= "Men", 1, 0)</f>
        <v>1</v>
      </c>
      <c r="B366" s="5">
        <f ca="1">IF(Table!B367 = "Women", 1, 0)</f>
        <v>0</v>
      </c>
      <c r="J366" s="12">
        <f ca="1">IF(Table!E367= "Health", 1,0)</f>
        <v>0</v>
      </c>
      <c r="K366" s="5">
        <f ca="1">IF(Table!E367= "Construction", 1,0)</f>
        <v>0</v>
      </c>
      <c r="L366" s="5">
        <f ca="1">IF(Table!E367= "Teaching", 1,0)</f>
        <v>0</v>
      </c>
      <c r="M366" s="5">
        <f ca="1">IF(Table!E367= "IT", 1,0)</f>
        <v>1</v>
      </c>
      <c r="N366" s="5">
        <f ca="1">IF(Table!E367= "General Work", 1,0)</f>
        <v>0</v>
      </c>
      <c r="O366" s="13">
        <f ca="1">IF(Table!E367= "Agriculture", 1,0)</f>
        <v>0</v>
      </c>
      <c r="X366" s="57">
        <f ca="1">(Table!O367/Table!I367)</f>
        <v>17952.971845054974</v>
      </c>
      <c r="Y366" s="58"/>
      <c r="Z366" s="25"/>
      <c r="AA366"/>
      <c r="AB366"/>
      <c r="AE366">
        <f ca="1">IF(Table!T367&gt;'Solution Basic XCEL'!$AI$2, 1,0)</f>
        <v>0</v>
      </c>
      <c r="AH366">
        <f ca="1">IF(Table!T367&gt;'Solution Basic XCEL'!$AI$2, 1,0)</f>
        <v>0</v>
      </c>
      <c r="AJ366" t="s">
        <v>72</v>
      </c>
      <c r="AK366" s="28">
        <f ca="1">(Table!N367/Table!M367)</f>
        <v>0.10362659772120353</v>
      </c>
      <c r="AM366">
        <f t="shared" ca="1" si="6"/>
        <v>1</v>
      </c>
    </row>
    <row r="367" spans="1:39" x14ac:dyDescent="0.3">
      <c r="A367" s="5">
        <f ca="1">IF(Table!B368= "Men", 1, 0)</f>
        <v>0</v>
      </c>
      <c r="B367" s="5">
        <f ca="1">IF(Table!B368 = "Women", 1, 0)</f>
        <v>1</v>
      </c>
      <c r="J367" s="12">
        <f ca="1">IF(Table!E368= "Health", 1,0)</f>
        <v>0</v>
      </c>
      <c r="K367" s="5">
        <f ca="1">IF(Table!E368= "Construction", 1,0)</f>
        <v>0</v>
      </c>
      <c r="L367" s="5">
        <f ca="1">IF(Table!E368= "Teaching", 1,0)</f>
        <v>0</v>
      </c>
      <c r="M367" s="5">
        <f ca="1">IF(Table!E368= "IT", 1,0)</f>
        <v>1</v>
      </c>
      <c r="N367" s="5">
        <f ca="1">IF(Table!E368= "General Work", 1,0)</f>
        <v>0</v>
      </c>
      <c r="O367" s="13">
        <f ca="1">IF(Table!E368= "Agriculture", 1,0)</f>
        <v>0</v>
      </c>
      <c r="X367" s="57">
        <f ca="1">(Table!O368/Table!I368)</f>
        <v>23095.494909857534</v>
      </c>
      <c r="Y367" s="58"/>
      <c r="Z367" s="25"/>
      <c r="AA367"/>
      <c r="AB367"/>
      <c r="AE367">
        <f ca="1">IF(Table!T368&gt;'Solution Basic XCEL'!$AI$2, 1,0)</f>
        <v>1</v>
      </c>
      <c r="AH367">
        <f ca="1">IF(Table!T368&gt;'Solution Basic XCEL'!$AI$2, 1,0)</f>
        <v>1</v>
      </c>
      <c r="AJ367" t="s">
        <v>72</v>
      </c>
      <c r="AK367" s="28">
        <f ca="1">(Table!N368/Table!M368)</f>
        <v>0.77736073139518147</v>
      </c>
      <c r="AM367">
        <f t="shared" ca="1" si="6"/>
        <v>0</v>
      </c>
    </row>
    <row r="368" spans="1:39" x14ac:dyDescent="0.3">
      <c r="A368" s="5">
        <f ca="1">IF(Table!B369= "Men", 1, 0)</f>
        <v>1</v>
      </c>
      <c r="B368" s="5">
        <f ca="1">IF(Table!B369 = "Women", 1, 0)</f>
        <v>0</v>
      </c>
      <c r="J368" s="12">
        <f ca="1">IF(Table!E369= "Health", 1,0)</f>
        <v>0</v>
      </c>
      <c r="K368" s="5">
        <f ca="1">IF(Table!E369= "Construction", 1,0)</f>
        <v>0</v>
      </c>
      <c r="L368" s="5">
        <f ca="1">IF(Table!E369= "Teaching", 1,0)</f>
        <v>0</v>
      </c>
      <c r="M368" s="5">
        <f ca="1">IF(Table!E369= "IT", 1,0)</f>
        <v>1</v>
      </c>
      <c r="N368" s="5">
        <f ca="1">IF(Table!E369= "General Work", 1,0)</f>
        <v>0</v>
      </c>
      <c r="O368" s="13">
        <f ca="1">IF(Table!E369= "Agriculture", 1,0)</f>
        <v>0</v>
      </c>
      <c r="X368" s="57">
        <f ca="1">(Table!O369/Table!I369)</f>
        <v>11188.387793455126</v>
      </c>
      <c r="Y368" s="58"/>
      <c r="Z368" s="25"/>
      <c r="AA368"/>
      <c r="AB368"/>
      <c r="AE368">
        <f ca="1">IF(Table!T369&gt;'Solution Basic XCEL'!$AI$2, 1,0)</f>
        <v>1</v>
      </c>
      <c r="AH368">
        <f ca="1">IF(Table!T369&gt;'Solution Basic XCEL'!$AI$2, 1,0)</f>
        <v>1</v>
      </c>
      <c r="AJ368" t="s">
        <v>72</v>
      </c>
      <c r="AK368" s="28">
        <f ca="1">(Table!N369/Table!M369)</f>
        <v>0.897260793731395</v>
      </c>
      <c r="AM368">
        <f t="shared" ca="1" si="6"/>
        <v>0</v>
      </c>
    </row>
    <row r="369" spans="1:39" x14ac:dyDescent="0.3">
      <c r="A369" s="5">
        <f ca="1">IF(Table!B370= "Men", 1, 0)</f>
        <v>0</v>
      </c>
      <c r="B369" s="5">
        <f ca="1">IF(Table!B370 = "Women", 1, 0)</f>
        <v>1</v>
      </c>
      <c r="J369" s="12">
        <f ca="1">IF(Table!E370= "Health", 1,0)</f>
        <v>0</v>
      </c>
      <c r="K369" s="5">
        <f ca="1">IF(Table!E370= "Construction", 1,0)</f>
        <v>1</v>
      </c>
      <c r="L369" s="5">
        <f ca="1">IF(Table!E370= "Teaching", 1,0)</f>
        <v>0</v>
      </c>
      <c r="M369" s="5">
        <f ca="1">IF(Table!E370= "IT", 1,0)</f>
        <v>0</v>
      </c>
      <c r="N369" s="5">
        <f ca="1">IF(Table!E370= "General Work", 1,0)</f>
        <v>0</v>
      </c>
      <c r="O369" s="13">
        <f ca="1">IF(Table!E370= "Agriculture", 1,0)</f>
        <v>0</v>
      </c>
      <c r="X369" s="57">
        <f ca="1">(Table!O370/Table!I370)</f>
        <v>23314.167567990287</v>
      </c>
      <c r="Y369" s="58"/>
      <c r="Z369" s="25"/>
      <c r="AA369"/>
      <c r="AB369"/>
      <c r="AE369">
        <f ca="1">IF(Table!T370&gt;'Solution Basic XCEL'!$AI$2, 1,0)</f>
        <v>1</v>
      </c>
      <c r="AH369">
        <f ca="1">IF(Table!T370&gt;'Solution Basic XCEL'!$AI$2, 1,0)</f>
        <v>1</v>
      </c>
      <c r="AJ369" t="s">
        <v>72</v>
      </c>
      <c r="AK369" s="28">
        <f ca="1">(Table!N370/Table!M370)</f>
        <v>0.16548945631674639</v>
      </c>
      <c r="AM369">
        <f t="shared" ca="1" si="6"/>
        <v>1</v>
      </c>
    </row>
    <row r="370" spans="1:39" x14ac:dyDescent="0.3">
      <c r="A370" s="5">
        <f ca="1">IF(Table!B371= "Men", 1, 0)</f>
        <v>1</v>
      </c>
      <c r="B370" s="5">
        <f ca="1">IF(Table!B371 = "Women", 1, 0)</f>
        <v>0</v>
      </c>
      <c r="J370" s="12">
        <f ca="1">IF(Table!E371= "Health", 1,0)</f>
        <v>0</v>
      </c>
      <c r="K370" s="5">
        <f ca="1">IF(Table!E371= "Construction", 1,0)</f>
        <v>0</v>
      </c>
      <c r="L370" s="5">
        <f ca="1">IF(Table!E371= "Teaching", 1,0)</f>
        <v>0</v>
      </c>
      <c r="M370" s="5">
        <f ca="1">IF(Table!E371= "IT", 1,0)</f>
        <v>0</v>
      </c>
      <c r="N370" s="5">
        <f ca="1">IF(Table!E371= "General Work", 1,0)</f>
        <v>1</v>
      </c>
      <c r="O370" s="13">
        <f ca="1">IF(Table!E371= "Agriculture", 1,0)</f>
        <v>0</v>
      </c>
      <c r="X370" s="57">
        <f ca="1">(Table!O371/Table!I371)</f>
        <v>14798.035686993042</v>
      </c>
      <c r="Y370" s="58"/>
      <c r="Z370" s="25"/>
      <c r="AA370"/>
      <c r="AB370"/>
      <c r="AE370">
        <f ca="1">IF(Table!T371&gt;'Solution Basic XCEL'!$AI$2, 1,0)</f>
        <v>1</v>
      </c>
      <c r="AH370">
        <f ca="1">IF(Table!T371&gt;'Solution Basic XCEL'!$AI$2, 1,0)</f>
        <v>1</v>
      </c>
      <c r="AJ370" t="s">
        <v>72</v>
      </c>
      <c r="AK370" s="28">
        <f ca="1">(Table!N371/Table!M371)</f>
        <v>0.98839826637686135</v>
      </c>
      <c r="AM370">
        <f t="shared" ca="1" si="6"/>
        <v>0</v>
      </c>
    </row>
    <row r="371" spans="1:39" x14ac:dyDescent="0.3">
      <c r="A371" s="5">
        <f ca="1">IF(Table!B372= "Men", 1, 0)</f>
        <v>1</v>
      </c>
      <c r="B371" s="5">
        <f ca="1">IF(Table!B372 = "Women", 1, 0)</f>
        <v>0</v>
      </c>
      <c r="J371" s="12">
        <f ca="1">IF(Table!E372= "Health", 1,0)</f>
        <v>0</v>
      </c>
      <c r="K371" s="5">
        <f ca="1">IF(Table!E372= "Construction", 1,0)</f>
        <v>0</v>
      </c>
      <c r="L371" s="5">
        <f ca="1">IF(Table!E372= "Teaching", 1,0)</f>
        <v>0</v>
      </c>
      <c r="M371" s="5">
        <f ca="1">IF(Table!E372= "IT", 1,0)</f>
        <v>1</v>
      </c>
      <c r="N371" s="5">
        <f ca="1">IF(Table!E372= "General Work", 1,0)</f>
        <v>0</v>
      </c>
      <c r="O371" s="13">
        <f ca="1">IF(Table!E372= "Agriculture", 1,0)</f>
        <v>0</v>
      </c>
      <c r="X371" s="57">
        <f ca="1">(Table!O372/Table!I372)</f>
        <v>16630.455004173593</v>
      </c>
      <c r="Y371" s="58"/>
      <c r="Z371" s="25"/>
      <c r="AA371"/>
      <c r="AB371"/>
      <c r="AE371">
        <f ca="1">IF(Table!T372&gt;'Solution Basic XCEL'!$AI$2, 1,0)</f>
        <v>1</v>
      </c>
      <c r="AH371">
        <f ca="1">IF(Table!T372&gt;'Solution Basic XCEL'!$AI$2, 1,0)</f>
        <v>1</v>
      </c>
      <c r="AJ371" t="s">
        <v>72</v>
      </c>
      <c r="AK371" s="28">
        <f ca="1">(Table!N372/Table!M372)</f>
        <v>0.9122639354220532</v>
      </c>
      <c r="AM371">
        <f t="shared" ca="1" si="6"/>
        <v>0</v>
      </c>
    </row>
    <row r="372" spans="1:39" x14ac:dyDescent="0.3">
      <c r="A372" s="5">
        <f ca="1">IF(Table!B373= "Men", 1, 0)</f>
        <v>1</v>
      </c>
      <c r="B372" s="5">
        <f ca="1">IF(Table!B373 = "Women", 1, 0)</f>
        <v>0</v>
      </c>
      <c r="J372" s="12">
        <f ca="1">IF(Table!E373= "Health", 1,0)</f>
        <v>1</v>
      </c>
      <c r="K372" s="5">
        <f ca="1">IF(Table!E373= "Construction", 1,0)</f>
        <v>0</v>
      </c>
      <c r="L372" s="5">
        <f ca="1">IF(Table!E373= "Teaching", 1,0)</f>
        <v>0</v>
      </c>
      <c r="M372" s="5">
        <f ca="1">IF(Table!E373= "IT", 1,0)</f>
        <v>0</v>
      </c>
      <c r="N372" s="5">
        <f ca="1">IF(Table!E373= "General Work", 1,0)</f>
        <v>0</v>
      </c>
      <c r="O372" s="13">
        <f ca="1">IF(Table!E373= "Agriculture", 1,0)</f>
        <v>0</v>
      </c>
      <c r="X372" s="57">
        <f ca="1">(Table!O373/Table!I373)</f>
        <v>7527.3300750770668</v>
      </c>
      <c r="Y372" s="58"/>
      <c r="Z372" s="25"/>
      <c r="AA372"/>
      <c r="AB372"/>
      <c r="AE372">
        <f ca="1">IF(Table!T373&gt;'Solution Basic XCEL'!$AI$2, 1,0)</f>
        <v>0</v>
      </c>
      <c r="AH372">
        <f ca="1">IF(Table!T373&gt;'Solution Basic XCEL'!$AI$2, 1,0)</f>
        <v>0</v>
      </c>
      <c r="AJ372" t="s">
        <v>72</v>
      </c>
      <c r="AK372" s="28">
        <f ca="1">(Table!N373/Table!M373)</f>
        <v>0.12479756021608823</v>
      </c>
      <c r="AM372">
        <f t="shared" ca="1" si="6"/>
        <v>1</v>
      </c>
    </row>
    <row r="373" spans="1:39" x14ac:dyDescent="0.3">
      <c r="A373" s="5">
        <f ca="1">IF(Table!B374= "Men", 1, 0)</f>
        <v>1</v>
      </c>
      <c r="B373" s="5">
        <f ca="1">IF(Table!B374 = "Women", 1, 0)</f>
        <v>0</v>
      </c>
      <c r="J373" s="12">
        <f ca="1">IF(Table!E374= "Health", 1,0)</f>
        <v>0</v>
      </c>
      <c r="K373" s="5">
        <f ca="1">IF(Table!E374= "Construction", 1,0)</f>
        <v>1</v>
      </c>
      <c r="L373" s="5">
        <f ca="1">IF(Table!E374= "Teaching", 1,0)</f>
        <v>0</v>
      </c>
      <c r="M373" s="5">
        <f ca="1">IF(Table!E374= "IT", 1,0)</f>
        <v>0</v>
      </c>
      <c r="N373" s="5">
        <f ca="1">IF(Table!E374= "General Work", 1,0)</f>
        <v>0</v>
      </c>
      <c r="O373" s="13">
        <f ca="1">IF(Table!E374= "Agriculture", 1,0)</f>
        <v>0</v>
      </c>
      <c r="X373" s="57">
        <f ca="1">(Table!O374/Table!I374)</f>
        <v>65753.759909358123</v>
      </c>
      <c r="Y373" s="58"/>
      <c r="Z373" s="25"/>
      <c r="AA373"/>
      <c r="AB373"/>
      <c r="AE373">
        <f ca="1">IF(Table!T374&gt;'Solution Basic XCEL'!$AI$2, 1,0)</f>
        <v>1</v>
      </c>
      <c r="AH373">
        <f ca="1">IF(Table!T374&gt;'Solution Basic XCEL'!$AI$2, 1,0)</f>
        <v>1</v>
      </c>
      <c r="AJ373" t="s">
        <v>72</v>
      </c>
      <c r="AK373" s="28">
        <f ca="1">(Table!N374/Table!M374)</f>
        <v>4.3064237321767229E-2</v>
      </c>
      <c r="AM373">
        <f t="shared" ca="1" si="6"/>
        <v>1</v>
      </c>
    </row>
    <row r="374" spans="1:39" x14ac:dyDescent="0.3">
      <c r="A374" s="5">
        <f ca="1">IF(Table!B375= "Men", 1, 0)</f>
        <v>0</v>
      </c>
      <c r="B374" s="5">
        <f ca="1">IF(Table!B375 = "Women", 1, 0)</f>
        <v>1</v>
      </c>
      <c r="J374" s="12">
        <f ca="1">IF(Table!E375= "Health", 1,0)</f>
        <v>1</v>
      </c>
      <c r="K374" s="5">
        <f ca="1">IF(Table!E375= "Construction", 1,0)</f>
        <v>0</v>
      </c>
      <c r="L374" s="5">
        <f ca="1">IF(Table!E375= "Teaching", 1,0)</f>
        <v>0</v>
      </c>
      <c r="M374" s="5">
        <f ca="1">IF(Table!E375= "IT", 1,0)</f>
        <v>0</v>
      </c>
      <c r="N374" s="5">
        <f ca="1">IF(Table!E375= "General Work", 1,0)</f>
        <v>0</v>
      </c>
      <c r="O374" s="13">
        <f ca="1">IF(Table!E375= "Agriculture", 1,0)</f>
        <v>0</v>
      </c>
      <c r="X374" s="57">
        <f ca="1">(Table!O375/Table!I375)</f>
        <v>29542.337702476918</v>
      </c>
      <c r="Y374" s="58"/>
      <c r="Z374" s="25"/>
      <c r="AA374"/>
      <c r="AB374"/>
      <c r="AE374">
        <f ca="1">IF(Table!T375&gt;'Solution Basic XCEL'!$AI$2, 1,0)</f>
        <v>1</v>
      </c>
      <c r="AH374">
        <f ca="1">IF(Table!T375&gt;'Solution Basic XCEL'!$AI$2, 1,0)</f>
        <v>1</v>
      </c>
      <c r="AJ374" t="s">
        <v>72</v>
      </c>
      <c r="AK374" s="28">
        <f ca="1">(Table!N375/Table!M375)</f>
        <v>0.93876312779887972</v>
      </c>
      <c r="AM374">
        <f t="shared" ca="1" si="6"/>
        <v>0</v>
      </c>
    </row>
    <row r="375" spans="1:39" x14ac:dyDescent="0.3">
      <c r="A375" s="5">
        <f ca="1">IF(Table!B376= "Men", 1, 0)</f>
        <v>0</v>
      </c>
      <c r="B375" s="5">
        <f ca="1">IF(Table!B376 = "Women", 1, 0)</f>
        <v>1</v>
      </c>
      <c r="J375" s="12">
        <f ca="1">IF(Table!E376= "Health", 1,0)</f>
        <v>0</v>
      </c>
      <c r="K375" s="5">
        <f ca="1">IF(Table!E376= "Construction", 1,0)</f>
        <v>0</v>
      </c>
      <c r="L375" s="5">
        <f ca="1">IF(Table!E376= "Teaching", 1,0)</f>
        <v>0</v>
      </c>
      <c r="M375" s="5">
        <f ca="1">IF(Table!E376= "IT", 1,0)</f>
        <v>0</v>
      </c>
      <c r="N375" s="5">
        <f ca="1">IF(Table!E376= "General Work", 1,0)</f>
        <v>0</v>
      </c>
      <c r="O375" s="13">
        <f ca="1">IF(Table!E376= "Agriculture", 1,0)</f>
        <v>1</v>
      </c>
      <c r="X375" s="57">
        <f ca="1">(Table!O376/Table!I376)</f>
        <v>37698.105459233979</v>
      </c>
      <c r="Y375" s="58"/>
      <c r="Z375" s="25"/>
      <c r="AA375"/>
      <c r="AB375"/>
      <c r="AE375">
        <f ca="1">IF(Table!T376&gt;'Solution Basic XCEL'!$AI$2, 1,0)</f>
        <v>1</v>
      </c>
      <c r="AH375">
        <f ca="1">IF(Table!T376&gt;'Solution Basic XCEL'!$AI$2, 1,0)</f>
        <v>1</v>
      </c>
      <c r="AJ375" t="s">
        <v>72</v>
      </c>
      <c r="AK375" s="28">
        <f ca="1">(Table!N376/Table!M376)</f>
        <v>0.38562331275365469</v>
      </c>
      <c r="AM375">
        <f t="shared" ca="1" si="6"/>
        <v>0</v>
      </c>
    </row>
    <row r="376" spans="1:39" x14ac:dyDescent="0.3">
      <c r="A376" s="5">
        <f ca="1">IF(Table!B377= "Men", 1, 0)</f>
        <v>1</v>
      </c>
      <c r="B376" s="5">
        <f ca="1">IF(Table!B377 = "Women", 1, 0)</f>
        <v>0</v>
      </c>
      <c r="J376" s="12">
        <f ca="1">IF(Table!E377= "Health", 1,0)</f>
        <v>0</v>
      </c>
      <c r="K376" s="5">
        <f ca="1">IF(Table!E377= "Construction", 1,0)</f>
        <v>0</v>
      </c>
      <c r="L376" s="5">
        <f ca="1">IF(Table!E377= "Teaching", 1,0)</f>
        <v>0</v>
      </c>
      <c r="M376" s="5">
        <f ca="1">IF(Table!E377= "IT", 1,0)</f>
        <v>0</v>
      </c>
      <c r="N376" s="5">
        <f ca="1">IF(Table!E377= "General Work", 1,0)</f>
        <v>1</v>
      </c>
      <c r="O376" s="13">
        <f ca="1">IF(Table!E377= "Agriculture", 1,0)</f>
        <v>0</v>
      </c>
      <c r="X376" s="57">
        <f ca="1">(Table!O377/Table!I377)</f>
        <v>78815.180463947851</v>
      </c>
      <c r="Y376" s="58"/>
      <c r="Z376" s="25"/>
      <c r="AA376"/>
      <c r="AB376"/>
      <c r="AE376">
        <f ca="1">IF(Table!T377&gt;'Solution Basic XCEL'!$AI$2, 1,0)</f>
        <v>1</v>
      </c>
      <c r="AH376">
        <f ca="1">IF(Table!T377&gt;'Solution Basic XCEL'!$AI$2, 1,0)</f>
        <v>1</v>
      </c>
      <c r="AJ376" t="s">
        <v>72</v>
      </c>
      <c r="AK376" s="28">
        <f ca="1">(Table!N377/Table!M377)</f>
        <v>0.62900578573155586</v>
      </c>
      <c r="AM376">
        <f t="shared" ca="1" si="6"/>
        <v>0</v>
      </c>
    </row>
    <row r="377" spans="1:39" x14ac:dyDescent="0.3">
      <c r="A377" s="5">
        <f ca="1">IF(Table!B378= "Men", 1, 0)</f>
        <v>1</v>
      </c>
      <c r="B377" s="5">
        <f ca="1">IF(Table!B378 = "Women", 1, 0)</f>
        <v>0</v>
      </c>
      <c r="J377" s="12">
        <f ca="1">IF(Table!E378= "Health", 1,0)</f>
        <v>0</v>
      </c>
      <c r="K377" s="5">
        <f ca="1">IF(Table!E378= "Construction", 1,0)</f>
        <v>0</v>
      </c>
      <c r="L377" s="5">
        <f ca="1">IF(Table!E378= "Teaching", 1,0)</f>
        <v>1</v>
      </c>
      <c r="M377" s="5">
        <f ca="1">IF(Table!E378= "IT", 1,0)</f>
        <v>0</v>
      </c>
      <c r="N377" s="5">
        <f ca="1">IF(Table!E378= "General Work", 1,0)</f>
        <v>0</v>
      </c>
      <c r="O377" s="13">
        <f ca="1">IF(Table!E378= "Agriculture", 1,0)</f>
        <v>0</v>
      </c>
      <c r="X377" s="57">
        <f ca="1">(Table!O378/Table!I378)</f>
        <v>2339.6636382391853</v>
      </c>
      <c r="Y377" s="58"/>
      <c r="Z377" s="25"/>
      <c r="AA377"/>
      <c r="AB377"/>
      <c r="AE377">
        <f ca="1">IF(Table!T378&gt;'Solution Basic XCEL'!$AI$2, 1,0)</f>
        <v>1</v>
      </c>
      <c r="AH377">
        <f ca="1">IF(Table!T378&gt;'Solution Basic XCEL'!$AI$2, 1,0)</f>
        <v>1</v>
      </c>
      <c r="AJ377" t="s">
        <v>72</v>
      </c>
      <c r="AK377" s="28">
        <f ca="1">(Table!N378/Table!M378)</f>
        <v>0.47155389791272029</v>
      </c>
      <c r="AM377">
        <f t="shared" ca="1" si="6"/>
        <v>0</v>
      </c>
    </row>
    <row r="378" spans="1:39" x14ac:dyDescent="0.3">
      <c r="A378" s="5">
        <f ca="1">IF(Table!B379= "Men", 1, 0)</f>
        <v>0</v>
      </c>
      <c r="B378" s="5">
        <f ca="1">IF(Table!B379 = "Women", 1, 0)</f>
        <v>1</v>
      </c>
      <c r="J378" s="12">
        <f ca="1">IF(Table!E379= "Health", 1,0)</f>
        <v>1</v>
      </c>
      <c r="K378" s="5">
        <f ca="1">IF(Table!E379= "Construction", 1,0)</f>
        <v>0</v>
      </c>
      <c r="L378" s="5">
        <f ca="1">IF(Table!E379= "Teaching", 1,0)</f>
        <v>0</v>
      </c>
      <c r="M378" s="5">
        <f ca="1">IF(Table!E379= "IT", 1,0)</f>
        <v>0</v>
      </c>
      <c r="N378" s="5">
        <f ca="1">IF(Table!E379= "General Work", 1,0)</f>
        <v>0</v>
      </c>
      <c r="O378" s="13">
        <f ca="1">IF(Table!E379= "Agriculture", 1,0)</f>
        <v>0</v>
      </c>
      <c r="X378" s="57">
        <f ca="1">(Table!O379/Table!I379)</f>
        <v>21949.296411587849</v>
      </c>
      <c r="Y378" s="58"/>
      <c r="Z378" s="25"/>
      <c r="AA378"/>
      <c r="AB378"/>
      <c r="AE378">
        <f ca="1">IF(Table!T379&gt;'Solution Basic XCEL'!$AI$2, 1,0)</f>
        <v>0</v>
      </c>
      <c r="AH378">
        <f ca="1">IF(Table!T379&gt;'Solution Basic XCEL'!$AI$2, 1,0)</f>
        <v>0</v>
      </c>
      <c r="AJ378" t="s">
        <v>72</v>
      </c>
      <c r="AK378" s="28">
        <f ca="1">(Table!N379/Table!M379)</f>
        <v>0.29185000517067028</v>
      </c>
      <c r="AM378">
        <f t="shared" ca="1" si="6"/>
        <v>1</v>
      </c>
    </row>
    <row r="379" spans="1:39" x14ac:dyDescent="0.3">
      <c r="A379" s="5">
        <f ca="1">IF(Table!B380= "Men", 1, 0)</f>
        <v>1</v>
      </c>
      <c r="B379" s="5">
        <f ca="1">IF(Table!B380 = "Women", 1, 0)</f>
        <v>0</v>
      </c>
      <c r="J379" s="12">
        <f ca="1">IF(Table!E380= "Health", 1,0)</f>
        <v>0</v>
      </c>
      <c r="K379" s="5">
        <f ca="1">IF(Table!E380= "Construction", 1,0)</f>
        <v>0</v>
      </c>
      <c r="L379" s="5">
        <f ca="1">IF(Table!E380= "Teaching", 1,0)</f>
        <v>0</v>
      </c>
      <c r="M379" s="5">
        <f ca="1">IF(Table!E380= "IT", 1,0)</f>
        <v>0</v>
      </c>
      <c r="N379" s="5">
        <f ca="1">IF(Table!E380= "General Work", 1,0)</f>
        <v>0</v>
      </c>
      <c r="O379" s="13">
        <f ca="1">IF(Table!E380= "Agriculture", 1,0)</f>
        <v>1</v>
      </c>
      <c r="X379" s="57">
        <f ca="1">(Table!O380/Table!I380)</f>
        <v>56493.190365401293</v>
      </c>
      <c r="Y379" s="58"/>
      <c r="Z379" s="25"/>
      <c r="AA379"/>
      <c r="AB379"/>
      <c r="AE379">
        <f ca="1">IF(Table!T380&gt;'Solution Basic XCEL'!$AI$2, 1,0)</f>
        <v>1</v>
      </c>
      <c r="AH379">
        <f ca="1">IF(Table!T380&gt;'Solution Basic XCEL'!$AI$2, 1,0)</f>
        <v>1</v>
      </c>
      <c r="AJ379" t="s">
        <v>72</v>
      </c>
      <c r="AK379" s="28">
        <f ca="1">(Table!N380/Table!M380)</f>
        <v>0.92168268408684018</v>
      </c>
      <c r="AM379">
        <f t="shared" ca="1" si="6"/>
        <v>0</v>
      </c>
    </row>
    <row r="380" spans="1:39" x14ac:dyDescent="0.3">
      <c r="A380" s="5">
        <f ca="1">IF(Table!B381= "Men", 1, 0)</f>
        <v>0</v>
      </c>
      <c r="B380" s="5">
        <f ca="1">IF(Table!B381 = "Women", 1, 0)</f>
        <v>1</v>
      </c>
      <c r="J380" s="12">
        <f ca="1">IF(Table!E381= "Health", 1,0)</f>
        <v>0</v>
      </c>
      <c r="K380" s="5">
        <f ca="1">IF(Table!E381= "Construction", 1,0)</f>
        <v>0</v>
      </c>
      <c r="L380" s="5">
        <f ca="1">IF(Table!E381= "Teaching", 1,0)</f>
        <v>0</v>
      </c>
      <c r="M380" s="5">
        <f ca="1">IF(Table!E381= "IT", 1,0)</f>
        <v>1</v>
      </c>
      <c r="N380" s="5">
        <f ca="1">IF(Table!E381= "General Work", 1,0)</f>
        <v>0</v>
      </c>
      <c r="O380" s="13">
        <f ca="1">IF(Table!E381= "Agriculture", 1,0)</f>
        <v>0</v>
      </c>
      <c r="X380" s="57">
        <f ca="1">(Table!O381/Table!I381)</f>
        <v>17154.949558733759</v>
      </c>
      <c r="Y380" s="58"/>
      <c r="Z380" s="25"/>
      <c r="AA380"/>
      <c r="AB380"/>
      <c r="AE380">
        <f ca="1">IF(Table!T381&gt;'Solution Basic XCEL'!$AI$2, 1,0)</f>
        <v>0</v>
      </c>
      <c r="AH380">
        <f ca="1">IF(Table!T381&gt;'Solution Basic XCEL'!$AI$2, 1,0)</f>
        <v>0</v>
      </c>
      <c r="AJ380" t="s">
        <v>72</v>
      </c>
      <c r="AK380" s="28">
        <f ca="1">(Table!N381/Table!M381)</f>
        <v>0.20684240387117314</v>
      </c>
      <c r="AM380">
        <f t="shared" ca="1" si="6"/>
        <v>1</v>
      </c>
    </row>
    <row r="381" spans="1:39" x14ac:dyDescent="0.3">
      <c r="A381" s="5">
        <f ca="1">IF(Table!B382= "Men", 1, 0)</f>
        <v>0</v>
      </c>
      <c r="B381" s="5">
        <f ca="1">IF(Table!B382 = "Women", 1, 0)</f>
        <v>1</v>
      </c>
      <c r="J381" s="12">
        <f ca="1">IF(Table!E382= "Health", 1,0)</f>
        <v>0</v>
      </c>
      <c r="K381" s="5">
        <f ca="1">IF(Table!E382= "Construction", 1,0)</f>
        <v>0</v>
      </c>
      <c r="L381" s="5">
        <f ca="1">IF(Table!E382= "Teaching", 1,0)</f>
        <v>0</v>
      </c>
      <c r="M381" s="5">
        <f ca="1">IF(Table!E382= "IT", 1,0)</f>
        <v>0</v>
      </c>
      <c r="N381" s="5">
        <f ca="1">IF(Table!E382= "General Work", 1,0)</f>
        <v>1</v>
      </c>
      <c r="O381" s="13">
        <f ca="1">IF(Table!E382= "Agriculture", 1,0)</f>
        <v>0</v>
      </c>
      <c r="X381" s="57">
        <f ca="1">(Table!O382/Table!I382)</f>
        <v>43706.561015060754</v>
      </c>
      <c r="Y381" s="58"/>
      <c r="Z381" s="25"/>
      <c r="AA381"/>
      <c r="AB381"/>
      <c r="AE381">
        <f ca="1">IF(Table!T382&gt;'Solution Basic XCEL'!$AI$2, 1,0)</f>
        <v>1</v>
      </c>
      <c r="AH381">
        <f ca="1">IF(Table!T382&gt;'Solution Basic XCEL'!$AI$2, 1,0)</f>
        <v>1</v>
      </c>
      <c r="AJ381" t="s">
        <v>72</v>
      </c>
      <c r="AK381" s="28">
        <f ca="1">(Table!N382/Table!M382)</f>
        <v>0.88971209749016422</v>
      </c>
      <c r="AM381">
        <f t="shared" ca="1" si="6"/>
        <v>0</v>
      </c>
    </row>
    <row r="382" spans="1:39" x14ac:dyDescent="0.3">
      <c r="A382" s="5">
        <f ca="1">IF(Table!B383= "Men", 1, 0)</f>
        <v>1</v>
      </c>
      <c r="B382" s="5">
        <f ca="1">IF(Table!B383 = "Women", 1, 0)</f>
        <v>0</v>
      </c>
      <c r="J382" s="12">
        <f ca="1">IF(Table!E383= "Health", 1,0)</f>
        <v>0</v>
      </c>
      <c r="K382" s="5">
        <f ca="1">IF(Table!E383= "Construction", 1,0)</f>
        <v>0</v>
      </c>
      <c r="L382" s="5">
        <f ca="1">IF(Table!E383= "Teaching", 1,0)</f>
        <v>1</v>
      </c>
      <c r="M382" s="5">
        <f ca="1">IF(Table!E383= "IT", 1,0)</f>
        <v>0</v>
      </c>
      <c r="N382" s="5">
        <f ca="1">IF(Table!E383= "General Work", 1,0)</f>
        <v>0</v>
      </c>
      <c r="O382" s="13">
        <f ca="1">IF(Table!E383= "Agriculture", 1,0)</f>
        <v>0</v>
      </c>
      <c r="X382" s="57">
        <f ca="1">(Table!O383/Table!I383)</f>
        <v>70466.276772219426</v>
      </c>
      <c r="Y382" s="58"/>
      <c r="Z382" s="25"/>
      <c r="AA382"/>
      <c r="AB382"/>
      <c r="AE382">
        <f ca="1">IF(Table!T383&gt;'Solution Basic XCEL'!$AI$2, 1,0)</f>
        <v>1</v>
      </c>
      <c r="AH382">
        <f ca="1">IF(Table!T383&gt;'Solution Basic XCEL'!$AI$2, 1,0)</f>
        <v>1</v>
      </c>
      <c r="AJ382" t="s">
        <v>72</v>
      </c>
      <c r="AK382" s="28">
        <f ca="1">(Table!N383/Table!M383)</f>
        <v>0.51887345878762547</v>
      </c>
      <c r="AM382">
        <f t="shared" ca="1" si="6"/>
        <v>0</v>
      </c>
    </row>
    <row r="383" spans="1:39" x14ac:dyDescent="0.3">
      <c r="A383" s="5">
        <f ca="1">IF(Table!B384= "Men", 1, 0)</f>
        <v>0</v>
      </c>
      <c r="B383" s="5">
        <f ca="1">IF(Table!B384 = "Women", 1, 0)</f>
        <v>1</v>
      </c>
      <c r="J383" s="12">
        <f ca="1">IF(Table!E384= "Health", 1,0)</f>
        <v>0</v>
      </c>
      <c r="K383" s="5">
        <f ca="1">IF(Table!E384= "Construction", 1,0)</f>
        <v>1</v>
      </c>
      <c r="L383" s="5">
        <f ca="1">IF(Table!E384= "Teaching", 1,0)</f>
        <v>0</v>
      </c>
      <c r="M383" s="5">
        <f ca="1">IF(Table!E384= "IT", 1,0)</f>
        <v>0</v>
      </c>
      <c r="N383" s="5">
        <f ca="1">IF(Table!E384= "General Work", 1,0)</f>
        <v>0</v>
      </c>
      <c r="O383" s="13">
        <f ca="1">IF(Table!E384= "Agriculture", 1,0)</f>
        <v>0</v>
      </c>
      <c r="X383" s="57">
        <f ca="1">(Table!O384/Table!I384)</f>
        <v>45137.399122208059</v>
      </c>
      <c r="Y383" s="58"/>
      <c r="Z383" s="25"/>
      <c r="AA383"/>
      <c r="AB383"/>
      <c r="AE383">
        <f ca="1">IF(Table!T384&gt;'Solution Basic XCEL'!$AI$2, 1,0)</f>
        <v>1</v>
      </c>
      <c r="AH383">
        <f ca="1">IF(Table!T384&gt;'Solution Basic XCEL'!$AI$2, 1,0)</f>
        <v>1</v>
      </c>
      <c r="AJ383" t="s">
        <v>72</v>
      </c>
      <c r="AK383" s="28">
        <f ca="1">(Table!N384/Table!M384)</f>
        <v>1.8075726778600698E-2</v>
      </c>
      <c r="AM383">
        <f t="shared" ca="1" si="6"/>
        <v>1</v>
      </c>
    </row>
    <row r="384" spans="1:39" x14ac:dyDescent="0.3">
      <c r="A384" s="5">
        <f ca="1">IF(Table!B385= "Men", 1, 0)</f>
        <v>1</v>
      </c>
      <c r="B384" s="5">
        <f ca="1">IF(Table!B385 = "Women", 1, 0)</f>
        <v>0</v>
      </c>
      <c r="J384" s="12">
        <f ca="1">IF(Table!E385= "Health", 1,0)</f>
        <v>0</v>
      </c>
      <c r="K384" s="5">
        <f ca="1">IF(Table!E385= "Construction", 1,0)</f>
        <v>0</v>
      </c>
      <c r="L384" s="5">
        <f ca="1">IF(Table!E385= "Teaching", 1,0)</f>
        <v>0</v>
      </c>
      <c r="M384" s="5">
        <f ca="1">IF(Table!E385= "IT", 1,0)</f>
        <v>0</v>
      </c>
      <c r="N384" s="5">
        <f ca="1">IF(Table!E385= "General Work", 1,0)</f>
        <v>1</v>
      </c>
      <c r="O384" s="13">
        <f ca="1">IF(Table!E385= "Agriculture", 1,0)</f>
        <v>0</v>
      </c>
      <c r="X384" s="57">
        <f ca="1">(Table!O385/Table!I385)</f>
        <v>36869.270163473608</v>
      </c>
      <c r="Y384" s="58"/>
      <c r="Z384" s="25"/>
      <c r="AA384"/>
      <c r="AB384"/>
      <c r="AE384">
        <f ca="1">IF(Table!T385&gt;'Solution Basic XCEL'!$AI$2, 1,0)</f>
        <v>1</v>
      </c>
      <c r="AH384">
        <f ca="1">IF(Table!T385&gt;'Solution Basic XCEL'!$AI$2, 1,0)</f>
        <v>1</v>
      </c>
      <c r="AJ384" t="s">
        <v>72</v>
      </c>
      <c r="AK384" s="28">
        <f ca="1">(Table!N385/Table!M385)</f>
        <v>0.72118375879583418</v>
      </c>
      <c r="AM384">
        <f t="shared" ca="1" si="6"/>
        <v>0</v>
      </c>
    </row>
    <row r="385" spans="1:39" x14ac:dyDescent="0.3">
      <c r="A385" s="5">
        <f ca="1">IF(Table!B386= "Men", 1, 0)</f>
        <v>1</v>
      </c>
      <c r="B385" s="5">
        <f ca="1">IF(Table!B386 = "Women", 1, 0)</f>
        <v>0</v>
      </c>
      <c r="J385" s="12">
        <f ca="1">IF(Table!E386= "Health", 1,0)</f>
        <v>1</v>
      </c>
      <c r="K385" s="5">
        <f ca="1">IF(Table!E386= "Construction", 1,0)</f>
        <v>0</v>
      </c>
      <c r="L385" s="5">
        <f ca="1">IF(Table!E386= "Teaching", 1,0)</f>
        <v>0</v>
      </c>
      <c r="M385" s="5">
        <f ca="1">IF(Table!E386= "IT", 1,0)</f>
        <v>0</v>
      </c>
      <c r="N385" s="5">
        <f ca="1">IF(Table!E386= "General Work", 1,0)</f>
        <v>0</v>
      </c>
      <c r="O385" s="13">
        <f ca="1">IF(Table!E386= "Agriculture", 1,0)</f>
        <v>0</v>
      </c>
      <c r="X385" s="57">
        <f ca="1">(Table!O386/Table!I386)</f>
        <v>5634.4094002618267</v>
      </c>
      <c r="Y385" s="58"/>
      <c r="Z385" s="25"/>
      <c r="AA385"/>
      <c r="AB385"/>
      <c r="AE385">
        <f ca="1">IF(Table!T386&gt;'Solution Basic XCEL'!$AI$2, 1,0)</f>
        <v>1</v>
      </c>
      <c r="AH385">
        <f ca="1">IF(Table!T386&gt;'Solution Basic XCEL'!$AI$2, 1,0)</f>
        <v>1</v>
      </c>
      <c r="AJ385" t="s">
        <v>72</v>
      </c>
      <c r="AK385" s="28">
        <f ca="1">(Table!N386/Table!M386)</f>
        <v>0.59738641698391481</v>
      </c>
      <c r="AM385">
        <f t="shared" ca="1" si="6"/>
        <v>0</v>
      </c>
    </row>
    <row r="386" spans="1:39" x14ac:dyDescent="0.3">
      <c r="A386" s="5">
        <f ca="1">IF(Table!B387= "Men", 1, 0)</f>
        <v>0</v>
      </c>
      <c r="B386" s="5">
        <f ca="1">IF(Table!B387 = "Women", 1, 0)</f>
        <v>1</v>
      </c>
      <c r="J386" s="12">
        <f ca="1">IF(Table!E387= "Health", 1,0)</f>
        <v>0</v>
      </c>
      <c r="K386" s="5">
        <f ca="1">IF(Table!E387= "Construction", 1,0)</f>
        <v>0</v>
      </c>
      <c r="L386" s="5">
        <f ca="1">IF(Table!E387= "Teaching", 1,0)</f>
        <v>1</v>
      </c>
      <c r="M386" s="5">
        <f ca="1">IF(Table!E387= "IT", 1,0)</f>
        <v>0</v>
      </c>
      <c r="N386" s="5">
        <f ca="1">IF(Table!E387= "General Work", 1,0)</f>
        <v>0</v>
      </c>
      <c r="O386" s="13">
        <f ca="1">IF(Table!E387= "Agriculture", 1,0)</f>
        <v>0</v>
      </c>
      <c r="X386" s="57">
        <f ca="1">(Table!O387/Table!I387)</f>
        <v>40539.456611781199</v>
      </c>
      <c r="Y386" s="58"/>
      <c r="Z386" s="25"/>
      <c r="AA386"/>
      <c r="AB386"/>
      <c r="AE386">
        <f ca="1">IF(Table!T387&gt;'Solution Basic XCEL'!$AI$2, 1,0)</f>
        <v>1</v>
      </c>
      <c r="AH386">
        <f ca="1">IF(Table!T387&gt;'Solution Basic XCEL'!$AI$2, 1,0)</f>
        <v>1</v>
      </c>
      <c r="AJ386" t="s">
        <v>72</v>
      </c>
      <c r="AK386" s="28">
        <f ca="1">(Table!N387/Table!M387)</f>
        <v>0.8330414336536226</v>
      </c>
      <c r="AM386">
        <f t="shared" ca="1" si="6"/>
        <v>0</v>
      </c>
    </row>
    <row r="387" spans="1:39" x14ac:dyDescent="0.3">
      <c r="A387" s="5">
        <f ca="1">IF(Table!B388= "Men", 1, 0)</f>
        <v>0</v>
      </c>
      <c r="B387" s="5">
        <f ca="1">IF(Table!B388 = "Women", 1, 0)</f>
        <v>1</v>
      </c>
      <c r="J387" s="12">
        <f ca="1">IF(Table!E388= "Health", 1,0)</f>
        <v>1</v>
      </c>
      <c r="K387" s="5">
        <f ca="1">IF(Table!E388= "Construction", 1,0)</f>
        <v>0</v>
      </c>
      <c r="L387" s="5">
        <f ca="1">IF(Table!E388= "Teaching", 1,0)</f>
        <v>0</v>
      </c>
      <c r="M387" s="5">
        <f ca="1">IF(Table!E388= "IT", 1,0)</f>
        <v>0</v>
      </c>
      <c r="N387" s="5">
        <f ca="1">IF(Table!E388= "General Work", 1,0)</f>
        <v>0</v>
      </c>
      <c r="O387" s="13">
        <f ca="1">IF(Table!E388= "Agriculture", 1,0)</f>
        <v>0</v>
      </c>
      <c r="X387" s="57">
        <f ca="1">(Table!O388/Table!I388)</f>
        <v>54371.774423450166</v>
      </c>
      <c r="Y387" s="58"/>
      <c r="Z387" s="25"/>
      <c r="AA387"/>
      <c r="AB387"/>
      <c r="AE387">
        <f ca="1">IF(Table!T388&gt;'Solution Basic XCEL'!$AI$2, 1,0)</f>
        <v>1</v>
      </c>
      <c r="AH387">
        <f ca="1">IF(Table!T388&gt;'Solution Basic XCEL'!$AI$2, 1,0)</f>
        <v>1</v>
      </c>
      <c r="AJ387" t="s">
        <v>72</v>
      </c>
      <c r="AK387" s="28">
        <f ca="1">(Table!N388/Table!M388)</f>
        <v>0.9673595661050377</v>
      </c>
      <c r="AM387">
        <f t="shared" ca="1" si="6"/>
        <v>0</v>
      </c>
    </row>
    <row r="388" spans="1:39" x14ac:dyDescent="0.3">
      <c r="A388" s="5">
        <f ca="1">IF(Table!B389= "Men", 1, 0)</f>
        <v>0</v>
      </c>
      <c r="B388" s="5">
        <f ca="1">IF(Table!B389 = "Women", 1, 0)</f>
        <v>1</v>
      </c>
      <c r="J388" s="12">
        <f ca="1">IF(Table!E389= "Health", 1,0)</f>
        <v>0</v>
      </c>
      <c r="K388" s="5">
        <f ca="1">IF(Table!E389= "Construction", 1,0)</f>
        <v>0</v>
      </c>
      <c r="L388" s="5">
        <f ca="1">IF(Table!E389= "Teaching", 1,0)</f>
        <v>0</v>
      </c>
      <c r="M388" s="5">
        <f ca="1">IF(Table!E389= "IT", 1,0)</f>
        <v>1</v>
      </c>
      <c r="N388" s="5">
        <f ca="1">IF(Table!E389= "General Work", 1,0)</f>
        <v>0</v>
      </c>
      <c r="O388" s="13">
        <f ca="1">IF(Table!E389= "Agriculture", 1,0)</f>
        <v>0</v>
      </c>
      <c r="X388" s="57">
        <f ca="1">(Table!O389/Table!I389)</f>
        <v>62898.854868490569</v>
      </c>
      <c r="Y388" s="58"/>
      <c r="Z388" s="25"/>
      <c r="AA388"/>
      <c r="AB388"/>
      <c r="AE388">
        <f ca="1">IF(Table!T389&gt;'Solution Basic XCEL'!$AI$2, 1,0)</f>
        <v>1</v>
      </c>
      <c r="AH388">
        <f ca="1">IF(Table!T389&gt;'Solution Basic XCEL'!$AI$2, 1,0)</f>
        <v>1</v>
      </c>
      <c r="AJ388" t="s">
        <v>72</v>
      </c>
      <c r="AK388" s="28">
        <f ca="1">(Table!N389/Table!M389)</f>
        <v>0.47972657347692699</v>
      </c>
      <c r="AM388">
        <f t="shared" ca="1" si="6"/>
        <v>0</v>
      </c>
    </row>
    <row r="389" spans="1:39" x14ac:dyDescent="0.3">
      <c r="A389" s="5">
        <f ca="1">IF(Table!B390= "Men", 1, 0)</f>
        <v>0</v>
      </c>
      <c r="B389" s="5">
        <f ca="1">IF(Table!B390 = "Women", 1, 0)</f>
        <v>1</v>
      </c>
      <c r="J389" s="12">
        <f ca="1">IF(Table!E390= "Health", 1,0)</f>
        <v>0</v>
      </c>
      <c r="K389" s="5">
        <f ca="1">IF(Table!E390= "Construction", 1,0)</f>
        <v>0</v>
      </c>
      <c r="L389" s="5">
        <f ca="1">IF(Table!E390= "Teaching", 1,0)</f>
        <v>0</v>
      </c>
      <c r="M389" s="5">
        <f ca="1">IF(Table!E390= "IT", 1,0)</f>
        <v>1</v>
      </c>
      <c r="N389" s="5">
        <f ca="1">IF(Table!E390= "General Work", 1,0)</f>
        <v>0</v>
      </c>
      <c r="O389" s="13">
        <f ca="1">IF(Table!E390= "Agriculture", 1,0)</f>
        <v>0</v>
      </c>
      <c r="X389" s="57">
        <f ca="1">(Table!O390/Table!I390)</f>
        <v>10661.461646707969</v>
      </c>
      <c r="Y389" s="58"/>
      <c r="Z389" s="25"/>
      <c r="AA389"/>
      <c r="AB389"/>
      <c r="AE389">
        <f ca="1">IF(Table!T390&gt;'Solution Basic XCEL'!$AI$2, 1,0)</f>
        <v>1</v>
      </c>
      <c r="AH389">
        <f ca="1">IF(Table!T390&gt;'Solution Basic XCEL'!$AI$2, 1,0)</f>
        <v>1</v>
      </c>
      <c r="AJ389" t="s">
        <v>72</v>
      </c>
      <c r="AK389" s="28">
        <f ca="1">(Table!N390/Table!M390)</f>
        <v>0.77658298418479677</v>
      </c>
      <c r="AM389">
        <f t="shared" ca="1" si="6"/>
        <v>0</v>
      </c>
    </row>
    <row r="390" spans="1:39" x14ac:dyDescent="0.3">
      <c r="A390" s="5">
        <f ca="1">IF(Table!B391= "Men", 1, 0)</f>
        <v>1</v>
      </c>
      <c r="B390" s="5">
        <f ca="1">IF(Table!B391 = "Women", 1, 0)</f>
        <v>0</v>
      </c>
      <c r="J390" s="12">
        <f ca="1">IF(Table!E391= "Health", 1,0)</f>
        <v>1</v>
      </c>
      <c r="K390" s="5">
        <f ca="1">IF(Table!E391= "Construction", 1,0)</f>
        <v>0</v>
      </c>
      <c r="L390" s="5">
        <f ca="1">IF(Table!E391= "Teaching", 1,0)</f>
        <v>0</v>
      </c>
      <c r="M390" s="5">
        <f ca="1">IF(Table!E391= "IT", 1,0)</f>
        <v>0</v>
      </c>
      <c r="N390" s="5">
        <f ca="1">IF(Table!E391= "General Work", 1,0)</f>
        <v>0</v>
      </c>
      <c r="O390" s="13">
        <f ca="1">IF(Table!E391= "Agriculture", 1,0)</f>
        <v>0</v>
      </c>
      <c r="X390" s="57">
        <f ca="1">(Table!O391/Table!I391)</f>
        <v>41182.663439758056</v>
      </c>
      <c r="Y390" s="58"/>
      <c r="Z390" s="25"/>
      <c r="AA390"/>
      <c r="AB390"/>
      <c r="AE390">
        <f ca="1">IF(Table!T391&gt;'Solution Basic XCEL'!$AI$2, 1,0)</f>
        <v>1</v>
      </c>
      <c r="AH390">
        <f ca="1">IF(Table!T391&gt;'Solution Basic XCEL'!$AI$2, 1,0)</f>
        <v>1</v>
      </c>
      <c r="AJ390" t="s">
        <v>72</v>
      </c>
      <c r="AK390" s="28">
        <f ca="1">(Table!N391/Table!M391)</f>
        <v>0.63879874766078049</v>
      </c>
      <c r="AM390">
        <f t="shared" ca="1" si="6"/>
        <v>0</v>
      </c>
    </row>
    <row r="391" spans="1:39" x14ac:dyDescent="0.3">
      <c r="A391" s="5">
        <f ca="1">IF(Table!B392= "Men", 1, 0)</f>
        <v>0</v>
      </c>
      <c r="B391" s="5">
        <f ca="1">IF(Table!B392 = "Women", 1, 0)</f>
        <v>1</v>
      </c>
      <c r="J391" s="12">
        <f ca="1">IF(Table!E392= "Health", 1,0)</f>
        <v>1</v>
      </c>
      <c r="K391" s="5">
        <f ca="1">IF(Table!E392= "Construction", 1,0)</f>
        <v>0</v>
      </c>
      <c r="L391" s="5">
        <f ca="1">IF(Table!E392= "Teaching", 1,0)</f>
        <v>0</v>
      </c>
      <c r="M391" s="5">
        <f ca="1">IF(Table!E392= "IT", 1,0)</f>
        <v>0</v>
      </c>
      <c r="N391" s="5">
        <f ca="1">IF(Table!E392= "General Work", 1,0)</f>
        <v>0</v>
      </c>
      <c r="O391" s="13">
        <f ca="1">IF(Table!E392= "Agriculture", 1,0)</f>
        <v>0</v>
      </c>
      <c r="X391" s="57">
        <f ca="1">(Table!O392/Table!I392)</f>
        <v>15950.17543238699</v>
      </c>
      <c r="Y391" s="58"/>
      <c r="Z391" s="25"/>
      <c r="AA391"/>
      <c r="AB391"/>
      <c r="AE391">
        <f ca="1">IF(Table!T392&gt;'Solution Basic XCEL'!$AI$2, 1,0)</f>
        <v>1</v>
      </c>
      <c r="AH391">
        <f ca="1">IF(Table!T392&gt;'Solution Basic XCEL'!$AI$2, 1,0)</f>
        <v>1</v>
      </c>
      <c r="AJ391" t="s">
        <v>72</v>
      </c>
      <c r="AK391" s="28">
        <f ca="1">(Table!N392/Table!M392)</f>
        <v>0.41420697297151404</v>
      </c>
      <c r="AM391">
        <f t="shared" ca="1" si="6"/>
        <v>0</v>
      </c>
    </row>
    <row r="392" spans="1:39" x14ac:dyDescent="0.3">
      <c r="A392" s="5">
        <f ca="1">IF(Table!B393= "Men", 1, 0)</f>
        <v>1</v>
      </c>
      <c r="B392" s="5">
        <f ca="1">IF(Table!B393 = "Women", 1, 0)</f>
        <v>0</v>
      </c>
      <c r="J392" s="12">
        <f ca="1">IF(Table!E393= "Health", 1,0)</f>
        <v>0</v>
      </c>
      <c r="K392" s="5">
        <f ca="1">IF(Table!E393= "Construction", 1,0)</f>
        <v>0</v>
      </c>
      <c r="L392" s="5">
        <f ca="1">IF(Table!E393= "Teaching", 1,0)</f>
        <v>0</v>
      </c>
      <c r="M392" s="5">
        <f ca="1">IF(Table!E393= "IT", 1,0)</f>
        <v>0</v>
      </c>
      <c r="N392" s="5">
        <f ca="1">IF(Table!E393= "General Work", 1,0)</f>
        <v>0</v>
      </c>
      <c r="O392" s="13">
        <f ca="1">IF(Table!E393= "Agriculture", 1,0)</f>
        <v>1</v>
      </c>
      <c r="X392" s="57">
        <f ca="1">(Table!O393/Table!I393)</f>
        <v>30764.277935992228</v>
      </c>
      <c r="Y392" s="58"/>
      <c r="Z392" s="25"/>
      <c r="AA392"/>
      <c r="AB392"/>
      <c r="AE392">
        <f ca="1">IF(Table!T393&gt;'Solution Basic XCEL'!$AI$2, 1,0)</f>
        <v>1</v>
      </c>
      <c r="AH392">
        <f ca="1">IF(Table!T393&gt;'Solution Basic XCEL'!$AI$2, 1,0)</f>
        <v>1</v>
      </c>
      <c r="AJ392" t="s">
        <v>72</v>
      </c>
      <c r="AK392" s="28">
        <f ca="1">(Table!N393/Table!M393)</f>
        <v>0.14175749053556463</v>
      </c>
      <c r="AM392">
        <f t="shared" ca="1" si="6"/>
        <v>1</v>
      </c>
    </row>
    <row r="393" spans="1:39" x14ac:dyDescent="0.3">
      <c r="A393" s="5">
        <f ca="1">IF(Table!B394= "Men", 1, 0)</f>
        <v>1</v>
      </c>
      <c r="B393" s="5">
        <f ca="1">IF(Table!B394 = "Women", 1, 0)</f>
        <v>0</v>
      </c>
      <c r="J393" s="12">
        <f ca="1">IF(Table!E394= "Health", 1,0)</f>
        <v>1</v>
      </c>
      <c r="K393" s="5">
        <f ca="1">IF(Table!E394= "Construction", 1,0)</f>
        <v>0</v>
      </c>
      <c r="L393" s="5">
        <f ca="1">IF(Table!E394= "Teaching", 1,0)</f>
        <v>0</v>
      </c>
      <c r="M393" s="5">
        <f ca="1">IF(Table!E394= "IT", 1,0)</f>
        <v>0</v>
      </c>
      <c r="N393" s="5">
        <f ca="1">IF(Table!E394= "General Work", 1,0)</f>
        <v>0</v>
      </c>
      <c r="O393" s="13">
        <f ca="1">IF(Table!E394= "Agriculture", 1,0)</f>
        <v>0</v>
      </c>
      <c r="X393" s="57">
        <f ca="1">(Table!O394/Table!I394)</f>
        <v>4529.6172050665537</v>
      </c>
      <c r="Y393" s="58"/>
      <c r="Z393" s="25"/>
      <c r="AA393"/>
      <c r="AB393"/>
      <c r="AE393">
        <f ca="1">IF(Table!T394&gt;'Solution Basic XCEL'!$AI$2, 1,0)</f>
        <v>1</v>
      </c>
      <c r="AH393">
        <f ca="1">IF(Table!T394&gt;'Solution Basic XCEL'!$AI$2, 1,0)</f>
        <v>1</v>
      </c>
      <c r="AJ393" t="s">
        <v>72</v>
      </c>
      <c r="AK393" s="28">
        <f ca="1">(Table!N394/Table!M394)</f>
        <v>0.24709078187902489</v>
      </c>
      <c r="AM393">
        <f t="shared" ca="1" si="6"/>
        <v>1</v>
      </c>
    </row>
    <row r="394" spans="1:39" x14ac:dyDescent="0.3">
      <c r="A394" s="5">
        <f ca="1">IF(Table!B395= "Men", 1, 0)</f>
        <v>0</v>
      </c>
      <c r="B394" s="5">
        <f ca="1">IF(Table!B395 = "Women", 1, 0)</f>
        <v>1</v>
      </c>
      <c r="J394" s="12">
        <f ca="1">IF(Table!E395= "Health", 1,0)</f>
        <v>0</v>
      </c>
      <c r="K394" s="5">
        <f ca="1">IF(Table!E395= "Construction", 1,0)</f>
        <v>1</v>
      </c>
      <c r="L394" s="5">
        <f ca="1">IF(Table!E395= "Teaching", 1,0)</f>
        <v>0</v>
      </c>
      <c r="M394" s="5">
        <f ca="1">IF(Table!E395= "IT", 1,0)</f>
        <v>0</v>
      </c>
      <c r="N394" s="5">
        <f ca="1">IF(Table!E395= "General Work", 1,0)</f>
        <v>0</v>
      </c>
      <c r="O394" s="13">
        <f ca="1">IF(Table!E395= "Agriculture", 1,0)</f>
        <v>0</v>
      </c>
      <c r="X394" s="57">
        <f ca="1">(Table!O395/Table!I395)</f>
        <v>60769.430921062602</v>
      </c>
      <c r="Y394" s="58"/>
      <c r="Z394" s="25"/>
      <c r="AA394"/>
      <c r="AB394"/>
      <c r="AE394">
        <f ca="1">IF(Table!T395&gt;'Solution Basic XCEL'!$AI$2, 1,0)</f>
        <v>1</v>
      </c>
      <c r="AH394">
        <f ca="1">IF(Table!T395&gt;'Solution Basic XCEL'!$AI$2, 1,0)</f>
        <v>1</v>
      </c>
      <c r="AJ394" t="s">
        <v>72</v>
      </c>
      <c r="AK394" s="28">
        <f ca="1">(Table!N395/Table!M395)</f>
        <v>0.59023714782683601</v>
      </c>
      <c r="AM394">
        <f t="shared" ca="1" si="6"/>
        <v>0</v>
      </c>
    </row>
    <row r="395" spans="1:39" x14ac:dyDescent="0.3">
      <c r="A395" s="5">
        <f ca="1">IF(Table!B396= "Men", 1, 0)</f>
        <v>1</v>
      </c>
      <c r="B395" s="5">
        <f ca="1">IF(Table!B396 = "Women", 1, 0)</f>
        <v>0</v>
      </c>
      <c r="J395" s="12">
        <f ca="1">IF(Table!E396= "Health", 1,0)</f>
        <v>1</v>
      </c>
      <c r="K395" s="5">
        <f ca="1">IF(Table!E396= "Construction", 1,0)</f>
        <v>0</v>
      </c>
      <c r="L395" s="5">
        <f ca="1">IF(Table!E396= "Teaching", 1,0)</f>
        <v>0</v>
      </c>
      <c r="M395" s="5">
        <f ca="1">IF(Table!E396= "IT", 1,0)</f>
        <v>0</v>
      </c>
      <c r="N395" s="5">
        <f ca="1">IF(Table!E396= "General Work", 1,0)</f>
        <v>0</v>
      </c>
      <c r="O395" s="13">
        <f ca="1">IF(Table!E396= "Agriculture", 1,0)</f>
        <v>0</v>
      </c>
      <c r="X395" s="57">
        <f ca="1">(Table!O396/Table!I396)</f>
        <v>36858.01944090709</v>
      </c>
      <c r="Y395" s="58"/>
      <c r="Z395" s="25"/>
      <c r="AA395"/>
      <c r="AB395"/>
      <c r="AE395">
        <f ca="1">IF(Table!T396&gt;'Solution Basic XCEL'!$AI$2, 1,0)</f>
        <v>1</v>
      </c>
      <c r="AH395">
        <f ca="1">IF(Table!T396&gt;'Solution Basic XCEL'!$AI$2, 1,0)</f>
        <v>1</v>
      </c>
      <c r="AJ395" t="s">
        <v>72</v>
      </c>
      <c r="AK395" s="28">
        <f ca="1">(Table!N396/Table!M396)</f>
        <v>0.78563326860348881</v>
      </c>
      <c r="AM395">
        <f t="shared" ca="1" si="6"/>
        <v>0</v>
      </c>
    </row>
    <row r="396" spans="1:39" x14ac:dyDescent="0.3">
      <c r="A396" s="5">
        <f ca="1">IF(Table!B397= "Men", 1, 0)</f>
        <v>0</v>
      </c>
      <c r="B396" s="5">
        <f ca="1">IF(Table!B397 = "Women", 1, 0)</f>
        <v>1</v>
      </c>
      <c r="J396" s="12">
        <f ca="1">IF(Table!E397= "Health", 1,0)</f>
        <v>0</v>
      </c>
      <c r="K396" s="5">
        <f ca="1">IF(Table!E397= "Construction", 1,0)</f>
        <v>1</v>
      </c>
      <c r="L396" s="5">
        <f ca="1">IF(Table!E397= "Teaching", 1,0)</f>
        <v>0</v>
      </c>
      <c r="M396" s="5">
        <f ca="1">IF(Table!E397= "IT", 1,0)</f>
        <v>0</v>
      </c>
      <c r="N396" s="5">
        <f ca="1">IF(Table!E397= "General Work", 1,0)</f>
        <v>0</v>
      </c>
      <c r="O396" s="13">
        <f ca="1">IF(Table!E397= "Agriculture", 1,0)</f>
        <v>0</v>
      </c>
      <c r="X396" s="57">
        <f ca="1">(Table!O397/Table!I397)</f>
        <v>22164.842351508858</v>
      </c>
      <c r="Y396" s="58"/>
      <c r="Z396" s="25"/>
      <c r="AA396"/>
      <c r="AB396"/>
      <c r="AE396">
        <f ca="1">IF(Table!T397&gt;'Solution Basic XCEL'!$AI$2, 1,0)</f>
        <v>1</v>
      </c>
      <c r="AH396">
        <f ca="1">IF(Table!T397&gt;'Solution Basic XCEL'!$AI$2, 1,0)</f>
        <v>1</v>
      </c>
      <c r="AJ396" t="s">
        <v>72</v>
      </c>
      <c r="AK396" s="28">
        <f ca="1">(Table!N397/Table!M397)</f>
        <v>0.81489171716005571</v>
      </c>
      <c r="AM396">
        <f t="shared" ca="1" si="6"/>
        <v>0</v>
      </c>
    </row>
    <row r="397" spans="1:39" x14ac:dyDescent="0.3">
      <c r="A397" s="5">
        <f ca="1">IF(Table!B398= "Men", 1, 0)</f>
        <v>1</v>
      </c>
      <c r="B397" s="5">
        <f ca="1">IF(Table!B398 = "Women", 1, 0)</f>
        <v>0</v>
      </c>
      <c r="J397" s="12">
        <f ca="1">IF(Table!E398= "Health", 1,0)</f>
        <v>0</v>
      </c>
      <c r="K397" s="5">
        <f ca="1">IF(Table!E398= "Construction", 1,0)</f>
        <v>0</v>
      </c>
      <c r="L397" s="5">
        <f ca="1">IF(Table!E398= "Teaching", 1,0)</f>
        <v>0</v>
      </c>
      <c r="M397" s="5">
        <f ca="1">IF(Table!E398= "IT", 1,0)</f>
        <v>0</v>
      </c>
      <c r="N397" s="5">
        <f ca="1">IF(Table!E398= "General Work", 1,0)</f>
        <v>1</v>
      </c>
      <c r="O397" s="13">
        <f ca="1">IF(Table!E398= "Agriculture", 1,0)</f>
        <v>0</v>
      </c>
      <c r="X397" s="57">
        <f ca="1">(Table!O398/Table!I398)</f>
        <v>38678.814126005796</v>
      </c>
      <c r="Y397" s="58"/>
      <c r="Z397" s="25"/>
      <c r="AA397"/>
      <c r="AB397"/>
      <c r="AE397">
        <f ca="1">IF(Table!T398&gt;'Solution Basic XCEL'!$AI$2, 1,0)</f>
        <v>1</v>
      </c>
      <c r="AH397">
        <f ca="1">IF(Table!T398&gt;'Solution Basic XCEL'!$AI$2, 1,0)</f>
        <v>1</v>
      </c>
      <c r="AJ397" t="s">
        <v>72</v>
      </c>
      <c r="AK397" s="28">
        <f ca="1">(Table!N398/Table!M398)</f>
        <v>0.10128166543366281</v>
      </c>
      <c r="AM397">
        <f t="shared" ca="1" si="6"/>
        <v>1</v>
      </c>
    </row>
    <row r="398" spans="1:39" x14ac:dyDescent="0.3">
      <c r="A398" s="5">
        <f ca="1">IF(Table!B399= "Men", 1, 0)</f>
        <v>0</v>
      </c>
      <c r="B398" s="5">
        <f ca="1">IF(Table!B399 = "Women", 1, 0)</f>
        <v>1</v>
      </c>
      <c r="J398" s="12">
        <f ca="1">IF(Table!E399= "Health", 1,0)</f>
        <v>0</v>
      </c>
      <c r="K398" s="5">
        <f ca="1">IF(Table!E399= "Construction", 1,0)</f>
        <v>0</v>
      </c>
      <c r="L398" s="5">
        <f ca="1">IF(Table!E399= "Teaching", 1,0)</f>
        <v>0</v>
      </c>
      <c r="M398" s="5">
        <f ca="1">IF(Table!E399= "IT", 1,0)</f>
        <v>1</v>
      </c>
      <c r="N398" s="5">
        <f ca="1">IF(Table!E399= "General Work", 1,0)</f>
        <v>0</v>
      </c>
      <c r="O398" s="13">
        <f ca="1">IF(Table!E399= "Agriculture", 1,0)</f>
        <v>0</v>
      </c>
      <c r="X398" s="57">
        <f ca="1">(Table!O399/Table!I399)</f>
        <v>19947.333846043217</v>
      </c>
      <c r="Y398" s="58"/>
      <c r="Z398" s="25"/>
      <c r="AA398"/>
      <c r="AB398"/>
      <c r="AE398">
        <f ca="1">IF(Table!T399&gt;'Solution Basic XCEL'!$AI$2, 1,0)</f>
        <v>1</v>
      </c>
      <c r="AH398">
        <f ca="1">IF(Table!T399&gt;'Solution Basic XCEL'!$AI$2, 1,0)</f>
        <v>1</v>
      </c>
      <c r="AJ398" t="s">
        <v>72</v>
      </c>
      <c r="AK398" s="28">
        <f ca="1">(Table!N399/Table!M399)</f>
        <v>0.97743108913189924</v>
      </c>
      <c r="AM398">
        <f t="shared" ca="1" si="6"/>
        <v>0</v>
      </c>
    </row>
    <row r="399" spans="1:39" x14ac:dyDescent="0.3">
      <c r="A399" s="5">
        <f ca="1">IF(Table!B400= "Men", 1, 0)</f>
        <v>0</v>
      </c>
      <c r="B399" s="5">
        <f ca="1">IF(Table!B400 = "Women", 1, 0)</f>
        <v>1</v>
      </c>
      <c r="J399" s="12">
        <f ca="1">IF(Table!E400= "Health", 1,0)</f>
        <v>0</v>
      </c>
      <c r="K399" s="5">
        <f ca="1">IF(Table!E400= "Construction", 1,0)</f>
        <v>0</v>
      </c>
      <c r="L399" s="5">
        <f ca="1">IF(Table!E400= "Teaching", 1,0)</f>
        <v>0</v>
      </c>
      <c r="M399" s="5">
        <f ca="1">IF(Table!E400= "IT", 1,0)</f>
        <v>0</v>
      </c>
      <c r="N399" s="5">
        <f ca="1">IF(Table!E400= "General Work", 1,0)</f>
        <v>0</v>
      </c>
      <c r="O399" s="13">
        <f ca="1">IF(Table!E400= "Agriculture", 1,0)</f>
        <v>1</v>
      </c>
      <c r="X399" s="57">
        <f ca="1">(Table!O400/Table!I400)</f>
        <v>7195.504602704259</v>
      </c>
      <c r="Y399" s="58"/>
      <c r="Z399" s="25"/>
      <c r="AA399"/>
      <c r="AB399"/>
      <c r="AE399">
        <f ca="1">IF(Table!T400&gt;'Solution Basic XCEL'!$AI$2, 1,0)</f>
        <v>1</v>
      </c>
      <c r="AH399">
        <f ca="1">IF(Table!T400&gt;'Solution Basic XCEL'!$AI$2, 1,0)</f>
        <v>1</v>
      </c>
      <c r="AJ399" t="s">
        <v>72</v>
      </c>
      <c r="AK399" s="28">
        <f ca="1">(Table!N400/Table!M400)</f>
        <v>0.12528304947903335</v>
      </c>
      <c r="AM399">
        <f t="shared" ca="1" si="6"/>
        <v>1</v>
      </c>
    </row>
    <row r="400" spans="1:39" x14ac:dyDescent="0.3">
      <c r="A400" s="5">
        <f ca="1">IF(Table!B401= "Men", 1, 0)</f>
        <v>0</v>
      </c>
      <c r="B400" s="5">
        <f ca="1">IF(Table!B401 = "Women", 1, 0)</f>
        <v>1</v>
      </c>
      <c r="J400" s="12">
        <f ca="1">IF(Table!E401= "Health", 1,0)</f>
        <v>0</v>
      </c>
      <c r="K400" s="5">
        <f ca="1">IF(Table!E401= "Construction", 1,0)</f>
        <v>0</v>
      </c>
      <c r="L400" s="5">
        <f ca="1">IF(Table!E401= "Teaching", 1,0)</f>
        <v>0</v>
      </c>
      <c r="M400" s="5">
        <f ca="1">IF(Table!E401= "IT", 1,0)</f>
        <v>0</v>
      </c>
      <c r="N400" s="5">
        <f ca="1">IF(Table!E401= "General Work", 1,0)</f>
        <v>0</v>
      </c>
      <c r="O400" s="13">
        <f ca="1">IF(Table!E401= "Agriculture", 1,0)</f>
        <v>1</v>
      </c>
      <c r="X400" s="57">
        <f ca="1">(Table!O401/Table!I401)</f>
        <v>19736.061332538229</v>
      </c>
      <c r="Y400" s="58"/>
      <c r="Z400" s="25"/>
      <c r="AA400"/>
      <c r="AB400"/>
      <c r="AE400">
        <f ca="1">IF(Table!T401&gt;'Solution Basic XCEL'!$AI$2, 1,0)</f>
        <v>1</v>
      </c>
      <c r="AH400">
        <f ca="1">IF(Table!T401&gt;'Solution Basic XCEL'!$AI$2, 1,0)</f>
        <v>1</v>
      </c>
      <c r="AJ400" t="s">
        <v>72</v>
      </c>
      <c r="AK400" s="28">
        <f ca="1">(Table!N401/Table!M401)</f>
        <v>0.3296952067055221</v>
      </c>
      <c r="AM400">
        <f t="shared" ca="1" si="6"/>
        <v>0</v>
      </c>
    </row>
    <row r="401" spans="1:39" x14ac:dyDescent="0.3">
      <c r="A401" s="5">
        <f ca="1">IF(Table!B402= "Men", 1, 0)</f>
        <v>0</v>
      </c>
      <c r="B401" s="5">
        <f ca="1">IF(Table!B402 = "Women", 1, 0)</f>
        <v>1</v>
      </c>
      <c r="J401" s="12">
        <f ca="1">IF(Table!E402= "Health", 1,0)</f>
        <v>0</v>
      </c>
      <c r="K401" s="5">
        <f ca="1">IF(Table!E402= "Construction", 1,0)</f>
        <v>0</v>
      </c>
      <c r="L401" s="5">
        <f ca="1">IF(Table!E402= "Teaching", 1,0)</f>
        <v>0</v>
      </c>
      <c r="M401" s="5">
        <f ca="1">IF(Table!E402= "IT", 1,0)</f>
        <v>1</v>
      </c>
      <c r="N401" s="5">
        <f ca="1">IF(Table!E402= "General Work", 1,0)</f>
        <v>0</v>
      </c>
      <c r="O401" s="13">
        <f ca="1">IF(Table!E402= "Agriculture", 1,0)</f>
        <v>0</v>
      </c>
      <c r="X401" s="57">
        <f ca="1">(Table!O402/Table!I402)</f>
        <v>4812.4128343910224</v>
      </c>
      <c r="Y401" s="58"/>
      <c r="Z401" s="25"/>
      <c r="AA401"/>
      <c r="AB401"/>
      <c r="AE401">
        <f ca="1">IF(Table!T402&gt;'Solution Basic XCEL'!$AI$2, 1,0)</f>
        <v>1</v>
      </c>
      <c r="AH401">
        <f ca="1">IF(Table!T402&gt;'Solution Basic XCEL'!$AI$2, 1,0)</f>
        <v>1</v>
      </c>
      <c r="AJ401" t="s">
        <v>72</v>
      </c>
      <c r="AK401" s="28">
        <f ca="1">(Table!N402/Table!M402)</f>
        <v>0.41903886853304073</v>
      </c>
      <c r="AM401">
        <f t="shared" ca="1" si="6"/>
        <v>0</v>
      </c>
    </row>
    <row r="402" spans="1:39" x14ac:dyDescent="0.3">
      <c r="A402" s="5">
        <f ca="1">IF(Table!B403= "Men", 1, 0)</f>
        <v>1</v>
      </c>
      <c r="B402" s="5">
        <f ca="1">IF(Table!B403 = "Women", 1, 0)</f>
        <v>0</v>
      </c>
      <c r="J402" s="12">
        <f ca="1">IF(Table!E403= "Health", 1,0)</f>
        <v>0</v>
      </c>
      <c r="K402" s="5">
        <f ca="1">IF(Table!E403= "Construction", 1,0)</f>
        <v>0</v>
      </c>
      <c r="L402" s="5">
        <f ca="1">IF(Table!E403= "Teaching", 1,0)</f>
        <v>0</v>
      </c>
      <c r="M402" s="5">
        <f ca="1">IF(Table!E403= "IT", 1,0)</f>
        <v>1</v>
      </c>
      <c r="N402" s="5">
        <f ca="1">IF(Table!E403= "General Work", 1,0)</f>
        <v>0</v>
      </c>
      <c r="O402" s="13">
        <f ca="1">IF(Table!E403= "Agriculture", 1,0)</f>
        <v>0</v>
      </c>
      <c r="X402" s="57">
        <f ca="1">(Table!O403/Table!I403)</f>
        <v>36268.971912746754</v>
      </c>
      <c r="Y402" s="58"/>
      <c r="Z402" s="25"/>
      <c r="AA402"/>
      <c r="AB402"/>
      <c r="AE402">
        <f ca="1">IF(Table!T403&gt;'Solution Basic XCEL'!$AI$2, 1,0)</f>
        <v>1</v>
      </c>
      <c r="AH402">
        <f ca="1">IF(Table!T403&gt;'Solution Basic XCEL'!$AI$2, 1,0)</f>
        <v>1</v>
      </c>
      <c r="AJ402" t="s">
        <v>72</v>
      </c>
      <c r="AK402" s="28">
        <f ca="1">(Table!N403/Table!M403)</f>
        <v>0.76810191197724209</v>
      </c>
      <c r="AM402">
        <f t="shared" ca="1" si="6"/>
        <v>0</v>
      </c>
    </row>
    <row r="403" spans="1:39" x14ac:dyDescent="0.3">
      <c r="A403" s="5">
        <f ca="1">IF(Table!B404= "Men", 1, 0)</f>
        <v>0</v>
      </c>
      <c r="B403" s="5">
        <f ca="1">IF(Table!B404 = "Women", 1, 0)</f>
        <v>1</v>
      </c>
      <c r="J403" s="12">
        <f ca="1">IF(Table!E404= "Health", 1,0)</f>
        <v>0</v>
      </c>
      <c r="K403" s="5">
        <f ca="1">IF(Table!E404= "Construction", 1,0)</f>
        <v>0</v>
      </c>
      <c r="L403" s="5">
        <f ca="1">IF(Table!E404= "Teaching", 1,0)</f>
        <v>1</v>
      </c>
      <c r="M403" s="5">
        <f ca="1">IF(Table!E404= "IT", 1,0)</f>
        <v>0</v>
      </c>
      <c r="N403" s="5">
        <f ca="1">IF(Table!E404= "General Work", 1,0)</f>
        <v>0</v>
      </c>
      <c r="O403" s="13">
        <f ca="1">IF(Table!E404= "Agriculture", 1,0)</f>
        <v>0</v>
      </c>
      <c r="X403" s="57">
        <f ca="1">(Table!O404/Table!I404)</f>
        <v>23307.152775403472</v>
      </c>
      <c r="Y403" s="58"/>
      <c r="Z403" s="25"/>
      <c r="AA403"/>
      <c r="AB403"/>
      <c r="AE403">
        <f ca="1">IF(Table!T404&gt;'Solution Basic XCEL'!$AI$2, 1,0)</f>
        <v>0</v>
      </c>
      <c r="AH403">
        <f ca="1">IF(Table!T404&gt;'Solution Basic XCEL'!$AI$2, 1,0)</f>
        <v>0</v>
      </c>
      <c r="AJ403" t="s">
        <v>72</v>
      </c>
      <c r="AK403" s="28">
        <f ca="1">(Table!N404/Table!M404)</f>
        <v>0.39404493458101586</v>
      </c>
      <c r="AM403">
        <f t="shared" ca="1" si="6"/>
        <v>0</v>
      </c>
    </row>
    <row r="404" spans="1:39" x14ac:dyDescent="0.3">
      <c r="A404" s="5">
        <f ca="1">IF(Table!B405= "Men", 1, 0)</f>
        <v>0</v>
      </c>
      <c r="B404" s="5">
        <f ca="1">IF(Table!B405 = "Women", 1, 0)</f>
        <v>1</v>
      </c>
      <c r="J404" s="12">
        <f ca="1">IF(Table!E405= "Health", 1,0)</f>
        <v>0</v>
      </c>
      <c r="K404" s="5">
        <f ca="1">IF(Table!E405= "Construction", 1,0)</f>
        <v>0</v>
      </c>
      <c r="L404" s="5">
        <f ca="1">IF(Table!E405= "Teaching", 1,0)</f>
        <v>0</v>
      </c>
      <c r="M404" s="5">
        <f ca="1">IF(Table!E405= "IT", 1,0)</f>
        <v>0</v>
      </c>
      <c r="N404" s="5">
        <f ca="1">IF(Table!E405= "General Work", 1,0)</f>
        <v>1</v>
      </c>
      <c r="O404" s="13">
        <f ca="1">IF(Table!E405= "Agriculture", 1,0)</f>
        <v>0</v>
      </c>
      <c r="X404" s="57">
        <f ca="1">(Table!O405/Table!I405)</f>
        <v>25955.638139617327</v>
      </c>
      <c r="Y404" s="58"/>
      <c r="Z404" s="25"/>
      <c r="AA404"/>
      <c r="AB404"/>
      <c r="AE404">
        <f ca="1">IF(Table!T405&gt;'Solution Basic XCEL'!$AI$2, 1,0)</f>
        <v>1</v>
      </c>
      <c r="AH404">
        <f ca="1">IF(Table!T405&gt;'Solution Basic XCEL'!$AI$2, 1,0)</f>
        <v>1</v>
      </c>
      <c r="AJ404" t="s">
        <v>72</v>
      </c>
      <c r="AK404" s="28">
        <f ca="1">(Table!N405/Table!M405)</f>
        <v>0.30878971228603258</v>
      </c>
      <c r="AM404">
        <f t="shared" ca="1" si="6"/>
        <v>0</v>
      </c>
    </row>
    <row r="405" spans="1:39" x14ac:dyDescent="0.3">
      <c r="A405" s="5">
        <f ca="1">IF(Table!B406= "Men", 1, 0)</f>
        <v>0</v>
      </c>
      <c r="B405" s="5">
        <f ca="1">IF(Table!B406 = "Women", 1, 0)</f>
        <v>1</v>
      </c>
      <c r="J405" s="12">
        <f ca="1">IF(Table!E406= "Health", 1,0)</f>
        <v>1</v>
      </c>
      <c r="K405" s="5">
        <f ca="1">IF(Table!E406= "Construction", 1,0)</f>
        <v>0</v>
      </c>
      <c r="L405" s="5">
        <f ca="1">IF(Table!E406= "Teaching", 1,0)</f>
        <v>0</v>
      </c>
      <c r="M405" s="5">
        <f ca="1">IF(Table!E406= "IT", 1,0)</f>
        <v>0</v>
      </c>
      <c r="N405" s="5">
        <f ca="1">IF(Table!E406= "General Work", 1,0)</f>
        <v>0</v>
      </c>
      <c r="O405" s="13">
        <f ca="1">IF(Table!E406= "Agriculture", 1,0)</f>
        <v>0</v>
      </c>
      <c r="X405" s="57">
        <f ca="1">(Table!O406/Table!I406)</f>
        <v>22209.070809302597</v>
      </c>
      <c r="Y405" s="58"/>
      <c r="Z405" s="25"/>
      <c r="AA405"/>
      <c r="AB405"/>
      <c r="AE405">
        <f ca="1">IF(Table!T406&gt;'Solution Basic XCEL'!$AI$2, 1,0)</f>
        <v>1</v>
      </c>
      <c r="AH405">
        <f ca="1">IF(Table!T406&gt;'Solution Basic XCEL'!$AI$2, 1,0)</f>
        <v>1</v>
      </c>
      <c r="AJ405" t="s">
        <v>72</v>
      </c>
      <c r="AK405" s="28">
        <f ca="1">(Table!N406/Table!M406)</f>
        <v>0.6989337516029801</v>
      </c>
      <c r="AM405">
        <f t="shared" ca="1" si="6"/>
        <v>0</v>
      </c>
    </row>
    <row r="406" spans="1:39" x14ac:dyDescent="0.3">
      <c r="A406" s="5">
        <f ca="1">IF(Table!B407= "Men", 1, 0)</f>
        <v>0</v>
      </c>
      <c r="B406" s="5">
        <f ca="1">IF(Table!B407 = "Women", 1, 0)</f>
        <v>1</v>
      </c>
      <c r="J406" s="12">
        <f ca="1">IF(Table!E407= "Health", 1,0)</f>
        <v>0</v>
      </c>
      <c r="K406" s="5">
        <f ca="1">IF(Table!E407= "Construction", 1,0)</f>
        <v>0</v>
      </c>
      <c r="L406" s="5">
        <f ca="1">IF(Table!E407= "Teaching", 1,0)</f>
        <v>0</v>
      </c>
      <c r="M406" s="5">
        <f ca="1">IF(Table!E407= "IT", 1,0)</f>
        <v>0</v>
      </c>
      <c r="N406" s="5">
        <f ca="1">IF(Table!E407= "General Work", 1,0)</f>
        <v>0</v>
      </c>
      <c r="O406" s="13">
        <f ca="1">IF(Table!E407= "Agriculture", 1,0)</f>
        <v>1</v>
      </c>
      <c r="X406" s="57">
        <f ca="1">(Table!O407/Table!I407)</f>
        <v>18008.377556933301</v>
      </c>
      <c r="Y406" s="58"/>
      <c r="Z406" s="25"/>
      <c r="AA406"/>
      <c r="AB406"/>
      <c r="AE406">
        <f ca="1">IF(Table!T407&gt;'Solution Basic XCEL'!$AI$2, 1,0)</f>
        <v>1</v>
      </c>
      <c r="AH406">
        <f ca="1">IF(Table!T407&gt;'Solution Basic XCEL'!$AI$2, 1,0)</f>
        <v>1</v>
      </c>
      <c r="AJ406" t="s">
        <v>72</v>
      </c>
      <c r="AK406" s="28">
        <f ca="1">(Table!N407/Table!M407)</f>
        <v>0.86175040888859655</v>
      </c>
      <c r="AM406">
        <f t="shared" ca="1" si="6"/>
        <v>0</v>
      </c>
    </row>
    <row r="407" spans="1:39" x14ac:dyDescent="0.3">
      <c r="A407" s="5">
        <f ca="1">IF(Table!B408= "Men", 1, 0)</f>
        <v>1</v>
      </c>
      <c r="B407" s="5">
        <f ca="1">IF(Table!B408 = "Women", 1, 0)</f>
        <v>0</v>
      </c>
      <c r="J407" s="12">
        <f ca="1">IF(Table!E408= "Health", 1,0)</f>
        <v>0</v>
      </c>
      <c r="K407" s="5">
        <f ca="1">IF(Table!E408= "Construction", 1,0)</f>
        <v>0</v>
      </c>
      <c r="L407" s="5">
        <f ca="1">IF(Table!E408= "Teaching", 1,0)</f>
        <v>1</v>
      </c>
      <c r="M407" s="5">
        <f ca="1">IF(Table!E408= "IT", 1,0)</f>
        <v>0</v>
      </c>
      <c r="N407" s="5">
        <f ca="1">IF(Table!E408= "General Work", 1,0)</f>
        <v>0</v>
      </c>
      <c r="O407" s="13">
        <f ca="1">IF(Table!E408= "Agriculture", 1,0)</f>
        <v>0</v>
      </c>
      <c r="X407" s="57">
        <f ca="1">(Table!O408/Table!I408)</f>
        <v>6004.552137276607</v>
      </c>
      <c r="Y407" s="58"/>
      <c r="Z407" s="25"/>
      <c r="AA407"/>
      <c r="AB407"/>
      <c r="AE407">
        <f ca="1">IF(Table!T408&gt;'Solution Basic XCEL'!$AI$2, 1,0)</f>
        <v>1</v>
      </c>
      <c r="AH407">
        <f ca="1">IF(Table!T408&gt;'Solution Basic XCEL'!$AI$2, 1,0)</f>
        <v>1</v>
      </c>
      <c r="AJ407" t="s">
        <v>72</v>
      </c>
      <c r="AK407" s="28">
        <f ca="1">(Table!N408/Table!M408)</f>
        <v>0.63308992606525072</v>
      </c>
      <c r="AM407">
        <f t="shared" ca="1" si="6"/>
        <v>0</v>
      </c>
    </row>
    <row r="408" spans="1:39" x14ac:dyDescent="0.3">
      <c r="A408" s="5">
        <f ca="1">IF(Table!B409= "Men", 1, 0)</f>
        <v>1</v>
      </c>
      <c r="B408" s="5">
        <f ca="1">IF(Table!B409 = "Women", 1, 0)</f>
        <v>0</v>
      </c>
      <c r="J408" s="12">
        <f ca="1">IF(Table!E409= "Health", 1,0)</f>
        <v>0</v>
      </c>
      <c r="K408" s="5">
        <f ca="1">IF(Table!E409= "Construction", 1,0)</f>
        <v>0</v>
      </c>
      <c r="L408" s="5">
        <f ca="1">IF(Table!E409= "Teaching", 1,0)</f>
        <v>0</v>
      </c>
      <c r="M408" s="5">
        <f ca="1">IF(Table!E409= "IT", 1,0)</f>
        <v>0</v>
      </c>
      <c r="N408" s="5">
        <f ca="1">IF(Table!E409= "General Work", 1,0)</f>
        <v>0</v>
      </c>
      <c r="O408" s="13">
        <f ca="1">IF(Table!E409= "Agriculture", 1,0)</f>
        <v>1</v>
      </c>
      <c r="X408" s="57">
        <f ca="1">(Table!O409/Table!I409)</f>
        <v>53191.724818412324</v>
      </c>
      <c r="Y408" s="58"/>
      <c r="Z408" s="25"/>
      <c r="AA408"/>
      <c r="AB408"/>
      <c r="AE408">
        <f ca="1">IF(Table!T409&gt;'Solution Basic XCEL'!$AI$2, 1,0)</f>
        <v>1</v>
      </c>
      <c r="AH408">
        <f ca="1">IF(Table!T409&gt;'Solution Basic XCEL'!$AI$2, 1,0)</f>
        <v>1</v>
      </c>
      <c r="AJ408" t="s">
        <v>72</v>
      </c>
      <c r="AK408" s="28">
        <f ca="1">(Table!N409/Table!M409)</f>
        <v>0.89587617599140301</v>
      </c>
      <c r="AM408">
        <f t="shared" ca="1" si="6"/>
        <v>0</v>
      </c>
    </row>
    <row r="409" spans="1:39" x14ac:dyDescent="0.3">
      <c r="A409" s="5">
        <f ca="1">IF(Table!B410= "Men", 1, 0)</f>
        <v>0</v>
      </c>
      <c r="B409" s="5">
        <f ca="1">IF(Table!B410 = "Women", 1, 0)</f>
        <v>1</v>
      </c>
      <c r="J409" s="12">
        <f ca="1">IF(Table!E410= "Health", 1,0)</f>
        <v>0</v>
      </c>
      <c r="K409" s="5">
        <f ca="1">IF(Table!E410= "Construction", 1,0)</f>
        <v>0</v>
      </c>
      <c r="L409" s="5">
        <f ca="1">IF(Table!E410= "Teaching", 1,0)</f>
        <v>0</v>
      </c>
      <c r="M409" s="5">
        <f ca="1">IF(Table!E410= "IT", 1,0)</f>
        <v>0</v>
      </c>
      <c r="N409" s="5">
        <f ca="1">IF(Table!E410= "General Work", 1,0)</f>
        <v>1</v>
      </c>
      <c r="O409" s="13">
        <f ca="1">IF(Table!E410= "Agriculture", 1,0)</f>
        <v>0</v>
      </c>
      <c r="X409" s="57">
        <f ca="1">(Table!O410/Table!I410)</f>
        <v>36458.035510042959</v>
      </c>
      <c r="Y409" s="58"/>
      <c r="Z409" s="25"/>
      <c r="AA409"/>
      <c r="AB409"/>
      <c r="AE409">
        <f ca="1">IF(Table!T410&gt;'Solution Basic XCEL'!$AI$2, 1,0)</f>
        <v>1</v>
      </c>
      <c r="AH409">
        <f ca="1">IF(Table!T410&gt;'Solution Basic XCEL'!$AI$2, 1,0)</f>
        <v>1</v>
      </c>
      <c r="AJ409" t="s">
        <v>72</v>
      </c>
      <c r="AK409" s="28">
        <f ca="1">(Table!N410/Table!M410)</f>
        <v>0.74752035861707833</v>
      </c>
      <c r="AM409">
        <f t="shared" ca="1" si="6"/>
        <v>0</v>
      </c>
    </row>
    <row r="410" spans="1:39" x14ac:dyDescent="0.3">
      <c r="A410" s="5">
        <f ca="1">IF(Table!B411= "Men", 1, 0)</f>
        <v>0</v>
      </c>
      <c r="B410" s="5">
        <f ca="1">IF(Table!B411 = "Women", 1, 0)</f>
        <v>1</v>
      </c>
      <c r="J410" s="12">
        <f ca="1">IF(Table!E411= "Health", 1,0)</f>
        <v>0</v>
      </c>
      <c r="K410" s="5">
        <f ca="1">IF(Table!E411= "Construction", 1,0)</f>
        <v>0</v>
      </c>
      <c r="L410" s="5">
        <f ca="1">IF(Table!E411= "Teaching", 1,0)</f>
        <v>0</v>
      </c>
      <c r="M410" s="5">
        <f ca="1">IF(Table!E411= "IT", 1,0)</f>
        <v>0</v>
      </c>
      <c r="N410" s="5">
        <f ca="1">IF(Table!E411= "General Work", 1,0)</f>
        <v>1</v>
      </c>
      <c r="O410" s="13">
        <f ca="1">IF(Table!E411= "Agriculture", 1,0)</f>
        <v>0</v>
      </c>
      <c r="X410" s="57">
        <f ca="1">(Table!O411/Table!I411)</f>
        <v>26756.481447141869</v>
      </c>
      <c r="Y410" s="58"/>
      <c r="Z410" s="25"/>
      <c r="AA410"/>
      <c r="AB410"/>
      <c r="AE410">
        <f ca="1">IF(Table!T411&gt;'Solution Basic XCEL'!$AI$2, 1,0)</f>
        <v>0</v>
      </c>
      <c r="AH410">
        <f ca="1">IF(Table!T411&gt;'Solution Basic XCEL'!$AI$2, 1,0)</f>
        <v>0</v>
      </c>
      <c r="AJ410" t="s">
        <v>72</v>
      </c>
      <c r="AK410" s="28">
        <f ca="1">(Table!N411/Table!M411)</f>
        <v>0.16502984500608187</v>
      </c>
      <c r="AM410">
        <f t="shared" ca="1" si="6"/>
        <v>1</v>
      </c>
    </row>
    <row r="411" spans="1:39" x14ac:dyDescent="0.3">
      <c r="A411" s="5">
        <f ca="1">IF(Table!B412= "Men", 1, 0)</f>
        <v>0</v>
      </c>
      <c r="B411" s="5">
        <f ca="1">IF(Table!B412 = "Women", 1, 0)</f>
        <v>1</v>
      </c>
      <c r="J411" s="12">
        <f ca="1">IF(Table!E412= "Health", 1,0)</f>
        <v>0</v>
      </c>
      <c r="K411" s="5">
        <f ca="1">IF(Table!E412= "Construction", 1,0)</f>
        <v>0</v>
      </c>
      <c r="L411" s="5">
        <f ca="1">IF(Table!E412= "Teaching", 1,0)</f>
        <v>0</v>
      </c>
      <c r="M411" s="5">
        <f ca="1">IF(Table!E412= "IT", 1,0)</f>
        <v>0</v>
      </c>
      <c r="N411" s="5">
        <f ca="1">IF(Table!E412= "General Work", 1,0)</f>
        <v>1</v>
      </c>
      <c r="O411" s="13">
        <f ca="1">IF(Table!E412= "Agriculture", 1,0)</f>
        <v>0</v>
      </c>
      <c r="X411" s="57">
        <f ca="1">(Table!O412/Table!I412)</f>
        <v>6355.0708734558493</v>
      </c>
      <c r="Y411" s="58"/>
      <c r="Z411" s="25"/>
      <c r="AA411"/>
      <c r="AB411"/>
      <c r="AE411">
        <f ca="1">IF(Table!T412&gt;'Solution Basic XCEL'!$AI$2, 1,0)</f>
        <v>1</v>
      </c>
      <c r="AH411">
        <f ca="1">IF(Table!T412&gt;'Solution Basic XCEL'!$AI$2, 1,0)</f>
        <v>1</v>
      </c>
      <c r="AJ411" t="s">
        <v>72</v>
      </c>
      <c r="AK411" s="28">
        <f ca="1">(Table!N412/Table!M412)</f>
        <v>0.47087357120096535</v>
      </c>
      <c r="AM411">
        <f t="shared" ca="1" si="6"/>
        <v>0</v>
      </c>
    </row>
    <row r="412" spans="1:39" x14ac:dyDescent="0.3">
      <c r="A412" s="5">
        <f ca="1">IF(Table!B413= "Men", 1, 0)</f>
        <v>0</v>
      </c>
      <c r="B412" s="5">
        <f ca="1">IF(Table!B413 = "Women", 1, 0)</f>
        <v>1</v>
      </c>
      <c r="J412" s="12">
        <f ca="1">IF(Table!E413= "Health", 1,0)</f>
        <v>0</v>
      </c>
      <c r="K412" s="5">
        <f ca="1">IF(Table!E413= "Construction", 1,0)</f>
        <v>0</v>
      </c>
      <c r="L412" s="5">
        <f ca="1">IF(Table!E413= "Teaching", 1,0)</f>
        <v>1</v>
      </c>
      <c r="M412" s="5">
        <f ca="1">IF(Table!E413= "IT", 1,0)</f>
        <v>0</v>
      </c>
      <c r="N412" s="5">
        <f ca="1">IF(Table!E413= "General Work", 1,0)</f>
        <v>0</v>
      </c>
      <c r="O412" s="13">
        <f ca="1">IF(Table!E413= "Agriculture", 1,0)</f>
        <v>0</v>
      </c>
      <c r="X412" s="57">
        <f ca="1">(Table!O413/Table!I413)</f>
        <v>33721.45440357647</v>
      </c>
      <c r="Y412" s="58"/>
      <c r="Z412" s="25"/>
      <c r="AA412"/>
      <c r="AB412"/>
      <c r="AE412">
        <f ca="1">IF(Table!T413&gt;'Solution Basic XCEL'!$AI$2, 1,0)</f>
        <v>1</v>
      </c>
      <c r="AH412">
        <f ca="1">IF(Table!T413&gt;'Solution Basic XCEL'!$AI$2, 1,0)</f>
        <v>1</v>
      </c>
      <c r="AJ412" t="s">
        <v>72</v>
      </c>
      <c r="AK412" s="28">
        <f ca="1">(Table!N413/Table!M413)</f>
        <v>0.99570663088934486</v>
      </c>
      <c r="AM412">
        <f t="shared" ca="1" si="6"/>
        <v>0</v>
      </c>
    </row>
    <row r="413" spans="1:39" x14ac:dyDescent="0.3">
      <c r="A413" s="5">
        <f ca="1">IF(Table!B414= "Men", 1, 0)</f>
        <v>1</v>
      </c>
      <c r="B413" s="5">
        <f ca="1">IF(Table!B414 = "Women", 1, 0)</f>
        <v>0</v>
      </c>
      <c r="J413" s="12">
        <f ca="1">IF(Table!E414= "Health", 1,0)</f>
        <v>1</v>
      </c>
      <c r="K413" s="5">
        <f ca="1">IF(Table!E414= "Construction", 1,0)</f>
        <v>0</v>
      </c>
      <c r="L413" s="5">
        <f ca="1">IF(Table!E414= "Teaching", 1,0)</f>
        <v>0</v>
      </c>
      <c r="M413" s="5">
        <f ca="1">IF(Table!E414= "IT", 1,0)</f>
        <v>0</v>
      </c>
      <c r="N413" s="5">
        <f ca="1">IF(Table!E414= "General Work", 1,0)</f>
        <v>0</v>
      </c>
      <c r="O413" s="13">
        <f ca="1">IF(Table!E414= "Agriculture", 1,0)</f>
        <v>0</v>
      </c>
      <c r="X413" s="57">
        <f ca="1">(Table!O414/Table!I414)</f>
        <v>71123.510976531878</v>
      </c>
      <c r="Y413" s="58"/>
      <c r="Z413" s="25"/>
      <c r="AA413"/>
      <c r="AB413"/>
      <c r="AE413">
        <f ca="1">IF(Table!T414&gt;'Solution Basic XCEL'!$AI$2, 1,0)</f>
        <v>1</v>
      </c>
      <c r="AH413">
        <f ca="1">IF(Table!T414&gt;'Solution Basic XCEL'!$AI$2, 1,0)</f>
        <v>1</v>
      </c>
      <c r="AJ413" t="s">
        <v>72</v>
      </c>
      <c r="AK413" s="28">
        <f ca="1">(Table!N414/Table!M414)</f>
        <v>0.2995453270875319</v>
      </c>
      <c r="AM413">
        <f t="shared" ca="1" si="6"/>
        <v>1</v>
      </c>
    </row>
    <row r="414" spans="1:39" x14ac:dyDescent="0.3">
      <c r="A414" s="5">
        <f ca="1">IF(Table!B415= "Men", 1, 0)</f>
        <v>1</v>
      </c>
      <c r="B414" s="5">
        <f ca="1">IF(Table!B415 = "Women", 1, 0)</f>
        <v>0</v>
      </c>
      <c r="J414" s="12">
        <f ca="1">IF(Table!E415= "Health", 1,0)</f>
        <v>1</v>
      </c>
      <c r="K414" s="5">
        <f ca="1">IF(Table!E415= "Construction", 1,0)</f>
        <v>0</v>
      </c>
      <c r="L414" s="5">
        <f ca="1">IF(Table!E415= "Teaching", 1,0)</f>
        <v>0</v>
      </c>
      <c r="M414" s="5">
        <f ca="1">IF(Table!E415= "IT", 1,0)</f>
        <v>0</v>
      </c>
      <c r="N414" s="5">
        <f ca="1">IF(Table!E415= "General Work", 1,0)</f>
        <v>0</v>
      </c>
      <c r="O414" s="13">
        <f ca="1">IF(Table!E415= "Agriculture", 1,0)</f>
        <v>0</v>
      </c>
      <c r="X414" s="57">
        <f ca="1">(Table!O415/Table!I415)</f>
        <v>7100.8179330512539</v>
      </c>
      <c r="Y414" s="58"/>
      <c r="Z414" s="25"/>
      <c r="AA414"/>
      <c r="AB414"/>
      <c r="AE414">
        <f ca="1">IF(Table!T415&gt;'Solution Basic XCEL'!$AI$2, 1,0)</f>
        <v>1</v>
      </c>
      <c r="AH414">
        <f ca="1">IF(Table!T415&gt;'Solution Basic XCEL'!$AI$2, 1,0)</f>
        <v>1</v>
      </c>
      <c r="AJ414" t="s">
        <v>72</v>
      </c>
      <c r="AK414" s="28">
        <f ca="1">(Table!N415/Table!M415)</f>
        <v>0.33019573261605678</v>
      </c>
      <c r="AM414">
        <f t="shared" ca="1" si="6"/>
        <v>0</v>
      </c>
    </row>
    <row r="415" spans="1:39" x14ac:dyDescent="0.3">
      <c r="A415" s="5">
        <f ca="1">IF(Table!B416= "Men", 1, 0)</f>
        <v>0</v>
      </c>
      <c r="B415" s="5">
        <f ca="1">IF(Table!B416 = "Women", 1, 0)</f>
        <v>1</v>
      </c>
      <c r="J415" s="12">
        <f ca="1">IF(Table!E416= "Health", 1,0)</f>
        <v>1</v>
      </c>
      <c r="K415" s="5">
        <f ca="1">IF(Table!E416= "Construction", 1,0)</f>
        <v>0</v>
      </c>
      <c r="L415" s="5">
        <f ca="1">IF(Table!E416= "Teaching", 1,0)</f>
        <v>0</v>
      </c>
      <c r="M415" s="5">
        <f ca="1">IF(Table!E416= "IT", 1,0)</f>
        <v>0</v>
      </c>
      <c r="N415" s="5">
        <f ca="1">IF(Table!E416= "General Work", 1,0)</f>
        <v>0</v>
      </c>
      <c r="O415" s="13">
        <f ca="1">IF(Table!E416= "Agriculture", 1,0)</f>
        <v>0</v>
      </c>
      <c r="X415" s="57">
        <f ca="1">(Table!O416/Table!I416)</f>
        <v>25165.60790901682</v>
      </c>
      <c r="Y415" s="58"/>
      <c r="Z415" s="25"/>
      <c r="AA415"/>
      <c r="AB415"/>
      <c r="AE415">
        <f ca="1">IF(Table!T416&gt;'Solution Basic XCEL'!$AI$2, 1,0)</f>
        <v>1</v>
      </c>
      <c r="AH415">
        <f ca="1">IF(Table!T416&gt;'Solution Basic XCEL'!$AI$2, 1,0)</f>
        <v>1</v>
      </c>
      <c r="AJ415" t="s">
        <v>72</v>
      </c>
      <c r="AK415" s="28">
        <f ca="1">(Table!N416/Table!M416)</f>
        <v>0.17317813975760765</v>
      </c>
      <c r="AM415">
        <f t="shared" ca="1" si="6"/>
        <v>1</v>
      </c>
    </row>
    <row r="416" spans="1:39" x14ac:dyDescent="0.3">
      <c r="A416" s="5">
        <f ca="1">IF(Table!B417= "Men", 1, 0)</f>
        <v>0</v>
      </c>
      <c r="B416" s="5">
        <f ca="1">IF(Table!B417 = "Women", 1, 0)</f>
        <v>1</v>
      </c>
      <c r="J416" s="12">
        <f ca="1">IF(Table!E417= "Health", 1,0)</f>
        <v>0</v>
      </c>
      <c r="K416" s="5">
        <f ca="1">IF(Table!E417= "Construction", 1,0)</f>
        <v>1</v>
      </c>
      <c r="L416" s="5">
        <f ca="1">IF(Table!E417= "Teaching", 1,0)</f>
        <v>0</v>
      </c>
      <c r="M416" s="5">
        <f ca="1">IF(Table!E417= "IT", 1,0)</f>
        <v>0</v>
      </c>
      <c r="N416" s="5">
        <f ca="1">IF(Table!E417= "General Work", 1,0)</f>
        <v>0</v>
      </c>
      <c r="O416" s="13">
        <f ca="1">IF(Table!E417= "Agriculture", 1,0)</f>
        <v>0</v>
      </c>
      <c r="X416" s="57">
        <f ca="1">(Table!O417/Table!I417)</f>
        <v>36491.370151281575</v>
      </c>
      <c r="Y416" s="58"/>
      <c r="Z416" s="25"/>
      <c r="AA416"/>
      <c r="AB416"/>
      <c r="AE416">
        <f ca="1">IF(Table!T417&gt;'Solution Basic XCEL'!$AI$2, 1,0)</f>
        <v>1</v>
      </c>
      <c r="AH416">
        <f ca="1">IF(Table!T417&gt;'Solution Basic XCEL'!$AI$2, 1,0)</f>
        <v>1</v>
      </c>
      <c r="AJ416" t="s">
        <v>72</v>
      </c>
      <c r="AK416" s="28">
        <f ca="1">(Table!N417/Table!M417)</f>
        <v>0.47936579981234873</v>
      </c>
      <c r="AM416">
        <f t="shared" ca="1" si="6"/>
        <v>0</v>
      </c>
    </row>
    <row r="417" spans="1:39" x14ac:dyDescent="0.3">
      <c r="A417" s="5">
        <f ca="1">IF(Table!B418= "Men", 1, 0)</f>
        <v>0</v>
      </c>
      <c r="B417" s="5">
        <f ca="1">IF(Table!B418 = "Women", 1, 0)</f>
        <v>1</v>
      </c>
      <c r="J417" s="12">
        <f ca="1">IF(Table!E418= "Health", 1,0)</f>
        <v>0</v>
      </c>
      <c r="K417" s="5">
        <f ca="1">IF(Table!E418= "Construction", 1,0)</f>
        <v>1</v>
      </c>
      <c r="L417" s="5">
        <f ca="1">IF(Table!E418= "Teaching", 1,0)</f>
        <v>0</v>
      </c>
      <c r="M417" s="5">
        <f ca="1">IF(Table!E418= "IT", 1,0)</f>
        <v>0</v>
      </c>
      <c r="N417" s="5">
        <f ca="1">IF(Table!E418= "General Work", 1,0)</f>
        <v>0</v>
      </c>
      <c r="O417" s="13">
        <f ca="1">IF(Table!E418= "Agriculture", 1,0)</f>
        <v>0</v>
      </c>
      <c r="X417" s="57">
        <f ca="1">(Table!O418/Table!I418)</f>
        <v>23723.504944965756</v>
      </c>
      <c r="Y417" s="58"/>
      <c r="Z417" s="25"/>
      <c r="AA417"/>
      <c r="AB417"/>
      <c r="AE417">
        <f ca="1">IF(Table!T418&gt;'Solution Basic XCEL'!$AI$2, 1,0)</f>
        <v>1</v>
      </c>
      <c r="AH417">
        <f ca="1">IF(Table!T418&gt;'Solution Basic XCEL'!$AI$2, 1,0)</f>
        <v>1</v>
      </c>
      <c r="AJ417" t="s">
        <v>72</v>
      </c>
      <c r="AK417" s="28">
        <f ca="1">(Table!N418/Table!M418)</f>
        <v>0.4444897126817357</v>
      </c>
      <c r="AM417">
        <f t="shared" ca="1" si="6"/>
        <v>0</v>
      </c>
    </row>
    <row r="418" spans="1:39" x14ac:dyDescent="0.3">
      <c r="A418" s="5">
        <f ca="1">IF(Table!B419= "Men", 1, 0)</f>
        <v>0</v>
      </c>
      <c r="B418" s="5">
        <f ca="1">IF(Table!B419 = "Women", 1, 0)</f>
        <v>1</v>
      </c>
      <c r="J418" s="12">
        <f ca="1">IF(Table!E419= "Health", 1,0)</f>
        <v>0</v>
      </c>
      <c r="K418" s="5">
        <f ca="1">IF(Table!E419= "Construction", 1,0)</f>
        <v>0</v>
      </c>
      <c r="L418" s="5">
        <f ca="1">IF(Table!E419= "Teaching", 1,0)</f>
        <v>0</v>
      </c>
      <c r="M418" s="5">
        <f ca="1">IF(Table!E419= "IT", 1,0)</f>
        <v>0</v>
      </c>
      <c r="N418" s="5">
        <f ca="1">IF(Table!E419= "General Work", 1,0)</f>
        <v>1</v>
      </c>
      <c r="O418" s="13">
        <f ca="1">IF(Table!E419= "Agriculture", 1,0)</f>
        <v>0</v>
      </c>
      <c r="X418" s="57">
        <f ca="1">(Table!O419/Table!I419)</f>
        <v>81842.944026335012</v>
      </c>
      <c r="Y418" s="58"/>
      <c r="Z418" s="25"/>
      <c r="AA418"/>
      <c r="AB418"/>
      <c r="AE418">
        <f ca="1">IF(Table!T419&gt;'Solution Basic XCEL'!$AI$2, 1,0)</f>
        <v>1</v>
      </c>
      <c r="AH418">
        <f ca="1">IF(Table!T419&gt;'Solution Basic XCEL'!$AI$2, 1,0)</f>
        <v>1</v>
      </c>
      <c r="AJ418" t="s">
        <v>72</v>
      </c>
      <c r="AK418" s="28">
        <f ca="1">(Table!N419/Table!M419)</f>
        <v>0.47019034508647251</v>
      </c>
      <c r="AM418">
        <f t="shared" ca="1" si="6"/>
        <v>0</v>
      </c>
    </row>
    <row r="419" spans="1:39" x14ac:dyDescent="0.3">
      <c r="A419" s="5">
        <f ca="1">IF(Table!B420= "Men", 1, 0)</f>
        <v>1</v>
      </c>
      <c r="B419" s="5">
        <f ca="1">IF(Table!B420 = "Women", 1, 0)</f>
        <v>0</v>
      </c>
      <c r="J419" s="12">
        <f ca="1">IF(Table!E420= "Health", 1,0)</f>
        <v>0</v>
      </c>
      <c r="K419" s="5">
        <f ca="1">IF(Table!E420= "Construction", 1,0)</f>
        <v>0</v>
      </c>
      <c r="L419" s="5">
        <f ca="1">IF(Table!E420= "Teaching", 1,0)</f>
        <v>0</v>
      </c>
      <c r="M419" s="5">
        <f ca="1">IF(Table!E420= "IT", 1,0)</f>
        <v>0</v>
      </c>
      <c r="N419" s="5">
        <f ca="1">IF(Table!E420= "General Work", 1,0)</f>
        <v>0</v>
      </c>
      <c r="O419" s="13">
        <f ca="1">IF(Table!E420= "Agriculture", 1,0)</f>
        <v>1</v>
      </c>
      <c r="X419" s="57">
        <f ca="1">(Table!O420/Table!I420)</f>
        <v>3582.3243824070223</v>
      </c>
      <c r="Y419" s="58"/>
      <c r="Z419" s="25"/>
      <c r="AA419"/>
      <c r="AB419"/>
      <c r="AE419">
        <f ca="1">IF(Table!T420&gt;'Solution Basic XCEL'!$AI$2, 1,0)</f>
        <v>1</v>
      </c>
      <c r="AH419">
        <f ca="1">IF(Table!T420&gt;'Solution Basic XCEL'!$AI$2, 1,0)</f>
        <v>1</v>
      </c>
      <c r="AJ419" t="s">
        <v>72</v>
      </c>
      <c r="AK419" s="28">
        <f ca="1">(Table!N420/Table!M420)</f>
        <v>0.95669609584649151</v>
      </c>
      <c r="AM419">
        <f t="shared" ca="1" si="6"/>
        <v>0</v>
      </c>
    </row>
    <row r="420" spans="1:39" x14ac:dyDescent="0.3">
      <c r="A420" s="5">
        <f ca="1">IF(Table!B421= "Men", 1, 0)</f>
        <v>1</v>
      </c>
      <c r="B420" s="5">
        <f ca="1">IF(Table!B421 = "Women", 1, 0)</f>
        <v>0</v>
      </c>
      <c r="J420" s="12">
        <f ca="1">IF(Table!E421= "Health", 1,0)</f>
        <v>0</v>
      </c>
      <c r="K420" s="5">
        <f ca="1">IF(Table!E421= "Construction", 1,0)</f>
        <v>0</v>
      </c>
      <c r="L420" s="5">
        <f ca="1">IF(Table!E421= "Teaching", 1,0)</f>
        <v>0</v>
      </c>
      <c r="M420" s="5">
        <f ca="1">IF(Table!E421= "IT", 1,0)</f>
        <v>0</v>
      </c>
      <c r="N420" s="5">
        <f ca="1">IF(Table!E421= "General Work", 1,0)</f>
        <v>0</v>
      </c>
      <c r="O420" s="13">
        <f ca="1">IF(Table!E421= "Agriculture", 1,0)</f>
        <v>1</v>
      </c>
      <c r="X420" s="57">
        <f ca="1">(Table!O421/Table!I421)</f>
        <v>32587.418291018381</v>
      </c>
      <c r="Y420" s="58"/>
      <c r="Z420" s="25"/>
      <c r="AA420"/>
      <c r="AB420"/>
      <c r="AE420">
        <f ca="1">IF(Table!T421&gt;'Solution Basic XCEL'!$AI$2, 1,0)</f>
        <v>1</v>
      </c>
      <c r="AH420">
        <f ca="1">IF(Table!T421&gt;'Solution Basic XCEL'!$AI$2, 1,0)</f>
        <v>1</v>
      </c>
      <c r="AJ420" t="s">
        <v>72</v>
      </c>
      <c r="AK420" s="28">
        <f ca="1">(Table!N421/Table!M421)</f>
        <v>0.55490036217154315</v>
      </c>
      <c r="AM420">
        <f t="shared" ca="1" si="6"/>
        <v>0</v>
      </c>
    </row>
    <row r="421" spans="1:39" x14ac:dyDescent="0.3">
      <c r="A421" s="5">
        <f ca="1">IF(Table!B422= "Men", 1, 0)</f>
        <v>1</v>
      </c>
      <c r="B421" s="5">
        <f ca="1">IF(Table!B422 = "Women", 1, 0)</f>
        <v>0</v>
      </c>
      <c r="J421" s="12">
        <f ca="1">IF(Table!E422= "Health", 1,0)</f>
        <v>0</v>
      </c>
      <c r="K421" s="5">
        <f ca="1">IF(Table!E422= "Construction", 1,0)</f>
        <v>0</v>
      </c>
      <c r="L421" s="5">
        <f ca="1">IF(Table!E422= "Teaching", 1,0)</f>
        <v>0</v>
      </c>
      <c r="M421" s="5">
        <f ca="1">IF(Table!E422= "IT", 1,0)</f>
        <v>0</v>
      </c>
      <c r="N421" s="5">
        <f ca="1">IF(Table!E422= "General Work", 1,0)</f>
        <v>1</v>
      </c>
      <c r="O421" s="13">
        <f ca="1">IF(Table!E422= "Agriculture", 1,0)</f>
        <v>0</v>
      </c>
      <c r="X421" s="57">
        <f ca="1">(Table!O422/Table!I422)</f>
        <v>5665.7033170556506</v>
      </c>
      <c r="Y421" s="58"/>
      <c r="Z421" s="25"/>
      <c r="AA421"/>
      <c r="AB421"/>
      <c r="AE421">
        <f ca="1">IF(Table!T422&gt;'Solution Basic XCEL'!$AI$2, 1,0)</f>
        <v>1</v>
      </c>
      <c r="AH421">
        <f ca="1">IF(Table!T422&gt;'Solution Basic XCEL'!$AI$2, 1,0)</f>
        <v>1</v>
      </c>
      <c r="AJ421" t="s">
        <v>72</v>
      </c>
      <c r="AK421" s="28">
        <f ca="1">(Table!N422/Table!M422)</f>
        <v>0.94022432185419047</v>
      </c>
      <c r="AM421">
        <f t="shared" ca="1" si="6"/>
        <v>0</v>
      </c>
    </row>
    <row r="422" spans="1:39" x14ac:dyDescent="0.3">
      <c r="A422" s="5">
        <f ca="1">IF(Table!B423= "Men", 1, 0)</f>
        <v>1</v>
      </c>
      <c r="B422" s="5">
        <f ca="1">IF(Table!B423 = "Women", 1, 0)</f>
        <v>0</v>
      </c>
      <c r="J422" s="12">
        <f ca="1">IF(Table!E423= "Health", 1,0)</f>
        <v>0</v>
      </c>
      <c r="K422" s="5">
        <f ca="1">IF(Table!E423= "Construction", 1,0)</f>
        <v>0</v>
      </c>
      <c r="L422" s="5">
        <f ca="1">IF(Table!E423= "Teaching", 1,0)</f>
        <v>0</v>
      </c>
      <c r="M422" s="5">
        <f ca="1">IF(Table!E423= "IT", 1,0)</f>
        <v>0</v>
      </c>
      <c r="N422" s="5">
        <f ca="1">IF(Table!E423= "General Work", 1,0)</f>
        <v>1</v>
      </c>
      <c r="O422" s="13">
        <f ca="1">IF(Table!E423= "Agriculture", 1,0)</f>
        <v>0</v>
      </c>
      <c r="X422" s="57">
        <f ca="1">(Table!O423/Table!I423)</f>
        <v>69378.501478221413</v>
      </c>
      <c r="Y422" s="58"/>
      <c r="Z422" s="25"/>
      <c r="AA422"/>
      <c r="AB422"/>
      <c r="AE422">
        <f ca="1">IF(Table!T423&gt;'Solution Basic XCEL'!$AI$2, 1,0)</f>
        <v>1</v>
      </c>
      <c r="AH422">
        <f ca="1">IF(Table!T423&gt;'Solution Basic XCEL'!$AI$2, 1,0)</f>
        <v>1</v>
      </c>
      <c r="AJ422" t="s">
        <v>72</v>
      </c>
      <c r="AK422" s="28">
        <f ca="1">(Table!N423/Table!M423)</f>
        <v>0.51402936203798932</v>
      </c>
      <c r="AM422">
        <f t="shared" ca="1" si="6"/>
        <v>0</v>
      </c>
    </row>
    <row r="423" spans="1:39" x14ac:dyDescent="0.3">
      <c r="A423" s="5">
        <f ca="1">IF(Table!B424= "Men", 1, 0)</f>
        <v>0</v>
      </c>
      <c r="B423" s="5">
        <f ca="1">IF(Table!B424 = "Women", 1, 0)</f>
        <v>1</v>
      </c>
      <c r="J423" s="12">
        <f ca="1">IF(Table!E424= "Health", 1,0)</f>
        <v>1</v>
      </c>
      <c r="K423" s="5">
        <f ca="1">IF(Table!E424= "Construction", 1,0)</f>
        <v>0</v>
      </c>
      <c r="L423" s="5">
        <f ca="1">IF(Table!E424= "Teaching", 1,0)</f>
        <v>0</v>
      </c>
      <c r="M423" s="5">
        <f ca="1">IF(Table!E424= "IT", 1,0)</f>
        <v>0</v>
      </c>
      <c r="N423" s="5">
        <f ca="1">IF(Table!E424= "General Work", 1,0)</f>
        <v>0</v>
      </c>
      <c r="O423" s="13">
        <f ca="1">IF(Table!E424= "Agriculture", 1,0)</f>
        <v>0</v>
      </c>
      <c r="X423" s="57">
        <f ca="1">(Table!O424/Table!I424)</f>
        <v>24702.561953348486</v>
      </c>
      <c r="Y423" s="58"/>
      <c r="Z423" s="25"/>
      <c r="AA423"/>
      <c r="AB423"/>
      <c r="AE423">
        <f ca="1">IF(Table!T424&gt;'Solution Basic XCEL'!$AI$2, 1,0)</f>
        <v>1</v>
      </c>
      <c r="AH423">
        <f ca="1">IF(Table!T424&gt;'Solution Basic XCEL'!$AI$2, 1,0)</f>
        <v>1</v>
      </c>
      <c r="AJ423" t="s">
        <v>72</v>
      </c>
      <c r="AK423" s="28">
        <f ca="1">(Table!N424/Table!M424)</f>
        <v>0.82188802584141085</v>
      </c>
      <c r="AM423">
        <f t="shared" ca="1" si="6"/>
        <v>0</v>
      </c>
    </row>
    <row r="424" spans="1:39" x14ac:dyDescent="0.3">
      <c r="A424" s="5">
        <f ca="1">IF(Table!B425= "Men", 1, 0)</f>
        <v>1</v>
      </c>
      <c r="B424" s="5">
        <f ca="1">IF(Table!B425 = "Women", 1, 0)</f>
        <v>0</v>
      </c>
      <c r="J424" s="12">
        <f ca="1">IF(Table!E425= "Health", 1,0)</f>
        <v>1</v>
      </c>
      <c r="K424" s="5">
        <f ca="1">IF(Table!E425= "Construction", 1,0)</f>
        <v>0</v>
      </c>
      <c r="L424" s="5">
        <f ca="1">IF(Table!E425= "Teaching", 1,0)</f>
        <v>0</v>
      </c>
      <c r="M424" s="5">
        <f ca="1">IF(Table!E425= "IT", 1,0)</f>
        <v>0</v>
      </c>
      <c r="N424" s="5">
        <f ca="1">IF(Table!E425= "General Work", 1,0)</f>
        <v>0</v>
      </c>
      <c r="O424" s="13">
        <f ca="1">IF(Table!E425= "Agriculture", 1,0)</f>
        <v>0</v>
      </c>
      <c r="X424" s="57">
        <f ca="1">(Table!O425/Table!I425)</f>
        <v>36995.725688204693</v>
      </c>
      <c r="Y424" s="58"/>
      <c r="Z424" s="25"/>
      <c r="AA424"/>
      <c r="AB424"/>
      <c r="AE424">
        <f ca="1">IF(Table!T425&gt;'Solution Basic XCEL'!$AI$2, 1,0)</f>
        <v>1</v>
      </c>
      <c r="AH424">
        <f ca="1">IF(Table!T425&gt;'Solution Basic XCEL'!$AI$2, 1,0)</f>
        <v>1</v>
      </c>
      <c r="AJ424" t="s">
        <v>72</v>
      </c>
      <c r="AK424" s="28">
        <f ca="1">(Table!N425/Table!M425)</f>
        <v>0.54654147105811068</v>
      </c>
      <c r="AM424">
        <f t="shared" ca="1" si="6"/>
        <v>0</v>
      </c>
    </row>
    <row r="425" spans="1:39" x14ac:dyDescent="0.3">
      <c r="A425" s="5">
        <f ca="1">IF(Table!B426= "Men", 1, 0)</f>
        <v>1</v>
      </c>
      <c r="B425" s="5">
        <f ca="1">IF(Table!B426 = "Women", 1, 0)</f>
        <v>0</v>
      </c>
      <c r="J425" s="12">
        <f ca="1">IF(Table!E426= "Health", 1,0)</f>
        <v>0</v>
      </c>
      <c r="K425" s="5">
        <f ca="1">IF(Table!E426= "Construction", 1,0)</f>
        <v>0</v>
      </c>
      <c r="L425" s="5">
        <f ca="1">IF(Table!E426= "Teaching", 1,0)</f>
        <v>0</v>
      </c>
      <c r="M425" s="5">
        <f ca="1">IF(Table!E426= "IT", 1,0)</f>
        <v>1</v>
      </c>
      <c r="N425" s="5">
        <f ca="1">IF(Table!E426= "General Work", 1,0)</f>
        <v>0</v>
      </c>
      <c r="O425" s="13">
        <f ca="1">IF(Table!E426= "Agriculture", 1,0)</f>
        <v>0</v>
      </c>
      <c r="X425" s="57">
        <f ca="1">(Table!O426/Table!I426)</f>
        <v>46101.757495735234</v>
      </c>
      <c r="Y425" s="58"/>
      <c r="Z425" s="25"/>
      <c r="AA425"/>
      <c r="AB425"/>
      <c r="AE425">
        <f ca="1">IF(Table!T426&gt;'Solution Basic XCEL'!$AI$2, 1,0)</f>
        <v>1</v>
      </c>
      <c r="AH425">
        <f ca="1">IF(Table!T426&gt;'Solution Basic XCEL'!$AI$2, 1,0)</f>
        <v>1</v>
      </c>
      <c r="AJ425" t="s">
        <v>72</v>
      </c>
      <c r="AK425" s="28">
        <f ca="1">(Table!N426/Table!M426)</f>
        <v>0.68620175923391946</v>
      </c>
      <c r="AM425">
        <f t="shared" ca="1" si="6"/>
        <v>0</v>
      </c>
    </row>
    <row r="426" spans="1:39" x14ac:dyDescent="0.3">
      <c r="A426" s="5">
        <f ca="1">IF(Table!B427= "Men", 1, 0)</f>
        <v>1</v>
      </c>
      <c r="B426" s="5">
        <f ca="1">IF(Table!B427 = "Women", 1, 0)</f>
        <v>0</v>
      </c>
      <c r="J426" s="12">
        <f ca="1">IF(Table!E427= "Health", 1,0)</f>
        <v>0</v>
      </c>
      <c r="K426" s="5">
        <f ca="1">IF(Table!E427= "Construction", 1,0)</f>
        <v>1</v>
      </c>
      <c r="L426" s="5">
        <f ca="1">IF(Table!E427= "Teaching", 1,0)</f>
        <v>0</v>
      </c>
      <c r="M426" s="5">
        <f ca="1">IF(Table!E427= "IT", 1,0)</f>
        <v>0</v>
      </c>
      <c r="N426" s="5">
        <f ca="1">IF(Table!E427= "General Work", 1,0)</f>
        <v>0</v>
      </c>
      <c r="O426" s="13">
        <f ca="1">IF(Table!E427= "Agriculture", 1,0)</f>
        <v>0</v>
      </c>
      <c r="X426" s="57">
        <f ca="1">(Table!O427/Table!I427)</f>
        <v>5556.5882499566178</v>
      </c>
      <c r="Y426" s="58"/>
      <c r="Z426" s="25"/>
      <c r="AA426"/>
      <c r="AB426"/>
      <c r="AE426">
        <f ca="1">IF(Table!T427&gt;'Solution Basic XCEL'!$AI$2, 1,0)</f>
        <v>1</v>
      </c>
      <c r="AH426">
        <f ca="1">IF(Table!T427&gt;'Solution Basic XCEL'!$AI$2, 1,0)</f>
        <v>1</v>
      </c>
      <c r="AJ426" t="s">
        <v>72</v>
      </c>
      <c r="AK426" s="28">
        <f ca="1">(Table!N427/Table!M427)</f>
        <v>0.97609360590365846</v>
      </c>
      <c r="AM426">
        <f t="shared" ca="1" si="6"/>
        <v>0</v>
      </c>
    </row>
    <row r="427" spans="1:39" x14ac:dyDescent="0.3">
      <c r="A427" s="5">
        <f ca="1">IF(Table!B428= "Men", 1, 0)</f>
        <v>1</v>
      </c>
      <c r="B427" s="5">
        <f ca="1">IF(Table!B428 = "Women", 1, 0)</f>
        <v>0</v>
      </c>
      <c r="J427" s="12">
        <f ca="1">IF(Table!E428= "Health", 1,0)</f>
        <v>1</v>
      </c>
      <c r="K427" s="5">
        <f ca="1">IF(Table!E428= "Construction", 1,0)</f>
        <v>0</v>
      </c>
      <c r="L427" s="5">
        <f ca="1">IF(Table!E428= "Teaching", 1,0)</f>
        <v>0</v>
      </c>
      <c r="M427" s="5">
        <f ca="1">IF(Table!E428= "IT", 1,0)</f>
        <v>0</v>
      </c>
      <c r="N427" s="5">
        <f ca="1">IF(Table!E428= "General Work", 1,0)</f>
        <v>0</v>
      </c>
      <c r="O427" s="13">
        <f ca="1">IF(Table!E428= "Agriculture", 1,0)</f>
        <v>0</v>
      </c>
      <c r="X427" s="57">
        <f ca="1">(Table!O428/Table!I428)</f>
        <v>14023.293452340631</v>
      </c>
      <c r="Y427" s="58"/>
      <c r="Z427" s="25"/>
      <c r="AA427"/>
      <c r="AB427"/>
      <c r="AE427">
        <f ca="1">IF(Table!T428&gt;'Solution Basic XCEL'!$AI$2, 1,0)</f>
        <v>1</v>
      </c>
      <c r="AH427">
        <f ca="1">IF(Table!T428&gt;'Solution Basic XCEL'!$AI$2, 1,0)</f>
        <v>1</v>
      </c>
      <c r="AJ427" t="s">
        <v>72</v>
      </c>
      <c r="AK427" s="28">
        <f ca="1">(Table!N428/Table!M428)</f>
        <v>0.28106216859234101</v>
      </c>
      <c r="AM427">
        <f t="shared" ca="1" si="6"/>
        <v>1</v>
      </c>
    </row>
    <row r="428" spans="1:39" x14ac:dyDescent="0.3">
      <c r="A428" s="5">
        <f ca="1">IF(Table!B429= "Men", 1, 0)</f>
        <v>1</v>
      </c>
      <c r="B428" s="5">
        <f ca="1">IF(Table!B429 = "Women", 1, 0)</f>
        <v>0</v>
      </c>
      <c r="J428" s="12">
        <f ca="1">IF(Table!E429= "Health", 1,0)</f>
        <v>0</v>
      </c>
      <c r="K428" s="5">
        <f ca="1">IF(Table!E429= "Construction", 1,0)</f>
        <v>1</v>
      </c>
      <c r="L428" s="5">
        <f ca="1">IF(Table!E429= "Teaching", 1,0)</f>
        <v>0</v>
      </c>
      <c r="M428" s="5">
        <f ca="1">IF(Table!E429= "IT", 1,0)</f>
        <v>0</v>
      </c>
      <c r="N428" s="5">
        <f ca="1">IF(Table!E429= "General Work", 1,0)</f>
        <v>0</v>
      </c>
      <c r="O428" s="13">
        <f ca="1">IF(Table!E429= "Agriculture", 1,0)</f>
        <v>0</v>
      </c>
      <c r="X428" s="57">
        <f ca="1">(Table!O429/Table!I429)</f>
        <v>2098.162091815615</v>
      </c>
      <c r="Y428" s="58"/>
      <c r="Z428" s="25"/>
      <c r="AA428"/>
      <c r="AB428"/>
      <c r="AE428">
        <f ca="1">IF(Table!T429&gt;'Solution Basic XCEL'!$AI$2, 1,0)</f>
        <v>1</v>
      </c>
      <c r="AH428">
        <f ca="1">IF(Table!T429&gt;'Solution Basic XCEL'!$AI$2, 1,0)</f>
        <v>1</v>
      </c>
      <c r="AJ428" t="s">
        <v>72</v>
      </c>
      <c r="AK428" s="28">
        <f ca="1">(Table!N429/Table!M429)</f>
        <v>0.58555831271621639</v>
      </c>
      <c r="AM428">
        <f t="shared" ref="AM428:AM491" ca="1" si="7">IF(AK428&lt;$AS$3, 1,0)</f>
        <v>0</v>
      </c>
    </row>
    <row r="429" spans="1:39" x14ac:dyDescent="0.3">
      <c r="A429" s="5">
        <f ca="1">IF(Table!B430= "Men", 1, 0)</f>
        <v>1</v>
      </c>
      <c r="B429" s="5">
        <f ca="1">IF(Table!B430 = "Women", 1, 0)</f>
        <v>0</v>
      </c>
      <c r="J429" s="12">
        <f ca="1">IF(Table!E430= "Health", 1,0)</f>
        <v>0</v>
      </c>
      <c r="K429" s="5">
        <f ca="1">IF(Table!E430= "Construction", 1,0)</f>
        <v>1</v>
      </c>
      <c r="L429" s="5">
        <f ca="1">IF(Table!E430= "Teaching", 1,0)</f>
        <v>0</v>
      </c>
      <c r="M429" s="5">
        <f ca="1">IF(Table!E430= "IT", 1,0)</f>
        <v>0</v>
      </c>
      <c r="N429" s="5">
        <f ca="1">IF(Table!E430= "General Work", 1,0)</f>
        <v>0</v>
      </c>
      <c r="O429" s="13">
        <f ca="1">IF(Table!E430= "Agriculture", 1,0)</f>
        <v>0</v>
      </c>
      <c r="X429" s="57">
        <f ca="1">(Table!O430/Table!I430)</f>
        <v>22820.610266832824</v>
      </c>
      <c r="Y429" s="58"/>
      <c r="Z429" s="25"/>
      <c r="AA429"/>
      <c r="AB429"/>
      <c r="AE429">
        <f ca="1">IF(Table!T430&gt;'Solution Basic XCEL'!$AI$2, 1,0)</f>
        <v>1</v>
      </c>
      <c r="AH429">
        <f ca="1">IF(Table!T430&gt;'Solution Basic XCEL'!$AI$2, 1,0)</f>
        <v>1</v>
      </c>
      <c r="AJ429" t="s">
        <v>72</v>
      </c>
      <c r="AK429" s="28">
        <f ca="1">(Table!N430/Table!M430)</f>
        <v>0.37436691072914452</v>
      </c>
      <c r="AM429">
        <f t="shared" ca="1" si="7"/>
        <v>0</v>
      </c>
    </row>
    <row r="430" spans="1:39" x14ac:dyDescent="0.3">
      <c r="A430" s="5">
        <f ca="1">IF(Table!B431= "Men", 1, 0)</f>
        <v>0</v>
      </c>
      <c r="B430" s="5">
        <f ca="1">IF(Table!B431 = "Women", 1, 0)</f>
        <v>1</v>
      </c>
      <c r="J430" s="12">
        <f ca="1">IF(Table!E431= "Health", 1,0)</f>
        <v>0</v>
      </c>
      <c r="K430" s="5">
        <f ca="1">IF(Table!E431= "Construction", 1,0)</f>
        <v>0</v>
      </c>
      <c r="L430" s="5">
        <f ca="1">IF(Table!E431= "Teaching", 1,0)</f>
        <v>0</v>
      </c>
      <c r="M430" s="5">
        <f ca="1">IF(Table!E431= "IT", 1,0)</f>
        <v>0</v>
      </c>
      <c r="N430" s="5">
        <f ca="1">IF(Table!E431= "General Work", 1,0)</f>
        <v>1</v>
      </c>
      <c r="O430" s="13">
        <f ca="1">IF(Table!E431= "Agriculture", 1,0)</f>
        <v>0</v>
      </c>
      <c r="X430" s="57">
        <f ca="1">(Table!O431/Table!I431)</f>
        <v>45559.938885352938</v>
      </c>
      <c r="Y430" s="58"/>
      <c r="Z430" s="25"/>
      <c r="AA430"/>
      <c r="AB430"/>
      <c r="AE430">
        <f ca="1">IF(Table!T431&gt;'Solution Basic XCEL'!$AI$2, 1,0)</f>
        <v>0</v>
      </c>
      <c r="AH430">
        <f ca="1">IF(Table!T431&gt;'Solution Basic XCEL'!$AI$2, 1,0)</f>
        <v>0</v>
      </c>
      <c r="AJ430" t="s">
        <v>72</v>
      </c>
      <c r="AK430" s="28">
        <f ca="1">(Table!N431/Table!M431)</f>
        <v>0.11957082541992292</v>
      </c>
      <c r="AM430">
        <f t="shared" ca="1" si="7"/>
        <v>1</v>
      </c>
    </row>
    <row r="431" spans="1:39" x14ac:dyDescent="0.3">
      <c r="A431" s="5">
        <f ca="1">IF(Table!B432= "Men", 1, 0)</f>
        <v>0</v>
      </c>
      <c r="B431" s="5">
        <f ca="1">IF(Table!B432 = "Women", 1, 0)</f>
        <v>1</v>
      </c>
      <c r="J431" s="12">
        <f ca="1">IF(Table!E432= "Health", 1,0)</f>
        <v>0</v>
      </c>
      <c r="K431" s="5">
        <f ca="1">IF(Table!E432= "Construction", 1,0)</f>
        <v>0</v>
      </c>
      <c r="L431" s="5">
        <f ca="1">IF(Table!E432= "Teaching", 1,0)</f>
        <v>0</v>
      </c>
      <c r="M431" s="5">
        <f ca="1">IF(Table!E432= "IT", 1,0)</f>
        <v>0</v>
      </c>
      <c r="N431" s="5">
        <f ca="1">IF(Table!E432= "General Work", 1,0)</f>
        <v>0</v>
      </c>
      <c r="O431" s="13">
        <f ca="1">IF(Table!E432= "Agriculture", 1,0)</f>
        <v>1</v>
      </c>
      <c r="X431" s="57">
        <f ca="1">(Table!O432/Table!I432)</f>
        <v>43693.445709291293</v>
      </c>
      <c r="Y431" s="58"/>
      <c r="Z431" s="25"/>
      <c r="AA431"/>
      <c r="AB431"/>
      <c r="AE431">
        <f ca="1">IF(Table!T432&gt;'Solution Basic XCEL'!$AI$2, 1,0)</f>
        <v>1</v>
      </c>
      <c r="AH431">
        <f ca="1">IF(Table!T432&gt;'Solution Basic XCEL'!$AI$2, 1,0)</f>
        <v>1</v>
      </c>
      <c r="AJ431" t="s">
        <v>72</v>
      </c>
      <c r="AK431" s="28">
        <f ca="1">(Table!N432/Table!M432)</f>
        <v>0.57334158093410437</v>
      </c>
      <c r="AM431">
        <f t="shared" ca="1" si="7"/>
        <v>0</v>
      </c>
    </row>
    <row r="432" spans="1:39" x14ac:dyDescent="0.3">
      <c r="A432" s="5">
        <f ca="1">IF(Table!B433= "Men", 1, 0)</f>
        <v>0</v>
      </c>
      <c r="B432" s="5">
        <f ca="1">IF(Table!B433 = "Women", 1, 0)</f>
        <v>1</v>
      </c>
      <c r="J432" s="12">
        <f ca="1">IF(Table!E433= "Health", 1,0)</f>
        <v>0</v>
      </c>
      <c r="K432" s="5">
        <f ca="1">IF(Table!E433= "Construction", 1,0)</f>
        <v>0</v>
      </c>
      <c r="L432" s="5">
        <f ca="1">IF(Table!E433= "Teaching", 1,0)</f>
        <v>1</v>
      </c>
      <c r="M432" s="5">
        <f ca="1">IF(Table!E433= "IT", 1,0)</f>
        <v>0</v>
      </c>
      <c r="N432" s="5">
        <f ca="1">IF(Table!E433= "General Work", 1,0)</f>
        <v>0</v>
      </c>
      <c r="O432" s="13">
        <f ca="1">IF(Table!E433= "Agriculture", 1,0)</f>
        <v>0</v>
      </c>
      <c r="X432" s="57">
        <f ca="1">(Table!O433/Table!I433)</f>
        <v>41960.088221863909</v>
      </c>
      <c r="Y432" s="58"/>
      <c r="Z432" s="25"/>
      <c r="AA432"/>
      <c r="AB432"/>
      <c r="AE432">
        <f ca="1">IF(Table!T433&gt;'Solution Basic XCEL'!$AI$2, 1,0)</f>
        <v>1</v>
      </c>
      <c r="AH432">
        <f ca="1">IF(Table!T433&gt;'Solution Basic XCEL'!$AI$2, 1,0)</f>
        <v>1</v>
      </c>
      <c r="AJ432" t="s">
        <v>72</v>
      </c>
      <c r="AK432" s="28">
        <f ca="1">(Table!N433/Table!M433)</f>
        <v>0.92732876501747441</v>
      </c>
      <c r="AM432">
        <f t="shared" ca="1" si="7"/>
        <v>0</v>
      </c>
    </row>
    <row r="433" spans="1:39" x14ac:dyDescent="0.3">
      <c r="A433" s="5">
        <f ca="1">IF(Table!B434= "Men", 1, 0)</f>
        <v>1</v>
      </c>
      <c r="B433" s="5">
        <f ca="1">IF(Table!B434 = "Women", 1, 0)</f>
        <v>0</v>
      </c>
      <c r="J433" s="12">
        <f ca="1">IF(Table!E434= "Health", 1,0)</f>
        <v>0</v>
      </c>
      <c r="K433" s="5">
        <f ca="1">IF(Table!E434= "Construction", 1,0)</f>
        <v>0</v>
      </c>
      <c r="L433" s="5">
        <f ca="1">IF(Table!E434= "Teaching", 1,0)</f>
        <v>1</v>
      </c>
      <c r="M433" s="5">
        <f ca="1">IF(Table!E434= "IT", 1,0)</f>
        <v>0</v>
      </c>
      <c r="N433" s="5">
        <f ca="1">IF(Table!E434= "General Work", 1,0)</f>
        <v>0</v>
      </c>
      <c r="O433" s="13">
        <f ca="1">IF(Table!E434= "Agriculture", 1,0)</f>
        <v>0</v>
      </c>
      <c r="X433" s="57">
        <f ca="1">(Table!O434/Table!I434)</f>
        <v>43504.566828677343</v>
      </c>
      <c r="Y433" s="58"/>
      <c r="Z433" s="25"/>
      <c r="AA433"/>
      <c r="AB433"/>
      <c r="AE433">
        <f ca="1">IF(Table!T434&gt;'Solution Basic XCEL'!$AI$2, 1,0)</f>
        <v>1</v>
      </c>
      <c r="AH433">
        <f ca="1">IF(Table!T434&gt;'Solution Basic XCEL'!$AI$2, 1,0)</f>
        <v>1</v>
      </c>
      <c r="AJ433" t="s">
        <v>72</v>
      </c>
      <c r="AK433" s="28">
        <f ca="1">(Table!N434/Table!M434)</f>
        <v>0.94859713676600743</v>
      </c>
      <c r="AM433">
        <f t="shared" ca="1" si="7"/>
        <v>0</v>
      </c>
    </row>
    <row r="434" spans="1:39" x14ac:dyDescent="0.3">
      <c r="A434" s="5">
        <f ca="1">IF(Table!B435= "Men", 1, 0)</f>
        <v>1</v>
      </c>
      <c r="B434" s="5">
        <f ca="1">IF(Table!B435 = "Women", 1, 0)</f>
        <v>0</v>
      </c>
      <c r="J434" s="12">
        <f ca="1">IF(Table!E435= "Health", 1,0)</f>
        <v>0</v>
      </c>
      <c r="K434" s="5">
        <f ca="1">IF(Table!E435= "Construction", 1,0)</f>
        <v>0</v>
      </c>
      <c r="L434" s="5">
        <f ca="1">IF(Table!E435= "Teaching", 1,0)</f>
        <v>0</v>
      </c>
      <c r="M434" s="5">
        <f ca="1">IF(Table!E435= "IT", 1,0)</f>
        <v>0</v>
      </c>
      <c r="N434" s="5">
        <f ca="1">IF(Table!E435= "General Work", 1,0)</f>
        <v>1</v>
      </c>
      <c r="O434" s="13">
        <f ca="1">IF(Table!E435= "Agriculture", 1,0)</f>
        <v>0</v>
      </c>
      <c r="X434" s="57">
        <f ca="1">(Table!O435/Table!I435)</f>
        <v>44510.424372072906</v>
      </c>
      <c r="Y434" s="58"/>
      <c r="Z434" s="25"/>
      <c r="AA434"/>
      <c r="AB434"/>
      <c r="AE434">
        <f ca="1">IF(Table!T435&gt;'Solution Basic XCEL'!$AI$2, 1,0)</f>
        <v>1</v>
      </c>
      <c r="AH434">
        <f ca="1">IF(Table!T435&gt;'Solution Basic XCEL'!$AI$2, 1,0)</f>
        <v>1</v>
      </c>
      <c r="AJ434" t="s">
        <v>72</v>
      </c>
      <c r="AK434" s="28">
        <f ca="1">(Table!N435/Table!M435)</f>
        <v>0.84394393461359885</v>
      </c>
      <c r="AM434">
        <f t="shared" ca="1" si="7"/>
        <v>0</v>
      </c>
    </row>
    <row r="435" spans="1:39" x14ac:dyDescent="0.3">
      <c r="A435" s="5">
        <f ca="1">IF(Table!B436= "Men", 1, 0)</f>
        <v>0</v>
      </c>
      <c r="B435" s="5">
        <f ca="1">IF(Table!B436 = "Women", 1, 0)</f>
        <v>1</v>
      </c>
      <c r="J435" s="12">
        <f ca="1">IF(Table!E436= "Health", 1,0)</f>
        <v>0</v>
      </c>
      <c r="K435" s="5">
        <f ca="1">IF(Table!E436= "Construction", 1,0)</f>
        <v>0</v>
      </c>
      <c r="L435" s="5">
        <f ca="1">IF(Table!E436= "Teaching", 1,0)</f>
        <v>0</v>
      </c>
      <c r="M435" s="5">
        <f ca="1">IF(Table!E436= "IT", 1,0)</f>
        <v>0</v>
      </c>
      <c r="N435" s="5">
        <f ca="1">IF(Table!E436= "General Work", 1,0)</f>
        <v>0</v>
      </c>
      <c r="O435" s="13">
        <f ca="1">IF(Table!E436= "Agriculture", 1,0)</f>
        <v>1</v>
      </c>
      <c r="X435" s="57">
        <f ca="1">(Table!O436/Table!I436)</f>
        <v>26634.198858470652</v>
      </c>
      <c r="Y435" s="58"/>
      <c r="Z435" s="25"/>
      <c r="AA435"/>
      <c r="AB435"/>
      <c r="AE435">
        <f ca="1">IF(Table!T436&gt;'Solution Basic XCEL'!$AI$2, 1,0)</f>
        <v>1</v>
      </c>
      <c r="AH435">
        <f ca="1">IF(Table!T436&gt;'Solution Basic XCEL'!$AI$2, 1,0)</f>
        <v>1</v>
      </c>
      <c r="AJ435" t="s">
        <v>72</v>
      </c>
      <c r="AK435" s="28">
        <f ca="1">(Table!N436/Table!M436)</f>
        <v>0.37511641010291419</v>
      </c>
      <c r="AM435">
        <f t="shared" ca="1" si="7"/>
        <v>0</v>
      </c>
    </row>
    <row r="436" spans="1:39" x14ac:dyDescent="0.3">
      <c r="A436" s="5">
        <f ca="1">IF(Table!B437= "Men", 1, 0)</f>
        <v>1</v>
      </c>
      <c r="B436" s="5">
        <f ca="1">IF(Table!B437 = "Women", 1, 0)</f>
        <v>0</v>
      </c>
      <c r="J436" s="12">
        <f ca="1">IF(Table!E437= "Health", 1,0)</f>
        <v>0</v>
      </c>
      <c r="K436" s="5">
        <f ca="1">IF(Table!E437= "Construction", 1,0)</f>
        <v>1</v>
      </c>
      <c r="L436" s="5">
        <f ca="1">IF(Table!E437= "Teaching", 1,0)</f>
        <v>0</v>
      </c>
      <c r="M436" s="5">
        <f ca="1">IF(Table!E437= "IT", 1,0)</f>
        <v>0</v>
      </c>
      <c r="N436" s="5">
        <f ca="1">IF(Table!E437= "General Work", 1,0)</f>
        <v>0</v>
      </c>
      <c r="O436" s="13">
        <f ca="1">IF(Table!E437= "Agriculture", 1,0)</f>
        <v>0</v>
      </c>
      <c r="X436" s="57">
        <f ca="1">(Table!O437/Table!I437)</f>
        <v>50374.456161243543</v>
      </c>
      <c r="Y436" s="58"/>
      <c r="Z436" s="25"/>
      <c r="AA436"/>
      <c r="AB436"/>
      <c r="AE436">
        <f ca="1">IF(Table!T437&gt;'Solution Basic XCEL'!$AI$2, 1,0)</f>
        <v>1</v>
      </c>
      <c r="AH436">
        <f ca="1">IF(Table!T437&gt;'Solution Basic XCEL'!$AI$2, 1,0)</f>
        <v>1</v>
      </c>
      <c r="AJ436" t="s">
        <v>72</v>
      </c>
      <c r="AK436" s="28">
        <f ca="1">(Table!N437/Table!M437)</f>
        <v>3.9560944795097974E-2</v>
      </c>
      <c r="AM436">
        <f t="shared" ca="1" si="7"/>
        <v>1</v>
      </c>
    </row>
    <row r="437" spans="1:39" x14ac:dyDescent="0.3">
      <c r="A437" s="5">
        <f ca="1">IF(Table!B438= "Men", 1, 0)</f>
        <v>0</v>
      </c>
      <c r="B437" s="5">
        <f ca="1">IF(Table!B438 = "Women", 1, 0)</f>
        <v>1</v>
      </c>
      <c r="J437" s="12">
        <f ca="1">IF(Table!E438= "Health", 1,0)</f>
        <v>0</v>
      </c>
      <c r="K437" s="5">
        <f ca="1">IF(Table!E438= "Construction", 1,0)</f>
        <v>0</v>
      </c>
      <c r="L437" s="5">
        <f ca="1">IF(Table!E438= "Teaching", 1,0)</f>
        <v>0</v>
      </c>
      <c r="M437" s="5">
        <f ca="1">IF(Table!E438= "IT", 1,0)</f>
        <v>1</v>
      </c>
      <c r="N437" s="5">
        <f ca="1">IF(Table!E438= "General Work", 1,0)</f>
        <v>0</v>
      </c>
      <c r="O437" s="13">
        <f ca="1">IF(Table!E438= "Agriculture", 1,0)</f>
        <v>0</v>
      </c>
      <c r="X437" s="57">
        <f ca="1">(Table!O438/Table!I438)</f>
        <v>19282.606876697882</v>
      </c>
      <c r="Y437" s="58"/>
      <c r="Z437" s="25"/>
      <c r="AA437"/>
      <c r="AB437"/>
      <c r="AE437">
        <f ca="1">IF(Table!T438&gt;'Solution Basic XCEL'!$AI$2, 1,0)</f>
        <v>1</v>
      </c>
      <c r="AH437">
        <f ca="1">IF(Table!T438&gt;'Solution Basic XCEL'!$AI$2, 1,0)</f>
        <v>1</v>
      </c>
      <c r="AJ437" t="s">
        <v>72</v>
      </c>
      <c r="AK437" s="28">
        <f ca="1">(Table!N438/Table!M438)</f>
        <v>0.96573359988029406</v>
      </c>
      <c r="AM437">
        <f t="shared" ca="1" si="7"/>
        <v>0</v>
      </c>
    </row>
    <row r="438" spans="1:39" x14ac:dyDescent="0.3">
      <c r="A438" s="5">
        <f ca="1">IF(Table!B439= "Men", 1, 0)</f>
        <v>0</v>
      </c>
      <c r="B438" s="5">
        <f ca="1">IF(Table!B439 = "Women", 1, 0)</f>
        <v>1</v>
      </c>
      <c r="J438" s="12">
        <f ca="1">IF(Table!E439= "Health", 1,0)</f>
        <v>0</v>
      </c>
      <c r="K438" s="5">
        <f ca="1">IF(Table!E439= "Construction", 1,0)</f>
        <v>0</v>
      </c>
      <c r="L438" s="5">
        <f ca="1">IF(Table!E439= "Teaching", 1,0)</f>
        <v>1</v>
      </c>
      <c r="M438" s="5">
        <f ca="1">IF(Table!E439= "IT", 1,0)</f>
        <v>0</v>
      </c>
      <c r="N438" s="5">
        <f ca="1">IF(Table!E439= "General Work", 1,0)</f>
        <v>0</v>
      </c>
      <c r="O438" s="13">
        <f ca="1">IF(Table!E439= "Agriculture", 1,0)</f>
        <v>0</v>
      </c>
      <c r="X438" s="57">
        <f ca="1">(Table!O439/Table!I439)</f>
        <v>42082.265968392378</v>
      </c>
      <c r="Y438" s="58"/>
      <c r="Z438" s="25"/>
      <c r="AA438"/>
      <c r="AB438"/>
      <c r="AE438">
        <f ca="1">IF(Table!T439&gt;'Solution Basic XCEL'!$AI$2, 1,0)</f>
        <v>1</v>
      </c>
      <c r="AH438">
        <f ca="1">IF(Table!T439&gt;'Solution Basic XCEL'!$AI$2, 1,0)</f>
        <v>1</v>
      </c>
      <c r="AJ438" t="s">
        <v>72</v>
      </c>
      <c r="AK438" s="28">
        <f ca="1">(Table!N439/Table!M439)</f>
        <v>0.45656253950752079</v>
      </c>
      <c r="AM438">
        <f t="shared" ca="1" si="7"/>
        <v>0</v>
      </c>
    </row>
    <row r="439" spans="1:39" x14ac:dyDescent="0.3">
      <c r="A439" s="5">
        <f ca="1">IF(Table!B440= "Men", 1, 0)</f>
        <v>0</v>
      </c>
      <c r="B439" s="5">
        <f ca="1">IF(Table!B440 = "Women", 1, 0)</f>
        <v>1</v>
      </c>
      <c r="J439" s="12">
        <f ca="1">IF(Table!E440= "Health", 1,0)</f>
        <v>1</v>
      </c>
      <c r="K439" s="5">
        <f ca="1">IF(Table!E440= "Construction", 1,0)</f>
        <v>0</v>
      </c>
      <c r="L439" s="5">
        <f ca="1">IF(Table!E440= "Teaching", 1,0)</f>
        <v>0</v>
      </c>
      <c r="M439" s="5">
        <f ca="1">IF(Table!E440= "IT", 1,0)</f>
        <v>0</v>
      </c>
      <c r="N439" s="5">
        <f ca="1">IF(Table!E440= "General Work", 1,0)</f>
        <v>0</v>
      </c>
      <c r="O439" s="13">
        <f ca="1">IF(Table!E440= "Agriculture", 1,0)</f>
        <v>0</v>
      </c>
      <c r="X439" s="57">
        <f ca="1">(Table!O440/Table!I440)</f>
        <v>10969.140551382281</v>
      </c>
      <c r="Y439" s="58"/>
      <c r="Z439" s="25"/>
      <c r="AA439"/>
      <c r="AB439"/>
      <c r="AE439">
        <f ca="1">IF(Table!T440&gt;'Solution Basic XCEL'!$AI$2, 1,0)</f>
        <v>0</v>
      </c>
      <c r="AH439">
        <f ca="1">IF(Table!T440&gt;'Solution Basic XCEL'!$AI$2, 1,0)</f>
        <v>0</v>
      </c>
      <c r="AJ439" t="s">
        <v>72</v>
      </c>
      <c r="AK439" s="28">
        <f ca="1">(Table!N440/Table!M440)</f>
        <v>8.8081953715761219E-2</v>
      </c>
      <c r="AM439">
        <f t="shared" ca="1" si="7"/>
        <v>1</v>
      </c>
    </row>
    <row r="440" spans="1:39" x14ac:dyDescent="0.3">
      <c r="A440" s="5">
        <f ca="1">IF(Table!B441= "Men", 1, 0)</f>
        <v>1</v>
      </c>
      <c r="B440" s="5">
        <f ca="1">IF(Table!B441 = "Women", 1, 0)</f>
        <v>0</v>
      </c>
      <c r="J440" s="12">
        <f ca="1">IF(Table!E441= "Health", 1,0)</f>
        <v>0</v>
      </c>
      <c r="K440" s="5">
        <f ca="1">IF(Table!E441= "Construction", 1,0)</f>
        <v>0</v>
      </c>
      <c r="L440" s="5">
        <f ca="1">IF(Table!E441= "Teaching", 1,0)</f>
        <v>0</v>
      </c>
      <c r="M440" s="5">
        <f ca="1">IF(Table!E441= "IT", 1,0)</f>
        <v>1</v>
      </c>
      <c r="N440" s="5">
        <f ca="1">IF(Table!E441= "General Work", 1,0)</f>
        <v>0</v>
      </c>
      <c r="O440" s="13">
        <f ca="1">IF(Table!E441= "Agriculture", 1,0)</f>
        <v>0</v>
      </c>
      <c r="X440" s="57">
        <f ca="1">(Table!O441/Table!I441)</f>
        <v>15325.296714389529</v>
      </c>
      <c r="Y440" s="58"/>
      <c r="Z440" s="25"/>
      <c r="AA440"/>
      <c r="AB440"/>
      <c r="AE440">
        <f ca="1">IF(Table!T441&gt;'Solution Basic XCEL'!$AI$2, 1,0)</f>
        <v>1</v>
      </c>
      <c r="AH440">
        <f ca="1">IF(Table!T441&gt;'Solution Basic XCEL'!$AI$2, 1,0)</f>
        <v>1</v>
      </c>
      <c r="AJ440" t="s">
        <v>72</v>
      </c>
      <c r="AK440" s="28">
        <f ca="1">(Table!N441/Table!M441)</f>
        <v>0.86521868135538715</v>
      </c>
      <c r="AM440">
        <f t="shared" ca="1" si="7"/>
        <v>0</v>
      </c>
    </row>
    <row r="441" spans="1:39" x14ac:dyDescent="0.3">
      <c r="A441" s="5">
        <f ca="1">IF(Table!B442= "Men", 1, 0)</f>
        <v>0</v>
      </c>
      <c r="B441" s="5">
        <f ca="1">IF(Table!B442 = "Women", 1, 0)</f>
        <v>1</v>
      </c>
      <c r="J441" s="12">
        <f ca="1">IF(Table!E442= "Health", 1,0)</f>
        <v>0</v>
      </c>
      <c r="K441" s="5">
        <f ca="1">IF(Table!E442= "Construction", 1,0)</f>
        <v>0</v>
      </c>
      <c r="L441" s="5">
        <f ca="1">IF(Table!E442= "Teaching", 1,0)</f>
        <v>0</v>
      </c>
      <c r="M441" s="5">
        <f ca="1">IF(Table!E442= "IT", 1,0)</f>
        <v>0</v>
      </c>
      <c r="N441" s="5">
        <f ca="1">IF(Table!E442= "General Work", 1,0)</f>
        <v>1</v>
      </c>
      <c r="O441" s="13">
        <f ca="1">IF(Table!E442= "Agriculture", 1,0)</f>
        <v>0</v>
      </c>
      <c r="X441" s="57">
        <f ca="1">(Table!O442/Table!I442)</f>
        <v>26597.616033021124</v>
      </c>
      <c r="Y441" s="58"/>
      <c r="Z441" s="25"/>
      <c r="AA441"/>
      <c r="AB441"/>
      <c r="AE441">
        <f ca="1">IF(Table!T442&gt;'Solution Basic XCEL'!$AI$2, 1,0)</f>
        <v>0</v>
      </c>
      <c r="AH441">
        <f ca="1">IF(Table!T442&gt;'Solution Basic XCEL'!$AI$2, 1,0)</f>
        <v>0</v>
      </c>
      <c r="AJ441" t="s">
        <v>72</v>
      </c>
      <c r="AK441" s="28">
        <f ca="1">(Table!N442/Table!M442)</f>
        <v>0.21456535715374958</v>
      </c>
      <c r="AM441">
        <f t="shared" ca="1" si="7"/>
        <v>1</v>
      </c>
    </row>
    <row r="442" spans="1:39" x14ac:dyDescent="0.3">
      <c r="A442" s="5">
        <f ca="1">IF(Table!B443= "Men", 1, 0)</f>
        <v>1</v>
      </c>
      <c r="B442" s="5">
        <f ca="1">IF(Table!B443 = "Women", 1, 0)</f>
        <v>0</v>
      </c>
      <c r="J442" s="12">
        <f ca="1">IF(Table!E443= "Health", 1,0)</f>
        <v>0</v>
      </c>
      <c r="K442" s="5">
        <f ca="1">IF(Table!E443= "Construction", 1,0)</f>
        <v>0</v>
      </c>
      <c r="L442" s="5">
        <f ca="1">IF(Table!E443= "Teaching", 1,0)</f>
        <v>0</v>
      </c>
      <c r="M442" s="5">
        <f ca="1">IF(Table!E443= "IT", 1,0)</f>
        <v>0</v>
      </c>
      <c r="N442" s="5">
        <f ca="1">IF(Table!E443= "General Work", 1,0)</f>
        <v>0</v>
      </c>
      <c r="O442" s="13">
        <f ca="1">IF(Table!E443= "Agriculture", 1,0)</f>
        <v>1</v>
      </c>
      <c r="X442" s="57">
        <f ca="1">(Table!O443/Table!I443)</f>
        <v>40170.354684749589</v>
      </c>
      <c r="Y442" s="58"/>
      <c r="Z442" s="25"/>
      <c r="AA442"/>
      <c r="AB442"/>
      <c r="AE442">
        <f ca="1">IF(Table!T443&gt;'Solution Basic XCEL'!$AI$2, 1,0)</f>
        <v>1</v>
      </c>
      <c r="AH442">
        <f ca="1">IF(Table!T443&gt;'Solution Basic XCEL'!$AI$2, 1,0)</f>
        <v>1</v>
      </c>
      <c r="AJ442" t="s">
        <v>72</v>
      </c>
      <c r="AK442" s="28">
        <f ca="1">(Table!N443/Table!M443)</f>
        <v>9.9583128908732332E-2</v>
      </c>
      <c r="AM442">
        <f t="shared" ca="1" si="7"/>
        <v>1</v>
      </c>
    </row>
    <row r="443" spans="1:39" x14ac:dyDescent="0.3">
      <c r="A443" s="5">
        <f ca="1">IF(Table!B444= "Men", 1, 0)</f>
        <v>1</v>
      </c>
      <c r="B443" s="5">
        <f ca="1">IF(Table!B444 = "Women", 1, 0)</f>
        <v>0</v>
      </c>
      <c r="J443" s="12">
        <f ca="1">IF(Table!E444= "Health", 1,0)</f>
        <v>0</v>
      </c>
      <c r="K443" s="5">
        <f ca="1">IF(Table!E444= "Construction", 1,0)</f>
        <v>0</v>
      </c>
      <c r="L443" s="5">
        <f ca="1">IF(Table!E444= "Teaching", 1,0)</f>
        <v>1</v>
      </c>
      <c r="M443" s="5">
        <f ca="1">IF(Table!E444= "IT", 1,0)</f>
        <v>0</v>
      </c>
      <c r="N443" s="5">
        <f ca="1">IF(Table!E444= "General Work", 1,0)</f>
        <v>0</v>
      </c>
      <c r="O443" s="13">
        <f ca="1">IF(Table!E444= "Agriculture", 1,0)</f>
        <v>0</v>
      </c>
      <c r="X443" s="57">
        <f ca="1">(Table!O444/Table!I444)</f>
        <v>15462.246253062905</v>
      </c>
      <c r="Y443" s="58"/>
      <c r="Z443" s="25"/>
      <c r="AA443"/>
      <c r="AB443"/>
      <c r="AE443">
        <f ca="1">IF(Table!T444&gt;'Solution Basic XCEL'!$AI$2, 1,0)</f>
        <v>1</v>
      </c>
      <c r="AH443">
        <f ca="1">IF(Table!T444&gt;'Solution Basic XCEL'!$AI$2, 1,0)</f>
        <v>1</v>
      </c>
      <c r="AJ443" t="s">
        <v>72</v>
      </c>
      <c r="AK443" s="28">
        <f ca="1">(Table!N444/Table!M444)</f>
        <v>0.67015701423561991</v>
      </c>
      <c r="AM443">
        <f t="shared" ca="1" si="7"/>
        <v>0</v>
      </c>
    </row>
    <row r="444" spans="1:39" x14ac:dyDescent="0.3">
      <c r="A444" s="5">
        <f ca="1">IF(Table!B445= "Men", 1, 0)</f>
        <v>0</v>
      </c>
      <c r="B444" s="5">
        <f ca="1">IF(Table!B445 = "Women", 1, 0)</f>
        <v>1</v>
      </c>
      <c r="J444" s="12">
        <f ca="1">IF(Table!E445= "Health", 1,0)</f>
        <v>0</v>
      </c>
      <c r="K444" s="5">
        <f ca="1">IF(Table!E445= "Construction", 1,0)</f>
        <v>0</v>
      </c>
      <c r="L444" s="5">
        <f ca="1">IF(Table!E445= "Teaching", 1,0)</f>
        <v>1</v>
      </c>
      <c r="M444" s="5">
        <f ca="1">IF(Table!E445= "IT", 1,0)</f>
        <v>0</v>
      </c>
      <c r="N444" s="5">
        <f ca="1">IF(Table!E445= "General Work", 1,0)</f>
        <v>0</v>
      </c>
      <c r="O444" s="13">
        <f ca="1">IF(Table!E445= "Agriculture", 1,0)</f>
        <v>0</v>
      </c>
      <c r="X444" s="57">
        <f ca="1">(Table!O445/Table!I445)</f>
        <v>38793.606987493462</v>
      </c>
      <c r="Y444" s="58"/>
      <c r="Z444" s="25"/>
      <c r="AA444"/>
      <c r="AB444"/>
      <c r="AE444">
        <f ca="1">IF(Table!T445&gt;'Solution Basic XCEL'!$AI$2, 1,0)</f>
        <v>1</v>
      </c>
      <c r="AH444">
        <f ca="1">IF(Table!T445&gt;'Solution Basic XCEL'!$AI$2, 1,0)</f>
        <v>1</v>
      </c>
      <c r="AJ444" t="s">
        <v>72</v>
      </c>
      <c r="AK444" s="28">
        <f ca="1">(Table!N445/Table!M445)</f>
        <v>1.9609957554792112E-2</v>
      </c>
      <c r="AM444">
        <f t="shared" ca="1" si="7"/>
        <v>1</v>
      </c>
    </row>
    <row r="445" spans="1:39" x14ac:dyDescent="0.3">
      <c r="A445" s="5">
        <f ca="1">IF(Table!B446= "Men", 1, 0)</f>
        <v>1</v>
      </c>
      <c r="B445" s="5">
        <f ca="1">IF(Table!B446 = "Women", 1, 0)</f>
        <v>0</v>
      </c>
      <c r="J445" s="12">
        <f ca="1">IF(Table!E446= "Health", 1,0)</f>
        <v>0</v>
      </c>
      <c r="K445" s="5">
        <f ca="1">IF(Table!E446= "Construction", 1,0)</f>
        <v>0</v>
      </c>
      <c r="L445" s="5">
        <f ca="1">IF(Table!E446= "Teaching", 1,0)</f>
        <v>1</v>
      </c>
      <c r="M445" s="5">
        <f ca="1">IF(Table!E446= "IT", 1,0)</f>
        <v>0</v>
      </c>
      <c r="N445" s="5">
        <f ca="1">IF(Table!E446= "General Work", 1,0)</f>
        <v>0</v>
      </c>
      <c r="O445" s="13">
        <f ca="1">IF(Table!E446= "Agriculture", 1,0)</f>
        <v>0</v>
      </c>
      <c r="X445" s="57">
        <f ca="1">(Table!O446/Table!I446)</f>
        <v>25346.200949312235</v>
      </c>
      <c r="Y445" s="58"/>
      <c r="Z445" s="25"/>
      <c r="AA445"/>
      <c r="AB445"/>
      <c r="AE445">
        <f ca="1">IF(Table!T446&gt;'Solution Basic XCEL'!$AI$2, 1,0)</f>
        <v>1</v>
      </c>
      <c r="AH445">
        <f ca="1">IF(Table!T446&gt;'Solution Basic XCEL'!$AI$2, 1,0)</f>
        <v>1</v>
      </c>
      <c r="AJ445" t="s">
        <v>72</v>
      </c>
      <c r="AK445" s="28">
        <f ca="1">(Table!N446/Table!M446)</f>
        <v>0.47394385190187893</v>
      </c>
      <c r="AM445">
        <f t="shared" ca="1" si="7"/>
        <v>0</v>
      </c>
    </row>
    <row r="446" spans="1:39" x14ac:dyDescent="0.3">
      <c r="A446" s="5">
        <f ca="1">IF(Table!B447= "Men", 1, 0)</f>
        <v>1</v>
      </c>
      <c r="B446" s="5">
        <f ca="1">IF(Table!B447 = "Women", 1, 0)</f>
        <v>0</v>
      </c>
      <c r="J446" s="12">
        <f ca="1">IF(Table!E447= "Health", 1,0)</f>
        <v>1</v>
      </c>
      <c r="K446" s="5">
        <f ca="1">IF(Table!E447= "Construction", 1,0)</f>
        <v>0</v>
      </c>
      <c r="L446" s="5">
        <f ca="1">IF(Table!E447= "Teaching", 1,0)</f>
        <v>0</v>
      </c>
      <c r="M446" s="5">
        <f ca="1">IF(Table!E447= "IT", 1,0)</f>
        <v>0</v>
      </c>
      <c r="N446" s="5">
        <f ca="1">IF(Table!E447= "General Work", 1,0)</f>
        <v>0</v>
      </c>
      <c r="O446" s="13">
        <f ca="1">IF(Table!E447= "Agriculture", 1,0)</f>
        <v>0</v>
      </c>
      <c r="X446" s="57">
        <f ca="1">(Table!O447/Table!I447)</f>
        <v>2239.9745188690263</v>
      </c>
      <c r="Y446" s="58"/>
      <c r="Z446" s="25"/>
      <c r="AA446"/>
      <c r="AB446"/>
      <c r="AE446">
        <f ca="1">IF(Table!T447&gt;'Solution Basic XCEL'!$AI$2, 1,0)</f>
        <v>1</v>
      </c>
      <c r="AH446">
        <f ca="1">IF(Table!T447&gt;'Solution Basic XCEL'!$AI$2, 1,0)</f>
        <v>1</v>
      </c>
      <c r="AJ446" t="s">
        <v>72</v>
      </c>
      <c r="AK446" s="28">
        <f ca="1">(Table!N447/Table!M447)</f>
        <v>0.3460403517529802</v>
      </c>
      <c r="AM446">
        <f t="shared" ca="1" si="7"/>
        <v>0</v>
      </c>
    </row>
    <row r="447" spans="1:39" x14ac:dyDescent="0.3">
      <c r="A447" s="5">
        <f ca="1">IF(Table!B448= "Men", 1, 0)</f>
        <v>0</v>
      </c>
      <c r="B447" s="5">
        <f ca="1">IF(Table!B448 = "Women", 1, 0)</f>
        <v>1</v>
      </c>
      <c r="J447" s="12">
        <f ca="1">IF(Table!E448= "Health", 1,0)</f>
        <v>0</v>
      </c>
      <c r="K447" s="5">
        <f ca="1">IF(Table!E448= "Construction", 1,0)</f>
        <v>0</v>
      </c>
      <c r="L447" s="5">
        <f ca="1">IF(Table!E448= "Teaching", 1,0)</f>
        <v>1</v>
      </c>
      <c r="M447" s="5">
        <f ca="1">IF(Table!E448= "IT", 1,0)</f>
        <v>0</v>
      </c>
      <c r="N447" s="5">
        <f ca="1">IF(Table!E448= "General Work", 1,0)</f>
        <v>0</v>
      </c>
      <c r="O447" s="13">
        <f ca="1">IF(Table!E448= "Agriculture", 1,0)</f>
        <v>0</v>
      </c>
      <c r="X447" s="57">
        <f ca="1">(Table!O448/Table!I448)</f>
        <v>16680.027894624796</v>
      </c>
      <c r="Y447" s="58"/>
      <c r="Z447" s="25"/>
      <c r="AA447"/>
      <c r="AB447"/>
      <c r="AE447">
        <f ca="1">IF(Table!T448&gt;'Solution Basic XCEL'!$AI$2, 1,0)</f>
        <v>0</v>
      </c>
      <c r="AH447">
        <f ca="1">IF(Table!T448&gt;'Solution Basic XCEL'!$AI$2, 1,0)</f>
        <v>0</v>
      </c>
      <c r="AJ447" t="s">
        <v>72</v>
      </c>
      <c r="AK447" s="28">
        <f ca="1">(Table!N448/Table!M448)</f>
        <v>8.4563615562420869E-2</v>
      </c>
      <c r="AM447">
        <f t="shared" ca="1" si="7"/>
        <v>1</v>
      </c>
    </row>
    <row r="448" spans="1:39" x14ac:dyDescent="0.3">
      <c r="A448" s="5">
        <f ca="1">IF(Table!B449= "Men", 1, 0)</f>
        <v>1</v>
      </c>
      <c r="B448" s="5">
        <f ca="1">IF(Table!B449 = "Women", 1, 0)</f>
        <v>0</v>
      </c>
      <c r="J448" s="12">
        <f ca="1">IF(Table!E449= "Health", 1,0)</f>
        <v>0</v>
      </c>
      <c r="K448" s="5">
        <f ca="1">IF(Table!E449= "Construction", 1,0)</f>
        <v>1</v>
      </c>
      <c r="L448" s="5">
        <f ca="1">IF(Table!E449= "Teaching", 1,0)</f>
        <v>0</v>
      </c>
      <c r="M448" s="5">
        <f ca="1">IF(Table!E449= "IT", 1,0)</f>
        <v>0</v>
      </c>
      <c r="N448" s="5">
        <f ca="1">IF(Table!E449= "General Work", 1,0)</f>
        <v>0</v>
      </c>
      <c r="O448" s="13">
        <f ca="1">IF(Table!E449= "Agriculture", 1,0)</f>
        <v>0</v>
      </c>
      <c r="X448" s="57">
        <f ca="1">(Table!O449/Table!I449)</f>
        <v>32969.053865552291</v>
      </c>
      <c r="Y448" s="58"/>
      <c r="Z448" s="25"/>
      <c r="AA448"/>
      <c r="AB448"/>
      <c r="AE448">
        <f ca="1">IF(Table!T449&gt;'Solution Basic XCEL'!$AI$2, 1,0)</f>
        <v>1</v>
      </c>
      <c r="AH448">
        <f ca="1">IF(Table!T449&gt;'Solution Basic XCEL'!$AI$2, 1,0)</f>
        <v>1</v>
      </c>
      <c r="AJ448" t="s">
        <v>72</v>
      </c>
      <c r="AK448" s="28">
        <f ca="1">(Table!N449/Table!M449)</f>
        <v>0.22535916566424696</v>
      </c>
      <c r="AM448">
        <f t="shared" ca="1" si="7"/>
        <v>1</v>
      </c>
    </row>
    <row r="449" spans="1:39" x14ac:dyDescent="0.3">
      <c r="A449" s="5">
        <f ca="1">IF(Table!B450= "Men", 1, 0)</f>
        <v>0</v>
      </c>
      <c r="B449" s="5">
        <f ca="1">IF(Table!B450 = "Women", 1, 0)</f>
        <v>1</v>
      </c>
      <c r="J449" s="12">
        <f ca="1">IF(Table!E450= "Health", 1,0)</f>
        <v>0</v>
      </c>
      <c r="K449" s="5">
        <f ca="1">IF(Table!E450= "Construction", 1,0)</f>
        <v>1</v>
      </c>
      <c r="L449" s="5">
        <f ca="1">IF(Table!E450= "Teaching", 1,0)</f>
        <v>0</v>
      </c>
      <c r="M449" s="5">
        <f ca="1">IF(Table!E450= "IT", 1,0)</f>
        <v>0</v>
      </c>
      <c r="N449" s="5">
        <f ca="1">IF(Table!E450= "General Work", 1,0)</f>
        <v>0</v>
      </c>
      <c r="O449" s="13">
        <f ca="1">IF(Table!E450= "Agriculture", 1,0)</f>
        <v>0</v>
      </c>
      <c r="X449" s="57">
        <f ca="1">(Table!O450/Table!I450)</f>
        <v>17123.962840942586</v>
      </c>
      <c r="Y449" s="58"/>
      <c r="Z449" s="25"/>
      <c r="AA449"/>
      <c r="AB449"/>
      <c r="AE449">
        <f ca="1">IF(Table!T450&gt;'Solution Basic XCEL'!$AI$2, 1,0)</f>
        <v>0</v>
      </c>
      <c r="AH449">
        <f ca="1">IF(Table!T450&gt;'Solution Basic XCEL'!$AI$2, 1,0)</f>
        <v>0</v>
      </c>
      <c r="AJ449" t="s">
        <v>72</v>
      </c>
      <c r="AK449" s="28">
        <f ca="1">(Table!N450/Table!M450)</f>
        <v>0.11973161969821645</v>
      </c>
      <c r="AM449">
        <f t="shared" ca="1" si="7"/>
        <v>1</v>
      </c>
    </row>
    <row r="450" spans="1:39" x14ac:dyDescent="0.3">
      <c r="A450" s="5">
        <f ca="1">IF(Table!B451= "Men", 1, 0)</f>
        <v>0</v>
      </c>
      <c r="B450" s="5">
        <f ca="1">IF(Table!B451 = "Women", 1, 0)</f>
        <v>1</v>
      </c>
      <c r="J450" s="12">
        <f ca="1">IF(Table!E451= "Health", 1,0)</f>
        <v>0</v>
      </c>
      <c r="K450" s="5">
        <f ca="1">IF(Table!E451= "Construction", 1,0)</f>
        <v>0</v>
      </c>
      <c r="L450" s="5">
        <f ca="1">IF(Table!E451= "Teaching", 1,0)</f>
        <v>0</v>
      </c>
      <c r="M450" s="5">
        <f ca="1">IF(Table!E451= "IT", 1,0)</f>
        <v>0</v>
      </c>
      <c r="N450" s="5">
        <f ca="1">IF(Table!E451= "General Work", 1,0)</f>
        <v>0</v>
      </c>
      <c r="O450" s="13">
        <f ca="1">IF(Table!E451= "Agriculture", 1,0)</f>
        <v>1</v>
      </c>
      <c r="X450" s="57">
        <f ca="1">(Table!O451/Table!I451)</f>
        <v>65379.204761894063</v>
      </c>
      <c r="Y450" s="58"/>
      <c r="Z450" s="25"/>
      <c r="AA450"/>
      <c r="AB450"/>
      <c r="AE450">
        <f ca="1">IF(Table!T451&gt;'Solution Basic XCEL'!$AI$2, 1,0)</f>
        <v>1</v>
      </c>
      <c r="AH450">
        <f ca="1">IF(Table!T451&gt;'Solution Basic XCEL'!$AI$2, 1,0)</f>
        <v>1</v>
      </c>
      <c r="AJ450" t="s">
        <v>72</v>
      </c>
      <c r="AK450" s="28">
        <f ca="1">(Table!N451/Table!M451)</f>
        <v>0.17586305587830575</v>
      </c>
      <c r="AM450">
        <f t="shared" ca="1" si="7"/>
        <v>1</v>
      </c>
    </row>
    <row r="451" spans="1:39" x14ac:dyDescent="0.3">
      <c r="A451" s="5">
        <f ca="1">IF(Table!B452= "Men", 1, 0)</f>
        <v>0</v>
      </c>
      <c r="B451" s="5">
        <f ca="1">IF(Table!B452 = "Women", 1, 0)</f>
        <v>1</v>
      </c>
      <c r="J451" s="12">
        <f ca="1">IF(Table!E452= "Health", 1,0)</f>
        <v>0</v>
      </c>
      <c r="K451" s="5">
        <f ca="1">IF(Table!E452= "Construction", 1,0)</f>
        <v>1</v>
      </c>
      <c r="L451" s="5">
        <f ca="1">IF(Table!E452= "Teaching", 1,0)</f>
        <v>0</v>
      </c>
      <c r="M451" s="5">
        <f ca="1">IF(Table!E452= "IT", 1,0)</f>
        <v>0</v>
      </c>
      <c r="N451" s="5">
        <f ca="1">IF(Table!E452= "General Work", 1,0)</f>
        <v>0</v>
      </c>
      <c r="O451" s="13">
        <f ca="1">IF(Table!E452= "Agriculture", 1,0)</f>
        <v>0</v>
      </c>
      <c r="X451" s="57">
        <f ca="1">(Table!O452/Table!I452)</f>
        <v>55129.55840221743</v>
      </c>
      <c r="Y451" s="58"/>
      <c r="Z451" s="25"/>
      <c r="AA451"/>
      <c r="AB451"/>
      <c r="AE451">
        <f ca="1">IF(Table!T452&gt;'Solution Basic XCEL'!$AI$2, 1,0)</f>
        <v>1</v>
      </c>
      <c r="AH451">
        <f ca="1">IF(Table!T452&gt;'Solution Basic XCEL'!$AI$2, 1,0)</f>
        <v>1</v>
      </c>
      <c r="AJ451" t="s">
        <v>72</v>
      </c>
      <c r="AK451" s="28">
        <f ca="1">(Table!N452/Table!M452)</f>
        <v>0.6852735934050912</v>
      </c>
      <c r="AM451">
        <f t="shared" ca="1" si="7"/>
        <v>0</v>
      </c>
    </row>
    <row r="452" spans="1:39" x14ac:dyDescent="0.3">
      <c r="A452" s="5">
        <f ca="1">IF(Table!B453= "Men", 1, 0)</f>
        <v>1</v>
      </c>
      <c r="B452" s="5">
        <f ca="1">IF(Table!B453 = "Women", 1, 0)</f>
        <v>0</v>
      </c>
      <c r="J452" s="12">
        <f ca="1">IF(Table!E453= "Health", 1,0)</f>
        <v>0</v>
      </c>
      <c r="K452" s="5">
        <f ca="1">IF(Table!E453= "Construction", 1,0)</f>
        <v>0</v>
      </c>
      <c r="L452" s="5">
        <f ca="1">IF(Table!E453= "Teaching", 1,0)</f>
        <v>0</v>
      </c>
      <c r="M452" s="5">
        <f ca="1">IF(Table!E453= "IT", 1,0)</f>
        <v>1</v>
      </c>
      <c r="N452" s="5">
        <f ca="1">IF(Table!E453= "General Work", 1,0)</f>
        <v>0</v>
      </c>
      <c r="O452" s="13">
        <f ca="1">IF(Table!E453= "Agriculture", 1,0)</f>
        <v>0</v>
      </c>
      <c r="X452" s="57">
        <f ca="1">(Table!O453/Table!I453)</f>
        <v>33975.214036783567</v>
      </c>
      <c r="Y452" s="58"/>
      <c r="Z452" s="25"/>
      <c r="AA452"/>
      <c r="AB452"/>
      <c r="AE452">
        <f ca="1">IF(Table!T453&gt;'Solution Basic XCEL'!$AI$2, 1,0)</f>
        <v>1</v>
      </c>
      <c r="AH452">
        <f ca="1">IF(Table!T453&gt;'Solution Basic XCEL'!$AI$2, 1,0)</f>
        <v>1</v>
      </c>
      <c r="AJ452" t="s">
        <v>72</v>
      </c>
      <c r="AK452" s="28">
        <f ca="1">(Table!N453/Table!M453)</f>
        <v>0.71796567601709416</v>
      </c>
      <c r="AM452">
        <f t="shared" ca="1" si="7"/>
        <v>0</v>
      </c>
    </row>
    <row r="453" spans="1:39" x14ac:dyDescent="0.3">
      <c r="A453" s="5">
        <f ca="1">IF(Table!B454= "Men", 1, 0)</f>
        <v>0</v>
      </c>
      <c r="B453" s="5">
        <f ca="1">IF(Table!B454 = "Women", 1, 0)</f>
        <v>1</v>
      </c>
      <c r="J453" s="12">
        <f ca="1">IF(Table!E454= "Health", 1,0)</f>
        <v>0</v>
      </c>
      <c r="K453" s="5">
        <f ca="1">IF(Table!E454= "Construction", 1,0)</f>
        <v>0</v>
      </c>
      <c r="L453" s="5">
        <f ca="1">IF(Table!E454= "Teaching", 1,0)</f>
        <v>0</v>
      </c>
      <c r="M453" s="5">
        <f ca="1">IF(Table!E454= "IT", 1,0)</f>
        <v>1</v>
      </c>
      <c r="N453" s="5">
        <f ca="1">IF(Table!E454= "General Work", 1,0)</f>
        <v>0</v>
      </c>
      <c r="O453" s="13">
        <f ca="1">IF(Table!E454= "Agriculture", 1,0)</f>
        <v>0</v>
      </c>
      <c r="X453" s="57">
        <f ca="1">(Table!O454/Table!I454)</f>
        <v>41680.80834498207</v>
      </c>
      <c r="Y453" s="58"/>
      <c r="Z453" s="25"/>
      <c r="AA453"/>
      <c r="AB453"/>
      <c r="AE453">
        <f ca="1">IF(Table!T454&gt;'Solution Basic XCEL'!$AI$2, 1,0)</f>
        <v>1</v>
      </c>
      <c r="AH453">
        <f ca="1">IF(Table!T454&gt;'Solution Basic XCEL'!$AI$2, 1,0)</f>
        <v>1</v>
      </c>
      <c r="AJ453" t="s">
        <v>72</v>
      </c>
      <c r="AK453" s="28">
        <f ca="1">(Table!N454/Table!M454)</f>
        <v>0.49861255193539744</v>
      </c>
      <c r="AM453">
        <f t="shared" ca="1" si="7"/>
        <v>0</v>
      </c>
    </row>
    <row r="454" spans="1:39" x14ac:dyDescent="0.3">
      <c r="A454" s="5">
        <f ca="1">IF(Table!B455= "Men", 1, 0)</f>
        <v>0</v>
      </c>
      <c r="B454" s="5">
        <f ca="1">IF(Table!B455 = "Women", 1, 0)</f>
        <v>1</v>
      </c>
      <c r="J454" s="12">
        <f ca="1">IF(Table!E455= "Health", 1,0)</f>
        <v>0</v>
      </c>
      <c r="K454" s="5">
        <f ca="1">IF(Table!E455= "Construction", 1,0)</f>
        <v>0</v>
      </c>
      <c r="L454" s="5">
        <f ca="1">IF(Table!E455= "Teaching", 1,0)</f>
        <v>1</v>
      </c>
      <c r="M454" s="5">
        <f ca="1">IF(Table!E455= "IT", 1,0)</f>
        <v>0</v>
      </c>
      <c r="N454" s="5">
        <f ca="1">IF(Table!E455= "General Work", 1,0)</f>
        <v>0</v>
      </c>
      <c r="O454" s="13">
        <f ca="1">IF(Table!E455= "Agriculture", 1,0)</f>
        <v>0</v>
      </c>
      <c r="X454" s="57">
        <f ca="1">(Table!O455/Table!I455)</f>
        <v>7845.3064737154955</v>
      </c>
      <c r="Y454" s="58"/>
      <c r="Z454" s="25"/>
      <c r="AA454"/>
      <c r="AB454"/>
      <c r="AE454">
        <f ca="1">IF(Table!T455&gt;'Solution Basic XCEL'!$AI$2, 1,0)</f>
        <v>1</v>
      </c>
      <c r="AH454">
        <f ca="1">IF(Table!T455&gt;'Solution Basic XCEL'!$AI$2, 1,0)</f>
        <v>1</v>
      </c>
      <c r="AJ454" t="s">
        <v>72</v>
      </c>
      <c r="AK454" s="28">
        <f ca="1">(Table!N455/Table!M455)</f>
        <v>0.86145015201335362</v>
      </c>
      <c r="AM454">
        <f t="shared" ca="1" si="7"/>
        <v>0</v>
      </c>
    </row>
    <row r="455" spans="1:39" x14ac:dyDescent="0.3">
      <c r="A455" s="5">
        <f ca="1">IF(Table!B456= "Men", 1, 0)</f>
        <v>1</v>
      </c>
      <c r="B455" s="5">
        <f ca="1">IF(Table!B456 = "Women", 1, 0)</f>
        <v>0</v>
      </c>
      <c r="J455" s="12">
        <f ca="1">IF(Table!E456= "Health", 1,0)</f>
        <v>0</v>
      </c>
      <c r="K455" s="5">
        <f ca="1">IF(Table!E456= "Construction", 1,0)</f>
        <v>1</v>
      </c>
      <c r="L455" s="5">
        <f ca="1">IF(Table!E456= "Teaching", 1,0)</f>
        <v>0</v>
      </c>
      <c r="M455" s="5">
        <f ca="1">IF(Table!E456= "IT", 1,0)</f>
        <v>0</v>
      </c>
      <c r="N455" s="5">
        <f ca="1">IF(Table!E456= "General Work", 1,0)</f>
        <v>0</v>
      </c>
      <c r="O455" s="13">
        <f ca="1">IF(Table!E456= "Agriculture", 1,0)</f>
        <v>0</v>
      </c>
      <c r="X455" s="57">
        <f ca="1">(Table!O456/Table!I456)</f>
        <v>17219.804153015633</v>
      </c>
      <c r="Y455" s="58"/>
      <c r="Z455" s="25"/>
      <c r="AA455"/>
      <c r="AB455"/>
      <c r="AE455">
        <f ca="1">IF(Table!T456&gt;'Solution Basic XCEL'!$AI$2, 1,0)</f>
        <v>1</v>
      </c>
      <c r="AH455">
        <f ca="1">IF(Table!T456&gt;'Solution Basic XCEL'!$AI$2, 1,0)</f>
        <v>1</v>
      </c>
      <c r="AJ455" t="s">
        <v>72</v>
      </c>
      <c r="AK455" s="28">
        <f ca="1">(Table!N456/Table!M456)</f>
        <v>0.67716639139245061</v>
      </c>
      <c r="AM455">
        <f t="shared" ca="1" si="7"/>
        <v>0</v>
      </c>
    </row>
    <row r="456" spans="1:39" x14ac:dyDescent="0.3">
      <c r="A456" s="5">
        <f ca="1">IF(Table!B457= "Men", 1, 0)</f>
        <v>1</v>
      </c>
      <c r="B456" s="5">
        <f ca="1">IF(Table!B457 = "Women", 1, 0)</f>
        <v>0</v>
      </c>
      <c r="J456" s="12">
        <f ca="1">IF(Table!E457= "Health", 1,0)</f>
        <v>0</v>
      </c>
      <c r="K456" s="5">
        <f ca="1">IF(Table!E457= "Construction", 1,0)</f>
        <v>0</v>
      </c>
      <c r="L456" s="5">
        <f ca="1">IF(Table!E457= "Teaching", 1,0)</f>
        <v>0</v>
      </c>
      <c r="M456" s="5">
        <f ca="1">IF(Table!E457= "IT", 1,0)</f>
        <v>1</v>
      </c>
      <c r="N456" s="5">
        <f ca="1">IF(Table!E457= "General Work", 1,0)</f>
        <v>0</v>
      </c>
      <c r="O456" s="13">
        <f ca="1">IF(Table!E457= "Agriculture", 1,0)</f>
        <v>0</v>
      </c>
      <c r="X456" s="57">
        <f ca="1">(Table!O457/Table!I457)</f>
        <v>20346.784358430905</v>
      </c>
      <c r="Y456" s="58"/>
      <c r="Z456" s="25"/>
      <c r="AA456"/>
      <c r="AB456"/>
      <c r="AE456">
        <f ca="1">IF(Table!T457&gt;'Solution Basic XCEL'!$AI$2, 1,0)</f>
        <v>1</v>
      </c>
      <c r="AH456">
        <f ca="1">IF(Table!T457&gt;'Solution Basic XCEL'!$AI$2, 1,0)</f>
        <v>1</v>
      </c>
      <c r="AJ456" t="s">
        <v>72</v>
      </c>
      <c r="AK456" s="28">
        <f ca="1">(Table!N457/Table!M457)</f>
        <v>0.73950020402015604</v>
      </c>
      <c r="AM456">
        <f t="shared" ca="1" si="7"/>
        <v>0</v>
      </c>
    </row>
    <row r="457" spans="1:39" x14ac:dyDescent="0.3">
      <c r="A457" s="5">
        <f ca="1">IF(Table!B458= "Men", 1, 0)</f>
        <v>0</v>
      </c>
      <c r="B457" s="5">
        <f ca="1">IF(Table!B458 = "Women", 1, 0)</f>
        <v>1</v>
      </c>
      <c r="J457" s="12">
        <f ca="1">IF(Table!E458= "Health", 1,0)</f>
        <v>0</v>
      </c>
      <c r="K457" s="5">
        <f ca="1">IF(Table!E458= "Construction", 1,0)</f>
        <v>0</v>
      </c>
      <c r="L457" s="5">
        <f ca="1">IF(Table!E458= "Teaching", 1,0)</f>
        <v>0</v>
      </c>
      <c r="M457" s="5">
        <f ca="1">IF(Table!E458= "IT", 1,0)</f>
        <v>0</v>
      </c>
      <c r="N457" s="5">
        <f ca="1">IF(Table!E458= "General Work", 1,0)</f>
        <v>0</v>
      </c>
      <c r="O457" s="13">
        <f ca="1">IF(Table!E458= "Agriculture", 1,0)</f>
        <v>1</v>
      </c>
      <c r="X457" s="57">
        <f ca="1">(Table!O458/Table!I458)</f>
        <v>21323.835235979241</v>
      </c>
      <c r="Y457" s="58"/>
      <c r="Z457" s="25"/>
      <c r="AA457"/>
      <c r="AB457"/>
      <c r="AE457">
        <f ca="1">IF(Table!T458&gt;'Solution Basic XCEL'!$AI$2, 1,0)</f>
        <v>1</v>
      </c>
      <c r="AH457">
        <f ca="1">IF(Table!T458&gt;'Solution Basic XCEL'!$AI$2, 1,0)</f>
        <v>1</v>
      </c>
      <c r="AJ457" t="s">
        <v>72</v>
      </c>
      <c r="AK457" s="28">
        <f ca="1">(Table!N458/Table!M458)</f>
        <v>0.81590807840563551</v>
      </c>
      <c r="AM457">
        <f t="shared" ca="1" si="7"/>
        <v>0</v>
      </c>
    </row>
    <row r="458" spans="1:39" x14ac:dyDescent="0.3">
      <c r="A458" s="5">
        <f ca="1">IF(Table!B459= "Men", 1, 0)</f>
        <v>0</v>
      </c>
      <c r="B458" s="5">
        <f ca="1">IF(Table!B459 = "Women", 1, 0)</f>
        <v>1</v>
      </c>
      <c r="J458" s="12">
        <f ca="1">IF(Table!E459= "Health", 1,0)</f>
        <v>0</v>
      </c>
      <c r="K458" s="5">
        <f ca="1">IF(Table!E459= "Construction", 1,0)</f>
        <v>0</v>
      </c>
      <c r="L458" s="5">
        <f ca="1">IF(Table!E459= "Teaching", 1,0)</f>
        <v>0</v>
      </c>
      <c r="M458" s="5">
        <f ca="1">IF(Table!E459= "IT", 1,0)</f>
        <v>0</v>
      </c>
      <c r="N458" s="5">
        <f ca="1">IF(Table!E459= "General Work", 1,0)</f>
        <v>1</v>
      </c>
      <c r="O458" s="13">
        <f ca="1">IF(Table!E459= "Agriculture", 1,0)</f>
        <v>0</v>
      </c>
      <c r="X458" s="57">
        <f ca="1">(Table!O459/Table!I459)</f>
        <v>16235.187517872997</v>
      </c>
      <c r="Y458" s="58"/>
      <c r="Z458" s="25"/>
      <c r="AA458"/>
      <c r="AB458"/>
      <c r="AE458">
        <f ca="1">IF(Table!T459&gt;'Solution Basic XCEL'!$AI$2, 1,0)</f>
        <v>1</v>
      </c>
      <c r="AH458">
        <f ca="1">IF(Table!T459&gt;'Solution Basic XCEL'!$AI$2, 1,0)</f>
        <v>1</v>
      </c>
      <c r="AJ458" t="s">
        <v>72</v>
      </c>
      <c r="AK458" s="28">
        <f ca="1">(Table!N459/Table!M459)</f>
        <v>0.43783490768005917</v>
      </c>
      <c r="AM458">
        <f t="shared" ca="1" si="7"/>
        <v>0</v>
      </c>
    </row>
    <row r="459" spans="1:39" x14ac:dyDescent="0.3">
      <c r="A459" s="5">
        <f ca="1">IF(Table!B460= "Men", 1, 0)</f>
        <v>0</v>
      </c>
      <c r="B459" s="5">
        <f ca="1">IF(Table!B460 = "Women", 1, 0)</f>
        <v>1</v>
      </c>
      <c r="J459" s="12">
        <f ca="1">IF(Table!E460= "Health", 1,0)</f>
        <v>0</v>
      </c>
      <c r="K459" s="5">
        <f ca="1">IF(Table!E460= "Construction", 1,0)</f>
        <v>1</v>
      </c>
      <c r="L459" s="5">
        <f ca="1">IF(Table!E460= "Teaching", 1,0)</f>
        <v>0</v>
      </c>
      <c r="M459" s="5">
        <f ca="1">IF(Table!E460= "IT", 1,0)</f>
        <v>0</v>
      </c>
      <c r="N459" s="5">
        <f ca="1">IF(Table!E460= "General Work", 1,0)</f>
        <v>0</v>
      </c>
      <c r="O459" s="13">
        <f ca="1">IF(Table!E460= "Agriculture", 1,0)</f>
        <v>0</v>
      </c>
      <c r="X459" s="57">
        <f ca="1">(Table!O460/Table!I460)</f>
        <v>39311.070533579441</v>
      </c>
      <c r="Y459" s="58"/>
      <c r="Z459" s="25"/>
      <c r="AA459"/>
      <c r="AB459"/>
      <c r="AE459">
        <f ca="1">IF(Table!T460&gt;'Solution Basic XCEL'!$AI$2, 1,0)</f>
        <v>1</v>
      </c>
      <c r="AH459">
        <f ca="1">IF(Table!T460&gt;'Solution Basic XCEL'!$AI$2, 1,0)</f>
        <v>1</v>
      </c>
      <c r="AJ459" t="s">
        <v>72</v>
      </c>
      <c r="AK459" s="28">
        <f ca="1">(Table!N460/Table!M460)</f>
        <v>0.977391163227185</v>
      </c>
      <c r="AM459">
        <f t="shared" ca="1" si="7"/>
        <v>0</v>
      </c>
    </row>
    <row r="460" spans="1:39" x14ac:dyDescent="0.3">
      <c r="A460" s="5">
        <f ca="1">IF(Table!B461= "Men", 1, 0)</f>
        <v>1</v>
      </c>
      <c r="B460" s="5">
        <f ca="1">IF(Table!B461 = "Women", 1, 0)</f>
        <v>0</v>
      </c>
      <c r="J460" s="12">
        <f ca="1">IF(Table!E461= "Health", 1,0)</f>
        <v>0</v>
      </c>
      <c r="K460" s="5">
        <f ca="1">IF(Table!E461= "Construction", 1,0)</f>
        <v>0</v>
      </c>
      <c r="L460" s="5">
        <f ca="1">IF(Table!E461= "Teaching", 1,0)</f>
        <v>0</v>
      </c>
      <c r="M460" s="5">
        <f ca="1">IF(Table!E461= "IT", 1,0)</f>
        <v>0</v>
      </c>
      <c r="N460" s="5">
        <f ca="1">IF(Table!E461= "General Work", 1,0)</f>
        <v>0</v>
      </c>
      <c r="O460" s="13">
        <f ca="1">IF(Table!E461= "Agriculture", 1,0)</f>
        <v>1</v>
      </c>
      <c r="X460" s="57">
        <f ca="1">(Table!O461/Table!I461)</f>
        <v>25004.495033153697</v>
      </c>
      <c r="Y460" s="58"/>
      <c r="Z460" s="25"/>
      <c r="AA460"/>
      <c r="AB460"/>
      <c r="AE460">
        <f ca="1">IF(Table!T461&gt;'Solution Basic XCEL'!$AI$2, 1,0)</f>
        <v>1</v>
      </c>
      <c r="AH460">
        <f ca="1">IF(Table!T461&gt;'Solution Basic XCEL'!$AI$2, 1,0)</f>
        <v>1</v>
      </c>
      <c r="AJ460" t="s">
        <v>72</v>
      </c>
      <c r="AK460" s="28">
        <f ca="1">(Table!N461/Table!M461)</f>
        <v>0.79298426997709781</v>
      </c>
      <c r="AM460">
        <f t="shared" ca="1" si="7"/>
        <v>0</v>
      </c>
    </row>
    <row r="461" spans="1:39" x14ac:dyDescent="0.3">
      <c r="A461" s="5">
        <f ca="1">IF(Table!B462= "Men", 1, 0)</f>
        <v>0</v>
      </c>
      <c r="B461" s="5">
        <f ca="1">IF(Table!B462 = "Women", 1, 0)</f>
        <v>1</v>
      </c>
      <c r="J461" s="12">
        <f ca="1">IF(Table!E462= "Health", 1,0)</f>
        <v>1</v>
      </c>
      <c r="K461" s="5">
        <f ca="1">IF(Table!E462= "Construction", 1,0)</f>
        <v>0</v>
      </c>
      <c r="L461" s="5">
        <f ca="1">IF(Table!E462= "Teaching", 1,0)</f>
        <v>0</v>
      </c>
      <c r="M461" s="5">
        <f ca="1">IF(Table!E462= "IT", 1,0)</f>
        <v>0</v>
      </c>
      <c r="N461" s="5">
        <f ca="1">IF(Table!E462= "General Work", 1,0)</f>
        <v>0</v>
      </c>
      <c r="O461" s="13">
        <f ca="1">IF(Table!E462= "Agriculture", 1,0)</f>
        <v>0</v>
      </c>
      <c r="X461" s="57">
        <f ca="1">(Table!O462/Table!I462)</f>
        <v>50048.659007302456</v>
      </c>
      <c r="Y461" s="58"/>
      <c r="Z461" s="25"/>
      <c r="AA461"/>
      <c r="AB461"/>
      <c r="AE461">
        <f ca="1">IF(Table!T462&gt;'Solution Basic XCEL'!$AI$2, 1,0)</f>
        <v>1</v>
      </c>
      <c r="AH461">
        <f ca="1">IF(Table!T462&gt;'Solution Basic XCEL'!$AI$2, 1,0)</f>
        <v>1</v>
      </c>
      <c r="AJ461" t="s">
        <v>72</v>
      </c>
      <c r="AK461" s="28">
        <f ca="1">(Table!N462/Table!M462)</f>
        <v>0.76941450799785238</v>
      </c>
      <c r="AM461">
        <f t="shared" ca="1" si="7"/>
        <v>0</v>
      </c>
    </row>
    <row r="462" spans="1:39" x14ac:dyDescent="0.3">
      <c r="A462" s="5">
        <f ca="1">IF(Table!B463= "Men", 1, 0)</f>
        <v>1</v>
      </c>
      <c r="B462" s="5">
        <f ca="1">IF(Table!B463 = "Women", 1, 0)</f>
        <v>0</v>
      </c>
      <c r="J462" s="12">
        <f ca="1">IF(Table!E463= "Health", 1,0)</f>
        <v>0</v>
      </c>
      <c r="K462" s="5">
        <f ca="1">IF(Table!E463= "Construction", 1,0)</f>
        <v>1</v>
      </c>
      <c r="L462" s="5">
        <f ca="1">IF(Table!E463= "Teaching", 1,0)</f>
        <v>0</v>
      </c>
      <c r="M462" s="5">
        <f ca="1">IF(Table!E463= "IT", 1,0)</f>
        <v>0</v>
      </c>
      <c r="N462" s="5">
        <f ca="1">IF(Table!E463= "General Work", 1,0)</f>
        <v>0</v>
      </c>
      <c r="O462" s="13">
        <f ca="1">IF(Table!E463= "Agriculture", 1,0)</f>
        <v>0</v>
      </c>
      <c r="X462" s="57">
        <f ca="1">(Table!O463/Table!I463)</f>
        <v>62590.567919118061</v>
      </c>
      <c r="Y462" s="58"/>
      <c r="Z462" s="25"/>
      <c r="AA462"/>
      <c r="AB462"/>
      <c r="AE462">
        <f ca="1">IF(Table!T463&gt;'Solution Basic XCEL'!$AI$2, 1,0)</f>
        <v>1</v>
      </c>
      <c r="AH462">
        <f ca="1">IF(Table!T463&gt;'Solution Basic XCEL'!$AI$2, 1,0)</f>
        <v>1</v>
      </c>
      <c r="AJ462" t="s">
        <v>72</v>
      </c>
      <c r="AK462" s="28">
        <f ca="1">(Table!N463/Table!M463)</f>
        <v>2.7277879726618992E-2</v>
      </c>
      <c r="AM462">
        <f t="shared" ca="1" si="7"/>
        <v>1</v>
      </c>
    </row>
    <row r="463" spans="1:39" x14ac:dyDescent="0.3">
      <c r="A463" s="5">
        <f ca="1">IF(Table!B464= "Men", 1, 0)</f>
        <v>0</v>
      </c>
      <c r="B463" s="5">
        <f ca="1">IF(Table!B464 = "Women", 1, 0)</f>
        <v>1</v>
      </c>
      <c r="J463" s="12">
        <f ca="1">IF(Table!E464= "Health", 1,0)</f>
        <v>1</v>
      </c>
      <c r="K463" s="5">
        <f ca="1">IF(Table!E464= "Construction", 1,0)</f>
        <v>0</v>
      </c>
      <c r="L463" s="5">
        <f ca="1">IF(Table!E464= "Teaching", 1,0)</f>
        <v>0</v>
      </c>
      <c r="M463" s="5">
        <f ca="1">IF(Table!E464= "IT", 1,0)</f>
        <v>0</v>
      </c>
      <c r="N463" s="5">
        <f ca="1">IF(Table!E464= "General Work", 1,0)</f>
        <v>0</v>
      </c>
      <c r="O463" s="13">
        <f ca="1">IF(Table!E464= "Agriculture", 1,0)</f>
        <v>0</v>
      </c>
      <c r="X463" s="57">
        <f ca="1">(Table!O464/Table!I464)</f>
        <v>11624.387009746584</v>
      </c>
      <c r="Y463" s="58"/>
      <c r="Z463" s="25"/>
      <c r="AA463"/>
      <c r="AB463"/>
      <c r="AE463">
        <f ca="1">IF(Table!T464&gt;'Solution Basic XCEL'!$AI$2, 1,0)</f>
        <v>1</v>
      </c>
      <c r="AH463">
        <f ca="1">IF(Table!T464&gt;'Solution Basic XCEL'!$AI$2, 1,0)</f>
        <v>1</v>
      </c>
      <c r="AJ463" t="s">
        <v>72</v>
      </c>
      <c r="AK463" s="28">
        <f ca="1">(Table!N464/Table!M464)</f>
        <v>0.96788044486285407</v>
      </c>
      <c r="AM463">
        <f t="shared" ca="1" si="7"/>
        <v>0</v>
      </c>
    </row>
    <row r="464" spans="1:39" x14ac:dyDescent="0.3">
      <c r="A464" s="5">
        <f ca="1">IF(Table!B465= "Men", 1, 0)</f>
        <v>0</v>
      </c>
      <c r="B464" s="5">
        <f ca="1">IF(Table!B465 = "Women", 1, 0)</f>
        <v>1</v>
      </c>
      <c r="J464" s="12">
        <f ca="1">IF(Table!E465= "Health", 1,0)</f>
        <v>0</v>
      </c>
      <c r="K464" s="5">
        <f ca="1">IF(Table!E465= "Construction", 1,0)</f>
        <v>0</v>
      </c>
      <c r="L464" s="5">
        <f ca="1">IF(Table!E465= "Teaching", 1,0)</f>
        <v>1</v>
      </c>
      <c r="M464" s="5">
        <f ca="1">IF(Table!E465= "IT", 1,0)</f>
        <v>0</v>
      </c>
      <c r="N464" s="5">
        <f ca="1">IF(Table!E465= "General Work", 1,0)</f>
        <v>0</v>
      </c>
      <c r="O464" s="13">
        <f ca="1">IF(Table!E465= "Agriculture", 1,0)</f>
        <v>0</v>
      </c>
      <c r="X464" s="57">
        <f ca="1">(Table!O465/Table!I465)</f>
        <v>52958.609169917894</v>
      </c>
      <c r="Y464" s="58"/>
      <c r="Z464" s="25"/>
      <c r="AA464"/>
      <c r="AB464"/>
      <c r="AE464">
        <f ca="1">IF(Table!T465&gt;'Solution Basic XCEL'!$AI$2, 1,0)</f>
        <v>1</v>
      </c>
      <c r="AH464">
        <f ca="1">IF(Table!T465&gt;'Solution Basic XCEL'!$AI$2, 1,0)</f>
        <v>1</v>
      </c>
      <c r="AJ464" t="s">
        <v>72</v>
      </c>
      <c r="AK464" s="28">
        <f ca="1">(Table!N465/Table!M465)</f>
        <v>2.3140135707821249E-2</v>
      </c>
      <c r="AM464">
        <f t="shared" ca="1" si="7"/>
        <v>1</v>
      </c>
    </row>
    <row r="465" spans="1:39" x14ac:dyDescent="0.3">
      <c r="A465" s="5">
        <f ca="1">IF(Table!B466= "Men", 1, 0)</f>
        <v>1</v>
      </c>
      <c r="B465" s="5">
        <f ca="1">IF(Table!B466 = "Women", 1, 0)</f>
        <v>0</v>
      </c>
      <c r="J465" s="12">
        <f ca="1">IF(Table!E466= "Health", 1,0)</f>
        <v>0</v>
      </c>
      <c r="K465" s="5">
        <f ca="1">IF(Table!E466= "Construction", 1,0)</f>
        <v>0</v>
      </c>
      <c r="L465" s="5">
        <f ca="1">IF(Table!E466= "Teaching", 1,0)</f>
        <v>0</v>
      </c>
      <c r="M465" s="5">
        <f ca="1">IF(Table!E466= "IT", 1,0)</f>
        <v>0</v>
      </c>
      <c r="N465" s="5">
        <f ca="1">IF(Table!E466= "General Work", 1,0)</f>
        <v>1</v>
      </c>
      <c r="O465" s="13">
        <f ca="1">IF(Table!E466= "Agriculture", 1,0)</f>
        <v>0</v>
      </c>
      <c r="X465" s="57">
        <f ca="1">(Table!O466/Table!I466)</f>
        <v>18609.706202149762</v>
      </c>
      <c r="Y465" s="58"/>
      <c r="Z465" s="25"/>
      <c r="AA465"/>
      <c r="AB465"/>
      <c r="AE465">
        <f ca="1">IF(Table!T466&gt;'Solution Basic XCEL'!$AI$2, 1,0)</f>
        <v>0</v>
      </c>
      <c r="AH465">
        <f ca="1">IF(Table!T466&gt;'Solution Basic XCEL'!$AI$2, 1,0)</f>
        <v>0</v>
      </c>
      <c r="AJ465" t="s">
        <v>72</v>
      </c>
      <c r="AK465" s="28">
        <f ca="1">(Table!N466/Table!M466)</f>
        <v>4.4772669790502873E-2</v>
      </c>
      <c r="AM465">
        <f t="shared" ca="1" si="7"/>
        <v>1</v>
      </c>
    </row>
    <row r="466" spans="1:39" x14ac:dyDescent="0.3">
      <c r="A466" s="5">
        <f ca="1">IF(Table!B467= "Men", 1, 0)</f>
        <v>1</v>
      </c>
      <c r="B466" s="5">
        <f ca="1">IF(Table!B467 = "Women", 1, 0)</f>
        <v>0</v>
      </c>
      <c r="J466" s="12">
        <f ca="1">IF(Table!E467= "Health", 1,0)</f>
        <v>0</v>
      </c>
      <c r="K466" s="5">
        <f ca="1">IF(Table!E467= "Construction", 1,0)</f>
        <v>0</v>
      </c>
      <c r="L466" s="5">
        <f ca="1">IF(Table!E467= "Teaching", 1,0)</f>
        <v>1</v>
      </c>
      <c r="M466" s="5">
        <f ca="1">IF(Table!E467= "IT", 1,0)</f>
        <v>0</v>
      </c>
      <c r="N466" s="5">
        <f ca="1">IF(Table!E467= "General Work", 1,0)</f>
        <v>0</v>
      </c>
      <c r="O466" s="13">
        <f ca="1">IF(Table!E467= "Agriculture", 1,0)</f>
        <v>0</v>
      </c>
      <c r="X466" s="57">
        <f ca="1">(Table!O467/Table!I467)</f>
        <v>18967.358957694581</v>
      </c>
      <c r="Y466" s="58"/>
      <c r="Z466" s="25"/>
      <c r="AA466"/>
      <c r="AB466"/>
      <c r="AE466">
        <f ca="1">IF(Table!T467&gt;'Solution Basic XCEL'!$AI$2, 1,0)</f>
        <v>1</v>
      </c>
      <c r="AH466">
        <f ca="1">IF(Table!T467&gt;'Solution Basic XCEL'!$AI$2, 1,0)</f>
        <v>1</v>
      </c>
      <c r="AJ466" t="s">
        <v>72</v>
      </c>
      <c r="AK466" s="28">
        <f ca="1">(Table!N467/Table!M467)</f>
        <v>0.74423784087544165</v>
      </c>
      <c r="AM466">
        <f t="shared" ca="1" si="7"/>
        <v>0</v>
      </c>
    </row>
    <row r="467" spans="1:39" x14ac:dyDescent="0.3">
      <c r="A467" s="5">
        <f ca="1">IF(Table!B468= "Men", 1, 0)</f>
        <v>1</v>
      </c>
      <c r="B467" s="5">
        <f ca="1">IF(Table!B468 = "Women", 1, 0)</f>
        <v>0</v>
      </c>
      <c r="J467" s="12">
        <f ca="1">IF(Table!E468= "Health", 1,0)</f>
        <v>0</v>
      </c>
      <c r="K467" s="5">
        <f ca="1">IF(Table!E468= "Construction", 1,0)</f>
        <v>0</v>
      </c>
      <c r="L467" s="5">
        <f ca="1">IF(Table!E468= "Teaching", 1,0)</f>
        <v>0</v>
      </c>
      <c r="M467" s="5">
        <f ca="1">IF(Table!E468= "IT", 1,0)</f>
        <v>0</v>
      </c>
      <c r="N467" s="5">
        <f ca="1">IF(Table!E468= "General Work", 1,0)</f>
        <v>0</v>
      </c>
      <c r="O467" s="13">
        <f ca="1">IF(Table!E468= "Agriculture", 1,0)</f>
        <v>1</v>
      </c>
      <c r="X467" s="57">
        <f ca="1">(Table!O468/Table!I468)</f>
        <v>55096.119075852846</v>
      </c>
      <c r="Y467" s="58"/>
      <c r="Z467" s="25"/>
      <c r="AA467"/>
      <c r="AB467"/>
      <c r="AE467">
        <f ca="1">IF(Table!T468&gt;'Solution Basic XCEL'!$AI$2, 1,0)</f>
        <v>1</v>
      </c>
      <c r="AH467">
        <f ca="1">IF(Table!T468&gt;'Solution Basic XCEL'!$AI$2, 1,0)</f>
        <v>1</v>
      </c>
      <c r="AJ467" t="s">
        <v>72</v>
      </c>
      <c r="AK467" s="28">
        <f ca="1">(Table!N468/Table!M468)</f>
        <v>2.3715046058977785E-2</v>
      </c>
      <c r="AM467">
        <f t="shared" ca="1" si="7"/>
        <v>1</v>
      </c>
    </row>
    <row r="468" spans="1:39" x14ac:dyDescent="0.3">
      <c r="A468" s="5">
        <f ca="1">IF(Table!B469= "Men", 1, 0)</f>
        <v>0</v>
      </c>
      <c r="B468" s="5">
        <f ca="1">IF(Table!B469 = "Women", 1, 0)</f>
        <v>1</v>
      </c>
      <c r="J468" s="12">
        <f ca="1">IF(Table!E469= "Health", 1,0)</f>
        <v>0</v>
      </c>
      <c r="K468" s="5">
        <f ca="1">IF(Table!E469= "Construction", 1,0)</f>
        <v>0</v>
      </c>
      <c r="L468" s="5">
        <f ca="1">IF(Table!E469= "Teaching", 1,0)</f>
        <v>0</v>
      </c>
      <c r="M468" s="5">
        <f ca="1">IF(Table!E469= "IT", 1,0)</f>
        <v>0</v>
      </c>
      <c r="N468" s="5">
        <f ca="1">IF(Table!E469= "General Work", 1,0)</f>
        <v>0</v>
      </c>
      <c r="O468" s="13">
        <f ca="1">IF(Table!E469= "Agriculture", 1,0)</f>
        <v>1</v>
      </c>
      <c r="X468" s="57">
        <f ca="1">(Table!O469/Table!I469)</f>
        <v>27073.45132063382</v>
      </c>
      <c r="Y468" s="58"/>
      <c r="Z468" s="25"/>
      <c r="AA468"/>
      <c r="AB468"/>
      <c r="AE468">
        <f ca="1">IF(Table!T469&gt;'Solution Basic XCEL'!$AI$2, 1,0)</f>
        <v>1</v>
      </c>
      <c r="AH468">
        <f ca="1">IF(Table!T469&gt;'Solution Basic XCEL'!$AI$2, 1,0)</f>
        <v>1</v>
      </c>
      <c r="AJ468" t="s">
        <v>72</v>
      </c>
      <c r="AK468" s="28">
        <f ca="1">(Table!N469/Table!M469)</f>
        <v>0.50970839514969513</v>
      </c>
      <c r="AM468">
        <f t="shared" ca="1" si="7"/>
        <v>0</v>
      </c>
    </row>
    <row r="469" spans="1:39" x14ac:dyDescent="0.3">
      <c r="A469" s="5">
        <f ca="1">IF(Table!B470= "Men", 1, 0)</f>
        <v>0</v>
      </c>
      <c r="B469" s="5">
        <f ca="1">IF(Table!B470 = "Women", 1, 0)</f>
        <v>1</v>
      </c>
      <c r="J469" s="12">
        <f ca="1">IF(Table!E470= "Health", 1,0)</f>
        <v>0</v>
      </c>
      <c r="K469" s="5">
        <f ca="1">IF(Table!E470= "Construction", 1,0)</f>
        <v>0</v>
      </c>
      <c r="L469" s="5">
        <f ca="1">IF(Table!E470= "Teaching", 1,0)</f>
        <v>0</v>
      </c>
      <c r="M469" s="5">
        <f ca="1">IF(Table!E470= "IT", 1,0)</f>
        <v>1</v>
      </c>
      <c r="N469" s="5">
        <f ca="1">IF(Table!E470= "General Work", 1,0)</f>
        <v>0</v>
      </c>
      <c r="O469" s="13">
        <f ca="1">IF(Table!E470= "Agriculture", 1,0)</f>
        <v>0</v>
      </c>
      <c r="X469" s="57">
        <f ca="1">(Table!O470/Table!I470)</f>
        <v>27202.130603629532</v>
      </c>
      <c r="Y469" s="58"/>
      <c r="Z469" s="25"/>
      <c r="AA469"/>
      <c r="AB469"/>
      <c r="AE469">
        <f ca="1">IF(Table!T470&gt;'Solution Basic XCEL'!$AI$2, 1,0)</f>
        <v>1</v>
      </c>
      <c r="AH469">
        <f ca="1">IF(Table!T470&gt;'Solution Basic XCEL'!$AI$2, 1,0)</f>
        <v>1</v>
      </c>
      <c r="AJ469" t="s">
        <v>72</v>
      </c>
      <c r="AK469" s="28">
        <f ca="1">(Table!N470/Table!M470)</f>
        <v>0.65393299446914244</v>
      </c>
      <c r="AM469">
        <f t="shared" ca="1" si="7"/>
        <v>0</v>
      </c>
    </row>
    <row r="470" spans="1:39" x14ac:dyDescent="0.3">
      <c r="A470" s="5">
        <f ca="1">IF(Table!B471= "Men", 1, 0)</f>
        <v>0</v>
      </c>
      <c r="B470" s="5">
        <f ca="1">IF(Table!B471 = "Women", 1, 0)</f>
        <v>1</v>
      </c>
      <c r="J470" s="12">
        <f ca="1">IF(Table!E471= "Health", 1,0)</f>
        <v>0</v>
      </c>
      <c r="K470" s="5">
        <f ca="1">IF(Table!E471= "Construction", 1,0)</f>
        <v>0</v>
      </c>
      <c r="L470" s="5">
        <f ca="1">IF(Table!E471= "Teaching", 1,0)</f>
        <v>0</v>
      </c>
      <c r="M470" s="5">
        <f ca="1">IF(Table!E471= "IT", 1,0)</f>
        <v>0</v>
      </c>
      <c r="N470" s="5">
        <f ca="1">IF(Table!E471= "General Work", 1,0)</f>
        <v>1</v>
      </c>
      <c r="O470" s="13">
        <f ca="1">IF(Table!E471= "Agriculture", 1,0)</f>
        <v>0</v>
      </c>
      <c r="X470" s="57">
        <f ca="1">(Table!O471/Table!I471)</f>
        <v>48595.898715478092</v>
      </c>
      <c r="Y470" s="58"/>
      <c r="Z470" s="25"/>
      <c r="AA470"/>
      <c r="AB470"/>
      <c r="AE470">
        <f ca="1">IF(Table!T471&gt;'Solution Basic XCEL'!$AI$2, 1,0)</f>
        <v>1</v>
      </c>
      <c r="AH470">
        <f ca="1">IF(Table!T471&gt;'Solution Basic XCEL'!$AI$2, 1,0)</f>
        <v>1</v>
      </c>
      <c r="AJ470" t="s">
        <v>72</v>
      </c>
      <c r="AK470" s="28">
        <f ca="1">(Table!N471/Table!M471)</f>
        <v>0.9212815556320344</v>
      </c>
      <c r="AM470">
        <f t="shared" ca="1" si="7"/>
        <v>0</v>
      </c>
    </row>
    <row r="471" spans="1:39" x14ac:dyDescent="0.3">
      <c r="A471" s="5">
        <f ca="1">IF(Table!B472= "Men", 1, 0)</f>
        <v>1</v>
      </c>
      <c r="B471" s="5">
        <f ca="1">IF(Table!B472 = "Women", 1, 0)</f>
        <v>0</v>
      </c>
      <c r="J471" s="12">
        <f ca="1">IF(Table!E472= "Health", 1,0)</f>
        <v>0</v>
      </c>
      <c r="K471" s="5">
        <f ca="1">IF(Table!E472= "Construction", 1,0)</f>
        <v>1</v>
      </c>
      <c r="L471" s="5">
        <f ca="1">IF(Table!E472= "Teaching", 1,0)</f>
        <v>0</v>
      </c>
      <c r="M471" s="5">
        <f ca="1">IF(Table!E472= "IT", 1,0)</f>
        <v>0</v>
      </c>
      <c r="N471" s="5">
        <f ca="1">IF(Table!E472= "General Work", 1,0)</f>
        <v>0</v>
      </c>
      <c r="O471" s="13">
        <f ca="1">IF(Table!E472= "Agriculture", 1,0)</f>
        <v>0</v>
      </c>
      <c r="X471" s="57">
        <f ca="1">(Table!O472/Table!I472)</f>
        <v>5906.5132704195903</v>
      </c>
      <c r="Y471" s="58"/>
      <c r="Z471" s="25"/>
      <c r="AA471"/>
      <c r="AB471"/>
      <c r="AE471">
        <f ca="1">IF(Table!T472&gt;'Solution Basic XCEL'!$AI$2, 1,0)</f>
        <v>1</v>
      </c>
      <c r="AH471">
        <f ca="1">IF(Table!T472&gt;'Solution Basic XCEL'!$AI$2, 1,0)</f>
        <v>1</v>
      </c>
      <c r="AJ471" t="s">
        <v>72</v>
      </c>
      <c r="AK471" s="28">
        <f ca="1">(Table!N472/Table!M472)</f>
        <v>0.24455893094299641</v>
      </c>
      <c r="AM471">
        <f t="shared" ca="1" si="7"/>
        <v>1</v>
      </c>
    </row>
    <row r="472" spans="1:39" x14ac:dyDescent="0.3">
      <c r="A472" s="5">
        <f ca="1">IF(Table!B473= "Men", 1, 0)</f>
        <v>0</v>
      </c>
      <c r="B472" s="5">
        <f ca="1">IF(Table!B473 = "Women", 1, 0)</f>
        <v>1</v>
      </c>
      <c r="J472" s="12">
        <f ca="1">IF(Table!E473= "Health", 1,0)</f>
        <v>0</v>
      </c>
      <c r="K472" s="5">
        <f ca="1">IF(Table!E473= "Construction", 1,0)</f>
        <v>0</v>
      </c>
      <c r="L472" s="5">
        <f ca="1">IF(Table!E473= "Teaching", 1,0)</f>
        <v>0</v>
      </c>
      <c r="M472" s="5">
        <f ca="1">IF(Table!E473= "IT", 1,0)</f>
        <v>1</v>
      </c>
      <c r="N472" s="5">
        <f ca="1">IF(Table!E473= "General Work", 1,0)</f>
        <v>0</v>
      </c>
      <c r="O472" s="13">
        <f ca="1">IF(Table!E473= "Agriculture", 1,0)</f>
        <v>0</v>
      </c>
      <c r="X472" s="57">
        <f ca="1">(Table!O473/Table!I473)</f>
        <v>58612.529157131379</v>
      </c>
      <c r="Y472" s="58"/>
      <c r="Z472" s="25"/>
      <c r="AA472"/>
      <c r="AB472"/>
      <c r="AE472">
        <f ca="1">IF(Table!T473&gt;'Solution Basic XCEL'!$AI$2, 1,0)</f>
        <v>1</v>
      </c>
      <c r="AH472">
        <f ca="1">IF(Table!T473&gt;'Solution Basic XCEL'!$AI$2, 1,0)</f>
        <v>1</v>
      </c>
      <c r="AJ472" t="s">
        <v>72</v>
      </c>
      <c r="AK472" s="28">
        <f ca="1">(Table!N473/Table!M473)</f>
        <v>0.65753462962584186</v>
      </c>
      <c r="AM472">
        <f t="shared" ca="1" si="7"/>
        <v>0</v>
      </c>
    </row>
    <row r="473" spans="1:39" x14ac:dyDescent="0.3">
      <c r="A473" s="5">
        <f ca="1">IF(Table!B474= "Men", 1, 0)</f>
        <v>0</v>
      </c>
      <c r="B473" s="5">
        <f ca="1">IF(Table!B474 = "Women", 1, 0)</f>
        <v>1</v>
      </c>
      <c r="J473" s="12">
        <f ca="1">IF(Table!E474= "Health", 1,0)</f>
        <v>0</v>
      </c>
      <c r="K473" s="5">
        <f ca="1">IF(Table!E474= "Construction", 1,0)</f>
        <v>1</v>
      </c>
      <c r="L473" s="5">
        <f ca="1">IF(Table!E474= "Teaching", 1,0)</f>
        <v>0</v>
      </c>
      <c r="M473" s="5">
        <f ca="1">IF(Table!E474= "IT", 1,0)</f>
        <v>0</v>
      </c>
      <c r="N473" s="5">
        <f ca="1">IF(Table!E474= "General Work", 1,0)</f>
        <v>0</v>
      </c>
      <c r="O473" s="13">
        <f ca="1">IF(Table!E474= "Agriculture", 1,0)</f>
        <v>0</v>
      </c>
      <c r="X473" s="57">
        <f ca="1">(Table!O474/Table!I474)</f>
        <v>14529.604378006621</v>
      </c>
      <c r="Y473" s="58"/>
      <c r="Z473" s="25"/>
      <c r="AA473"/>
      <c r="AB473"/>
      <c r="AE473">
        <f ca="1">IF(Table!T474&gt;'Solution Basic XCEL'!$AI$2, 1,0)</f>
        <v>1</v>
      </c>
      <c r="AH473">
        <f ca="1">IF(Table!T474&gt;'Solution Basic XCEL'!$AI$2, 1,0)</f>
        <v>1</v>
      </c>
      <c r="AJ473" t="s">
        <v>72</v>
      </c>
      <c r="AK473" s="28">
        <f ca="1">(Table!N474/Table!M474)</f>
        <v>0.74823576892155497</v>
      </c>
      <c r="AM473">
        <f t="shared" ca="1" si="7"/>
        <v>0</v>
      </c>
    </row>
    <row r="474" spans="1:39" x14ac:dyDescent="0.3">
      <c r="A474" s="5">
        <f ca="1">IF(Table!B475= "Men", 1, 0)</f>
        <v>0</v>
      </c>
      <c r="B474" s="5">
        <f ca="1">IF(Table!B475 = "Women", 1, 0)</f>
        <v>1</v>
      </c>
      <c r="J474" s="12">
        <f ca="1">IF(Table!E475= "Health", 1,0)</f>
        <v>0</v>
      </c>
      <c r="K474" s="5">
        <f ca="1">IF(Table!E475= "Construction", 1,0)</f>
        <v>0</v>
      </c>
      <c r="L474" s="5">
        <f ca="1">IF(Table!E475= "Teaching", 1,0)</f>
        <v>0</v>
      </c>
      <c r="M474" s="5">
        <f ca="1">IF(Table!E475= "IT", 1,0)</f>
        <v>0</v>
      </c>
      <c r="N474" s="5">
        <f ca="1">IF(Table!E475= "General Work", 1,0)</f>
        <v>1</v>
      </c>
      <c r="O474" s="13">
        <f ca="1">IF(Table!E475= "Agriculture", 1,0)</f>
        <v>0</v>
      </c>
      <c r="X474" s="57">
        <f ca="1">(Table!O475/Table!I475)</f>
        <v>28485.607649497328</v>
      </c>
      <c r="Y474" s="58"/>
      <c r="Z474" s="25"/>
      <c r="AA474"/>
      <c r="AB474"/>
      <c r="AE474">
        <f ca="1">IF(Table!T475&gt;'Solution Basic XCEL'!$AI$2, 1,0)</f>
        <v>1</v>
      </c>
      <c r="AH474">
        <f ca="1">IF(Table!T475&gt;'Solution Basic XCEL'!$AI$2, 1,0)</f>
        <v>1</v>
      </c>
      <c r="AJ474" t="s">
        <v>72</v>
      </c>
      <c r="AK474" s="28">
        <f ca="1">(Table!N475/Table!M475)</f>
        <v>0.58663989853592502</v>
      </c>
      <c r="AM474">
        <f t="shared" ca="1" si="7"/>
        <v>0</v>
      </c>
    </row>
    <row r="475" spans="1:39" x14ac:dyDescent="0.3">
      <c r="A475" s="5">
        <f ca="1">IF(Table!B476= "Men", 1, 0)</f>
        <v>1</v>
      </c>
      <c r="B475" s="5">
        <f ca="1">IF(Table!B476 = "Women", 1, 0)</f>
        <v>0</v>
      </c>
      <c r="J475" s="12">
        <f ca="1">IF(Table!E476= "Health", 1,0)</f>
        <v>0</v>
      </c>
      <c r="K475" s="5">
        <f ca="1">IF(Table!E476= "Construction", 1,0)</f>
        <v>0</v>
      </c>
      <c r="L475" s="5">
        <f ca="1">IF(Table!E476= "Teaching", 1,0)</f>
        <v>0</v>
      </c>
      <c r="M475" s="5">
        <f ca="1">IF(Table!E476= "IT", 1,0)</f>
        <v>1</v>
      </c>
      <c r="N475" s="5">
        <f ca="1">IF(Table!E476= "General Work", 1,0)</f>
        <v>0</v>
      </c>
      <c r="O475" s="13">
        <f ca="1">IF(Table!E476= "Agriculture", 1,0)</f>
        <v>0</v>
      </c>
      <c r="X475" s="57">
        <f ca="1">(Table!O476/Table!I476)</f>
        <v>13715.020260205152</v>
      </c>
      <c r="Y475" s="58"/>
      <c r="Z475" s="25"/>
      <c r="AA475"/>
      <c r="AB475"/>
      <c r="AE475">
        <f ca="1">IF(Table!T476&gt;'Solution Basic XCEL'!$AI$2, 1,0)</f>
        <v>1</v>
      </c>
      <c r="AH475">
        <f ca="1">IF(Table!T476&gt;'Solution Basic XCEL'!$AI$2, 1,0)</f>
        <v>1</v>
      </c>
      <c r="AJ475" t="s">
        <v>72</v>
      </c>
      <c r="AK475" s="28">
        <f ca="1">(Table!N476/Table!M476)</f>
        <v>0.56256556210334063</v>
      </c>
      <c r="AM475">
        <f t="shared" ca="1" si="7"/>
        <v>0</v>
      </c>
    </row>
    <row r="476" spans="1:39" x14ac:dyDescent="0.3">
      <c r="A476" s="5">
        <f ca="1">IF(Table!B477= "Men", 1, 0)</f>
        <v>1</v>
      </c>
      <c r="B476" s="5">
        <f ca="1">IF(Table!B477 = "Women", 1, 0)</f>
        <v>0</v>
      </c>
      <c r="J476" s="12">
        <f ca="1">IF(Table!E477= "Health", 1,0)</f>
        <v>0</v>
      </c>
      <c r="K476" s="5">
        <f ca="1">IF(Table!E477= "Construction", 1,0)</f>
        <v>0</v>
      </c>
      <c r="L476" s="5">
        <f ca="1">IF(Table!E477= "Teaching", 1,0)</f>
        <v>1</v>
      </c>
      <c r="M476" s="5">
        <f ca="1">IF(Table!E477= "IT", 1,0)</f>
        <v>0</v>
      </c>
      <c r="N476" s="5">
        <f ca="1">IF(Table!E477= "General Work", 1,0)</f>
        <v>0</v>
      </c>
      <c r="O476" s="13">
        <f ca="1">IF(Table!E477= "Agriculture", 1,0)</f>
        <v>0</v>
      </c>
      <c r="X476" s="57">
        <f ca="1">(Table!O477/Table!I477)</f>
        <v>13860.482455237472</v>
      </c>
      <c r="Y476" s="58"/>
      <c r="Z476" s="25"/>
      <c r="AA476"/>
      <c r="AB476"/>
      <c r="AE476">
        <f ca="1">IF(Table!T477&gt;'Solution Basic XCEL'!$AI$2, 1,0)</f>
        <v>1</v>
      </c>
      <c r="AH476">
        <f ca="1">IF(Table!T477&gt;'Solution Basic XCEL'!$AI$2, 1,0)</f>
        <v>1</v>
      </c>
      <c r="AJ476" t="s">
        <v>72</v>
      </c>
      <c r="AK476" s="28">
        <f ca="1">(Table!N477/Table!M477)</f>
        <v>0.32548809146231883</v>
      </c>
      <c r="AM476">
        <f t="shared" ca="1" si="7"/>
        <v>0</v>
      </c>
    </row>
    <row r="477" spans="1:39" x14ac:dyDescent="0.3">
      <c r="A477" s="5">
        <f ca="1">IF(Table!B478= "Men", 1, 0)</f>
        <v>1</v>
      </c>
      <c r="B477" s="5">
        <f ca="1">IF(Table!B478 = "Women", 1, 0)</f>
        <v>0</v>
      </c>
      <c r="J477" s="12">
        <f ca="1">IF(Table!E478= "Health", 1,0)</f>
        <v>1</v>
      </c>
      <c r="K477" s="5">
        <f ca="1">IF(Table!E478= "Construction", 1,0)</f>
        <v>0</v>
      </c>
      <c r="L477" s="5">
        <f ca="1">IF(Table!E478= "Teaching", 1,0)</f>
        <v>0</v>
      </c>
      <c r="M477" s="5">
        <f ca="1">IF(Table!E478= "IT", 1,0)</f>
        <v>0</v>
      </c>
      <c r="N477" s="5">
        <f ca="1">IF(Table!E478= "General Work", 1,0)</f>
        <v>0</v>
      </c>
      <c r="O477" s="13">
        <f ca="1">IF(Table!E478= "Agriculture", 1,0)</f>
        <v>0</v>
      </c>
      <c r="X477" s="57">
        <f ca="1">(Table!O478/Table!I478)</f>
        <v>8896.922141488456</v>
      </c>
      <c r="Y477" s="58"/>
      <c r="Z477" s="25"/>
      <c r="AA477"/>
      <c r="AB477"/>
      <c r="AE477">
        <f ca="1">IF(Table!T478&gt;'Solution Basic XCEL'!$AI$2, 1,0)</f>
        <v>1</v>
      </c>
      <c r="AH477">
        <f ca="1">IF(Table!T478&gt;'Solution Basic XCEL'!$AI$2, 1,0)</f>
        <v>1</v>
      </c>
      <c r="AJ477" t="s">
        <v>72</v>
      </c>
      <c r="AK477" s="28">
        <f ca="1">(Table!N478/Table!M478)</f>
        <v>0.68691299239159631</v>
      </c>
      <c r="AM477">
        <f t="shared" ca="1" si="7"/>
        <v>0</v>
      </c>
    </row>
    <row r="478" spans="1:39" x14ac:dyDescent="0.3">
      <c r="A478" s="5">
        <f ca="1">IF(Table!B479= "Men", 1, 0)</f>
        <v>1</v>
      </c>
      <c r="B478" s="5">
        <f ca="1">IF(Table!B479 = "Women", 1, 0)</f>
        <v>0</v>
      </c>
      <c r="J478" s="12">
        <f ca="1">IF(Table!E479= "Health", 1,0)</f>
        <v>0</v>
      </c>
      <c r="K478" s="5">
        <f ca="1">IF(Table!E479= "Construction", 1,0)</f>
        <v>0</v>
      </c>
      <c r="L478" s="5">
        <f ca="1">IF(Table!E479= "Teaching", 1,0)</f>
        <v>1</v>
      </c>
      <c r="M478" s="5">
        <f ca="1">IF(Table!E479= "IT", 1,0)</f>
        <v>0</v>
      </c>
      <c r="N478" s="5">
        <f ca="1">IF(Table!E479= "General Work", 1,0)</f>
        <v>0</v>
      </c>
      <c r="O478" s="13">
        <f ca="1">IF(Table!E479= "Agriculture", 1,0)</f>
        <v>0</v>
      </c>
      <c r="X478" s="57">
        <f ca="1">(Table!O479/Table!I479)</f>
        <v>27803.525568444813</v>
      </c>
      <c r="Y478" s="58"/>
      <c r="Z478" s="25"/>
      <c r="AA478"/>
      <c r="AB478"/>
      <c r="AE478">
        <f ca="1">IF(Table!T479&gt;'Solution Basic XCEL'!$AI$2, 1,0)</f>
        <v>1</v>
      </c>
      <c r="AH478">
        <f ca="1">IF(Table!T479&gt;'Solution Basic XCEL'!$AI$2, 1,0)</f>
        <v>1</v>
      </c>
      <c r="AJ478" t="s">
        <v>72</v>
      </c>
      <c r="AK478" s="28">
        <f ca="1">(Table!N479/Table!M479)</f>
        <v>0.3066540304080253</v>
      </c>
      <c r="AM478">
        <f t="shared" ca="1" si="7"/>
        <v>0</v>
      </c>
    </row>
    <row r="479" spans="1:39" x14ac:dyDescent="0.3">
      <c r="A479" s="5">
        <f ca="1">IF(Table!B480= "Men", 1, 0)</f>
        <v>0</v>
      </c>
      <c r="B479" s="5">
        <f ca="1">IF(Table!B480 = "Women", 1, 0)</f>
        <v>1</v>
      </c>
      <c r="J479" s="12">
        <f ca="1">IF(Table!E480= "Health", 1,0)</f>
        <v>0</v>
      </c>
      <c r="K479" s="5">
        <f ca="1">IF(Table!E480= "Construction", 1,0)</f>
        <v>0</v>
      </c>
      <c r="L479" s="5">
        <f ca="1">IF(Table!E480= "Teaching", 1,0)</f>
        <v>0</v>
      </c>
      <c r="M479" s="5">
        <f ca="1">IF(Table!E480= "IT", 1,0)</f>
        <v>0</v>
      </c>
      <c r="N479" s="5">
        <f ca="1">IF(Table!E480= "General Work", 1,0)</f>
        <v>1</v>
      </c>
      <c r="O479" s="13">
        <f ca="1">IF(Table!E480= "Agriculture", 1,0)</f>
        <v>0</v>
      </c>
      <c r="X479" s="57">
        <f ca="1">(Table!O480/Table!I480)</f>
        <v>5027.1431124946275</v>
      </c>
      <c r="Y479" s="58"/>
      <c r="Z479" s="25"/>
      <c r="AA479"/>
      <c r="AB479"/>
      <c r="AE479">
        <f ca="1">IF(Table!T480&gt;'Solution Basic XCEL'!$AI$2, 1,0)</f>
        <v>1</v>
      </c>
      <c r="AH479">
        <f ca="1">IF(Table!T480&gt;'Solution Basic XCEL'!$AI$2, 1,0)</f>
        <v>1</v>
      </c>
      <c r="AJ479" t="s">
        <v>72</v>
      </c>
      <c r="AK479" s="28">
        <f ca="1">(Table!N480/Table!M480)</f>
        <v>0.29043016467516958</v>
      </c>
      <c r="AM479">
        <f t="shared" ca="1" si="7"/>
        <v>1</v>
      </c>
    </row>
    <row r="480" spans="1:39" x14ac:dyDescent="0.3">
      <c r="A480" s="5">
        <f ca="1">IF(Table!B481= "Men", 1, 0)</f>
        <v>0</v>
      </c>
      <c r="B480" s="5">
        <f ca="1">IF(Table!B481 = "Women", 1, 0)</f>
        <v>1</v>
      </c>
      <c r="J480" s="12">
        <f ca="1">IF(Table!E481= "Health", 1,0)</f>
        <v>1</v>
      </c>
      <c r="K480" s="5">
        <f ca="1">IF(Table!E481= "Construction", 1,0)</f>
        <v>0</v>
      </c>
      <c r="L480" s="5">
        <f ca="1">IF(Table!E481= "Teaching", 1,0)</f>
        <v>0</v>
      </c>
      <c r="M480" s="5">
        <f ca="1">IF(Table!E481= "IT", 1,0)</f>
        <v>0</v>
      </c>
      <c r="N480" s="5">
        <f ca="1">IF(Table!E481= "General Work", 1,0)</f>
        <v>0</v>
      </c>
      <c r="O480" s="13">
        <f ca="1">IF(Table!E481= "Agriculture", 1,0)</f>
        <v>0</v>
      </c>
      <c r="X480" s="57">
        <f ca="1">(Table!O481/Table!I481)</f>
        <v>4466.525536602916</v>
      </c>
      <c r="Y480" s="58"/>
      <c r="Z480" s="25"/>
      <c r="AA480"/>
      <c r="AB480"/>
      <c r="AE480">
        <f ca="1">IF(Table!T481&gt;'Solution Basic XCEL'!$AI$2, 1,0)</f>
        <v>1</v>
      </c>
      <c r="AH480">
        <f ca="1">IF(Table!T481&gt;'Solution Basic XCEL'!$AI$2, 1,0)</f>
        <v>1</v>
      </c>
      <c r="AJ480" t="s">
        <v>72</v>
      </c>
      <c r="AK480" s="28">
        <f ca="1">(Table!N481/Table!M481)</f>
        <v>0.76857929496037336</v>
      </c>
      <c r="AM480">
        <f t="shared" ca="1" si="7"/>
        <v>0</v>
      </c>
    </row>
    <row r="481" spans="1:39" x14ac:dyDescent="0.3">
      <c r="A481" s="5">
        <f ca="1">IF(Table!B482= "Men", 1, 0)</f>
        <v>0</v>
      </c>
      <c r="B481" s="5">
        <f ca="1">IF(Table!B482 = "Women", 1, 0)</f>
        <v>1</v>
      </c>
      <c r="J481" s="12">
        <f ca="1">IF(Table!E482= "Health", 1,0)</f>
        <v>0</v>
      </c>
      <c r="K481" s="5">
        <f ca="1">IF(Table!E482= "Construction", 1,0)</f>
        <v>0</v>
      </c>
      <c r="L481" s="5">
        <f ca="1">IF(Table!E482= "Teaching", 1,0)</f>
        <v>1</v>
      </c>
      <c r="M481" s="5">
        <f ca="1">IF(Table!E482= "IT", 1,0)</f>
        <v>0</v>
      </c>
      <c r="N481" s="5">
        <f ca="1">IF(Table!E482= "General Work", 1,0)</f>
        <v>0</v>
      </c>
      <c r="O481" s="13">
        <f ca="1">IF(Table!E482= "Agriculture", 1,0)</f>
        <v>0</v>
      </c>
      <c r="X481" s="57">
        <f ca="1">(Table!O482/Table!I482)</f>
        <v>2975.8909056538846</v>
      </c>
      <c r="Y481" s="58"/>
      <c r="Z481" s="25"/>
      <c r="AA481"/>
      <c r="AB481"/>
      <c r="AE481">
        <f ca="1">IF(Table!T482&gt;'Solution Basic XCEL'!$AI$2, 1,0)</f>
        <v>0</v>
      </c>
      <c r="AH481">
        <f ca="1">IF(Table!T482&gt;'Solution Basic XCEL'!$AI$2, 1,0)</f>
        <v>0</v>
      </c>
      <c r="AJ481" t="s">
        <v>72</v>
      </c>
      <c r="AK481" s="28">
        <f ca="1">(Table!N482/Table!M482)</f>
        <v>6.9112512504865276E-2</v>
      </c>
      <c r="AM481">
        <f t="shared" ca="1" si="7"/>
        <v>1</v>
      </c>
    </row>
    <row r="482" spans="1:39" x14ac:dyDescent="0.3">
      <c r="A482" s="5">
        <f ca="1">IF(Table!B483= "Men", 1, 0)</f>
        <v>0</v>
      </c>
      <c r="B482" s="5">
        <f ca="1">IF(Table!B483 = "Women", 1, 0)</f>
        <v>1</v>
      </c>
      <c r="J482" s="12">
        <f ca="1">IF(Table!E483= "Health", 1,0)</f>
        <v>0</v>
      </c>
      <c r="K482" s="5">
        <f ca="1">IF(Table!E483= "Construction", 1,0)</f>
        <v>1</v>
      </c>
      <c r="L482" s="5">
        <f ca="1">IF(Table!E483= "Teaching", 1,0)</f>
        <v>0</v>
      </c>
      <c r="M482" s="5">
        <f ca="1">IF(Table!E483= "IT", 1,0)</f>
        <v>0</v>
      </c>
      <c r="N482" s="5">
        <f ca="1">IF(Table!E483= "General Work", 1,0)</f>
        <v>0</v>
      </c>
      <c r="O482" s="13">
        <f ca="1">IF(Table!E483= "Agriculture", 1,0)</f>
        <v>0</v>
      </c>
      <c r="X482" s="57">
        <f ca="1">(Table!O483/Table!I483)</f>
        <v>28068.49981631359</v>
      </c>
      <c r="Y482" s="58"/>
      <c r="Z482" s="25"/>
      <c r="AA482"/>
      <c r="AB482"/>
      <c r="AE482">
        <f ca="1">IF(Table!T483&gt;'Solution Basic XCEL'!$AI$2, 1,0)</f>
        <v>1</v>
      </c>
      <c r="AH482">
        <f ca="1">IF(Table!T483&gt;'Solution Basic XCEL'!$AI$2, 1,0)</f>
        <v>1</v>
      </c>
      <c r="AJ482" t="s">
        <v>72</v>
      </c>
      <c r="AK482" s="28">
        <f ca="1">(Table!N483/Table!M483)</f>
        <v>0.28277506739854186</v>
      </c>
      <c r="AM482">
        <f t="shared" ca="1" si="7"/>
        <v>1</v>
      </c>
    </row>
    <row r="483" spans="1:39" x14ac:dyDescent="0.3">
      <c r="A483" s="5">
        <f ca="1">IF(Table!B484= "Men", 1, 0)</f>
        <v>0</v>
      </c>
      <c r="B483" s="5">
        <f ca="1">IF(Table!B484 = "Women", 1, 0)</f>
        <v>1</v>
      </c>
      <c r="J483" s="12">
        <f ca="1">IF(Table!E484= "Health", 1,0)</f>
        <v>0</v>
      </c>
      <c r="K483" s="5">
        <f ca="1">IF(Table!E484= "Construction", 1,0)</f>
        <v>0</v>
      </c>
      <c r="L483" s="5">
        <f ca="1">IF(Table!E484= "Teaching", 1,0)</f>
        <v>0</v>
      </c>
      <c r="M483" s="5">
        <f ca="1">IF(Table!E484= "IT", 1,0)</f>
        <v>0</v>
      </c>
      <c r="N483" s="5">
        <f ca="1">IF(Table!E484= "General Work", 1,0)</f>
        <v>1</v>
      </c>
      <c r="O483" s="13">
        <f ca="1">IF(Table!E484= "Agriculture", 1,0)</f>
        <v>0</v>
      </c>
      <c r="X483" s="57">
        <f ca="1">(Table!O484/Table!I484)</f>
        <v>13578.423465339898</v>
      </c>
      <c r="Y483" s="58"/>
      <c r="Z483" s="25"/>
      <c r="AA483"/>
      <c r="AB483"/>
      <c r="AE483">
        <f ca="1">IF(Table!T484&gt;'Solution Basic XCEL'!$AI$2, 1,0)</f>
        <v>1</v>
      </c>
      <c r="AH483">
        <f ca="1">IF(Table!T484&gt;'Solution Basic XCEL'!$AI$2, 1,0)</f>
        <v>1</v>
      </c>
      <c r="AJ483" t="s">
        <v>72</v>
      </c>
      <c r="AK483" s="28">
        <f ca="1">(Table!N484/Table!M484)</f>
        <v>0.75283430153087205</v>
      </c>
      <c r="AM483">
        <f t="shared" ca="1" si="7"/>
        <v>0</v>
      </c>
    </row>
    <row r="484" spans="1:39" x14ac:dyDescent="0.3">
      <c r="A484" s="5">
        <f ca="1">IF(Table!B485= "Men", 1, 0)</f>
        <v>1</v>
      </c>
      <c r="B484" s="5">
        <f ca="1">IF(Table!B485 = "Women", 1, 0)</f>
        <v>0</v>
      </c>
      <c r="J484" s="12">
        <f ca="1">IF(Table!E485= "Health", 1,0)</f>
        <v>1</v>
      </c>
      <c r="K484" s="5">
        <f ca="1">IF(Table!E485= "Construction", 1,0)</f>
        <v>0</v>
      </c>
      <c r="L484" s="5">
        <f ca="1">IF(Table!E485= "Teaching", 1,0)</f>
        <v>0</v>
      </c>
      <c r="M484" s="5">
        <f ca="1">IF(Table!E485= "IT", 1,0)</f>
        <v>0</v>
      </c>
      <c r="N484" s="5">
        <f ca="1">IF(Table!E485= "General Work", 1,0)</f>
        <v>0</v>
      </c>
      <c r="O484" s="13">
        <f ca="1">IF(Table!E485= "Agriculture", 1,0)</f>
        <v>0</v>
      </c>
      <c r="X484" s="57">
        <f ca="1">(Table!O485/Table!I485)</f>
        <v>62820.153423730895</v>
      </c>
      <c r="Y484" s="58"/>
      <c r="Z484" s="25"/>
      <c r="AA484"/>
      <c r="AB484"/>
      <c r="AE484">
        <f ca="1">IF(Table!T485&gt;'Solution Basic XCEL'!$AI$2, 1,0)</f>
        <v>1</v>
      </c>
      <c r="AH484">
        <f ca="1">IF(Table!T485&gt;'Solution Basic XCEL'!$AI$2, 1,0)</f>
        <v>1</v>
      </c>
      <c r="AJ484" t="s">
        <v>72</v>
      </c>
      <c r="AK484" s="28">
        <f ca="1">(Table!N485/Table!M485)</f>
        <v>0.54997055769288117</v>
      </c>
      <c r="AM484">
        <f t="shared" ca="1" si="7"/>
        <v>0</v>
      </c>
    </row>
    <row r="485" spans="1:39" x14ac:dyDescent="0.3">
      <c r="A485" s="5">
        <f ca="1">IF(Table!B486= "Men", 1, 0)</f>
        <v>0</v>
      </c>
      <c r="B485" s="5">
        <f ca="1">IF(Table!B486 = "Women", 1, 0)</f>
        <v>1</v>
      </c>
      <c r="J485" s="12">
        <f ca="1">IF(Table!E486= "Health", 1,0)</f>
        <v>0</v>
      </c>
      <c r="K485" s="5">
        <f ca="1">IF(Table!E486= "Construction", 1,0)</f>
        <v>0</v>
      </c>
      <c r="L485" s="5">
        <f ca="1">IF(Table!E486= "Teaching", 1,0)</f>
        <v>0</v>
      </c>
      <c r="M485" s="5">
        <f ca="1">IF(Table!E486= "IT", 1,0)</f>
        <v>0</v>
      </c>
      <c r="N485" s="5">
        <f ca="1">IF(Table!E486= "General Work", 1,0)</f>
        <v>0</v>
      </c>
      <c r="O485" s="13">
        <f ca="1">IF(Table!E486= "Agriculture", 1,0)</f>
        <v>1</v>
      </c>
      <c r="X485" s="57">
        <f ca="1">(Table!O486/Table!I486)</f>
        <v>13090.119190641381</v>
      </c>
      <c r="Y485" s="58"/>
      <c r="Z485" s="25"/>
      <c r="AA485"/>
      <c r="AB485"/>
      <c r="AE485">
        <f ca="1">IF(Table!T486&gt;'Solution Basic XCEL'!$AI$2, 1,0)</f>
        <v>1</v>
      </c>
      <c r="AH485">
        <f ca="1">IF(Table!T486&gt;'Solution Basic XCEL'!$AI$2, 1,0)</f>
        <v>1</v>
      </c>
      <c r="AJ485" t="s">
        <v>72</v>
      </c>
      <c r="AK485" s="28">
        <f ca="1">(Table!N486/Table!M486)</f>
        <v>0.85718290107428918</v>
      </c>
      <c r="AM485">
        <f t="shared" ca="1" si="7"/>
        <v>0</v>
      </c>
    </row>
    <row r="486" spans="1:39" x14ac:dyDescent="0.3">
      <c r="A486" s="5">
        <f ca="1">IF(Table!B487= "Men", 1, 0)</f>
        <v>1</v>
      </c>
      <c r="B486" s="5">
        <f ca="1">IF(Table!B487 = "Women", 1, 0)</f>
        <v>0</v>
      </c>
      <c r="J486" s="12">
        <f ca="1">IF(Table!E487= "Health", 1,0)</f>
        <v>0</v>
      </c>
      <c r="K486" s="5">
        <f ca="1">IF(Table!E487= "Construction", 1,0)</f>
        <v>0</v>
      </c>
      <c r="L486" s="5">
        <f ca="1">IF(Table!E487= "Teaching", 1,0)</f>
        <v>0</v>
      </c>
      <c r="M486" s="5">
        <f ca="1">IF(Table!E487= "IT", 1,0)</f>
        <v>0</v>
      </c>
      <c r="N486" s="5">
        <f ca="1">IF(Table!E487= "General Work", 1,0)</f>
        <v>0</v>
      </c>
      <c r="O486" s="13">
        <f ca="1">IF(Table!E487= "Agriculture", 1,0)</f>
        <v>1</v>
      </c>
      <c r="X486" s="57">
        <f ca="1">(Table!O487/Table!I487)</f>
        <v>62338.700107961202</v>
      </c>
      <c r="Y486" s="58"/>
      <c r="Z486" s="25"/>
      <c r="AA486"/>
      <c r="AB486"/>
      <c r="AE486">
        <f ca="1">IF(Table!T487&gt;'Solution Basic XCEL'!$AI$2, 1,0)</f>
        <v>1</v>
      </c>
      <c r="AH486">
        <f ca="1">IF(Table!T487&gt;'Solution Basic XCEL'!$AI$2, 1,0)</f>
        <v>1</v>
      </c>
      <c r="AJ486" t="s">
        <v>72</v>
      </c>
      <c r="AK486" s="28">
        <f ca="1">(Table!N487/Table!M487)</f>
        <v>0.43669642829405186</v>
      </c>
      <c r="AM486">
        <f t="shared" ca="1" si="7"/>
        <v>0</v>
      </c>
    </row>
    <row r="487" spans="1:39" x14ac:dyDescent="0.3">
      <c r="A487" s="5">
        <f ca="1">IF(Table!B488= "Men", 1, 0)</f>
        <v>0</v>
      </c>
      <c r="B487" s="5">
        <f ca="1">IF(Table!B488 = "Women", 1, 0)</f>
        <v>1</v>
      </c>
      <c r="J487" s="12">
        <f ca="1">IF(Table!E488= "Health", 1,0)</f>
        <v>0</v>
      </c>
      <c r="K487" s="5">
        <f ca="1">IF(Table!E488= "Construction", 1,0)</f>
        <v>0</v>
      </c>
      <c r="L487" s="5">
        <f ca="1">IF(Table!E488= "Teaching", 1,0)</f>
        <v>0</v>
      </c>
      <c r="M487" s="5">
        <f ca="1">IF(Table!E488= "IT", 1,0)</f>
        <v>1</v>
      </c>
      <c r="N487" s="5">
        <f ca="1">IF(Table!E488= "General Work", 1,0)</f>
        <v>0</v>
      </c>
      <c r="O487" s="13">
        <f ca="1">IF(Table!E488= "Agriculture", 1,0)</f>
        <v>0</v>
      </c>
      <c r="X487" s="57">
        <f ca="1">(Table!O488/Table!I488)</f>
        <v>51974.239436640877</v>
      </c>
      <c r="Y487" s="58"/>
      <c r="Z487" s="25"/>
      <c r="AA487"/>
      <c r="AB487"/>
      <c r="AE487">
        <f ca="1">IF(Table!T488&gt;'Solution Basic XCEL'!$AI$2, 1,0)</f>
        <v>1</v>
      </c>
      <c r="AH487">
        <f ca="1">IF(Table!T488&gt;'Solution Basic XCEL'!$AI$2, 1,0)</f>
        <v>1</v>
      </c>
      <c r="AJ487" t="s">
        <v>72</v>
      </c>
      <c r="AK487" s="28">
        <f ca="1">(Table!N488/Table!M488)</f>
        <v>0.99854785616864417</v>
      </c>
      <c r="AM487">
        <f t="shared" ca="1" si="7"/>
        <v>0</v>
      </c>
    </row>
    <row r="488" spans="1:39" x14ac:dyDescent="0.3">
      <c r="A488" s="5">
        <f ca="1">IF(Table!B489= "Men", 1, 0)</f>
        <v>1</v>
      </c>
      <c r="B488" s="5">
        <f ca="1">IF(Table!B489 = "Women", 1, 0)</f>
        <v>0</v>
      </c>
      <c r="J488" s="12">
        <f ca="1">IF(Table!E489= "Health", 1,0)</f>
        <v>0</v>
      </c>
      <c r="K488" s="5">
        <f ca="1">IF(Table!E489= "Construction", 1,0)</f>
        <v>0</v>
      </c>
      <c r="L488" s="5">
        <f ca="1">IF(Table!E489= "Teaching", 1,0)</f>
        <v>0</v>
      </c>
      <c r="M488" s="5">
        <f ca="1">IF(Table!E489= "IT", 1,0)</f>
        <v>0</v>
      </c>
      <c r="N488" s="5">
        <f ca="1">IF(Table!E489= "General Work", 1,0)</f>
        <v>0</v>
      </c>
      <c r="O488" s="13">
        <f ca="1">IF(Table!E489= "Agriculture", 1,0)</f>
        <v>1</v>
      </c>
      <c r="X488" s="57">
        <f ca="1">(Table!O489/Table!I489)</f>
        <v>46847.710149151884</v>
      </c>
      <c r="Y488" s="58"/>
      <c r="Z488" s="25"/>
      <c r="AA488"/>
      <c r="AB488"/>
      <c r="AE488">
        <f ca="1">IF(Table!T489&gt;'Solution Basic XCEL'!$AI$2, 1,0)</f>
        <v>1</v>
      </c>
      <c r="AH488">
        <f ca="1">IF(Table!T489&gt;'Solution Basic XCEL'!$AI$2, 1,0)</f>
        <v>1</v>
      </c>
      <c r="AJ488" t="s">
        <v>72</v>
      </c>
      <c r="AK488" s="28">
        <f ca="1">(Table!N489/Table!M489)</f>
        <v>0.60674422780930171</v>
      </c>
      <c r="AM488">
        <f t="shared" ca="1" si="7"/>
        <v>0</v>
      </c>
    </row>
    <row r="489" spans="1:39" x14ac:dyDescent="0.3">
      <c r="A489" s="5">
        <f ca="1">IF(Table!B490= "Men", 1, 0)</f>
        <v>0</v>
      </c>
      <c r="B489" s="5">
        <f ca="1">IF(Table!B490 = "Women", 1, 0)</f>
        <v>1</v>
      </c>
      <c r="J489" s="12">
        <f ca="1">IF(Table!E490= "Health", 1,0)</f>
        <v>0</v>
      </c>
      <c r="K489" s="5">
        <f ca="1">IF(Table!E490= "Construction", 1,0)</f>
        <v>0</v>
      </c>
      <c r="L489" s="5">
        <f ca="1">IF(Table!E490= "Teaching", 1,0)</f>
        <v>0</v>
      </c>
      <c r="M489" s="5">
        <f ca="1">IF(Table!E490= "IT", 1,0)</f>
        <v>0</v>
      </c>
      <c r="N489" s="5">
        <f ca="1">IF(Table!E490= "General Work", 1,0)</f>
        <v>1</v>
      </c>
      <c r="O489" s="13">
        <f ca="1">IF(Table!E490= "Agriculture", 1,0)</f>
        <v>0</v>
      </c>
      <c r="X489" s="57">
        <f ca="1">(Table!O490/Table!I490)</f>
        <v>13177.746456246625</v>
      </c>
      <c r="Y489" s="58"/>
      <c r="Z489" s="25"/>
      <c r="AA489"/>
      <c r="AB489"/>
      <c r="AE489">
        <f ca="1">IF(Table!T490&gt;'Solution Basic XCEL'!$AI$2, 1,0)</f>
        <v>1</v>
      </c>
      <c r="AH489">
        <f ca="1">IF(Table!T490&gt;'Solution Basic XCEL'!$AI$2, 1,0)</f>
        <v>1</v>
      </c>
      <c r="AJ489" t="s">
        <v>72</v>
      </c>
      <c r="AK489" s="28">
        <f ca="1">(Table!N490/Table!M490)</f>
        <v>0.99065998012460676</v>
      </c>
      <c r="AM489">
        <f t="shared" ca="1" si="7"/>
        <v>0</v>
      </c>
    </row>
    <row r="490" spans="1:39" x14ac:dyDescent="0.3">
      <c r="A490" s="5">
        <f ca="1">IF(Table!B491= "Men", 1, 0)</f>
        <v>1</v>
      </c>
      <c r="B490" s="5">
        <f ca="1">IF(Table!B491 = "Women", 1, 0)</f>
        <v>0</v>
      </c>
      <c r="J490" s="12">
        <f ca="1">IF(Table!E491= "Health", 1,0)</f>
        <v>1</v>
      </c>
      <c r="K490" s="5">
        <f ca="1">IF(Table!E491= "Construction", 1,0)</f>
        <v>0</v>
      </c>
      <c r="L490" s="5">
        <f ca="1">IF(Table!E491= "Teaching", 1,0)</f>
        <v>0</v>
      </c>
      <c r="M490" s="5">
        <f ca="1">IF(Table!E491= "IT", 1,0)</f>
        <v>0</v>
      </c>
      <c r="N490" s="5">
        <f ca="1">IF(Table!E491= "General Work", 1,0)</f>
        <v>0</v>
      </c>
      <c r="O490" s="13">
        <f ca="1">IF(Table!E491= "Agriculture", 1,0)</f>
        <v>0</v>
      </c>
      <c r="X490" s="57">
        <f ca="1">(Table!O491/Table!I491)</f>
        <v>50668.851760433812</v>
      </c>
      <c r="Y490" s="58"/>
      <c r="Z490" s="25"/>
      <c r="AA490"/>
      <c r="AB490"/>
      <c r="AE490">
        <f ca="1">IF(Table!T491&gt;'Solution Basic XCEL'!$AI$2, 1,0)</f>
        <v>1</v>
      </c>
      <c r="AH490">
        <f ca="1">IF(Table!T491&gt;'Solution Basic XCEL'!$AI$2, 1,0)</f>
        <v>1</v>
      </c>
      <c r="AJ490" t="s">
        <v>72</v>
      </c>
      <c r="AK490" s="28">
        <f ca="1">(Table!N491/Table!M491)</f>
        <v>0.18441279202693917</v>
      </c>
      <c r="AM490">
        <f t="shared" ca="1" si="7"/>
        <v>1</v>
      </c>
    </row>
    <row r="491" spans="1:39" x14ac:dyDescent="0.3">
      <c r="A491" s="5">
        <f ca="1">IF(Table!B492= "Men", 1, 0)</f>
        <v>1</v>
      </c>
      <c r="B491" s="5">
        <f ca="1">IF(Table!B492 = "Women", 1, 0)</f>
        <v>0</v>
      </c>
      <c r="J491" s="12">
        <f ca="1">IF(Table!E492= "Health", 1,0)</f>
        <v>0</v>
      </c>
      <c r="K491" s="5">
        <f ca="1">IF(Table!E492= "Construction", 1,0)</f>
        <v>0</v>
      </c>
      <c r="L491" s="5">
        <f ca="1">IF(Table!E492= "Teaching", 1,0)</f>
        <v>0</v>
      </c>
      <c r="M491" s="5">
        <f ca="1">IF(Table!E492= "IT", 1,0)</f>
        <v>0</v>
      </c>
      <c r="N491" s="5">
        <f ca="1">IF(Table!E492= "General Work", 1,0)</f>
        <v>1</v>
      </c>
      <c r="O491" s="13">
        <f ca="1">IF(Table!E492= "Agriculture", 1,0)</f>
        <v>0</v>
      </c>
      <c r="X491" s="57">
        <f ca="1">(Table!O492/Table!I492)</f>
        <v>166.67891898709522</v>
      </c>
      <c r="Y491" s="58"/>
      <c r="Z491" s="25"/>
      <c r="AA491"/>
      <c r="AB491"/>
      <c r="AE491">
        <f ca="1">IF(Table!T492&gt;'Solution Basic XCEL'!$AI$2, 1,0)</f>
        <v>1</v>
      </c>
      <c r="AH491">
        <f ca="1">IF(Table!T492&gt;'Solution Basic XCEL'!$AI$2, 1,0)</f>
        <v>1</v>
      </c>
      <c r="AJ491" t="s">
        <v>72</v>
      </c>
      <c r="AK491" s="28">
        <f ca="1">(Table!N492/Table!M492)</f>
        <v>0.90425944704400929</v>
      </c>
      <c r="AM491">
        <f t="shared" ca="1" si="7"/>
        <v>0</v>
      </c>
    </row>
    <row r="492" spans="1:39" x14ac:dyDescent="0.3">
      <c r="A492" s="5">
        <f ca="1">IF(Table!B493= "Men", 1, 0)</f>
        <v>0</v>
      </c>
      <c r="B492" s="5">
        <f ca="1">IF(Table!B493 = "Women", 1, 0)</f>
        <v>1</v>
      </c>
      <c r="J492" s="12">
        <f ca="1">IF(Table!E493= "Health", 1,0)</f>
        <v>0</v>
      </c>
      <c r="K492" s="5">
        <f ca="1">IF(Table!E493= "Construction", 1,0)</f>
        <v>1</v>
      </c>
      <c r="L492" s="5">
        <f ca="1">IF(Table!E493= "Teaching", 1,0)</f>
        <v>0</v>
      </c>
      <c r="M492" s="5">
        <f ca="1">IF(Table!E493= "IT", 1,0)</f>
        <v>0</v>
      </c>
      <c r="N492" s="5">
        <f ca="1">IF(Table!E493= "General Work", 1,0)</f>
        <v>0</v>
      </c>
      <c r="O492" s="13">
        <f ca="1">IF(Table!E493= "Agriculture", 1,0)</f>
        <v>0</v>
      </c>
      <c r="X492" s="57">
        <f ca="1">(Table!O493/Table!I493)</f>
        <v>32298.88084028129</v>
      </c>
      <c r="Y492" s="58"/>
      <c r="Z492" s="25"/>
      <c r="AA492"/>
      <c r="AB492"/>
      <c r="AE492">
        <f ca="1">IF(Table!T493&gt;'Solution Basic XCEL'!$AI$2, 1,0)</f>
        <v>1</v>
      </c>
      <c r="AH492">
        <f ca="1">IF(Table!T493&gt;'Solution Basic XCEL'!$AI$2, 1,0)</f>
        <v>1</v>
      </c>
      <c r="AJ492" t="s">
        <v>72</v>
      </c>
      <c r="AK492" s="28">
        <f ca="1">(Table!N493/Table!M493)</f>
        <v>0.30351224531723586</v>
      </c>
      <c r="AM492">
        <f t="shared" ref="AM492:AM500" ca="1" si="8">IF(AK492&lt;$AS$3, 1,0)</f>
        <v>0</v>
      </c>
    </row>
    <row r="493" spans="1:39" x14ac:dyDescent="0.3">
      <c r="A493" s="5">
        <f ca="1">IF(Table!B494= "Men", 1, 0)</f>
        <v>0</v>
      </c>
      <c r="B493" s="5">
        <f ca="1">IF(Table!B494 = "Women", 1, 0)</f>
        <v>1</v>
      </c>
      <c r="J493" s="12">
        <f ca="1">IF(Table!E494= "Health", 1,0)</f>
        <v>0</v>
      </c>
      <c r="K493" s="5">
        <f ca="1">IF(Table!E494= "Construction", 1,0)</f>
        <v>0</v>
      </c>
      <c r="L493" s="5">
        <f ca="1">IF(Table!E494= "Teaching", 1,0)</f>
        <v>0</v>
      </c>
      <c r="M493" s="5">
        <f ca="1">IF(Table!E494= "IT", 1,0)</f>
        <v>1</v>
      </c>
      <c r="N493" s="5">
        <f ca="1">IF(Table!E494= "General Work", 1,0)</f>
        <v>0</v>
      </c>
      <c r="O493" s="13">
        <f ca="1">IF(Table!E494= "Agriculture", 1,0)</f>
        <v>0</v>
      </c>
      <c r="X493" s="57">
        <f ca="1">(Table!O494/Table!I494)</f>
        <v>35341.143739676605</v>
      </c>
      <c r="Y493" s="58"/>
      <c r="Z493" s="25"/>
      <c r="AA493"/>
      <c r="AB493"/>
      <c r="AE493">
        <f ca="1">IF(Table!T494&gt;'Solution Basic XCEL'!$AI$2, 1,0)</f>
        <v>1</v>
      </c>
      <c r="AH493">
        <f ca="1">IF(Table!T494&gt;'Solution Basic XCEL'!$AI$2, 1,0)</f>
        <v>1</v>
      </c>
      <c r="AJ493" t="s">
        <v>72</v>
      </c>
      <c r="AK493" s="28">
        <f ca="1">(Table!N494/Table!M494)</f>
        <v>0.97938338589425922</v>
      </c>
      <c r="AM493">
        <f t="shared" ca="1" si="8"/>
        <v>0</v>
      </c>
    </row>
    <row r="494" spans="1:39" x14ac:dyDescent="0.3">
      <c r="A494" s="5">
        <f ca="1">IF(Table!B495= "Men", 1, 0)</f>
        <v>1</v>
      </c>
      <c r="B494" s="5">
        <f ca="1">IF(Table!B495 = "Women", 1, 0)</f>
        <v>0</v>
      </c>
      <c r="J494" s="12">
        <f ca="1">IF(Table!E495= "Health", 1,0)</f>
        <v>0</v>
      </c>
      <c r="K494" s="5">
        <f ca="1">IF(Table!E495= "Construction", 1,0)</f>
        <v>0</v>
      </c>
      <c r="L494" s="5">
        <f ca="1">IF(Table!E495= "Teaching", 1,0)</f>
        <v>0</v>
      </c>
      <c r="M494" s="5">
        <f ca="1">IF(Table!E495= "IT", 1,0)</f>
        <v>1</v>
      </c>
      <c r="N494" s="5">
        <f ca="1">IF(Table!E495= "General Work", 1,0)</f>
        <v>0</v>
      </c>
      <c r="O494" s="13">
        <f ca="1">IF(Table!E495= "Agriculture", 1,0)</f>
        <v>0</v>
      </c>
      <c r="X494" s="57">
        <f ca="1">(Table!O495/Table!I495)</f>
        <v>48913.350852444783</v>
      </c>
      <c r="Y494" s="58"/>
      <c r="Z494" s="25"/>
      <c r="AA494"/>
      <c r="AB494"/>
      <c r="AE494">
        <f ca="1">IF(Table!T495&gt;'Solution Basic XCEL'!$AI$2, 1,0)</f>
        <v>1</v>
      </c>
      <c r="AH494">
        <f ca="1">IF(Table!T495&gt;'Solution Basic XCEL'!$AI$2, 1,0)</f>
        <v>1</v>
      </c>
      <c r="AJ494" t="s">
        <v>72</v>
      </c>
      <c r="AK494" s="28">
        <f ca="1">(Table!N495/Table!M495)</f>
        <v>0.14472205706724373</v>
      </c>
      <c r="AM494">
        <f t="shared" ca="1" si="8"/>
        <v>1</v>
      </c>
    </row>
    <row r="495" spans="1:39" x14ac:dyDescent="0.3">
      <c r="A495" s="5">
        <f ca="1">IF(Table!B496= "Men", 1, 0)</f>
        <v>1</v>
      </c>
      <c r="B495" s="5">
        <f ca="1">IF(Table!B496 = "Women", 1, 0)</f>
        <v>0</v>
      </c>
      <c r="J495" s="12">
        <f ca="1">IF(Table!E496= "Health", 1,0)</f>
        <v>0</v>
      </c>
      <c r="K495" s="5">
        <f ca="1">IF(Table!E496= "Construction", 1,0)</f>
        <v>0</v>
      </c>
      <c r="L495" s="5">
        <f ca="1">IF(Table!E496= "Teaching", 1,0)</f>
        <v>1</v>
      </c>
      <c r="M495" s="5">
        <f ca="1">IF(Table!E496= "IT", 1,0)</f>
        <v>0</v>
      </c>
      <c r="N495" s="5">
        <f ca="1">IF(Table!E496= "General Work", 1,0)</f>
        <v>0</v>
      </c>
      <c r="O495" s="13">
        <f ca="1">IF(Table!E496= "Agriculture", 1,0)</f>
        <v>0</v>
      </c>
      <c r="X495" s="57">
        <f ca="1">(Table!O496/Table!I496)</f>
        <v>5412.805030109469</v>
      </c>
      <c r="Y495" s="58"/>
      <c r="Z495" s="25"/>
      <c r="AA495"/>
      <c r="AB495"/>
      <c r="AE495">
        <f ca="1">IF(Table!T496&gt;'Solution Basic XCEL'!$AI$2, 1,0)</f>
        <v>0</v>
      </c>
      <c r="AH495">
        <f ca="1">IF(Table!T496&gt;'Solution Basic XCEL'!$AI$2, 1,0)</f>
        <v>0</v>
      </c>
      <c r="AJ495" t="s">
        <v>72</v>
      </c>
      <c r="AK495" s="28">
        <f ca="1">(Table!N496/Table!M496)</f>
        <v>0.16135045167331441</v>
      </c>
      <c r="AM495">
        <f t="shared" ca="1" si="8"/>
        <v>1</v>
      </c>
    </row>
    <row r="496" spans="1:39" x14ac:dyDescent="0.3">
      <c r="A496" s="5">
        <f ca="1">IF(Table!B497= "Men", 1, 0)</f>
        <v>0</v>
      </c>
      <c r="B496" s="5">
        <f ca="1">IF(Table!B497 = "Women", 1, 0)</f>
        <v>1</v>
      </c>
      <c r="J496" s="12">
        <f ca="1">IF(Table!E497= "Health", 1,0)</f>
        <v>0</v>
      </c>
      <c r="K496" s="5">
        <f ca="1">IF(Table!E497= "Construction", 1,0)</f>
        <v>1</v>
      </c>
      <c r="L496" s="5">
        <f ca="1">IF(Table!E497= "Teaching", 1,0)</f>
        <v>0</v>
      </c>
      <c r="M496" s="5">
        <f ca="1">IF(Table!E497= "IT", 1,0)</f>
        <v>0</v>
      </c>
      <c r="N496" s="5">
        <f ca="1">IF(Table!E497= "General Work", 1,0)</f>
        <v>0</v>
      </c>
      <c r="O496" s="13">
        <f ca="1">IF(Table!E497= "Agriculture", 1,0)</f>
        <v>0</v>
      </c>
      <c r="X496" s="57">
        <f ca="1">(Table!O497/Table!I497)</f>
        <v>10630.325570906016</v>
      </c>
      <c r="Y496" s="58"/>
      <c r="Z496" s="25"/>
      <c r="AA496"/>
      <c r="AB496"/>
      <c r="AE496">
        <f ca="1">IF(Table!T497&gt;'Solution Basic XCEL'!$AI$2, 1,0)</f>
        <v>1</v>
      </c>
      <c r="AH496">
        <f ca="1">IF(Table!T497&gt;'Solution Basic XCEL'!$AI$2, 1,0)</f>
        <v>1</v>
      </c>
      <c r="AJ496" t="s">
        <v>72</v>
      </c>
      <c r="AK496" s="28">
        <f ca="1">(Table!N497/Table!M497)</f>
        <v>0.79303467320519261</v>
      </c>
      <c r="AM496">
        <f t="shared" ca="1" si="8"/>
        <v>0</v>
      </c>
    </row>
    <row r="497" spans="1:45" x14ac:dyDescent="0.3">
      <c r="A497" s="5">
        <f ca="1">IF(Table!B498= "Men", 1, 0)</f>
        <v>0</v>
      </c>
      <c r="B497" s="5">
        <f ca="1">IF(Table!B498 = "Women", 1, 0)</f>
        <v>1</v>
      </c>
      <c r="J497" s="12">
        <f ca="1">IF(Table!E498= "Health", 1,0)</f>
        <v>0</v>
      </c>
      <c r="K497" s="5">
        <f ca="1">IF(Table!E498= "Construction", 1,0)</f>
        <v>0</v>
      </c>
      <c r="L497" s="5">
        <f ca="1">IF(Table!E498= "Teaching", 1,0)</f>
        <v>0</v>
      </c>
      <c r="M497" s="5">
        <f ca="1">IF(Table!E498= "IT", 1,0)</f>
        <v>1</v>
      </c>
      <c r="N497" s="5">
        <f ca="1">IF(Table!E498= "General Work", 1,0)</f>
        <v>0</v>
      </c>
      <c r="O497" s="13">
        <f ca="1">IF(Table!E498= "Agriculture", 1,0)</f>
        <v>0</v>
      </c>
      <c r="X497" s="57">
        <f ca="1">(Table!O498/Table!I498)</f>
        <v>20175.092661100975</v>
      </c>
      <c r="Y497" s="58"/>
      <c r="Z497" s="25"/>
      <c r="AA497"/>
      <c r="AB497"/>
      <c r="AE497">
        <f ca="1">IF(Table!T498&gt;'Solution Basic XCEL'!$AI$2, 1,0)</f>
        <v>1</v>
      </c>
      <c r="AH497">
        <f ca="1">IF(Table!T498&gt;'Solution Basic XCEL'!$AI$2, 1,0)</f>
        <v>1</v>
      </c>
      <c r="AJ497" t="s">
        <v>72</v>
      </c>
      <c r="AK497" s="28">
        <f ca="1">(Table!N498/Table!M498)</f>
        <v>0.18038355635362291</v>
      </c>
      <c r="AM497">
        <f t="shared" ca="1" si="8"/>
        <v>1</v>
      </c>
    </row>
    <row r="498" spans="1:45" x14ac:dyDescent="0.3">
      <c r="A498" s="5">
        <f ca="1">IF(Table!B499= "Men", 1, 0)</f>
        <v>1</v>
      </c>
      <c r="B498" s="5">
        <f ca="1">IF(Table!B499 = "Women", 1, 0)</f>
        <v>0</v>
      </c>
      <c r="J498" s="12">
        <f ca="1">IF(Table!E499= "Health", 1,0)</f>
        <v>0</v>
      </c>
      <c r="K498" s="5">
        <f ca="1">IF(Table!E499= "Construction", 1,0)</f>
        <v>0</v>
      </c>
      <c r="L498" s="5">
        <f ca="1">IF(Table!E499= "Teaching", 1,0)</f>
        <v>0</v>
      </c>
      <c r="M498" s="5">
        <f ca="1">IF(Table!E499= "IT", 1,0)</f>
        <v>0</v>
      </c>
      <c r="N498" s="5">
        <f ca="1">IF(Table!E499= "General Work", 1,0)</f>
        <v>1</v>
      </c>
      <c r="O498" s="13">
        <f ca="1">IF(Table!E499= "Agriculture", 1,0)</f>
        <v>0</v>
      </c>
      <c r="X498" s="57">
        <f ca="1">(Table!O499/Table!I499)</f>
        <v>44324.988519335959</v>
      </c>
      <c r="Y498" s="58"/>
      <c r="Z498" s="25"/>
      <c r="AA498"/>
      <c r="AB498"/>
      <c r="AE498">
        <f ca="1">IF(Table!T499&gt;'Solution Basic XCEL'!$AI$2, 1,0)</f>
        <v>1</v>
      </c>
      <c r="AH498">
        <f ca="1">IF(Table!T499&gt;'Solution Basic XCEL'!$AI$2, 1,0)</f>
        <v>1</v>
      </c>
      <c r="AJ498" t="s">
        <v>72</v>
      </c>
      <c r="AK498" s="28">
        <f ca="1">(Table!N499/Table!M499)</f>
        <v>0.77133210725552903</v>
      </c>
      <c r="AM498">
        <f t="shared" ca="1" si="8"/>
        <v>0</v>
      </c>
    </row>
    <row r="499" spans="1:45" x14ac:dyDescent="0.3">
      <c r="A499" s="5">
        <f ca="1">IF(Table!B500= "Men", 1, 0)</f>
        <v>1</v>
      </c>
      <c r="B499" s="5">
        <f ca="1">IF(Table!B500 = "Women", 1, 0)</f>
        <v>0</v>
      </c>
      <c r="J499" s="12">
        <f ca="1">IF(Table!E500= "Health", 1,0)</f>
        <v>0</v>
      </c>
      <c r="K499" s="5">
        <f ca="1">IF(Table!E500= "Construction", 1,0)</f>
        <v>1</v>
      </c>
      <c r="L499" s="5">
        <f ca="1">IF(Table!E500= "Teaching", 1,0)</f>
        <v>0</v>
      </c>
      <c r="M499" s="5">
        <f ca="1">IF(Table!E500= "IT", 1,0)</f>
        <v>0</v>
      </c>
      <c r="N499" s="5">
        <f ca="1">IF(Table!E500= "General Work", 1,0)</f>
        <v>0</v>
      </c>
      <c r="O499" s="13">
        <f ca="1">IF(Table!E500= "Agriculture", 1,0)</f>
        <v>0</v>
      </c>
      <c r="X499" s="57">
        <f ca="1">(Table!O500/Table!I500)</f>
        <v>31126.352574986318</v>
      </c>
      <c r="Y499" s="58"/>
      <c r="Z499" s="25"/>
      <c r="AA499"/>
      <c r="AB499"/>
      <c r="AE499">
        <f ca="1">IF(Table!T500&gt;'Solution Basic XCEL'!$AI$2, 1,0)</f>
        <v>1</v>
      </c>
      <c r="AH499">
        <f ca="1">IF(Table!T500&gt;'Solution Basic XCEL'!$AI$2, 1,0)</f>
        <v>1</v>
      </c>
      <c r="AJ499" t="s">
        <v>72</v>
      </c>
      <c r="AK499" s="28">
        <f ca="1">(Table!N500/Table!M500)</f>
        <v>0.27941510910369027</v>
      </c>
      <c r="AM499">
        <f t="shared" ca="1" si="8"/>
        <v>1</v>
      </c>
    </row>
    <row r="500" spans="1:45" x14ac:dyDescent="0.3">
      <c r="A500" s="5">
        <f ca="1">IF(Table!B501= "Men", 1, 0)</f>
        <v>1</v>
      </c>
      <c r="B500" s="5">
        <f ca="1">IF(Table!B501 = "Women", 1, 0)</f>
        <v>0</v>
      </c>
      <c r="J500" s="12">
        <f ca="1">IF(Table!E501= "Health", 1,0)</f>
        <v>0</v>
      </c>
      <c r="K500" s="5">
        <f ca="1">IF(Table!E501= "Construction", 1,0)</f>
        <v>0</v>
      </c>
      <c r="L500" s="5">
        <f ca="1">IF(Table!E501= "Teaching", 1,0)</f>
        <v>1</v>
      </c>
      <c r="M500" s="5">
        <f ca="1">IF(Table!E501= "IT", 1,0)</f>
        <v>0</v>
      </c>
      <c r="N500" s="5">
        <f ca="1">IF(Table!E501= "General Work", 1,0)</f>
        <v>0</v>
      </c>
      <c r="O500" s="13">
        <f ca="1">IF(Table!E501= "Agriculture", 1,0)</f>
        <v>0</v>
      </c>
      <c r="X500" s="57">
        <f ca="1">(Table!O501/Table!I501)</f>
        <v>12700.038259419234</v>
      </c>
      <c r="Y500" s="58"/>
      <c r="Z500" s="25"/>
      <c r="AA500"/>
      <c r="AB500"/>
      <c r="AE500">
        <f ca="1">IF(Table!T501&gt;'Solution Basic XCEL'!$AI$2, 1,0)</f>
        <v>0</v>
      </c>
      <c r="AH500">
        <f ca="1">IF(Table!T501&gt;'Solution Basic XCEL'!$AI$2, 1,0)</f>
        <v>0</v>
      </c>
      <c r="AJ500" t="s">
        <v>72</v>
      </c>
      <c r="AK500" s="28">
        <f ca="1">(Table!N501/Table!M501)</f>
        <v>0.18864986993711008</v>
      </c>
      <c r="AM500">
        <f t="shared" ca="1" si="8"/>
        <v>1</v>
      </c>
    </row>
    <row r="501" spans="1:45" x14ac:dyDescent="0.3">
      <c r="J501" s="12"/>
      <c r="K501" s="5"/>
      <c r="L501" s="5"/>
      <c r="M501" s="5"/>
      <c r="N501" s="5"/>
      <c r="O501" s="13"/>
      <c r="X501" s="57"/>
      <c r="Y501" s="58"/>
      <c r="Z501" s="25"/>
    </row>
    <row r="502" spans="1:45" ht="15" thickBot="1" x14ac:dyDescent="0.35">
      <c r="I502" s="1" t="s">
        <v>51</v>
      </c>
      <c r="J502" s="14">
        <f t="shared" ref="J502:O502" ca="1" si="9">SUM(J4:J500)</f>
        <v>89</v>
      </c>
      <c r="K502" s="15">
        <f t="shared" ca="1" si="9"/>
        <v>89</v>
      </c>
      <c r="L502" s="15">
        <f t="shared" ca="1" si="9"/>
        <v>71</v>
      </c>
      <c r="M502" s="15">
        <f t="shared" ca="1" si="9"/>
        <v>73</v>
      </c>
      <c r="N502" s="15">
        <f t="shared" ca="1" si="9"/>
        <v>83</v>
      </c>
      <c r="O502" s="16">
        <f t="shared" ca="1" si="9"/>
        <v>92</v>
      </c>
      <c r="P502" s="1"/>
      <c r="Q502" s="1"/>
      <c r="R502" s="1"/>
      <c r="X502" s="59">
        <f ca="1">SUM(X4:Y501)</f>
        <v>14313253.578620497</v>
      </c>
      <c r="Y502" s="60"/>
      <c r="Z502" s="26"/>
      <c r="AE502" s="1">
        <f ca="1">SUM(AE5:AE501)</f>
        <v>431</v>
      </c>
      <c r="AH502" s="1">
        <f ca="1">SUM(AH4:AH501)</f>
        <v>432</v>
      </c>
      <c r="AP502" s="1"/>
    </row>
    <row r="503" spans="1:45" x14ac:dyDescent="0.3">
      <c r="J503" s="9" t="s">
        <v>4</v>
      </c>
      <c r="K503" s="10" t="s">
        <v>5</v>
      </c>
      <c r="L503" s="10" t="s">
        <v>6</v>
      </c>
      <c r="M503" s="10" t="s">
        <v>7</v>
      </c>
      <c r="N503" s="10" t="s">
        <v>8</v>
      </c>
      <c r="O503" s="11" t="s">
        <v>9</v>
      </c>
      <c r="P503" s="1"/>
      <c r="Q503" s="1"/>
      <c r="R503" s="1"/>
      <c r="X503" s="50" t="s">
        <v>52</v>
      </c>
      <c r="Y503" s="51"/>
      <c r="Z503" s="26"/>
      <c r="AF503" s="3"/>
      <c r="AG503" s="3"/>
    </row>
    <row r="504" spans="1:45" x14ac:dyDescent="0.3">
      <c r="AD504" s="43" t="s">
        <v>55</v>
      </c>
      <c r="AE504" s="43"/>
      <c r="AF504" s="43"/>
      <c r="AG504" s="43"/>
      <c r="AH504" s="43"/>
    </row>
    <row r="505" spans="1:45" x14ac:dyDescent="0.3">
      <c r="AN505" s="43" t="s">
        <v>58</v>
      </c>
      <c r="AO505" s="43"/>
      <c r="AP505" s="43"/>
      <c r="AQ505" s="43"/>
      <c r="AR505" s="43"/>
      <c r="AS505" s="43"/>
    </row>
    <row r="511" spans="1:45" x14ac:dyDescent="0.3">
      <c r="AD511">
        <v>4</v>
      </c>
    </row>
  </sheetData>
  <mergeCells count="516">
    <mergeCell ref="X503:Y503"/>
    <mergeCell ref="U2:V2"/>
    <mergeCell ref="AC3:AF3"/>
    <mergeCell ref="X498:Y498"/>
    <mergeCell ref="X499:Y499"/>
    <mergeCell ref="X500:Y500"/>
    <mergeCell ref="X501:Y501"/>
    <mergeCell ref="X502:Y502"/>
    <mergeCell ref="X493:Y493"/>
    <mergeCell ref="X494:Y494"/>
    <mergeCell ref="X495:Y495"/>
    <mergeCell ref="X496:Y496"/>
    <mergeCell ref="X497:Y497"/>
    <mergeCell ref="X488:Y488"/>
    <mergeCell ref="X489:Y489"/>
    <mergeCell ref="X490:Y490"/>
    <mergeCell ref="X491:Y491"/>
    <mergeCell ref="X492:Y492"/>
    <mergeCell ref="X483:Y483"/>
    <mergeCell ref="X484:Y484"/>
    <mergeCell ref="X485:Y485"/>
    <mergeCell ref="X486:Y486"/>
    <mergeCell ref="X487:Y487"/>
    <mergeCell ref="X478:Y478"/>
    <mergeCell ref="X479:Y479"/>
    <mergeCell ref="X480:Y480"/>
    <mergeCell ref="X481:Y481"/>
    <mergeCell ref="X482:Y482"/>
    <mergeCell ref="X473:Y473"/>
    <mergeCell ref="X474:Y474"/>
    <mergeCell ref="X475:Y475"/>
    <mergeCell ref="X476:Y476"/>
    <mergeCell ref="X477:Y477"/>
    <mergeCell ref="X468:Y468"/>
    <mergeCell ref="X469:Y469"/>
    <mergeCell ref="X470:Y470"/>
    <mergeCell ref="X471:Y471"/>
    <mergeCell ref="X472:Y472"/>
    <mergeCell ref="X463:Y463"/>
    <mergeCell ref="X464:Y464"/>
    <mergeCell ref="X465:Y465"/>
    <mergeCell ref="X466:Y466"/>
    <mergeCell ref="X467:Y467"/>
    <mergeCell ref="X458:Y458"/>
    <mergeCell ref="X459:Y459"/>
    <mergeCell ref="X460:Y460"/>
    <mergeCell ref="X461:Y461"/>
    <mergeCell ref="X462:Y462"/>
    <mergeCell ref="X453:Y453"/>
    <mergeCell ref="X454:Y454"/>
    <mergeCell ref="X455:Y455"/>
    <mergeCell ref="X456:Y456"/>
    <mergeCell ref="X457:Y457"/>
    <mergeCell ref="X448:Y448"/>
    <mergeCell ref="X449:Y449"/>
    <mergeCell ref="X450:Y450"/>
    <mergeCell ref="X451:Y451"/>
    <mergeCell ref="X452:Y452"/>
    <mergeCell ref="X443:Y443"/>
    <mergeCell ref="X444:Y444"/>
    <mergeCell ref="X445:Y445"/>
    <mergeCell ref="X446:Y446"/>
    <mergeCell ref="X447:Y447"/>
    <mergeCell ref="X438:Y438"/>
    <mergeCell ref="X439:Y439"/>
    <mergeCell ref="X440:Y440"/>
    <mergeCell ref="X441:Y441"/>
    <mergeCell ref="X442:Y442"/>
    <mergeCell ref="X433:Y433"/>
    <mergeCell ref="X434:Y434"/>
    <mergeCell ref="X435:Y435"/>
    <mergeCell ref="X436:Y436"/>
    <mergeCell ref="X437:Y437"/>
    <mergeCell ref="X428:Y428"/>
    <mergeCell ref="X429:Y429"/>
    <mergeCell ref="X430:Y430"/>
    <mergeCell ref="X431:Y431"/>
    <mergeCell ref="X432:Y432"/>
    <mergeCell ref="X423:Y423"/>
    <mergeCell ref="X424:Y424"/>
    <mergeCell ref="X425:Y425"/>
    <mergeCell ref="X426:Y426"/>
    <mergeCell ref="X427:Y427"/>
    <mergeCell ref="X418:Y418"/>
    <mergeCell ref="X419:Y419"/>
    <mergeCell ref="X420:Y420"/>
    <mergeCell ref="X421:Y421"/>
    <mergeCell ref="X422:Y422"/>
    <mergeCell ref="X413:Y413"/>
    <mergeCell ref="X414:Y414"/>
    <mergeCell ref="X415:Y415"/>
    <mergeCell ref="X416:Y416"/>
    <mergeCell ref="X417:Y417"/>
    <mergeCell ref="X408:Y408"/>
    <mergeCell ref="X409:Y409"/>
    <mergeCell ref="X410:Y410"/>
    <mergeCell ref="X411:Y411"/>
    <mergeCell ref="X412:Y412"/>
    <mergeCell ref="X403:Y403"/>
    <mergeCell ref="X404:Y404"/>
    <mergeCell ref="X405:Y405"/>
    <mergeCell ref="X406:Y406"/>
    <mergeCell ref="X407:Y407"/>
    <mergeCell ref="X398:Y398"/>
    <mergeCell ref="X399:Y399"/>
    <mergeCell ref="X400:Y400"/>
    <mergeCell ref="X401:Y401"/>
    <mergeCell ref="X402:Y402"/>
    <mergeCell ref="X393:Y393"/>
    <mergeCell ref="X394:Y394"/>
    <mergeCell ref="X395:Y395"/>
    <mergeCell ref="X396:Y396"/>
    <mergeCell ref="X397:Y397"/>
    <mergeCell ref="X388:Y388"/>
    <mergeCell ref="X389:Y389"/>
    <mergeCell ref="X390:Y390"/>
    <mergeCell ref="X391:Y391"/>
    <mergeCell ref="X392:Y392"/>
    <mergeCell ref="X383:Y383"/>
    <mergeCell ref="X384:Y384"/>
    <mergeCell ref="X385:Y385"/>
    <mergeCell ref="X386:Y386"/>
    <mergeCell ref="X387:Y387"/>
    <mergeCell ref="X378:Y378"/>
    <mergeCell ref="X379:Y379"/>
    <mergeCell ref="X380:Y380"/>
    <mergeCell ref="X381:Y381"/>
    <mergeCell ref="X382:Y382"/>
    <mergeCell ref="X373:Y373"/>
    <mergeCell ref="X374:Y374"/>
    <mergeCell ref="X375:Y375"/>
    <mergeCell ref="X376:Y376"/>
    <mergeCell ref="X377:Y377"/>
    <mergeCell ref="X368:Y368"/>
    <mergeCell ref="X369:Y369"/>
    <mergeCell ref="X370:Y370"/>
    <mergeCell ref="X371:Y371"/>
    <mergeCell ref="X372:Y372"/>
    <mergeCell ref="X363:Y363"/>
    <mergeCell ref="X364:Y364"/>
    <mergeCell ref="X365:Y365"/>
    <mergeCell ref="X366:Y366"/>
    <mergeCell ref="X367:Y367"/>
    <mergeCell ref="X358:Y358"/>
    <mergeCell ref="X359:Y359"/>
    <mergeCell ref="X360:Y360"/>
    <mergeCell ref="X361:Y361"/>
    <mergeCell ref="X362:Y362"/>
    <mergeCell ref="X353:Y353"/>
    <mergeCell ref="X354:Y354"/>
    <mergeCell ref="X355:Y355"/>
    <mergeCell ref="X356:Y356"/>
    <mergeCell ref="X357:Y357"/>
    <mergeCell ref="X348:Y348"/>
    <mergeCell ref="X349:Y349"/>
    <mergeCell ref="X350:Y350"/>
    <mergeCell ref="X351:Y351"/>
    <mergeCell ref="X352:Y352"/>
    <mergeCell ref="X343:Y343"/>
    <mergeCell ref="X344:Y344"/>
    <mergeCell ref="X345:Y345"/>
    <mergeCell ref="X346:Y346"/>
    <mergeCell ref="X347:Y347"/>
    <mergeCell ref="X338:Y338"/>
    <mergeCell ref="X339:Y339"/>
    <mergeCell ref="X340:Y340"/>
    <mergeCell ref="X341:Y341"/>
    <mergeCell ref="X342:Y342"/>
    <mergeCell ref="X333:Y333"/>
    <mergeCell ref="X334:Y334"/>
    <mergeCell ref="X335:Y335"/>
    <mergeCell ref="X336:Y336"/>
    <mergeCell ref="X337:Y337"/>
    <mergeCell ref="X328:Y328"/>
    <mergeCell ref="X329:Y329"/>
    <mergeCell ref="X330:Y330"/>
    <mergeCell ref="X331:Y331"/>
    <mergeCell ref="X332:Y332"/>
    <mergeCell ref="X323:Y323"/>
    <mergeCell ref="X324:Y324"/>
    <mergeCell ref="X325:Y325"/>
    <mergeCell ref="X326:Y326"/>
    <mergeCell ref="X327:Y327"/>
    <mergeCell ref="X318:Y318"/>
    <mergeCell ref="X319:Y319"/>
    <mergeCell ref="X320:Y320"/>
    <mergeCell ref="X321:Y321"/>
    <mergeCell ref="X322:Y322"/>
    <mergeCell ref="X313:Y313"/>
    <mergeCell ref="X314:Y314"/>
    <mergeCell ref="X315:Y315"/>
    <mergeCell ref="X316:Y316"/>
    <mergeCell ref="X317:Y317"/>
    <mergeCell ref="X308:Y308"/>
    <mergeCell ref="X309:Y309"/>
    <mergeCell ref="X310:Y310"/>
    <mergeCell ref="X311:Y311"/>
    <mergeCell ref="X312:Y312"/>
    <mergeCell ref="X303:Y303"/>
    <mergeCell ref="X304:Y304"/>
    <mergeCell ref="X305:Y305"/>
    <mergeCell ref="X306:Y306"/>
    <mergeCell ref="X307:Y307"/>
    <mergeCell ref="X298:Y298"/>
    <mergeCell ref="X299:Y299"/>
    <mergeCell ref="X300:Y300"/>
    <mergeCell ref="X301:Y301"/>
    <mergeCell ref="X302:Y302"/>
    <mergeCell ref="X293:Y293"/>
    <mergeCell ref="X294:Y294"/>
    <mergeCell ref="X295:Y295"/>
    <mergeCell ref="X296:Y296"/>
    <mergeCell ref="X297:Y297"/>
    <mergeCell ref="X288:Y288"/>
    <mergeCell ref="X289:Y289"/>
    <mergeCell ref="X290:Y290"/>
    <mergeCell ref="X291:Y291"/>
    <mergeCell ref="X292:Y292"/>
    <mergeCell ref="X283:Y283"/>
    <mergeCell ref="X284:Y284"/>
    <mergeCell ref="X285:Y285"/>
    <mergeCell ref="X286:Y286"/>
    <mergeCell ref="X287:Y287"/>
    <mergeCell ref="X278:Y278"/>
    <mergeCell ref="X279:Y279"/>
    <mergeCell ref="X280:Y280"/>
    <mergeCell ref="X281:Y281"/>
    <mergeCell ref="X282:Y282"/>
    <mergeCell ref="X273:Y273"/>
    <mergeCell ref="X274:Y274"/>
    <mergeCell ref="X275:Y275"/>
    <mergeCell ref="X276:Y276"/>
    <mergeCell ref="X277:Y277"/>
    <mergeCell ref="X268:Y268"/>
    <mergeCell ref="X269:Y269"/>
    <mergeCell ref="X270:Y270"/>
    <mergeCell ref="X271:Y271"/>
    <mergeCell ref="X272:Y272"/>
    <mergeCell ref="X263:Y263"/>
    <mergeCell ref="X264:Y264"/>
    <mergeCell ref="X265:Y265"/>
    <mergeCell ref="X266:Y266"/>
    <mergeCell ref="X267:Y267"/>
    <mergeCell ref="X258:Y258"/>
    <mergeCell ref="X259:Y259"/>
    <mergeCell ref="X260:Y260"/>
    <mergeCell ref="X261:Y261"/>
    <mergeCell ref="X262:Y262"/>
    <mergeCell ref="X253:Y253"/>
    <mergeCell ref="X254:Y254"/>
    <mergeCell ref="X255:Y255"/>
    <mergeCell ref="X256:Y256"/>
    <mergeCell ref="X257:Y257"/>
    <mergeCell ref="X248:Y248"/>
    <mergeCell ref="X249:Y249"/>
    <mergeCell ref="X250:Y250"/>
    <mergeCell ref="X251:Y251"/>
    <mergeCell ref="X252:Y252"/>
    <mergeCell ref="X243:Y243"/>
    <mergeCell ref="X244:Y244"/>
    <mergeCell ref="X245:Y245"/>
    <mergeCell ref="X246:Y246"/>
    <mergeCell ref="X247:Y247"/>
    <mergeCell ref="X238:Y238"/>
    <mergeCell ref="X239:Y239"/>
    <mergeCell ref="X240:Y240"/>
    <mergeCell ref="X241:Y241"/>
    <mergeCell ref="X242:Y242"/>
    <mergeCell ref="X233:Y233"/>
    <mergeCell ref="X234:Y234"/>
    <mergeCell ref="X235:Y235"/>
    <mergeCell ref="X236:Y236"/>
    <mergeCell ref="X237:Y237"/>
    <mergeCell ref="X228:Y228"/>
    <mergeCell ref="X229:Y229"/>
    <mergeCell ref="X230:Y230"/>
    <mergeCell ref="X231:Y231"/>
    <mergeCell ref="X232:Y232"/>
    <mergeCell ref="X223:Y223"/>
    <mergeCell ref="X224:Y224"/>
    <mergeCell ref="X225:Y225"/>
    <mergeCell ref="X226:Y226"/>
    <mergeCell ref="X227:Y227"/>
    <mergeCell ref="X218:Y218"/>
    <mergeCell ref="X219:Y219"/>
    <mergeCell ref="X220:Y220"/>
    <mergeCell ref="X221:Y221"/>
    <mergeCell ref="X222:Y222"/>
    <mergeCell ref="X213:Y213"/>
    <mergeCell ref="X214:Y214"/>
    <mergeCell ref="X215:Y215"/>
    <mergeCell ref="X216:Y216"/>
    <mergeCell ref="X217:Y217"/>
    <mergeCell ref="X208:Y208"/>
    <mergeCell ref="X209:Y209"/>
    <mergeCell ref="X210:Y210"/>
    <mergeCell ref="X211:Y211"/>
    <mergeCell ref="X212:Y212"/>
    <mergeCell ref="X203:Y203"/>
    <mergeCell ref="X204:Y204"/>
    <mergeCell ref="X205:Y205"/>
    <mergeCell ref="X206:Y206"/>
    <mergeCell ref="X207:Y207"/>
    <mergeCell ref="X198:Y198"/>
    <mergeCell ref="X199:Y199"/>
    <mergeCell ref="X200:Y200"/>
    <mergeCell ref="X201:Y201"/>
    <mergeCell ref="X202:Y202"/>
    <mergeCell ref="X193:Y193"/>
    <mergeCell ref="X194:Y194"/>
    <mergeCell ref="X195:Y195"/>
    <mergeCell ref="X196:Y196"/>
    <mergeCell ref="X197:Y197"/>
    <mergeCell ref="X188:Y188"/>
    <mergeCell ref="X189:Y189"/>
    <mergeCell ref="X190:Y190"/>
    <mergeCell ref="X191:Y191"/>
    <mergeCell ref="X192:Y192"/>
    <mergeCell ref="X183:Y183"/>
    <mergeCell ref="X184:Y184"/>
    <mergeCell ref="X185:Y185"/>
    <mergeCell ref="X186:Y186"/>
    <mergeCell ref="X187:Y187"/>
    <mergeCell ref="X178:Y178"/>
    <mergeCell ref="X179:Y179"/>
    <mergeCell ref="X180:Y180"/>
    <mergeCell ref="X181:Y181"/>
    <mergeCell ref="X182:Y182"/>
    <mergeCell ref="X173:Y173"/>
    <mergeCell ref="X174:Y174"/>
    <mergeCell ref="X175:Y175"/>
    <mergeCell ref="X176:Y176"/>
    <mergeCell ref="X177:Y177"/>
    <mergeCell ref="X168:Y168"/>
    <mergeCell ref="X169:Y169"/>
    <mergeCell ref="X170:Y170"/>
    <mergeCell ref="X171:Y171"/>
    <mergeCell ref="X172:Y172"/>
    <mergeCell ref="X163:Y163"/>
    <mergeCell ref="X164:Y164"/>
    <mergeCell ref="X165:Y165"/>
    <mergeCell ref="X166:Y166"/>
    <mergeCell ref="X167:Y167"/>
    <mergeCell ref="X158:Y158"/>
    <mergeCell ref="X159:Y159"/>
    <mergeCell ref="X160:Y160"/>
    <mergeCell ref="X161:Y161"/>
    <mergeCell ref="X162:Y162"/>
    <mergeCell ref="X153:Y153"/>
    <mergeCell ref="X154:Y154"/>
    <mergeCell ref="X155:Y155"/>
    <mergeCell ref="X156:Y156"/>
    <mergeCell ref="X157:Y157"/>
    <mergeCell ref="X148:Y148"/>
    <mergeCell ref="X149:Y149"/>
    <mergeCell ref="X150:Y150"/>
    <mergeCell ref="X151:Y151"/>
    <mergeCell ref="X152:Y152"/>
    <mergeCell ref="X143:Y143"/>
    <mergeCell ref="X144:Y144"/>
    <mergeCell ref="X145:Y145"/>
    <mergeCell ref="X146:Y146"/>
    <mergeCell ref="X147:Y147"/>
    <mergeCell ref="X138:Y138"/>
    <mergeCell ref="X139:Y139"/>
    <mergeCell ref="X140:Y140"/>
    <mergeCell ref="X141:Y141"/>
    <mergeCell ref="X142:Y142"/>
    <mergeCell ref="X133:Y133"/>
    <mergeCell ref="X134:Y134"/>
    <mergeCell ref="X135:Y135"/>
    <mergeCell ref="X136:Y136"/>
    <mergeCell ref="X137:Y137"/>
    <mergeCell ref="X128:Y128"/>
    <mergeCell ref="X129:Y129"/>
    <mergeCell ref="X130:Y130"/>
    <mergeCell ref="X131:Y131"/>
    <mergeCell ref="X132:Y132"/>
    <mergeCell ref="X123:Y123"/>
    <mergeCell ref="X124:Y124"/>
    <mergeCell ref="X125:Y125"/>
    <mergeCell ref="X126:Y126"/>
    <mergeCell ref="X127:Y127"/>
    <mergeCell ref="X118:Y118"/>
    <mergeCell ref="X119:Y119"/>
    <mergeCell ref="X120:Y120"/>
    <mergeCell ref="X121:Y121"/>
    <mergeCell ref="X122:Y122"/>
    <mergeCell ref="X113:Y113"/>
    <mergeCell ref="X114:Y114"/>
    <mergeCell ref="X115:Y115"/>
    <mergeCell ref="X116:Y116"/>
    <mergeCell ref="X117:Y117"/>
    <mergeCell ref="X108:Y108"/>
    <mergeCell ref="X109:Y109"/>
    <mergeCell ref="X110:Y110"/>
    <mergeCell ref="X111:Y111"/>
    <mergeCell ref="X112:Y112"/>
    <mergeCell ref="X103:Y103"/>
    <mergeCell ref="X104:Y104"/>
    <mergeCell ref="X105:Y105"/>
    <mergeCell ref="X106:Y106"/>
    <mergeCell ref="X107:Y107"/>
    <mergeCell ref="X98:Y98"/>
    <mergeCell ref="X99:Y99"/>
    <mergeCell ref="X100:Y100"/>
    <mergeCell ref="X101:Y101"/>
    <mergeCell ref="X102:Y102"/>
    <mergeCell ref="X93:Y93"/>
    <mergeCell ref="X94:Y94"/>
    <mergeCell ref="X95:Y95"/>
    <mergeCell ref="X96:Y96"/>
    <mergeCell ref="X97:Y97"/>
    <mergeCell ref="X88:Y88"/>
    <mergeCell ref="X89:Y89"/>
    <mergeCell ref="X90:Y90"/>
    <mergeCell ref="X91:Y91"/>
    <mergeCell ref="X92:Y92"/>
    <mergeCell ref="X83:Y83"/>
    <mergeCell ref="X84:Y84"/>
    <mergeCell ref="X85:Y85"/>
    <mergeCell ref="X86:Y86"/>
    <mergeCell ref="X87:Y87"/>
    <mergeCell ref="X78:Y78"/>
    <mergeCell ref="X79:Y79"/>
    <mergeCell ref="X80:Y80"/>
    <mergeCell ref="X81:Y81"/>
    <mergeCell ref="X82:Y82"/>
    <mergeCell ref="X73:Y73"/>
    <mergeCell ref="X74:Y74"/>
    <mergeCell ref="X75:Y75"/>
    <mergeCell ref="X76:Y76"/>
    <mergeCell ref="X77:Y77"/>
    <mergeCell ref="X68:Y68"/>
    <mergeCell ref="X69:Y69"/>
    <mergeCell ref="X70:Y70"/>
    <mergeCell ref="X71:Y71"/>
    <mergeCell ref="X72:Y72"/>
    <mergeCell ref="X63:Y63"/>
    <mergeCell ref="X64:Y64"/>
    <mergeCell ref="X65:Y65"/>
    <mergeCell ref="X66:Y66"/>
    <mergeCell ref="X67:Y67"/>
    <mergeCell ref="X58:Y58"/>
    <mergeCell ref="X59:Y59"/>
    <mergeCell ref="X60:Y60"/>
    <mergeCell ref="X61:Y61"/>
    <mergeCell ref="X62:Y62"/>
    <mergeCell ref="X53:Y53"/>
    <mergeCell ref="X54:Y54"/>
    <mergeCell ref="X55:Y55"/>
    <mergeCell ref="X56:Y56"/>
    <mergeCell ref="X57:Y57"/>
    <mergeCell ref="X48:Y48"/>
    <mergeCell ref="X49:Y49"/>
    <mergeCell ref="X50:Y50"/>
    <mergeCell ref="X51:Y51"/>
    <mergeCell ref="X52:Y52"/>
    <mergeCell ref="X43:Y43"/>
    <mergeCell ref="X44:Y44"/>
    <mergeCell ref="X45:Y45"/>
    <mergeCell ref="X46:Y46"/>
    <mergeCell ref="X47:Y47"/>
    <mergeCell ref="X38:Y38"/>
    <mergeCell ref="X39:Y39"/>
    <mergeCell ref="X40:Y40"/>
    <mergeCell ref="X41:Y41"/>
    <mergeCell ref="X42:Y42"/>
    <mergeCell ref="X33:Y33"/>
    <mergeCell ref="X34:Y34"/>
    <mergeCell ref="X35:Y35"/>
    <mergeCell ref="X36:Y36"/>
    <mergeCell ref="X37:Y37"/>
    <mergeCell ref="X28:Y28"/>
    <mergeCell ref="X29:Y29"/>
    <mergeCell ref="X30:Y30"/>
    <mergeCell ref="X31:Y31"/>
    <mergeCell ref="X32:Y32"/>
    <mergeCell ref="X23:Y23"/>
    <mergeCell ref="X24:Y24"/>
    <mergeCell ref="X25:Y25"/>
    <mergeCell ref="X26:Y26"/>
    <mergeCell ref="X27:Y27"/>
    <mergeCell ref="X19:Y19"/>
    <mergeCell ref="X20:Y20"/>
    <mergeCell ref="X21:Y21"/>
    <mergeCell ref="X22:Y22"/>
    <mergeCell ref="X13:Y13"/>
    <mergeCell ref="X14:Y14"/>
    <mergeCell ref="X15:Y15"/>
    <mergeCell ref="X16:Y16"/>
    <mergeCell ref="X17:Y17"/>
    <mergeCell ref="AP3:AQ3"/>
    <mergeCell ref="AN3:AO3"/>
    <mergeCell ref="AN505:AS505"/>
    <mergeCell ref="AD504:AH504"/>
    <mergeCell ref="Q2:S2"/>
    <mergeCell ref="X3:Y3"/>
    <mergeCell ref="A1:G1"/>
    <mergeCell ref="A2:B2"/>
    <mergeCell ref="D2:G2"/>
    <mergeCell ref="H2:I2"/>
    <mergeCell ref="J2:O2"/>
    <mergeCell ref="AN5:AS5"/>
    <mergeCell ref="AG3:AK3"/>
    <mergeCell ref="X2:Y2"/>
    <mergeCell ref="X8:Y8"/>
    <mergeCell ref="X9:Y9"/>
    <mergeCell ref="X10:Y10"/>
    <mergeCell ref="X11:Y11"/>
    <mergeCell ref="X12:Y12"/>
    <mergeCell ref="X4:Y4"/>
    <mergeCell ref="X5:Y5"/>
    <mergeCell ref="X6:Y6"/>
    <mergeCell ref="X7:Y7"/>
    <mergeCell ref="X18:Y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7030-F9F3-475D-B5A5-32CF752C8868}">
  <sheetPr>
    <tabColor theme="9" tint="-0.249977111117893"/>
  </sheetPr>
  <dimension ref="A1"/>
  <sheetViews>
    <sheetView topLeftCell="A4" workbookViewId="0">
      <selection activeCell="N16" sqref="N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1FE3-E7FD-436D-8952-89C21FC4560E}">
  <sheetPr>
    <tabColor rgb="FF7030A0"/>
  </sheetPr>
  <dimension ref="B4:V37"/>
  <sheetViews>
    <sheetView showGridLines="0" topLeftCell="A6" zoomScale="91" zoomScaleNormal="91" workbookViewId="0">
      <selection activeCell="A19" sqref="A19"/>
    </sheetView>
  </sheetViews>
  <sheetFormatPr defaultRowHeight="14.4" x14ac:dyDescent="0.3"/>
  <sheetData>
    <row r="4" spans="2:22" ht="15.6" x14ac:dyDescent="0.3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2:22" ht="16.2" thickBot="1" x14ac:dyDescent="0.35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2:22" ht="15.6" x14ac:dyDescent="0.3">
      <c r="B6" s="20"/>
      <c r="C6" s="79" t="s">
        <v>70</v>
      </c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80"/>
    </row>
    <row r="7" spans="2:22" ht="16.2" thickBot="1" x14ac:dyDescent="0.35">
      <c r="B7" s="20"/>
      <c r="C7" s="81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2"/>
    </row>
    <row r="8" spans="2:22" ht="15.6" x14ac:dyDescent="0.3">
      <c r="B8" s="20"/>
      <c r="C8" s="83" t="s">
        <v>66</v>
      </c>
      <c r="D8" s="84"/>
      <c r="E8" s="84"/>
      <c r="F8" s="84"/>
      <c r="G8" s="85"/>
      <c r="H8" s="83" t="s">
        <v>62</v>
      </c>
      <c r="I8" s="84"/>
      <c r="J8" s="85"/>
      <c r="K8" s="83" t="s">
        <v>63</v>
      </c>
      <c r="L8" s="84"/>
      <c r="M8" s="84"/>
      <c r="N8" s="84"/>
      <c r="O8" s="84"/>
      <c r="P8" s="84"/>
      <c r="Q8" s="84"/>
      <c r="R8" s="84"/>
      <c r="S8" s="84"/>
      <c r="T8" s="84"/>
      <c r="U8" s="29"/>
      <c r="V8" s="29"/>
    </row>
    <row r="9" spans="2:22" ht="16.2" thickBot="1" x14ac:dyDescent="0.35">
      <c r="B9" s="20"/>
      <c r="C9" s="81"/>
      <c r="D9" s="86"/>
      <c r="E9" s="86"/>
      <c r="F9" s="86"/>
      <c r="G9" s="82"/>
      <c r="H9" s="81"/>
      <c r="I9" s="86"/>
      <c r="J9" s="82"/>
      <c r="K9" s="83"/>
      <c r="L9" s="84"/>
      <c r="M9" s="84"/>
      <c r="N9" s="84"/>
      <c r="O9" s="84"/>
      <c r="P9" s="84"/>
      <c r="Q9" s="84"/>
      <c r="R9" s="84"/>
      <c r="S9" s="84"/>
      <c r="T9" s="84"/>
      <c r="U9" s="29"/>
      <c r="V9" s="29"/>
    </row>
    <row r="10" spans="2:22" ht="16.2" thickBot="1" x14ac:dyDescent="0.35">
      <c r="B10" s="20"/>
      <c r="C10" s="29"/>
      <c r="D10" s="107" t="s">
        <v>47</v>
      </c>
      <c r="E10" s="108"/>
      <c r="F10" s="107" t="s">
        <v>49</v>
      </c>
      <c r="G10" s="108"/>
      <c r="H10" s="142">
        <f ca="1">'Solution Basic XCEL'!H3</f>
        <v>34.956000000000003</v>
      </c>
      <c r="I10" s="143"/>
      <c r="J10" s="144"/>
      <c r="K10" s="105" t="s">
        <v>60</v>
      </c>
      <c r="L10" s="106"/>
      <c r="M10" s="105" t="s">
        <v>5</v>
      </c>
      <c r="N10" s="106"/>
      <c r="O10" s="105" t="s">
        <v>6</v>
      </c>
      <c r="P10" s="106"/>
      <c r="Q10" s="105" t="s">
        <v>7</v>
      </c>
      <c r="R10" s="106"/>
      <c r="S10" s="105" t="s">
        <v>8</v>
      </c>
      <c r="T10" s="106"/>
      <c r="U10" s="105" t="s">
        <v>9</v>
      </c>
      <c r="V10" s="106"/>
    </row>
    <row r="11" spans="2:22" ht="15.6" x14ac:dyDescent="0.3">
      <c r="B11" s="20"/>
      <c r="C11" s="29"/>
      <c r="D11" s="79">
        <f ca="1">'Solution Basic XCEL'!D4</f>
        <v>252</v>
      </c>
      <c r="E11" s="80"/>
      <c r="F11" s="79">
        <f ca="1">'Solution Basic XCEL'!E4</f>
        <v>245</v>
      </c>
      <c r="G11" s="80"/>
      <c r="H11" s="145"/>
      <c r="I11" s="146"/>
      <c r="J11" s="147"/>
      <c r="K11" s="79">
        <f ca="1">'Solution Basic XCEL'!J502</f>
        <v>89</v>
      </c>
      <c r="L11" s="80"/>
      <c r="M11" s="79">
        <f ca="1">'Solution Basic XCEL'!K502</f>
        <v>89</v>
      </c>
      <c r="N11" s="80"/>
      <c r="O11" s="79">
        <f ca="1">'Solution Basic XCEL'!L502</f>
        <v>71</v>
      </c>
      <c r="P11" s="80"/>
      <c r="Q11" s="79">
        <f ca="1">'Solution Basic XCEL'!M502</f>
        <v>73</v>
      </c>
      <c r="R11" s="80"/>
      <c r="S11" s="79">
        <f ca="1">'Solution Basic XCEL'!N502</f>
        <v>83</v>
      </c>
      <c r="T11" s="80"/>
      <c r="U11" s="79">
        <f ca="1">'Solution Basic XCEL'!O502</f>
        <v>92</v>
      </c>
      <c r="V11" s="80"/>
    </row>
    <row r="12" spans="2:22" ht="16.2" thickBot="1" x14ac:dyDescent="0.35">
      <c r="B12" s="20"/>
      <c r="C12" s="29"/>
      <c r="D12" s="81"/>
      <c r="E12" s="82"/>
      <c r="F12" s="81"/>
      <c r="G12" s="82"/>
      <c r="H12" s="107"/>
      <c r="I12" s="148"/>
      <c r="J12" s="108"/>
      <c r="K12" s="83"/>
      <c r="L12" s="85"/>
      <c r="M12" s="83"/>
      <c r="N12" s="85"/>
      <c r="O12" s="83"/>
      <c r="P12" s="85"/>
      <c r="Q12" s="83"/>
      <c r="R12" s="85"/>
      <c r="S12" s="83"/>
      <c r="T12" s="85"/>
      <c r="U12" s="83"/>
      <c r="V12" s="85"/>
    </row>
    <row r="13" spans="2:22" s="31" customFormat="1" ht="16.2" thickBot="1" x14ac:dyDescent="0.35">
      <c r="B13" s="30"/>
      <c r="C13" s="32"/>
      <c r="D13" s="33"/>
      <c r="E13" s="34"/>
      <c r="F13" s="34"/>
      <c r="G13" s="35"/>
      <c r="H13" s="110"/>
      <c r="I13" s="111"/>
      <c r="J13" s="111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2:22" ht="15.6" x14ac:dyDescent="0.3">
      <c r="B14" s="20"/>
      <c r="C14" s="20"/>
      <c r="D14" s="21"/>
      <c r="E14" s="20"/>
      <c r="F14" s="20"/>
      <c r="G14" s="22"/>
      <c r="H14" s="112" t="s">
        <v>67</v>
      </c>
      <c r="I14" s="113"/>
      <c r="J14" s="114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2:22" ht="16.2" thickBot="1" x14ac:dyDescent="0.35">
      <c r="B15" s="20"/>
      <c r="C15" s="20"/>
      <c r="D15" s="21"/>
      <c r="E15" s="20"/>
      <c r="F15" s="20"/>
      <c r="G15" s="22"/>
      <c r="H15" s="115"/>
      <c r="I15" s="116"/>
      <c r="J15" s="117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2:22" ht="15.6" x14ac:dyDescent="0.3">
      <c r="B16" s="20"/>
      <c r="C16" s="20"/>
      <c r="D16" s="21"/>
      <c r="E16" s="20"/>
      <c r="F16" s="20"/>
      <c r="G16" s="20"/>
      <c r="H16" s="118">
        <f ca="1">'Solution Basic XCEL'!U4</f>
        <v>59213.93</v>
      </c>
      <c r="I16" s="119"/>
      <c r="J16" s="1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2:22" ht="15.6" x14ac:dyDescent="0.3">
      <c r="B17" s="20"/>
      <c r="C17" s="20"/>
      <c r="D17" s="21"/>
      <c r="E17" s="20"/>
      <c r="F17" s="20"/>
      <c r="G17" s="20"/>
      <c r="H17" s="121"/>
      <c r="I17" s="122"/>
      <c r="J17" s="123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2:22" ht="16.2" thickBot="1" x14ac:dyDescent="0.35">
      <c r="B18" s="20"/>
      <c r="C18" s="20"/>
      <c r="D18" s="21"/>
      <c r="E18" s="20"/>
      <c r="F18" s="20"/>
      <c r="G18" s="20"/>
      <c r="H18" s="124"/>
      <c r="I18" s="125"/>
      <c r="J18" s="126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2:22" ht="16.2" thickBot="1" x14ac:dyDescent="0.35">
      <c r="B19" s="20"/>
      <c r="C19" s="20"/>
      <c r="D19" s="21"/>
      <c r="E19" s="20"/>
      <c r="F19" s="20"/>
      <c r="G19" s="22"/>
      <c r="H19" s="127"/>
      <c r="I19" s="128"/>
      <c r="J19" s="129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2:22" ht="15.6" x14ac:dyDescent="0.3">
      <c r="B20" s="20"/>
      <c r="C20" s="20"/>
      <c r="D20" s="21"/>
      <c r="E20" s="20"/>
      <c r="F20" s="20"/>
      <c r="G20" s="22"/>
      <c r="H20" s="130" t="s">
        <v>69</v>
      </c>
      <c r="I20" s="131"/>
      <c r="J20" s="132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2:22" ht="16.2" thickBot="1" x14ac:dyDescent="0.35">
      <c r="B21" s="20"/>
      <c r="C21" s="20"/>
      <c r="D21" s="21"/>
      <c r="E21" s="20"/>
      <c r="F21" s="20"/>
      <c r="G21" s="22"/>
      <c r="H21" s="133"/>
      <c r="I21" s="134"/>
      <c r="J21" s="135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2:22" ht="15.6" x14ac:dyDescent="0.3">
      <c r="B22" s="20"/>
      <c r="C22" s="20"/>
      <c r="D22" s="21"/>
      <c r="E22" s="20"/>
      <c r="F22" s="20"/>
      <c r="G22" s="22"/>
      <c r="H22" s="136">
        <f ca="1">'Solution Basic XCEL'!AA4</f>
        <v>16877.287062784992</v>
      </c>
      <c r="I22" s="137"/>
      <c r="J22" s="138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2:22" ht="15" customHeight="1" thickBot="1" x14ac:dyDescent="0.35">
      <c r="D23" s="17"/>
      <c r="E23" s="18"/>
      <c r="F23" s="18"/>
      <c r="G23" s="19"/>
      <c r="H23" s="139"/>
      <c r="I23" s="140"/>
      <c r="J23" s="14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2:22" ht="15" thickBot="1" x14ac:dyDescent="0.35">
      <c r="H24" s="61"/>
      <c r="I24" s="62"/>
      <c r="J24" s="63"/>
    </row>
    <row r="25" spans="2:22" ht="14.4" customHeight="1" x14ac:dyDescent="0.3">
      <c r="H25" s="87" t="s">
        <v>74</v>
      </c>
      <c r="I25" s="88"/>
      <c r="J25" s="89"/>
    </row>
    <row r="26" spans="2:22" x14ac:dyDescent="0.3">
      <c r="H26" s="90"/>
      <c r="I26" s="91"/>
      <c r="J26" s="92"/>
    </row>
    <row r="27" spans="2:22" ht="15" thickBot="1" x14ac:dyDescent="0.35">
      <c r="H27" s="93"/>
      <c r="I27" s="94"/>
      <c r="J27" s="95"/>
    </row>
    <row r="28" spans="2:22" x14ac:dyDescent="0.3">
      <c r="H28" s="96">
        <f ca="1">'Solution Basic XCEL'!AF4</f>
        <v>431</v>
      </c>
      <c r="I28" s="97"/>
      <c r="J28" s="98"/>
    </row>
    <row r="29" spans="2:22" x14ac:dyDescent="0.3">
      <c r="H29" s="99"/>
      <c r="I29" s="100"/>
      <c r="J29" s="101"/>
    </row>
    <row r="30" spans="2:22" ht="15" thickBot="1" x14ac:dyDescent="0.35">
      <c r="H30" s="102"/>
      <c r="I30" s="103"/>
      <c r="J30" s="104"/>
    </row>
    <row r="31" spans="2:22" ht="15" thickBot="1" x14ac:dyDescent="0.35">
      <c r="H31" s="61"/>
      <c r="I31" s="62"/>
      <c r="J31" s="63"/>
    </row>
    <row r="32" spans="2:22" ht="14.4" customHeight="1" x14ac:dyDescent="0.3">
      <c r="H32" s="64" t="s">
        <v>73</v>
      </c>
      <c r="I32" s="65"/>
      <c r="J32" s="66"/>
    </row>
    <row r="33" spans="8:10" x14ac:dyDescent="0.3">
      <c r="H33" s="67"/>
      <c r="I33" s="68"/>
      <c r="J33" s="69"/>
    </row>
    <row r="34" spans="8:10" ht="15" thickBot="1" x14ac:dyDescent="0.35">
      <c r="H34" s="67"/>
      <c r="I34" s="68"/>
      <c r="J34" s="69"/>
    </row>
    <row r="35" spans="8:10" x14ac:dyDescent="0.3">
      <c r="H35" s="70">
        <f ca="1">'Solution Basic XCEL'!AI4</f>
        <v>432</v>
      </c>
      <c r="I35" s="71"/>
      <c r="J35" s="72"/>
    </row>
    <row r="36" spans="8:10" x14ac:dyDescent="0.3">
      <c r="H36" s="73"/>
      <c r="I36" s="74"/>
      <c r="J36" s="75"/>
    </row>
    <row r="37" spans="8:10" ht="15" thickBot="1" x14ac:dyDescent="0.35">
      <c r="H37" s="76"/>
      <c r="I37" s="77"/>
      <c r="J37" s="78"/>
    </row>
  </sheetData>
  <mergeCells count="33">
    <mergeCell ref="C6:V7"/>
    <mergeCell ref="H13:J13"/>
    <mergeCell ref="H14:J15"/>
    <mergeCell ref="H16:J18"/>
    <mergeCell ref="H19:J19"/>
    <mergeCell ref="U10:V10"/>
    <mergeCell ref="K11:L12"/>
    <mergeCell ref="M11:N12"/>
    <mergeCell ref="O11:P12"/>
    <mergeCell ref="Q11:R12"/>
    <mergeCell ref="S11:T12"/>
    <mergeCell ref="U11:V12"/>
    <mergeCell ref="H10:J12"/>
    <mergeCell ref="H8:J9"/>
    <mergeCell ref="H25:J27"/>
    <mergeCell ref="H28:J30"/>
    <mergeCell ref="C8:G9"/>
    <mergeCell ref="K8:T9"/>
    <mergeCell ref="K10:L10"/>
    <mergeCell ref="M10:N10"/>
    <mergeCell ref="O10:P10"/>
    <mergeCell ref="Q10:R10"/>
    <mergeCell ref="S10:T10"/>
    <mergeCell ref="D10:E10"/>
    <mergeCell ref="F10:G10"/>
    <mergeCell ref="H24:J24"/>
    <mergeCell ref="H20:J21"/>
    <mergeCell ref="H22:J23"/>
    <mergeCell ref="H31:J31"/>
    <mergeCell ref="H32:J34"/>
    <mergeCell ref="H35:J37"/>
    <mergeCell ref="D11:E12"/>
    <mergeCell ref="F11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Solution Basic XCEL</vt:lpstr>
      <vt:lpstr>Questions</vt:lpstr>
      <vt:lpstr>Dashboard 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Goswami</dc:creator>
  <cp:lastModifiedBy>Aman Goswami</cp:lastModifiedBy>
  <dcterms:created xsi:type="dcterms:W3CDTF">2023-08-19T03:20:01Z</dcterms:created>
  <dcterms:modified xsi:type="dcterms:W3CDTF">2023-09-16T20:40:15Z</dcterms:modified>
</cp:coreProperties>
</file>