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08\Desktop\DA\Excel files\Udemy\"/>
    </mc:Choice>
  </mc:AlternateContent>
  <xr:revisionPtr revIDLastSave="0" documentId="13_ncr:1_{C1A4DC81-DE80-412F-85A7-1E97DA56950F}" xr6:coauthVersionLast="47" xr6:coauthVersionMax="47" xr10:uidLastSave="{00000000-0000-0000-0000-000000000000}"/>
  <bookViews>
    <workbookView xWindow="-108" yWindow="-108" windowWidth="23256" windowHeight="12456" activeTab="3" xr2:uid="{7D1AF565-A1F5-441A-A75D-8E1FF0ED4A09}"/>
  </bookViews>
  <sheets>
    <sheet name="Table" sheetId="1" r:id="rId1"/>
    <sheet name="Solution Basic XCEL" sheetId="2" r:id="rId2"/>
    <sheet name="Questions" sheetId="4" r:id="rId3"/>
    <sheet name="Dashboard Bas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B30" i="1" s="1"/>
  <c r="A29" i="2" s="1"/>
  <c r="C30" i="1"/>
  <c r="D30" i="1"/>
  <c r="E30" i="1" s="1"/>
  <c r="F30" i="1"/>
  <c r="G30" i="1" s="1"/>
  <c r="H30" i="1"/>
  <c r="I30" i="1"/>
  <c r="J30" i="1"/>
  <c r="K30" i="1"/>
  <c r="L30" i="1" s="1"/>
  <c r="A31" i="1"/>
  <c r="B31" i="1" s="1"/>
  <c r="A30" i="2" s="1"/>
  <c r="C31" i="1"/>
  <c r="D31" i="1"/>
  <c r="E31" i="1" s="1"/>
  <c r="F31" i="1"/>
  <c r="G31" i="1" s="1"/>
  <c r="H31" i="1"/>
  <c r="I31" i="1"/>
  <c r="J31" i="1"/>
  <c r="K31" i="1"/>
  <c r="L31" i="1" s="1"/>
  <c r="A32" i="1"/>
  <c r="B32" i="1" s="1"/>
  <c r="C32" i="1"/>
  <c r="D32" i="1"/>
  <c r="E32" i="1" s="1"/>
  <c r="J31" i="2" s="1"/>
  <c r="F32" i="1"/>
  <c r="G32" i="1" s="1"/>
  <c r="H32" i="1"/>
  <c r="I32" i="1"/>
  <c r="J32" i="1"/>
  <c r="M32" i="1" s="1"/>
  <c r="K32" i="1"/>
  <c r="L32" i="1" s="1"/>
  <c r="A33" i="1"/>
  <c r="B33" i="1" s="1"/>
  <c r="A32" i="2" s="1"/>
  <c r="C33" i="1"/>
  <c r="D33" i="1"/>
  <c r="E33" i="1" s="1"/>
  <c r="F33" i="1"/>
  <c r="G33" i="1" s="1"/>
  <c r="H33" i="1"/>
  <c r="I33" i="1"/>
  <c r="J33" i="1"/>
  <c r="M33" i="1" s="1"/>
  <c r="N33" i="1" s="1"/>
  <c r="AK32" i="2" s="1"/>
  <c r="AM32" i="2" s="1"/>
  <c r="K33" i="1"/>
  <c r="L33" i="1" s="1"/>
  <c r="A34" i="1"/>
  <c r="B34" i="1" s="1"/>
  <c r="C34" i="1"/>
  <c r="D34" i="1"/>
  <c r="E34" i="1" s="1"/>
  <c r="O33" i="2" s="1"/>
  <c r="F34" i="1"/>
  <c r="G34" i="1" s="1"/>
  <c r="H34" i="1"/>
  <c r="I34" i="1"/>
  <c r="J34" i="1"/>
  <c r="R34" i="1" s="1"/>
  <c r="K34" i="1"/>
  <c r="L34" i="1" s="1"/>
  <c r="A35" i="1"/>
  <c r="B35" i="1" s="1"/>
  <c r="A34" i="2" s="1"/>
  <c r="C35" i="1"/>
  <c r="D35" i="1"/>
  <c r="E35" i="1" s="1"/>
  <c r="K34" i="2" s="1"/>
  <c r="F35" i="1"/>
  <c r="G35" i="1" s="1"/>
  <c r="H35" i="1"/>
  <c r="I35" i="1"/>
  <c r="J35" i="1"/>
  <c r="Q35" i="1" s="1"/>
  <c r="K35" i="1"/>
  <c r="L35" i="1" s="1"/>
  <c r="A36" i="1"/>
  <c r="B36" i="1" s="1"/>
  <c r="A35" i="2" s="1"/>
  <c r="C36" i="1"/>
  <c r="D36" i="1"/>
  <c r="E36" i="1" s="1"/>
  <c r="F36" i="1"/>
  <c r="G36" i="1" s="1"/>
  <c r="H36" i="1"/>
  <c r="I36" i="1"/>
  <c r="J36" i="1"/>
  <c r="M36" i="1" s="1"/>
  <c r="K36" i="1"/>
  <c r="L36" i="1" s="1"/>
  <c r="A37" i="1"/>
  <c r="B37" i="1" s="1"/>
  <c r="A36" i="2" s="1"/>
  <c r="C37" i="1"/>
  <c r="D37" i="1"/>
  <c r="E37" i="1" s="1"/>
  <c r="F37" i="1"/>
  <c r="G37" i="1" s="1"/>
  <c r="H37" i="1"/>
  <c r="I37" i="1"/>
  <c r="J37" i="1"/>
  <c r="M37" i="1" s="1"/>
  <c r="N37" i="1" s="1"/>
  <c r="AK36" i="2" s="1"/>
  <c r="AM36" i="2" s="1"/>
  <c r="K37" i="1"/>
  <c r="L37" i="1" s="1"/>
  <c r="A38" i="1"/>
  <c r="B38" i="1" s="1"/>
  <c r="A37" i="2" s="1"/>
  <c r="C38" i="1"/>
  <c r="D38" i="1"/>
  <c r="E38" i="1" s="1"/>
  <c r="F38" i="1"/>
  <c r="G38" i="1" s="1"/>
  <c r="H38" i="1"/>
  <c r="I38" i="1"/>
  <c r="J38" i="1"/>
  <c r="R38" i="1" s="1"/>
  <c r="K38" i="1"/>
  <c r="L38" i="1" s="1"/>
  <c r="A39" i="1"/>
  <c r="B39" i="1" s="1"/>
  <c r="A38" i="2" s="1"/>
  <c r="C39" i="1"/>
  <c r="D39" i="1"/>
  <c r="E39" i="1" s="1"/>
  <c r="K38" i="2" s="1"/>
  <c r="F39" i="1"/>
  <c r="G39" i="1" s="1"/>
  <c r="H39" i="1"/>
  <c r="I39" i="1"/>
  <c r="J39" i="1"/>
  <c r="K39" i="1"/>
  <c r="L39" i="1" s="1"/>
  <c r="A40" i="1"/>
  <c r="B40" i="1" s="1"/>
  <c r="C40" i="1"/>
  <c r="D40" i="1"/>
  <c r="E40" i="1" s="1"/>
  <c r="F40" i="1"/>
  <c r="G40" i="1" s="1"/>
  <c r="H40" i="1"/>
  <c r="I40" i="1"/>
  <c r="J40" i="1"/>
  <c r="M40" i="1" s="1"/>
  <c r="K40" i="1"/>
  <c r="L40" i="1" s="1"/>
  <c r="A41" i="1"/>
  <c r="B41" i="1" s="1"/>
  <c r="A40" i="2" s="1"/>
  <c r="C41" i="1"/>
  <c r="D41" i="1"/>
  <c r="E41" i="1" s="1"/>
  <c r="J40" i="2" s="1"/>
  <c r="F41" i="1"/>
  <c r="G41" i="1" s="1"/>
  <c r="H41" i="1"/>
  <c r="I41" i="1"/>
  <c r="J41" i="1"/>
  <c r="M41" i="1" s="1"/>
  <c r="N41" i="1" s="1"/>
  <c r="AK40" i="2" s="1"/>
  <c r="AM40" i="2" s="1"/>
  <c r="K41" i="1"/>
  <c r="L41" i="1" s="1"/>
  <c r="A42" i="1"/>
  <c r="B42" i="1" s="1"/>
  <c r="A41" i="2" s="1"/>
  <c r="C42" i="1"/>
  <c r="D42" i="1"/>
  <c r="E42" i="1" s="1"/>
  <c r="F42" i="1"/>
  <c r="G42" i="1" s="1"/>
  <c r="H42" i="1"/>
  <c r="I42" i="1"/>
  <c r="J42" i="1"/>
  <c r="R42" i="1" s="1"/>
  <c r="K42" i="1"/>
  <c r="L42" i="1" s="1"/>
  <c r="A43" i="1"/>
  <c r="B43" i="1" s="1"/>
  <c r="A42" i="2" s="1"/>
  <c r="C43" i="1"/>
  <c r="D43" i="1"/>
  <c r="E43" i="1" s="1"/>
  <c r="K42" i="2" s="1"/>
  <c r="F43" i="1"/>
  <c r="G43" i="1" s="1"/>
  <c r="H43" i="1"/>
  <c r="I43" i="1"/>
  <c r="J43" i="1"/>
  <c r="K43" i="1"/>
  <c r="L43" i="1" s="1"/>
  <c r="A44" i="1"/>
  <c r="B44" i="1" s="1"/>
  <c r="B43" i="2" s="1"/>
  <c r="C44" i="1"/>
  <c r="D44" i="1"/>
  <c r="E44" i="1" s="1"/>
  <c r="F44" i="1"/>
  <c r="G44" i="1" s="1"/>
  <c r="H44" i="1"/>
  <c r="I44" i="1"/>
  <c r="J44" i="1"/>
  <c r="M44" i="1" s="1"/>
  <c r="N44" i="1" s="1"/>
  <c r="AK43" i="2" s="1"/>
  <c r="AM43" i="2" s="1"/>
  <c r="K44" i="1"/>
  <c r="L44" i="1" s="1"/>
  <c r="A45" i="1"/>
  <c r="B45" i="1" s="1"/>
  <c r="B44" i="2" s="1"/>
  <c r="C45" i="1"/>
  <c r="D45" i="1"/>
  <c r="E45" i="1" s="1"/>
  <c r="F45" i="1"/>
  <c r="G45" i="1" s="1"/>
  <c r="H45" i="1"/>
  <c r="I45" i="1"/>
  <c r="J45" i="1"/>
  <c r="K45" i="1"/>
  <c r="L45" i="1" s="1"/>
  <c r="A46" i="1"/>
  <c r="B46" i="1" s="1"/>
  <c r="C46" i="1"/>
  <c r="D46" i="1"/>
  <c r="E46" i="1" s="1"/>
  <c r="N45" i="2" s="1"/>
  <c r="F46" i="1"/>
  <c r="G46" i="1" s="1"/>
  <c r="H46" i="1"/>
  <c r="I46" i="1"/>
  <c r="J46" i="1"/>
  <c r="R46" i="1" s="1"/>
  <c r="K46" i="1"/>
  <c r="L46" i="1" s="1"/>
  <c r="A47" i="1"/>
  <c r="B47" i="1" s="1"/>
  <c r="A46" i="2" s="1"/>
  <c r="C47" i="1"/>
  <c r="D47" i="1"/>
  <c r="E47" i="1" s="1"/>
  <c r="F47" i="1"/>
  <c r="G47" i="1" s="1"/>
  <c r="H47" i="1"/>
  <c r="I47" i="1"/>
  <c r="J47" i="1"/>
  <c r="K47" i="1"/>
  <c r="L47" i="1" s="1"/>
  <c r="A48" i="1"/>
  <c r="B48" i="1" s="1"/>
  <c r="A47" i="2" s="1"/>
  <c r="C48" i="1"/>
  <c r="D48" i="1"/>
  <c r="E48" i="1" s="1"/>
  <c r="F48" i="1"/>
  <c r="G48" i="1" s="1"/>
  <c r="H48" i="1"/>
  <c r="I48" i="1"/>
  <c r="J48" i="1"/>
  <c r="M48" i="1" s="1"/>
  <c r="K48" i="1"/>
  <c r="L48" i="1" s="1"/>
  <c r="A49" i="1"/>
  <c r="B49" i="1" s="1"/>
  <c r="A48" i="2" s="1"/>
  <c r="C49" i="1"/>
  <c r="D49" i="1"/>
  <c r="E49" i="1" s="1"/>
  <c r="L48" i="2" s="1"/>
  <c r="F49" i="1"/>
  <c r="G49" i="1" s="1"/>
  <c r="H49" i="1"/>
  <c r="I49" i="1"/>
  <c r="J49" i="1"/>
  <c r="K49" i="1"/>
  <c r="L49" i="1" s="1"/>
  <c r="A50" i="1"/>
  <c r="B50" i="1" s="1"/>
  <c r="C50" i="1"/>
  <c r="D50" i="1"/>
  <c r="E50" i="1" s="1"/>
  <c r="K49" i="2" s="1"/>
  <c r="F50" i="1"/>
  <c r="G50" i="1" s="1"/>
  <c r="H50" i="1"/>
  <c r="I50" i="1"/>
  <c r="J50" i="1"/>
  <c r="K50" i="1"/>
  <c r="L50" i="1" s="1"/>
  <c r="A51" i="1"/>
  <c r="B51" i="1" s="1"/>
  <c r="B50" i="2" s="1"/>
  <c r="C51" i="1"/>
  <c r="D51" i="1"/>
  <c r="E51" i="1" s="1"/>
  <c r="F51" i="1"/>
  <c r="G51" i="1" s="1"/>
  <c r="H51" i="1"/>
  <c r="I51" i="1"/>
  <c r="J51" i="1"/>
  <c r="M51" i="1" s="1"/>
  <c r="N51" i="1" s="1"/>
  <c r="AK50" i="2" s="1"/>
  <c r="AM50" i="2" s="1"/>
  <c r="K51" i="1"/>
  <c r="L51" i="1" s="1"/>
  <c r="A52" i="1"/>
  <c r="B52" i="1" s="1"/>
  <c r="C52" i="1"/>
  <c r="D52" i="1"/>
  <c r="E52" i="1" s="1"/>
  <c r="F52" i="1"/>
  <c r="G52" i="1" s="1"/>
  <c r="H52" i="1"/>
  <c r="I52" i="1"/>
  <c r="J52" i="1"/>
  <c r="M52" i="1" s="1"/>
  <c r="K52" i="1"/>
  <c r="L52" i="1" s="1"/>
  <c r="A53" i="1"/>
  <c r="B53" i="1" s="1"/>
  <c r="A52" i="2" s="1"/>
  <c r="C53" i="1"/>
  <c r="D53" i="1"/>
  <c r="E53" i="1" s="1"/>
  <c r="F53" i="1"/>
  <c r="G53" i="1" s="1"/>
  <c r="H53" i="1"/>
  <c r="I53" i="1"/>
  <c r="J53" i="1"/>
  <c r="K53" i="1"/>
  <c r="L53" i="1" s="1"/>
  <c r="A54" i="1"/>
  <c r="B54" i="1" s="1"/>
  <c r="A53" i="2" s="1"/>
  <c r="C54" i="1"/>
  <c r="D54" i="1"/>
  <c r="E54" i="1" s="1"/>
  <c r="F54" i="1"/>
  <c r="G54" i="1" s="1"/>
  <c r="H54" i="1"/>
  <c r="I54" i="1"/>
  <c r="J54" i="1"/>
  <c r="R54" i="1" s="1"/>
  <c r="K54" i="1"/>
  <c r="L54" i="1" s="1"/>
  <c r="A55" i="1"/>
  <c r="B55" i="1" s="1"/>
  <c r="A54" i="2" s="1"/>
  <c r="C55" i="1"/>
  <c r="D55" i="1"/>
  <c r="E55" i="1" s="1"/>
  <c r="F55" i="1"/>
  <c r="G55" i="1" s="1"/>
  <c r="H55" i="1"/>
  <c r="I55" i="1"/>
  <c r="J55" i="1"/>
  <c r="K55" i="1"/>
  <c r="L55" i="1" s="1"/>
  <c r="A56" i="1"/>
  <c r="B56" i="1" s="1"/>
  <c r="B55" i="2" s="1"/>
  <c r="C56" i="1"/>
  <c r="D56" i="1"/>
  <c r="E56" i="1" s="1"/>
  <c r="J55" i="2" s="1"/>
  <c r="F56" i="1"/>
  <c r="G56" i="1" s="1"/>
  <c r="H56" i="1"/>
  <c r="I56" i="1"/>
  <c r="J56" i="1"/>
  <c r="K56" i="1"/>
  <c r="L56" i="1" s="1"/>
  <c r="A57" i="1"/>
  <c r="B57" i="1" s="1"/>
  <c r="B56" i="2" s="1"/>
  <c r="C57" i="1"/>
  <c r="D57" i="1"/>
  <c r="E57" i="1" s="1"/>
  <c r="F57" i="1"/>
  <c r="G57" i="1" s="1"/>
  <c r="H57" i="1"/>
  <c r="I57" i="1"/>
  <c r="J57" i="1"/>
  <c r="K57" i="1"/>
  <c r="L57" i="1" s="1"/>
  <c r="A58" i="1"/>
  <c r="B58" i="1" s="1"/>
  <c r="C58" i="1"/>
  <c r="D58" i="1"/>
  <c r="E58" i="1" s="1"/>
  <c r="F58" i="1"/>
  <c r="G58" i="1" s="1"/>
  <c r="H58" i="1"/>
  <c r="I58" i="1"/>
  <c r="J58" i="1"/>
  <c r="K58" i="1"/>
  <c r="L58" i="1" s="1"/>
  <c r="A59" i="1"/>
  <c r="B59" i="1" s="1"/>
  <c r="A58" i="2" s="1"/>
  <c r="C59" i="1"/>
  <c r="D59" i="1"/>
  <c r="E59" i="1" s="1"/>
  <c r="O58" i="2" s="1"/>
  <c r="F59" i="1"/>
  <c r="G59" i="1" s="1"/>
  <c r="H59" i="1"/>
  <c r="I59" i="1"/>
  <c r="J59" i="1"/>
  <c r="M59" i="1" s="1"/>
  <c r="N59" i="1" s="1"/>
  <c r="AK58" i="2" s="1"/>
  <c r="AM58" i="2" s="1"/>
  <c r="K59" i="1"/>
  <c r="L59" i="1" s="1"/>
  <c r="A60" i="1"/>
  <c r="B60" i="1" s="1"/>
  <c r="A59" i="2" s="1"/>
  <c r="C60" i="1"/>
  <c r="D60" i="1"/>
  <c r="E60" i="1" s="1"/>
  <c r="F60" i="1"/>
  <c r="G60" i="1" s="1"/>
  <c r="H60" i="1"/>
  <c r="I60" i="1"/>
  <c r="J60" i="1"/>
  <c r="R60" i="1" s="1"/>
  <c r="K60" i="1"/>
  <c r="L60" i="1" s="1"/>
  <c r="A61" i="1"/>
  <c r="B61" i="1" s="1"/>
  <c r="A60" i="2" s="1"/>
  <c r="C61" i="1"/>
  <c r="D61" i="1"/>
  <c r="E61" i="1" s="1"/>
  <c r="F61" i="1"/>
  <c r="G61" i="1" s="1"/>
  <c r="H61" i="1"/>
  <c r="I61" i="1"/>
  <c r="J61" i="1"/>
  <c r="K61" i="1"/>
  <c r="L61" i="1" s="1"/>
  <c r="A62" i="1"/>
  <c r="B62" i="1" s="1"/>
  <c r="A61" i="2" s="1"/>
  <c r="C62" i="1"/>
  <c r="D62" i="1"/>
  <c r="E62" i="1" s="1"/>
  <c r="L61" i="2" s="1"/>
  <c r="F62" i="1"/>
  <c r="G62" i="1" s="1"/>
  <c r="H62" i="1"/>
  <c r="I62" i="1"/>
  <c r="J62" i="1"/>
  <c r="R62" i="1" s="1"/>
  <c r="K62" i="1"/>
  <c r="L62" i="1" s="1"/>
  <c r="A63" i="1"/>
  <c r="B63" i="1" s="1"/>
  <c r="B62" i="2" s="1"/>
  <c r="C63" i="1"/>
  <c r="D63" i="1"/>
  <c r="E63" i="1" s="1"/>
  <c r="N62" i="2" s="1"/>
  <c r="F63" i="1"/>
  <c r="G63" i="1" s="1"/>
  <c r="H63" i="1"/>
  <c r="I63" i="1"/>
  <c r="J63" i="1"/>
  <c r="M63" i="1" s="1"/>
  <c r="N63" i="1" s="1"/>
  <c r="AK62" i="2" s="1"/>
  <c r="AM62" i="2" s="1"/>
  <c r="K63" i="1"/>
  <c r="L63" i="1" s="1"/>
  <c r="A64" i="1"/>
  <c r="B64" i="1" s="1"/>
  <c r="C64" i="1"/>
  <c r="D64" i="1"/>
  <c r="E64" i="1" s="1"/>
  <c r="F64" i="1"/>
  <c r="G64" i="1" s="1"/>
  <c r="H64" i="1"/>
  <c r="I64" i="1"/>
  <c r="J64" i="1"/>
  <c r="M64" i="1" s="1"/>
  <c r="N64" i="1" s="1"/>
  <c r="AK63" i="2" s="1"/>
  <c r="AM63" i="2" s="1"/>
  <c r="K64" i="1"/>
  <c r="L64" i="1" s="1"/>
  <c r="A65" i="1"/>
  <c r="B65" i="1" s="1"/>
  <c r="A64" i="2" s="1"/>
  <c r="C65" i="1"/>
  <c r="D65" i="1"/>
  <c r="E65" i="1" s="1"/>
  <c r="J64" i="2" s="1"/>
  <c r="F65" i="1"/>
  <c r="G65" i="1" s="1"/>
  <c r="H65" i="1"/>
  <c r="I65" i="1"/>
  <c r="J65" i="1"/>
  <c r="K65" i="1"/>
  <c r="L65" i="1" s="1"/>
  <c r="A66" i="1"/>
  <c r="B66" i="1" s="1"/>
  <c r="A65" i="2" s="1"/>
  <c r="C66" i="1"/>
  <c r="D66" i="1"/>
  <c r="E66" i="1" s="1"/>
  <c r="F66" i="1"/>
  <c r="G66" i="1" s="1"/>
  <c r="H66" i="1"/>
  <c r="I66" i="1"/>
  <c r="J66" i="1"/>
  <c r="R66" i="1" s="1"/>
  <c r="K66" i="1"/>
  <c r="L66" i="1" s="1"/>
  <c r="A67" i="1"/>
  <c r="B67" i="1" s="1"/>
  <c r="B66" i="2" s="1"/>
  <c r="C67" i="1"/>
  <c r="D67" i="1"/>
  <c r="E67" i="1" s="1"/>
  <c r="O66" i="2" s="1"/>
  <c r="F67" i="1"/>
  <c r="G67" i="1" s="1"/>
  <c r="H67" i="1"/>
  <c r="I67" i="1"/>
  <c r="J67" i="1"/>
  <c r="M67" i="1" s="1"/>
  <c r="N67" i="1" s="1"/>
  <c r="AK66" i="2" s="1"/>
  <c r="AM66" i="2" s="1"/>
  <c r="K67" i="1"/>
  <c r="L67" i="1" s="1"/>
  <c r="A68" i="1"/>
  <c r="B68" i="1" s="1"/>
  <c r="C68" i="1"/>
  <c r="D68" i="1"/>
  <c r="E68" i="1" s="1"/>
  <c r="J67" i="2" s="1"/>
  <c r="F68" i="1"/>
  <c r="G68" i="1" s="1"/>
  <c r="H68" i="1"/>
  <c r="I68" i="1"/>
  <c r="J68" i="1"/>
  <c r="M68" i="1" s="1"/>
  <c r="K68" i="1"/>
  <c r="L68" i="1" s="1"/>
  <c r="A69" i="1"/>
  <c r="B69" i="1" s="1"/>
  <c r="A68" i="2" s="1"/>
  <c r="C69" i="1"/>
  <c r="D69" i="1"/>
  <c r="E69" i="1" s="1"/>
  <c r="F69" i="1"/>
  <c r="G69" i="1" s="1"/>
  <c r="H69" i="1"/>
  <c r="I69" i="1"/>
  <c r="J69" i="1"/>
  <c r="K69" i="1"/>
  <c r="L69" i="1" s="1"/>
  <c r="A70" i="1"/>
  <c r="B70" i="1" s="1"/>
  <c r="C70" i="1"/>
  <c r="D70" i="1"/>
  <c r="E70" i="1" s="1"/>
  <c r="F70" i="1"/>
  <c r="G70" i="1" s="1"/>
  <c r="H70" i="1"/>
  <c r="I70" i="1"/>
  <c r="J70" i="1"/>
  <c r="K70" i="1"/>
  <c r="L70" i="1" s="1"/>
  <c r="A71" i="1"/>
  <c r="B71" i="1" s="1"/>
  <c r="A70" i="2" s="1"/>
  <c r="C71" i="1"/>
  <c r="D71" i="1"/>
  <c r="E71" i="1" s="1"/>
  <c r="O70" i="2" s="1"/>
  <c r="F71" i="1"/>
  <c r="G71" i="1" s="1"/>
  <c r="H71" i="1"/>
  <c r="I71" i="1"/>
  <c r="J71" i="1"/>
  <c r="M71" i="1" s="1"/>
  <c r="N71" i="1" s="1"/>
  <c r="AK70" i="2" s="1"/>
  <c r="AM70" i="2" s="1"/>
  <c r="K71" i="1"/>
  <c r="L71" i="1" s="1"/>
  <c r="A72" i="1"/>
  <c r="B72" i="1" s="1"/>
  <c r="A71" i="2" s="1"/>
  <c r="C72" i="1"/>
  <c r="D72" i="1"/>
  <c r="E72" i="1" s="1"/>
  <c r="F72" i="1"/>
  <c r="G72" i="1" s="1"/>
  <c r="H72" i="1"/>
  <c r="I72" i="1"/>
  <c r="J72" i="1"/>
  <c r="M72" i="1" s="1"/>
  <c r="N72" i="1" s="1"/>
  <c r="AK71" i="2" s="1"/>
  <c r="AM71" i="2" s="1"/>
  <c r="K72" i="1"/>
  <c r="L72" i="1" s="1"/>
  <c r="A73" i="1"/>
  <c r="B73" i="1" s="1"/>
  <c r="B72" i="2" s="1"/>
  <c r="C73" i="1"/>
  <c r="D73" i="1"/>
  <c r="E73" i="1" s="1"/>
  <c r="L72" i="2" s="1"/>
  <c r="F73" i="1"/>
  <c r="G73" i="1" s="1"/>
  <c r="H73" i="1"/>
  <c r="I73" i="1"/>
  <c r="J73" i="1"/>
  <c r="K73" i="1"/>
  <c r="L73" i="1" s="1"/>
  <c r="A74" i="1"/>
  <c r="B74" i="1" s="1"/>
  <c r="B73" i="2" s="1"/>
  <c r="C74" i="1"/>
  <c r="D74" i="1"/>
  <c r="E74" i="1" s="1"/>
  <c r="F74" i="1"/>
  <c r="G74" i="1" s="1"/>
  <c r="H74" i="1"/>
  <c r="I74" i="1"/>
  <c r="J74" i="1"/>
  <c r="R74" i="1" s="1"/>
  <c r="K74" i="1"/>
  <c r="L74" i="1" s="1"/>
  <c r="A75" i="1"/>
  <c r="B75" i="1" s="1"/>
  <c r="A74" i="2" s="1"/>
  <c r="C75" i="1"/>
  <c r="D75" i="1"/>
  <c r="E75" i="1" s="1"/>
  <c r="N74" i="2" s="1"/>
  <c r="F75" i="1"/>
  <c r="G75" i="1" s="1"/>
  <c r="H75" i="1"/>
  <c r="I75" i="1"/>
  <c r="J75" i="1"/>
  <c r="M75" i="1" s="1"/>
  <c r="N75" i="1" s="1"/>
  <c r="AK74" i="2" s="1"/>
  <c r="AM74" i="2" s="1"/>
  <c r="K75" i="1"/>
  <c r="L75" i="1" s="1"/>
  <c r="A76" i="1"/>
  <c r="B76" i="1" s="1"/>
  <c r="C76" i="1"/>
  <c r="D76" i="1"/>
  <c r="E76" i="1" s="1"/>
  <c r="F76" i="1"/>
  <c r="G76" i="1" s="1"/>
  <c r="H76" i="1"/>
  <c r="I76" i="1"/>
  <c r="J76" i="1"/>
  <c r="R76" i="1" s="1"/>
  <c r="K76" i="1"/>
  <c r="L76" i="1" s="1"/>
  <c r="A77" i="1"/>
  <c r="B77" i="1" s="1"/>
  <c r="A76" i="2" s="1"/>
  <c r="C77" i="1"/>
  <c r="D77" i="1"/>
  <c r="E77" i="1" s="1"/>
  <c r="J76" i="2" s="1"/>
  <c r="F77" i="1"/>
  <c r="G77" i="1" s="1"/>
  <c r="H77" i="1"/>
  <c r="I77" i="1"/>
  <c r="J77" i="1"/>
  <c r="K77" i="1"/>
  <c r="L77" i="1" s="1"/>
  <c r="A78" i="1"/>
  <c r="B78" i="1" s="1"/>
  <c r="A77" i="2" s="1"/>
  <c r="C78" i="1"/>
  <c r="D78" i="1"/>
  <c r="E78" i="1" s="1"/>
  <c r="F78" i="1"/>
  <c r="G78" i="1" s="1"/>
  <c r="H78" i="1"/>
  <c r="I78" i="1"/>
  <c r="J78" i="1"/>
  <c r="R78" i="1" s="1"/>
  <c r="K78" i="1"/>
  <c r="L78" i="1" s="1"/>
  <c r="A79" i="1"/>
  <c r="B79" i="1" s="1"/>
  <c r="A78" i="2" s="1"/>
  <c r="C79" i="1"/>
  <c r="D79" i="1"/>
  <c r="E79" i="1" s="1"/>
  <c r="F79" i="1"/>
  <c r="G79" i="1" s="1"/>
  <c r="H79" i="1"/>
  <c r="I79" i="1"/>
  <c r="J79" i="1"/>
  <c r="M79" i="1" s="1"/>
  <c r="K79" i="1"/>
  <c r="L79" i="1" s="1"/>
  <c r="A80" i="1"/>
  <c r="B80" i="1" s="1"/>
  <c r="C80" i="1"/>
  <c r="D80" i="1"/>
  <c r="E80" i="1" s="1"/>
  <c r="J79" i="2" s="1"/>
  <c r="F80" i="1"/>
  <c r="G80" i="1" s="1"/>
  <c r="H80" i="1"/>
  <c r="I80" i="1"/>
  <c r="J80" i="1"/>
  <c r="M80" i="1" s="1"/>
  <c r="N80" i="1" s="1"/>
  <c r="AK79" i="2" s="1"/>
  <c r="AM79" i="2" s="1"/>
  <c r="K80" i="1"/>
  <c r="L80" i="1" s="1"/>
  <c r="A81" i="1"/>
  <c r="B81" i="1" s="1"/>
  <c r="A80" i="2" s="1"/>
  <c r="C81" i="1"/>
  <c r="D81" i="1"/>
  <c r="E81" i="1" s="1"/>
  <c r="F81" i="1"/>
  <c r="G81" i="1" s="1"/>
  <c r="H81" i="1"/>
  <c r="I81" i="1"/>
  <c r="J81" i="1"/>
  <c r="K81" i="1"/>
  <c r="L81" i="1" s="1"/>
  <c r="A82" i="1"/>
  <c r="B82" i="1" s="1"/>
  <c r="C82" i="1"/>
  <c r="D82" i="1"/>
  <c r="E82" i="1" s="1"/>
  <c r="F82" i="1"/>
  <c r="G82" i="1" s="1"/>
  <c r="H82" i="1"/>
  <c r="I82" i="1"/>
  <c r="J82" i="1"/>
  <c r="M82" i="1" s="1"/>
  <c r="K82" i="1"/>
  <c r="L82" i="1" s="1"/>
  <c r="A83" i="1"/>
  <c r="B83" i="1" s="1"/>
  <c r="A82" i="2" s="1"/>
  <c r="C83" i="1"/>
  <c r="D83" i="1"/>
  <c r="E83" i="1" s="1"/>
  <c r="F83" i="1"/>
  <c r="G83" i="1" s="1"/>
  <c r="H83" i="1"/>
  <c r="I83" i="1"/>
  <c r="J83" i="1"/>
  <c r="K83" i="1"/>
  <c r="L83" i="1" s="1"/>
  <c r="A84" i="1"/>
  <c r="B84" i="1" s="1"/>
  <c r="C84" i="1"/>
  <c r="D84" i="1"/>
  <c r="E84" i="1" s="1"/>
  <c r="F84" i="1"/>
  <c r="G84" i="1" s="1"/>
  <c r="H84" i="1"/>
  <c r="I84" i="1"/>
  <c r="J84" i="1"/>
  <c r="R84" i="1" s="1"/>
  <c r="K84" i="1"/>
  <c r="L84" i="1" s="1"/>
  <c r="A85" i="1"/>
  <c r="B85" i="1" s="1"/>
  <c r="A84" i="2" s="1"/>
  <c r="C85" i="1"/>
  <c r="D85" i="1"/>
  <c r="E85" i="1" s="1"/>
  <c r="F85" i="1"/>
  <c r="G85" i="1" s="1"/>
  <c r="H85" i="1"/>
  <c r="I85" i="1"/>
  <c r="J85" i="1"/>
  <c r="K85" i="1"/>
  <c r="L85" i="1" s="1"/>
  <c r="A86" i="1"/>
  <c r="B86" i="1" s="1"/>
  <c r="A85" i="2" s="1"/>
  <c r="C86" i="1"/>
  <c r="D86" i="1"/>
  <c r="E86" i="1" s="1"/>
  <c r="F86" i="1"/>
  <c r="G86" i="1" s="1"/>
  <c r="H86" i="1"/>
  <c r="I86" i="1"/>
  <c r="J86" i="1"/>
  <c r="M86" i="1" s="1"/>
  <c r="N86" i="1" s="1"/>
  <c r="AK85" i="2" s="1"/>
  <c r="AM85" i="2" s="1"/>
  <c r="K86" i="1"/>
  <c r="L86" i="1" s="1"/>
  <c r="A87" i="1"/>
  <c r="B87" i="1" s="1"/>
  <c r="A86" i="2" s="1"/>
  <c r="C87" i="1"/>
  <c r="D87" i="1"/>
  <c r="E87" i="1" s="1"/>
  <c r="L86" i="2" s="1"/>
  <c r="F87" i="1"/>
  <c r="G87" i="1" s="1"/>
  <c r="H87" i="1"/>
  <c r="I87" i="1"/>
  <c r="J87" i="1"/>
  <c r="K87" i="1"/>
  <c r="L87" i="1" s="1"/>
  <c r="A88" i="1"/>
  <c r="B88" i="1" s="1"/>
  <c r="C88" i="1"/>
  <c r="D88" i="1"/>
  <c r="E88" i="1" s="1"/>
  <c r="F88" i="1"/>
  <c r="G88" i="1" s="1"/>
  <c r="H88" i="1"/>
  <c r="I88" i="1"/>
  <c r="J88" i="1"/>
  <c r="M88" i="1" s="1"/>
  <c r="N88" i="1" s="1"/>
  <c r="AK87" i="2" s="1"/>
  <c r="AM87" i="2" s="1"/>
  <c r="K88" i="1"/>
  <c r="L88" i="1" s="1"/>
  <c r="A89" i="1"/>
  <c r="B89" i="1" s="1"/>
  <c r="A88" i="2" s="1"/>
  <c r="C89" i="1"/>
  <c r="D89" i="1"/>
  <c r="E89" i="1" s="1"/>
  <c r="O88" i="2" s="1"/>
  <c r="F89" i="1"/>
  <c r="G89" i="1" s="1"/>
  <c r="H89" i="1"/>
  <c r="I89" i="1"/>
  <c r="J89" i="1"/>
  <c r="K89" i="1"/>
  <c r="L89" i="1" s="1"/>
  <c r="A90" i="1"/>
  <c r="B90" i="1" s="1"/>
  <c r="A89" i="2" s="1"/>
  <c r="C90" i="1"/>
  <c r="D90" i="1"/>
  <c r="E90" i="1" s="1"/>
  <c r="F90" i="1"/>
  <c r="G90" i="1" s="1"/>
  <c r="H90" i="1"/>
  <c r="I90" i="1"/>
  <c r="J90" i="1"/>
  <c r="Q90" i="1" s="1"/>
  <c r="K90" i="1"/>
  <c r="L90" i="1" s="1"/>
  <c r="A91" i="1"/>
  <c r="B91" i="1" s="1"/>
  <c r="A90" i="2" s="1"/>
  <c r="C91" i="1"/>
  <c r="D91" i="1"/>
  <c r="E91" i="1" s="1"/>
  <c r="F91" i="1"/>
  <c r="G91" i="1" s="1"/>
  <c r="H91" i="1"/>
  <c r="I91" i="1"/>
  <c r="J91" i="1"/>
  <c r="M91" i="1" s="1"/>
  <c r="N91" i="1" s="1"/>
  <c r="AK90" i="2" s="1"/>
  <c r="AM90" i="2" s="1"/>
  <c r="K91" i="1"/>
  <c r="L91" i="1" s="1"/>
  <c r="A92" i="1"/>
  <c r="B92" i="1" s="1"/>
  <c r="C92" i="1"/>
  <c r="D92" i="1"/>
  <c r="E92" i="1" s="1"/>
  <c r="M91" i="2" s="1"/>
  <c r="F92" i="1"/>
  <c r="G92" i="1" s="1"/>
  <c r="H92" i="1"/>
  <c r="I92" i="1"/>
  <c r="J92" i="1"/>
  <c r="R92" i="1" s="1"/>
  <c r="K92" i="1"/>
  <c r="L92" i="1" s="1"/>
  <c r="A93" i="1"/>
  <c r="B93" i="1" s="1"/>
  <c r="C93" i="1"/>
  <c r="D93" i="1"/>
  <c r="E93" i="1" s="1"/>
  <c r="F93" i="1"/>
  <c r="G93" i="1" s="1"/>
  <c r="H93" i="1"/>
  <c r="I93" i="1"/>
  <c r="J93" i="1"/>
  <c r="K93" i="1"/>
  <c r="L93" i="1" s="1"/>
  <c r="A94" i="1"/>
  <c r="B94" i="1" s="1"/>
  <c r="C94" i="1"/>
  <c r="D94" i="1"/>
  <c r="E94" i="1" s="1"/>
  <c r="N93" i="2" s="1"/>
  <c r="F94" i="1"/>
  <c r="G94" i="1" s="1"/>
  <c r="H94" i="1"/>
  <c r="I94" i="1"/>
  <c r="J94" i="1"/>
  <c r="K94" i="1"/>
  <c r="L94" i="1" s="1"/>
  <c r="A95" i="1"/>
  <c r="B95" i="1" s="1"/>
  <c r="A94" i="2" s="1"/>
  <c r="C95" i="1"/>
  <c r="D95" i="1"/>
  <c r="E95" i="1" s="1"/>
  <c r="O94" i="2" s="1"/>
  <c r="F95" i="1"/>
  <c r="G95" i="1" s="1"/>
  <c r="H95" i="1"/>
  <c r="I95" i="1"/>
  <c r="J95" i="1"/>
  <c r="M95" i="1" s="1"/>
  <c r="K95" i="1"/>
  <c r="L95" i="1" s="1"/>
  <c r="A96" i="1"/>
  <c r="B96" i="1" s="1"/>
  <c r="C96" i="1"/>
  <c r="D96" i="1"/>
  <c r="E96" i="1" s="1"/>
  <c r="F96" i="1"/>
  <c r="G96" i="1" s="1"/>
  <c r="H96" i="1"/>
  <c r="I96" i="1"/>
  <c r="J96" i="1"/>
  <c r="R96" i="1" s="1"/>
  <c r="K96" i="1"/>
  <c r="L96" i="1" s="1"/>
  <c r="A97" i="1"/>
  <c r="B97" i="1" s="1"/>
  <c r="B96" i="2" s="1"/>
  <c r="C97" i="1"/>
  <c r="D97" i="1"/>
  <c r="E97" i="1" s="1"/>
  <c r="F97" i="1"/>
  <c r="G97" i="1" s="1"/>
  <c r="H97" i="1"/>
  <c r="I97" i="1"/>
  <c r="J97" i="1"/>
  <c r="K97" i="1"/>
  <c r="L97" i="1" s="1"/>
  <c r="A98" i="1"/>
  <c r="B98" i="1" s="1"/>
  <c r="B97" i="2" s="1"/>
  <c r="C98" i="1"/>
  <c r="D98" i="1"/>
  <c r="E98" i="1" s="1"/>
  <c r="F98" i="1"/>
  <c r="G98" i="1" s="1"/>
  <c r="H98" i="1"/>
  <c r="I98" i="1"/>
  <c r="J98" i="1"/>
  <c r="R98" i="1" s="1"/>
  <c r="K98" i="1"/>
  <c r="L98" i="1" s="1"/>
  <c r="A99" i="1"/>
  <c r="B99" i="1" s="1"/>
  <c r="A98" i="2" s="1"/>
  <c r="C99" i="1"/>
  <c r="D99" i="1"/>
  <c r="E99" i="1" s="1"/>
  <c r="N98" i="2" s="1"/>
  <c r="F99" i="1"/>
  <c r="G99" i="1" s="1"/>
  <c r="H99" i="1"/>
  <c r="I99" i="1"/>
  <c r="J99" i="1"/>
  <c r="M99" i="1" s="1"/>
  <c r="N99" i="1" s="1"/>
  <c r="AK98" i="2" s="1"/>
  <c r="AM98" i="2" s="1"/>
  <c r="K99" i="1"/>
  <c r="L99" i="1" s="1"/>
  <c r="A100" i="1"/>
  <c r="B100" i="1" s="1"/>
  <c r="C100" i="1"/>
  <c r="D100" i="1"/>
  <c r="E100" i="1" s="1"/>
  <c r="F100" i="1"/>
  <c r="G100" i="1" s="1"/>
  <c r="H100" i="1"/>
  <c r="I100" i="1"/>
  <c r="J100" i="1"/>
  <c r="Q100" i="1" s="1"/>
  <c r="K100" i="1"/>
  <c r="L100" i="1" s="1"/>
  <c r="A101" i="1"/>
  <c r="B101" i="1" s="1"/>
  <c r="A100" i="2" s="1"/>
  <c r="C101" i="1"/>
  <c r="D101" i="1"/>
  <c r="E101" i="1" s="1"/>
  <c r="J100" i="2" s="1"/>
  <c r="F101" i="1"/>
  <c r="G101" i="1" s="1"/>
  <c r="H101" i="1"/>
  <c r="I101" i="1"/>
  <c r="J101" i="1"/>
  <c r="Q101" i="1" s="1"/>
  <c r="K101" i="1"/>
  <c r="L101" i="1" s="1"/>
  <c r="A102" i="1"/>
  <c r="B102" i="1" s="1"/>
  <c r="C102" i="1"/>
  <c r="D102" i="1"/>
  <c r="E102" i="1" s="1"/>
  <c r="F102" i="1"/>
  <c r="G102" i="1" s="1"/>
  <c r="H102" i="1"/>
  <c r="I102" i="1"/>
  <c r="J102" i="1"/>
  <c r="M102" i="1" s="1"/>
  <c r="N102" i="1" s="1"/>
  <c r="AK101" i="2" s="1"/>
  <c r="AM101" i="2" s="1"/>
  <c r="K102" i="1"/>
  <c r="L102" i="1" s="1"/>
  <c r="A103" i="1"/>
  <c r="B103" i="1" s="1"/>
  <c r="B102" i="2" s="1"/>
  <c r="C103" i="1"/>
  <c r="D103" i="1"/>
  <c r="E103" i="1" s="1"/>
  <c r="F103" i="1"/>
  <c r="G103" i="1" s="1"/>
  <c r="H103" i="1"/>
  <c r="I103" i="1"/>
  <c r="J103" i="1"/>
  <c r="M103" i="1" s="1"/>
  <c r="K103" i="1"/>
  <c r="L103" i="1" s="1"/>
  <c r="A104" i="1"/>
  <c r="B104" i="1" s="1"/>
  <c r="C104" i="1"/>
  <c r="D104" i="1"/>
  <c r="E104" i="1" s="1"/>
  <c r="F104" i="1"/>
  <c r="G104" i="1" s="1"/>
  <c r="H104" i="1"/>
  <c r="I104" i="1"/>
  <c r="J104" i="1"/>
  <c r="M104" i="1" s="1"/>
  <c r="N104" i="1" s="1"/>
  <c r="AK103" i="2" s="1"/>
  <c r="AM103" i="2" s="1"/>
  <c r="K104" i="1"/>
  <c r="L104" i="1" s="1"/>
  <c r="A105" i="1"/>
  <c r="B105" i="1" s="1"/>
  <c r="A104" i="2" s="1"/>
  <c r="C105" i="1"/>
  <c r="D105" i="1"/>
  <c r="E105" i="1" s="1"/>
  <c r="F105" i="1"/>
  <c r="G105" i="1" s="1"/>
  <c r="H105" i="1"/>
  <c r="I105" i="1"/>
  <c r="J105" i="1"/>
  <c r="K105" i="1"/>
  <c r="L105" i="1" s="1"/>
  <c r="A106" i="1"/>
  <c r="B106" i="1" s="1"/>
  <c r="C106" i="1"/>
  <c r="D106" i="1"/>
  <c r="E106" i="1" s="1"/>
  <c r="F106" i="1"/>
  <c r="G106" i="1" s="1"/>
  <c r="H106" i="1"/>
  <c r="I106" i="1"/>
  <c r="J106" i="1"/>
  <c r="K106" i="1"/>
  <c r="L106" i="1" s="1"/>
  <c r="A107" i="1"/>
  <c r="B107" i="1" s="1"/>
  <c r="A106" i="2" s="1"/>
  <c r="C107" i="1"/>
  <c r="D107" i="1"/>
  <c r="E107" i="1" s="1"/>
  <c r="F107" i="1"/>
  <c r="G107" i="1" s="1"/>
  <c r="H107" i="1"/>
  <c r="I107" i="1"/>
  <c r="J107" i="1"/>
  <c r="K107" i="1"/>
  <c r="L107" i="1" s="1"/>
  <c r="A108" i="1"/>
  <c r="B108" i="1" s="1"/>
  <c r="A107" i="2" s="1"/>
  <c r="C108" i="1"/>
  <c r="D108" i="1"/>
  <c r="E108" i="1" s="1"/>
  <c r="F108" i="1"/>
  <c r="G108" i="1" s="1"/>
  <c r="H108" i="1"/>
  <c r="I108" i="1"/>
  <c r="J108" i="1"/>
  <c r="K108" i="1"/>
  <c r="L108" i="1" s="1"/>
  <c r="A109" i="1"/>
  <c r="B109" i="1" s="1"/>
  <c r="A108" i="2" s="1"/>
  <c r="C109" i="1"/>
  <c r="D109" i="1"/>
  <c r="E109" i="1" s="1"/>
  <c r="F109" i="1"/>
  <c r="G109" i="1" s="1"/>
  <c r="H109" i="1"/>
  <c r="I109" i="1"/>
  <c r="J109" i="1"/>
  <c r="M109" i="1" s="1"/>
  <c r="N109" i="1" s="1"/>
  <c r="AK108" i="2" s="1"/>
  <c r="AM108" i="2" s="1"/>
  <c r="K109" i="1"/>
  <c r="L109" i="1" s="1"/>
  <c r="A110" i="1"/>
  <c r="B110" i="1" s="1"/>
  <c r="B109" i="2" s="1"/>
  <c r="C110" i="1"/>
  <c r="D110" i="1"/>
  <c r="E110" i="1" s="1"/>
  <c r="F110" i="1"/>
  <c r="G110" i="1" s="1"/>
  <c r="H110" i="1"/>
  <c r="I110" i="1"/>
  <c r="J110" i="1"/>
  <c r="M110" i="1" s="1"/>
  <c r="N110" i="1" s="1"/>
  <c r="AK109" i="2" s="1"/>
  <c r="AM109" i="2" s="1"/>
  <c r="K110" i="1"/>
  <c r="L110" i="1" s="1"/>
  <c r="A111" i="1"/>
  <c r="B111" i="1" s="1"/>
  <c r="A110" i="2" s="1"/>
  <c r="C111" i="1"/>
  <c r="D111" i="1"/>
  <c r="E111" i="1" s="1"/>
  <c r="F111" i="1"/>
  <c r="G111" i="1" s="1"/>
  <c r="H111" i="1"/>
  <c r="I111" i="1"/>
  <c r="J111" i="1"/>
  <c r="Q111" i="1" s="1"/>
  <c r="K111" i="1"/>
  <c r="L111" i="1" s="1"/>
  <c r="A112" i="1"/>
  <c r="B112" i="1" s="1"/>
  <c r="C112" i="1"/>
  <c r="D112" i="1"/>
  <c r="E112" i="1" s="1"/>
  <c r="F112" i="1"/>
  <c r="G112" i="1" s="1"/>
  <c r="H112" i="1"/>
  <c r="I112" i="1"/>
  <c r="J112" i="1"/>
  <c r="K112" i="1"/>
  <c r="L112" i="1" s="1"/>
  <c r="A113" i="1"/>
  <c r="B113" i="1" s="1"/>
  <c r="A112" i="2" s="1"/>
  <c r="C113" i="1"/>
  <c r="D113" i="1"/>
  <c r="E113" i="1" s="1"/>
  <c r="O112" i="2" s="1"/>
  <c r="F113" i="1"/>
  <c r="G113" i="1" s="1"/>
  <c r="H113" i="1"/>
  <c r="I113" i="1"/>
  <c r="J113" i="1"/>
  <c r="M113" i="1" s="1"/>
  <c r="K113" i="1"/>
  <c r="L113" i="1" s="1"/>
  <c r="A114" i="1"/>
  <c r="B114" i="1" s="1"/>
  <c r="C114" i="1"/>
  <c r="D114" i="1"/>
  <c r="E114" i="1" s="1"/>
  <c r="F114" i="1"/>
  <c r="G114" i="1" s="1"/>
  <c r="H114" i="1"/>
  <c r="I114" i="1"/>
  <c r="J114" i="1"/>
  <c r="K114" i="1"/>
  <c r="L114" i="1" s="1"/>
  <c r="A115" i="1"/>
  <c r="B115" i="1" s="1"/>
  <c r="B114" i="2" s="1"/>
  <c r="C115" i="1"/>
  <c r="D115" i="1"/>
  <c r="E115" i="1" s="1"/>
  <c r="F115" i="1"/>
  <c r="G115" i="1" s="1"/>
  <c r="H115" i="1"/>
  <c r="I115" i="1"/>
  <c r="J115" i="1"/>
  <c r="M115" i="1" s="1"/>
  <c r="N115" i="1" s="1"/>
  <c r="AK114" i="2" s="1"/>
  <c r="AM114" i="2" s="1"/>
  <c r="K115" i="1"/>
  <c r="L115" i="1" s="1"/>
  <c r="A116" i="1"/>
  <c r="B116" i="1" s="1"/>
  <c r="C116" i="1"/>
  <c r="D116" i="1"/>
  <c r="E116" i="1" s="1"/>
  <c r="F116" i="1"/>
  <c r="G116" i="1" s="1"/>
  <c r="H116" i="1"/>
  <c r="I116" i="1"/>
  <c r="J116" i="1"/>
  <c r="M116" i="1" s="1"/>
  <c r="K116" i="1"/>
  <c r="L116" i="1" s="1"/>
  <c r="A117" i="1"/>
  <c r="B117" i="1" s="1"/>
  <c r="A116" i="2" s="1"/>
  <c r="C117" i="1"/>
  <c r="D117" i="1"/>
  <c r="E117" i="1" s="1"/>
  <c r="F117" i="1"/>
  <c r="G117" i="1" s="1"/>
  <c r="H117" i="1"/>
  <c r="I117" i="1"/>
  <c r="J117" i="1"/>
  <c r="Q117" i="1" s="1"/>
  <c r="K117" i="1"/>
  <c r="L117" i="1" s="1"/>
  <c r="A118" i="1"/>
  <c r="B118" i="1" s="1"/>
  <c r="C118" i="1"/>
  <c r="D118" i="1"/>
  <c r="E118" i="1" s="1"/>
  <c r="N117" i="2" s="1"/>
  <c r="F118" i="1"/>
  <c r="G118" i="1" s="1"/>
  <c r="H118" i="1"/>
  <c r="I118" i="1"/>
  <c r="J118" i="1"/>
  <c r="Q118" i="1" s="1"/>
  <c r="K118" i="1"/>
  <c r="L118" i="1" s="1"/>
  <c r="A119" i="1"/>
  <c r="B119" i="1" s="1"/>
  <c r="A118" i="2" s="1"/>
  <c r="C119" i="1"/>
  <c r="D119" i="1"/>
  <c r="E119" i="1" s="1"/>
  <c r="O118" i="2" s="1"/>
  <c r="F119" i="1"/>
  <c r="G119" i="1" s="1"/>
  <c r="H119" i="1"/>
  <c r="I119" i="1"/>
  <c r="J119" i="1"/>
  <c r="K119" i="1"/>
  <c r="L119" i="1" s="1"/>
  <c r="A120" i="1"/>
  <c r="B120" i="1" s="1"/>
  <c r="A119" i="2" s="1"/>
  <c r="C120" i="1"/>
  <c r="D120" i="1"/>
  <c r="E120" i="1" s="1"/>
  <c r="N119" i="2" s="1"/>
  <c r="F120" i="1"/>
  <c r="G120" i="1" s="1"/>
  <c r="H120" i="1"/>
  <c r="I120" i="1"/>
  <c r="J120" i="1"/>
  <c r="R120" i="1" s="1"/>
  <c r="K120" i="1"/>
  <c r="L120" i="1" s="1"/>
  <c r="A121" i="1"/>
  <c r="B121" i="1" s="1"/>
  <c r="A120" i="2" s="1"/>
  <c r="C121" i="1"/>
  <c r="D121" i="1"/>
  <c r="E121" i="1" s="1"/>
  <c r="F121" i="1"/>
  <c r="G121" i="1" s="1"/>
  <c r="H121" i="1"/>
  <c r="I121" i="1"/>
  <c r="J121" i="1"/>
  <c r="M121" i="1" s="1"/>
  <c r="N121" i="1" s="1"/>
  <c r="AK120" i="2" s="1"/>
  <c r="AM120" i="2" s="1"/>
  <c r="K121" i="1"/>
  <c r="L121" i="1" s="1"/>
  <c r="A122" i="1"/>
  <c r="B122" i="1" s="1"/>
  <c r="B121" i="2" s="1"/>
  <c r="C122" i="1"/>
  <c r="D122" i="1"/>
  <c r="E122" i="1" s="1"/>
  <c r="F122" i="1"/>
  <c r="G122" i="1" s="1"/>
  <c r="H122" i="1"/>
  <c r="I122" i="1"/>
  <c r="J122" i="1"/>
  <c r="R122" i="1" s="1"/>
  <c r="K122" i="1"/>
  <c r="L122" i="1" s="1"/>
  <c r="A123" i="1"/>
  <c r="B123" i="1" s="1"/>
  <c r="A122" i="2" s="1"/>
  <c r="C123" i="1"/>
  <c r="D123" i="1"/>
  <c r="E123" i="1" s="1"/>
  <c r="F123" i="1"/>
  <c r="G123" i="1" s="1"/>
  <c r="H123" i="1"/>
  <c r="I123" i="1"/>
  <c r="J123" i="1"/>
  <c r="K123" i="1"/>
  <c r="L123" i="1" s="1"/>
  <c r="A124" i="1"/>
  <c r="B124" i="1" s="1"/>
  <c r="C124" i="1"/>
  <c r="D124" i="1"/>
  <c r="E124" i="1" s="1"/>
  <c r="F124" i="1"/>
  <c r="G124" i="1" s="1"/>
  <c r="H124" i="1"/>
  <c r="I124" i="1"/>
  <c r="J124" i="1"/>
  <c r="R124" i="1" s="1"/>
  <c r="K124" i="1"/>
  <c r="L124" i="1" s="1"/>
  <c r="A125" i="1"/>
  <c r="B125" i="1" s="1"/>
  <c r="A124" i="2" s="1"/>
  <c r="C125" i="1"/>
  <c r="D125" i="1"/>
  <c r="E125" i="1" s="1"/>
  <c r="J124" i="2" s="1"/>
  <c r="F125" i="1"/>
  <c r="G125" i="1" s="1"/>
  <c r="H125" i="1"/>
  <c r="I125" i="1"/>
  <c r="J125" i="1"/>
  <c r="K125" i="1"/>
  <c r="L125" i="1" s="1"/>
  <c r="A126" i="1"/>
  <c r="B126" i="1" s="1"/>
  <c r="C126" i="1"/>
  <c r="D126" i="1"/>
  <c r="E126" i="1" s="1"/>
  <c r="F126" i="1"/>
  <c r="G126" i="1" s="1"/>
  <c r="H126" i="1"/>
  <c r="I126" i="1"/>
  <c r="J126" i="1"/>
  <c r="K126" i="1"/>
  <c r="L126" i="1" s="1"/>
  <c r="A127" i="1"/>
  <c r="B127" i="1" s="1"/>
  <c r="B126" i="2" s="1"/>
  <c r="C127" i="1"/>
  <c r="D127" i="1"/>
  <c r="E127" i="1" s="1"/>
  <c r="F127" i="1"/>
  <c r="G127" i="1" s="1"/>
  <c r="H127" i="1"/>
  <c r="I127" i="1"/>
  <c r="J127" i="1"/>
  <c r="M127" i="1" s="1"/>
  <c r="N127" i="1" s="1"/>
  <c r="AK126" i="2" s="1"/>
  <c r="AM126" i="2" s="1"/>
  <c r="K127" i="1"/>
  <c r="L127" i="1" s="1"/>
  <c r="A128" i="1"/>
  <c r="B128" i="1" s="1"/>
  <c r="C128" i="1"/>
  <c r="D128" i="1"/>
  <c r="E128" i="1" s="1"/>
  <c r="J127" i="2" s="1"/>
  <c r="F128" i="1"/>
  <c r="G128" i="1" s="1"/>
  <c r="H128" i="1"/>
  <c r="I128" i="1"/>
  <c r="J128" i="1"/>
  <c r="M128" i="1" s="1"/>
  <c r="N128" i="1" s="1"/>
  <c r="AK127" i="2" s="1"/>
  <c r="AM127" i="2" s="1"/>
  <c r="K128" i="1"/>
  <c r="L128" i="1" s="1"/>
  <c r="A129" i="1"/>
  <c r="B129" i="1" s="1"/>
  <c r="A128" i="2" s="1"/>
  <c r="C129" i="1"/>
  <c r="D129" i="1"/>
  <c r="E129" i="1" s="1"/>
  <c r="F129" i="1"/>
  <c r="G129" i="1" s="1"/>
  <c r="H129" i="1"/>
  <c r="I129" i="1"/>
  <c r="J129" i="1"/>
  <c r="K129" i="1"/>
  <c r="L129" i="1" s="1"/>
  <c r="A130" i="1"/>
  <c r="B130" i="1" s="1"/>
  <c r="C130" i="1"/>
  <c r="D130" i="1"/>
  <c r="E130" i="1" s="1"/>
  <c r="F130" i="1"/>
  <c r="G130" i="1" s="1"/>
  <c r="H130" i="1"/>
  <c r="I130" i="1"/>
  <c r="J130" i="1"/>
  <c r="M130" i="1" s="1"/>
  <c r="K130" i="1"/>
  <c r="L130" i="1" s="1"/>
  <c r="A131" i="1"/>
  <c r="B131" i="1" s="1"/>
  <c r="A130" i="2" s="1"/>
  <c r="C131" i="1"/>
  <c r="D131" i="1"/>
  <c r="E131" i="1" s="1"/>
  <c r="F131" i="1"/>
  <c r="G131" i="1" s="1"/>
  <c r="H131" i="1"/>
  <c r="I131" i="1"/>
  <c r="J131" i="1"/>
  <c r="M131" i="1" s="1"/>
  <c r="N131" i="1" s="1"/>
  <c r="AK130" i="2" s="1"/>
  <c r="AM130" i="2" s="1"/>
  <c r="K131" i="1"/>
  <c r="L131" i="1" s="1"/>
  <c r="A132" i="1"/>
  <c r="B132" i="1" s="1"/>
  <c r="A131" i="2" s="1"/>
  <c r="C132" i="1"/>
  <c r="D132" i="1"/>
  <c r="E132" i="1" s="1"/>
  <c r="F132" i="1"/>
  <c r="G132" i="1" s="1"/>
  <c r="H132" i="1"/>
  <c r="I132" i="1"/>
  <c r="J132" i="1"/>
  <c r="M132" i="1" s="1"/>
  <c r="K132" i="1"/>
  <c r="L132" i="1" s="1"/>
  <c r="A133" i="1"/>
  <c r="B133" i="1" s="1"/>
  <c r="B132" i="2" s="1"/>
  <c r="C133" i="1"/>
  <c r="D133" i="1"/>
  <c r="E133" i="1" s="1"/>
  <c r="F133" i="1"/>
  <c r="G133" i="1" s="1"/>
  <c r="H133" i="1"/>
  <c r="I133" i="1"/>
  <c r="J133" i="1"/>
  <c r="Q133" i="1" s="1"/>
  <c r="K133" i="1"/>
  <c r="L133" i="1" s="1"/>
  <c r="A134" i="1"/>
  <c r="B134" i="1" s="1"/>
  <c r="A133" i="2" s="1"/>
  <c r="C134" i="1"/>
  <c r="D134" i="1"/>
  <c r="E134" i="1" s="1"/>
  <c r="L133" i="2" s="1"/>
  <c r="F134" i="1"/>
  <c r="G134" i="1" s="1"/>
  <c r="H134" i="1"/>
  <c r="I134" i="1"/>
  <c r="J134" i="1"/>
  <c r="M134" i="1" s="1"/>
  <c r="K134" i="1"/>
  <c r="L134" i="1" s="1"/>
  <c r="A135" i="1"/>
  <c r="B135" i="1" s="1"/>
  <c r="C135" i="1"/>
  <c r="D135" i="1"/>
  <c r="E135" i="1" s="1"/>
  <c r="F135" i="1"/>
  <c r="G135" i="1" s="1"/>
  <c r="H135" i="1"/>
  <c r="I135" i="1"/>
  <c r="J135" i="1"/>
  <c r="K135" i="1"/>
  <c r="L135" i="1" s="1"/>
  <c r="A136" i="1"/>
  <c r="B136" i="1" s="1"/>
  <c r="C136" i="1"/>
  <c r="D136" i="1"/>
  <c r="E136" i="1" s="1"/>
  <c r="F136" i="1"/>
  <c r="G136" i="1" s="1"/>
  <c r="H136" i="1"/>
  <c r="I136" i="1"/>
  <c r="J136" i="1"/>
  <c r="K136" i="1"/>
  <c r="L136" i="1" s="1"/>
  <c r="A137" i="1"/>
  <c r="B137" i="1" s="1"/>
  <c r="A136" i="2" s="1"/>
  <c r="C137" i="1"/>
  <c r="D137" i="1"/>
  <c r="E137" i="1" s="1"/>
  <c r="J136" i="2" s="1"/>
  <c r="F137" i="1"/>
  <c r="G137" i="1" s="1"/>
  <c r="H137" i="1"/>
  <c r="I137" i="1"/>
  <c r="J137" i="1"/>
  <c r="M137" i="1" s="1"/>
  <c r="K137" i="1"/>
  <c r="L137" i="1" s="1"/>
  <c r="A138" i="1"/>
  <c r="B138" i="1" s="1"/>
  <c r="C138" i="1"/>
  <c r="D138" i="1"/>
  <c r="E138" i="1" s="1"/>
  <c r="F138" i="1"/>
  <c r="G138" i="1" s="1"/>
  <c r="H138" i="1"/>
  <c r="I138" i="1"/>
  <c r="J138" i="1"/>
  <c r="Q138" i="1" s="1"/>
  <c r="K138" i="1"/>
  <c r="L138" i="1" s="1"/>
  <c r="A139" i="1"/>
  <c r="B139" i="1" s="1"/>
  <c r="A138" i="2" s="1"/>
  <c r="C139" i="1"/>
  <c r="D139" i="1"/>
  <c r="E139" i="1" s="1"/>
  <c r="F139" i="1"/>
  <c r="G139" i="1" s="1"/>
  <c r="H139" i="1"/>
  <c r="I139" i="1"/>
  <c r="J139" i="1"/>
  <c r="K139" i="1"/>
  <c r="L139" i="1" s="1"/>
  <c r="A140" i="1"/>
  <c r="B140" i="1" s="1"/>
  <c r="C140" i="1"/>
  <c r="D140" i="1"/>
  <c r="E140" i="1" s="1"/>
  <c r="J139" i="2" s="1"/>
  <c r="F140" i="1"/>
  <c r="G140" i="1" s="1"/>
  <c r="H140" i="1"/>
  <c r="I140" i="1"/>
  <c r="J140" i="1"/>
  <c r="M140" i="1" s="1"/>
  <c r="N140" i="1" s="1"/>
  <c r="AK139" i="2" s="1"/>
  <c r="AM139" i="2" s="1"/>
  <c r="K140" i="1"/>
  <c r="L140" i="1" s="1"/>
  <c r="A141" i="1"/>
  <c r="B141" i="1" s="1"/>
  <c r="A140" i="2" s="1"/>
  <c r="C141" i="1"/>
  <c r="D141" i="1"/>
  <c r="E141" i="1" s="1"/>
  <c r="F141" i="1"/>
  <c r="G141" i="1" s="1"/>
  <c r="H141" i="1"/>
  <c r="I141" i="1"/>
  <c r="J141" i="1"/>
  <c r="K141" i="1"/>
  <c r="L141" i="1" s="1"/>
  <c r="A142" i="1"/>
  <c r="B142" i="1" s="1"/>
  <c r="C142" i="1"/>
  <c r="D142" i="1"/>
  <c r="E142" i="1" s="1"/>
  <c r="N141" i="2" s="1"/>
  <c r="F142" i="1"/>
  <c r="G142" i="1" s="1"/>
  <c r="H142" i="1"/>
  <c r="I142" i="1"/>
  <c r="J142" i="1"/>
  <c r="K142" i="1"/>
  <c r="L142" i="1" s="1"/>
  <c r="A143" i="1"/>
  <c r="B143" i="1" s="1"/>
  <c r="A142" i="2" s="1"/>
  <c r="C143" i="1"/>
  <c r="D143" i="1"/>
  <c r="E143" i="1" s="1"/>
  <c r="L142" i="2" s="1"/>
  <c r="F143" i="1"/>
  <c r="G143" i="1" s="1"/>
  <c r="H143" i="1"/>
  <c r="I143" i="1"/>
  <c r="J143" i="1"/>
  <c r="M143" i="1" s="1"/>
  <c r="N143" i="1" s="1"/>
  <c r="AK142" i="2" s="1"/>
  <c r="AM142" i="2" s="1"/>
  <c r="K143" i="1"/>
  <c r="L143" i="1" s="1"/>
  <c r="A144" i="1"/>
  <c r="B144" i="1" s="1"/>
  <c r="A143" i="2" s="1"/>
  <c r="C144" i="1"/>
  <c r="D144" i="1"/>
  <c r="E144" i="1" s="1"/>
  <c r="F144" i="1"/>
  <c r="G144" i="1" s="1"/>
  <c r="H144" i="1"/>
  <c r="I144" i="1"/>
  <c r="J144" i="1"/>
  <c r="K144" i="1"/>
  <c r="L144" i="1" s="1"/>
  <c r="A145" i="1"/>
  <c r="B145" i="1" s="1"/>
  <c r="A144" i="2" s="1"/>
  <c r="C145" i="1"/>
  <c r="D145" i="1"/>
  <c r="E145" i="1" s="1"/>
  <c r="F145" i="1"/>
  <c r="G145" i="1" s="1"/>
  <c r="H145" i="1"/>
  <c r="I145" i="1"/>
  <c r="J145" i="1"/>
  <c r="Q145" i="1" s="1"/>
  <c r="K145" i="1"/>
  <c r="L145" i="1" s="1"/>
  <c r="A146" i="1"/>
  <c r="B146" i="1" s="1"/>
  <c r="A145" i="2" s="1"/>
  <c r="C146" i="1"/>
  <c r="D146" i="1"/>
  <c r="E146" i="1" s="1"/>
  <c r="F146" i="1"/>
  <c r="G146" i="1" s="1"/>
  <c r="H146" i="1"/>
  <c r="I146" i="1"/>
  <c r="J146" i="1"/>
  <c r="Q146" i="1" s="1"/>
  <c r="K146" i="1"/>
  <c r="L146" i="1" s="1"/>
  <c r="A147" i="1"/>
  <c r="B147" i="1" s="1"/>
  <c r="C147" i="1"/>
  <c r="D147" i="1"/>
  <c r="E147" i="1" s="1"/>
  <c r="F147" i="1"/>
  <c r="G147" i="1" s="1"/>
  <c r="H147" i="1"/>
  <c r="I147" i="1"/>
  <c r="J147" i="1"/>
  <c r="M147" i="1" s="1"/>
  <c r="K147" i="1"/>
  <c r="L147" i="1" s="1"/>
  <c r="A148" i="1"/>
  <c r="B148" i="1" s="1"/>
  <c r="C148" i="1"/>
  <c r="D148" i="1"/>
  <c r="E148" i="1" s="1"/>
  <c r="F148" i="1"/>
  <c r="G148" i="1" s="1"/>
  <c r="H148" i="1"/>
  <c r="I148" i="1"/>
  <c r="J148" i="1"/>
  <c r="M148" i="1" s="1"/>
  <c r="K148" i="1"/>
  <c r="L148" i="1" s="1"/>
  <c r="A149" i="1"/>
  <c r="B149" i="1" s="1"/>
  <c r="A148" i="2" s="1"/>
  <c r="C149" i="1"/>
  <c r="D149" i="1"/>
  <c r="E149" i="1" s="1"/>
  <c r="O148" i="2" s="1"/>
  <c r="F149" i="1"/>
  <c r="G149" i="1" s="1"/>
  <c r="H149" i="1"/>
  <c r="I149" i="1"/>
  <c r="J149" i="1"/>
  <c r="Q149" i="1" s="1"/>
  <c r="K149" i="1"/>
  <c r="L149" i="1" s="1"/>
  <c r="A150" i="1"/>
  <c r="B150" i="1" s="1"/>
  <c r="C150" i="1"/>
  <c r="D150" i="1"/>
  <c r="E150" i="1" s="1"/>
  <c r="F150" i="1"/>
  <c r="G150" i="1" s="1"/>
  <c r="H150" i="1"/>
  <c r="I150" i="1"/>
  <c r="J150" i="1"/>
  <c r="R150" i="1" s="1"/>
  <c r="K150" i="1"/>
  <c r="L150" i="1" s="1"/>
  <c r="A151" i="1"/>
  <c r="B151" i="1" s="1"/>
  <c r="A150" i="2" s="1"/>
  <c r="C151" i="1"/>
  <c r="D151" i="1"/>
  <c r="E151" i="1" s="1"/>
  <c r="F151" i="1"/>
  <c r="G151" i="1" s="1"/>
  <c r="H151" i="1"/>
  <c r="I151" i="1"/>
  <c r="J151" i="1"/>
  <c r="M151" i="1" s="1"/>
  <c r="N151" i="1" s="1"/>
  <c r="AK150" i="2" s="1"/>
  <c r="AM150" i="2" s="1"/>
  <c r="K151" i="1"/>
  <c r="L151" i="1" s="1"/>
  <c r="A152" i="1"/>
  <c r="B152" i="1" s="1"/>
  <c r="C152" i="1"/>
  <c r="D152" i="1"/>
  <c r="E152" i="1" s="1"/>
  <c r="L151" i="2" s="1"/>
  <c r="F152" i="1"/>
  <c r="G152" i="1" s="1"/>
  <c r="H152" i="1"/>
  <c r="I152" i="1"/>
  <c r="J152" i="1"/>
  <c r="K152" i="1"/>
  <c r="L152" i="1" s="1"/>
  <c r="A153" i="1"/>
  <c r="B153" i="1" s="1"/>
  <c r="A152" i="2" s="1"/>
  <c r="C153" i="1"/>
  <c r="D153" i="1"/>
  <c r="E153" i="1" s="1"/>
  <c r="F153" i="1"/>
  <c r="G153" i="1" s="1"/>
  <c r="H153" i="1"/>
  <c r="I153" i="1"/>
  <c r="J153" i="1"/>
  <c r="K153" i="1"/>
  <c r="L153" i="1" s="1"/>
  <c r="A154" i="1"/>
  <c r="B154" i="1" s="1"/>
  <c r="C154" i="1"/>
  <c r="D154" i="1"/>
  <c r="E154" i="1" s="1"/>
  <c r="F154" i="1"/>
  <c r="G154" i="1" s="1"/>
  <c r="H154" i="1"/>
  <c r="I154" i="1"/>
  <c r="J154" i="1"/>
  <c r="M154" i="1" s="1"/>
  <c r="N154" i="1" s="1"/>
  <c r="AK153" i="2" s="1"/>
  <c r="AM153" i="2" s="1"/>
  <c r="K154" i="1"/>
  <c r="L154" i="1" s="1"/>
  <c r="A155" i="1"/>
  <c r="B155" i="1" s="1"/>
  <c r="A154" i="2" s="1"/>
  <c r="C155" i="1"/>
  <c r="D155" i="1"/>
  <c r="E155" i="1" s="1"/>
  <c r="L154" i="2" s="1"/>
  <c r="F155" i="1"/>
  <c r="G155" i="1" s="1"/>
  <c r="H155" i="1"/>
  <c r="I155" i="1"/>
  <c r="J155" i="1"/>
  <c r="R155" i="1" s="1"/>
  <c r="K155" i="1"/>
  <c r="L155" i="1" s="1"/>
  <c r="A156" i="1"/>
  <c r="B156" i="1" s="1"/>
  <c r="A155" i="2" s="1"/>
  <c r="C156" i="1"/>
  <c r="D156" i="1"/>
  <c r="E156" i="1" s="1"/>
  <c r="F156" i="1"/>
  <c r="G156" i="1" s="1"/>
  <c r="H156" i="1"/>
  <c r="I156" i="1"/>
  <c r="J156" i="1"/>
  <c r="Q156" i="1" s="1"/>
  <c r="K156" i="1"/>
  <c r="L156" i="1" s="1"/>
  <c r="A157" i="1"/>
  <c r="B157" i="1" s="1"/>
  <c r="A156" i="2" s="1"/>
  <c r="C157" i="1"/>
  <c r="D157" i="1"/>
  <c r="E157" i="1" s="1"/>
  <c r="M156" i="2" s="1"/>
  <c r="F157" i="1"/>
  <c r="G157" i="1" s="1"/>
  <c r="H157" i="1"/>
  <c r="I157" i="1"/>
  <c r="J157" i="1"/>
  <c r="K157" i="1"/>
  <c r="L157" i="1" s="1"/>
  <c r="A158" i="1"/>
  <c r="B158" i="1" s="1"/>
  <c r="A157" i="2" s="1"/>
  <c r="C158" i="1"/>
  <c r="D158" i="1"/>
  <c r="E158" i="1" s="1"/>
  <c r="F158" i="1"/>
  <c r="G158" i="1" s="1"/>
  <c r="H158" i="1"/>
  <c r="I158" i="1"/>
  <c r="J158" i="1"/>
  <c r="Q158" i="1" s="1"/>
  <c r="K158" i="1"/>
  <c r="L158" i="1" s="1"/>
  <c r="A159" i="1"/>
  <c r="B159" i="1" s="1"/>
  <c r="C159" i="1"/>
  <c r="D159" i="1"/>
  <c r="E159" i="1" s="1"/>
  <c r="K158" i="2" s="1"/>
  <c r="F159" i="1"/>
  <c r="G159" i="1" s="1"/>
  <c r="H159" i="1"/>
  <c r="I159" i="1"/>
  <c r="J159" i="1"/>
  <c r="K159" i="1"/>
  <c r="L159" i="1" s="1"/>
  <c r="A160" i="1"/>
  <c r="B160" i="1" s="1"/>
  <c r="C160" i="1"/>
  <c r="D160" i="1"/>
  <c r="E160" i="1" s="1"/>
  <c r="F160" i="1"/>
  <c r="G160" i="1" s="1"/>
  <c r="H160" i="1"/>
  <c r="I160" i="1"/>
  <c r="J160" i="1"/>
  <c r="R160" i="1" s="1"/>
  <c r="K160" i="1"/>
  <c r="L160" i="1" s="1"/>
  <c r="A161" i="1"/>
  <c r="B161" i="1" s="1"/>
  <c r="A160" i="2" s="1"/>
  <c r="C161" i="1"/>
  <c r="D161" i="1"/>
  <c r="E161" i="1" s="1"/>
  <c r="J160" i="2" s="1"/>
  <c r="F161" i="1"/>
  <c r="G161" i="1" s="1"/>
  <c r="H161" i="1"/>
  <c r="I161" i="1"/>
  <c r="J161" i="1"/>
  <c r="K161" i="1"/>
  <c r="L161" i="1" s="1"/>
  <c r="A162" i="1"/>
  <c r="B162" i="1" s="1"/>
  <c r="C162" i="1"/>
  <c r="D162" i="1"/>
  <c r="E162" i="1" s="1"/>
  <c r="F162" i="1"/>
  <c r="G162" i="1" s="1"/>
  <c r="H162" i="1"/>
  <c r="I162" i="1"/>
  <c r="J162" i="1"/>
  <c r="R162" i="1" s="1"/>
  <c r="K162" i="1"/>
  <c r="L162" i="1" s="1"/>
  <c r="A163" i="1"/>
  <c r="B163" i="1" s="1"/>
  <c r="A162" i="2" s="1"/>
  <c r="C163" i="1"/>
  <c r="D163" i="1"/>
  <c r="E163" i="1" s="1"/>
  <c r="F163" i="1"/>
  <c r="G163" i="1" s="1"/>
  <c r="H163" i="1"/>
  <c r="I163" i="1"/>
  <c r="J163" i="1"/>
  <c r="M163" i="1" s="1"/>
  <c r="N163" i="1" s="1"/>
  <c r="AK162" i="2" s="1"/>
  <c r="AM162" i="2" s="1"/>
  <c r="K163" i="1"/>
  <c r="L163" i="1" s="1"/>
  <c r="A164" i="1"/>
  <c r="B164" i="1" s="1"/>
  <c r="C164" i="1"/>
  <c r="D164" i="1"/>
  <c r="E164" i="1" s="1"/>
  <c r="J163" i="2" s="1"/>
  <c r="F164" i="1"/>
  <c r="G164" i="1" s="1"/>
  <c r="H164" i="1"/>
  <c r="I164" i="1"/>
  <c r="J164" i="1"/>
  <c r="R164" i="1" s="1"/>
  <c r="K164" i="1"/>
  <c r="L164" i="1" s="1"/>
  <c r="A165" i="1"/>
  <c r="B165" i="1" s="1"/>
  <c r="B164" i="2" s="1"/>
  <c r="C165" i="1"/>
  <c r="D165" i="1"/>
  <c r="E165" i="1" s="1"/>
  <c r="F165" i="1"/>
  <c r="G165" i="1" s="1"/>
  <c r="H165" i="1"/>
  <c r="I165" i="1"/>
  <c r="J165" i="1"/>
  <c r="M165" i="1" s="1"/>
  <c r="N165" i="1" s="1"/>
  <c r="AK164" i="2" s="1"/>
  <c r="AM164" i="2" s="1"/>
  <c r="K165" i="1"/>
  <c r="L165" i="1" s="1"/>
  <c r="A166" i="1"/>
  <c r="B166" i="1" s="1"/>
  <c r="C166" i="1"/>
  <c r="D166" i="1"/>
  <c r="E166" i="1" s="1"/>
  <c r="F166" i="1"/>
  <c r="G166" i="1" s="1"/>
  <c r="H166" i="1"/>
  <c r="I166" i="1"/>
  <c r="J166" i="1"/>
  <c r="M166" i="1" s="1"/>
  <c r="N166" i="1" s="1"/>
  <c r="AK165" i="2" s="1"/>
  <c r="AM165" i="2" s="1"/>
  <c r="K166" i="1"/>
  <c r="L166" i="1" s="1"/>
  <c r="A167" i="1"/>
  <c r="B167" i="1" s="1"/>
  <c r="A166" i="2" s="1"/>
  <c r="C167" i="1"/>
  <c r="D167" i="1"/>
  <c r="E167" i="1" s="1"/>
  <c r="F167" i="1"/>
  <c r="G167" i="1" s="1"/>
  <c r="H167" i="1"/>
  <c r="I167" i="1"/>
  <c r="J167" i="1"/>
  <c r="K167" i="1"/>
  <c r="L167" i="1" s="1"/>
  <c r="A168" i="1"/>
  <c r="B168" i="1" s="1"/>
  <c r="A167" i="2" s="1"/>
  <c r="C168" i="1"/>
  <c r="D168" i="1"/>
  <c r="E168" i="1" s="1"/>
  <c r="F168" i="1"/>
  <c r="G168" i="1" s="1"/>
  <c r="H168" i="1"/>
  <c r="I168" i="1"/>
  <c r="J168" i="1"/>
  <c r="M168" i="1" s="1"/>
  <c r="K168" i="1"/>
  <c r="L168" i="1" s="1"/>
  <c r="A169" i="1"/>
  <c r="B169" i="1" s="1"/>
  <c r="B168" i="2" s="1"/>
  <c r="C169" i="1"/>
  <c r="D169" i="1"/>
  <c r="E169" i="1" s="1"/>
  <c r="F169" i="1"/>
  <c r="G169" i="1" s="1"/>
  <c r="H169" i="1"/>
  <c r="I169" i="1"/>
  <c r="J169" i="1"/>
  <c r="K169" i="1"/>
  <c r="L169" i="1" s="1"/>
  <c r="A170" i="1"/>
  <c r="B170" i="1" s="1"/>
  <c r="A169" i="2" s="1"/>
  <c r="C170" i="1"/>
  <c r="D170" i="1"/>
  <c r="E170" i="1" s="1"/>
  <c r="F170" i="1"/>
  <c r="G170" i="1" s="1"/>
  <c r="H170" i="1"/>
  <c r="I170" i="1"/>
  <c r="J170" i="1"/>
  <c r="Q170" i="1" s="1"/>
  <c r="K170" i="1"/>
  <c r="L170" i="1" s="1"/>
  <c r="A171" i="1"/>
  <c r="B171" i="1" s="1"/>
  <c r="C171" i="1"/>
  <c r="D171" i="1"/>
  <c r="E171" i="1" s="1"/>
  <c r="F171" i="1"/>
  <c r="G171" i="1" s="1"/>
  <c r="H171" i="1"/>
  <c r="I171" i="1"/>
  <c r="J171" i="1"/>
  <c r="K171" i="1"/>
  <c r="L171" i="1" s="1"/>
  <c r="A172" i="1"/>
  <c r="B172" i="1" s="1"/>
  <c r="C172" i="1"/>
  <c r="D172" i="1"/>
  <c r="E172" i="1" s="1"/>
  <c r="F172" i="1"/>
  <c r="G172" i="1" s="1"/>
  <c r="H172" i="1"/>
  <c r="I172" i="1"/>
  <c r="J172" i="1"/>
  <c r="K172" i="1"/>
  <c r="L172" i="1" s="1"/>
  <c r="A173" i="1"/>
  <c r="B173" i="1" s="1"/>
  <c r="A172" i="2" s="1"/>
  <c r="C173" i="1"/>
  <c r="D173" i="1"/>
  <c r="E173" i="1" s="1"/>
  <c r="J172" i="2" s="1"/>
  <c r="F173" i="1"/>
  <c r="G173" i="1" s="1"/>
  <c r="H173" i="1"/>
  <c r="I173" i="1"/>
  <c r="J173" i="1"/>
  <c r="M173" i="1" s="1"/>
  <c r="N173" i="1" s="1"/>
  <c r="AK172" i="2" s="1"/>
  <c r="AM172" i="2" s="1"/>
  <c r="K173" i="1"/>
  <c r="L173" i="1" s="1"/>
  <c r="A174" i="1"/>
  <c r="B174" i="1" s="1"/>
  <c r="C174" i="1"/>
  <c r="D174" i="1"/>
  <c r="E174" i="1" s="1"/>
  <c r="F174" i="1"/>
  <c r="G174" i="1" s="1"/>
  <c r="H174" i="1"/>
  <c r="I174" i="1"/>
  <c r="J174" i="1"/>
  <c r="K174" i="1"/>
  <c r="L174" i="1" s="1"/>
  <c r="A175" i="1"/>
  <c r="B175" i="1" s="1"/>
  <c r="B174" i="2" s="1"/>
  <c r="C175" i="1"/>
  <c r="D175" i="1"/>
  <c r="E175" i="1" s="1"/>
  <c r="F175" i="1"/>
  <c r="G175" i="1" s="1"/>
  <c r="H175" i="1"/>
  <c r="I175" i="1"/>
  <c r="J175" i="1"/>
  <c r="M175" i="1" s="1"/>
  <c r="N175" i="1" s="1"/>
  <c r="AK174" i="2" s="1"/>
  <c r="AM174" i="2" s="1"/>
  <c r="K175" i="1"/>
  <c r="L175" i="1" s="1"/>
  <c r="A176" i="1"/>
  <c r="B176" i="1" s="1"/>
  <c r="A175" i="2" s="1"/>
  <c r="C176" i="1"/>
  <c r="D176" i="1"/>
  <c r="E176" i="1" s="1"/>
  <c r="L175" i="2" s="1"/>
  <c r="F176" i="1"/>
  <c r="G176" i="1" s="1"/>
  <c r="H176" i="1"/>
  <c r="I176" i="1"/>
  <c r="J176" i="1"/>
  <c r="R176" i="1" s="1"/>
  <c r="K176" i="1"/>
  <c r="L176" i="1" s="1"/>
  <c r="A177" i="1"/>
  <c r="B177" i="1" s="1"/>
  <c r="A176" i="2" s="1"/>
  <c r="C177" i="1"/>
  <c r="D177" i="1"/>
  <c r="E177" i="1" s="1"/>
  <c r="F177" i="1"/>
  <c r="G177" i="1" s="1"/>
  <c r="H177" i="1"/>
  <c r="I177" i="1"/>
  <c r="J177" i="1"/>
  <c r="M177" i="1" s="1"/>
  <c r="K177" i="1"/>
  <c r="L177" i="1" s="1"/>
  <c r="A178" i="1"/>
  <c r="B178" i="1" s="1"/>
  <c r="C178" i="1"/>
  <c r="D178" i="1"/>
  <c r="E178" i="1" s="1"/>
  <c r="N177" i="2" s="1"/>
  <c r="F178" i="1"/>
  <c r="G178" i="1" s="1"/>
  <c r="H178" i="1"/>
  <c r="I178" i="1"/>
  <c r="J178" i="1"/>
  <c r="M178" i="1" s="1"/>
  <c r="N178" i="1" s="1"/>
  <c r="AK177" i="2" s="1"/>
  <c r="AM177" i="2" s="1"/>
  <c r="K178" i="1"/>
  <c r="L178" i="1" s="1"/>
  <c r="A179" i="1"/>
  <c r="B179" i="1" s="1"/>
  <c r="A178" i="2" s="1"/>
  <c r="C179" i="1"/>
  <c r="D179" i="1"/>
  <c r="E179" i="1" s="1"/>
  <c r="F179" i="1"/>
  <c r="G179" i="1" s="1"/>
  <c r="H179" i="1"/>
  <c r="I179" i="1"/>
  <c r="J179" i="1"/>
  <c r="Q179" i="1" s="1"/>
  <c r="K179" i="1"/>
  <c r="L179" i="1" s="1"/>
  <c r="A180" i="1"/>
  <c r="B180" i="1" s="1"/>
  <c r="A179" i="2" s="1"/>
  <c r="C180" i="1"/>
  <c r="D180" i="1"/>
  <c r="E180" i="1" s="1"/>
  <c r="F180" i="1"/>
  <c r="G180" i="1" s="1"/>
  <c r="H180" i="1"/>
  <c r="I180" i="1"/>
  <c r="J180" i="1"/>
  <c r="K180" i="1"/>
  <c r="L180" i="1" s="1"/>
  <c r="A181" i="1"/>
  <c r="B181" i="1" s="1"/>
  <c r="A180" i="2" s="1"/>
  <c r="C181" i="1"/>
  <c r="D181" i="1"/>
  <c r="E181" i="1" s="1"/>
  <c r="K180" i="2" s="1"/>
  <c r="F181" i="1"/>
  <c r="G181" i="1" s="1"/>
  <c r="H181" i="1"/>
  <c r="I181" i="1"/>
  <c r="J181" i="1"/>
  <c r="M181" i="1" s="1"/>
  <c r="K181" i="1"/>
  <c r="L181" i="1" s="1"/>
  <c r="A182" i="1"/>
  <c r="B182" i="1" s="1"/>
  <c r="A181" i="2" s="1"/>
  <c r="C182" i="1"/>
  <c r="D182" i="1"/>
  <c r="E182" i="1" s="1"/>
  <c r="F182" i="1"/>
  <c r="G182" i="1" s="1"/>
  <c r="H182" i="1"/>
  <c r="I182" i="1"/>
  <c r="J182" i="1"/>
  <c r="M182" i="1" s="1"/>
  <c r="K182" i="1"/>
  <c r="L182" i="1" s="1"/>
  <c r="A183" i="1"/>
  <c r="B183" i="1" s="1"/>
  <c r="C183" i="1"/>
  <c r="D183" i="1"/>
  <c r="E183" i="1" s="1"/>
  <c r="F183" i="1"/>
  <c r="G183" i="1" s="1"/>
  <c r="H183" i="1"/>
  <c r="I183" i="1"/>
  <c r="J183" i="1"/>
  <c r="K183" i="1"/>
  <c r="L183" i="1" s="1"/>
  <c r="A184" i="1"/>
  <c r="B184" i="1" s="1"/>
  <c r="C184" i="1"/>
  <c r="D184" i="1"/>
  <c r="E184" i="1" s="1"/>
  <c r="K183" i="2" s="1"/>
  <c r="F184" i="1"/>
  <c r="G184" i="1" s="1"/>
  <c r="H184" i="1"/>
  <c r="I184" i="1"/>
  <c r="J184" i="1"/>
  <c r="M184" i="1" s="1"/>
  <c r="K184" i="1"/>
  <c r="L184" i="1" s="1"/>
  <c r="A185" i="1"/>
  <c r="B185" i="1" s="1"/>
  <c r="A184" i="2" s="1"/>
  <c r="C185" i="1"/>
  <c r="D185" i="1"/>
  <c r="E185" i="1" s="1"/>
  <c r="F185" i="1"/>
  <c r="G185" i="1" s="1"/>
  <c r="H185" i="1"/>
  <c r="I185" i="1"/>
  <c r="J185" i="1"/>
  <c r="K185" i="1"/>
  <c r="L185" i="1" s="1"/>
  <c r="A186" i="1"/>
  <c r="B186" i="1" s="1"/>
  <c r="C186" i="1"/>
  <c r="D186" i="1"/>
  <c r="E186" i="1" s="1"/>
  <c r="F186" i="1"/>
  <c r="G186" i="1" s="1"/>
  <c r="H186" i="1"/>
  <c r="I186" i="1"/>
  <c r="J186" i="1"/>
  <c r="Q186" i="1" s="1"/>
  <c r="K186" i="1"/>
  <c r="L186" i="1" s="1"/>
  <c r="A187" i="1"/>
  <c r="B187" i="1" s="1"/>
  <c r="A186" i="2" s="1"/>
  <c r="C187" i="1"/>
  <c r="D187" i="1"/>
  <c r="E187" i="1" s="1"/>
  <c r="F187" i="1"/>
  <c r="G187" i="1" s="1"/>
  <c r="H187" i="1"/>
  <c r="I187" i="1"/>
  <c r="J187" i="1"/>
  <c r="Q187" i="1" s="1"/>
  <c r="K187" i="1"/>
  <c r="L187" i="1" s="1"/>
  <c r="A188" i="1"/>
  <c r="B188" i="1" s="1"/>
  <c r="A187" i="2" s="1"/>
  <c r="C188" i="1"/>
  <c r="D188" i="1"/>
  <c r="E188" i="1" s="1"/>
  <c r="F188" i="1"/>
  <c r="G188" i="1" s="1"/>
  <c r="H188" i="1"/>
  <c r="I188" i="1"/>
  <c r="J188" i="1"/>
  <c r="K188" i="1"/>
  <c r="L188" i="1" s="1"/>
  <c r="A189" i="1"/>
  <c r="B189" i="1" s="1"/>
  <c r="A188" i="2" s="1"/>
  <c r="C189" i="1"/>
  <c r="D189" i="1"/>
  <c r="E189" i="1" s="1"/>
  <c r="F189" i="1"/>
  <c r="G189" i="1" s="1"/>
  <c r="H189" i="1"/>
  <c r="I189" i="1"/>
  <c r="J189" i="1"/>
  <c r="R189" i="1" s="1"/>
  <c r="K189" i="1"/>
  <c r="L189" i="1" s="1"/>
  <c r="A190" i="1"/>
  <c r="B190" i="1" s="1"/>
  <c r="C190" i="1"/>
  <c r="D190" i="1"/>
  <c r="E190" i="1" s="1"/>
  <c r="F190" i="1"/>
  <c r="G190" i="1" s="1"/>
  <c r="H190" i="1"/>
  <c r="I190" i="1"/>
  <c r="J190" i="1"/>
  <c r="R190" i="1" s="1"/>
  <c r="K190" i="1"/>
  <c r="L190" i="1" s="1"/>
  <c r="A191" i="1"/>
  <c r="B191" i="1" s="1"/>
  <c r="A190" i="2" s="1"/>
  <c r="C191" i="1"/>
  <c r="D191" i="1"/>
  <c r="E191" i="1" s="1"/>
  <c r="O190" i="2" s="1"/>
  <c r="F191" i="1"/>
  <c r="G191" i="1" s="1"/>
  <c r="H191" i="1"/>
  <c r="I191" i="1"/>
  <c r="J191" i="1"/>
  <c r="M191" i="1" s="1"/>
  <c r="N191" i="1" s="1"/>
  <c r="AK190" i="2" s="1"/>
  <c r="AM190" i="2" s="1"/>
  <c r="K191" i="1"/>
  <c r="L191" i="1" s="1"/>
  <c r="A192" i="1"/>
  <c r="B192" i="1" s="1"/>
  <c r="A191" i="2" s="1"/>
  <c r="C192" i="1"/>
  <c r="D192" i="1"/>
  <c r="E192" i="1" s="1"/>
  <c r="F192" i="1"/>
  <c r="G192" i="1" s="1"/>
  <c r="H192" i="1"/>
  <c r="I192" i="1"/>
  <c r="J192" i="1"/>
  <c r="M192" i="1" s="1"/>
  <c r="K192" i="1"/>
  <c r="L192" i="1" s="1"/>
  <c r="A193" i="1"/>
  <c r="B193" i="1" s="1"/>
  <c r="A192" i="2" s="1"/>
  <c r="C193" i="1"/>
  <c r="D193" i="1"/>
  <c r="E193" i="1" s="1"/>
  <c r="F193" i="1"/>
  <c r="G193" i="1" s="1"/>
  <c r="H193" i="1"/>
  <c r="I193" i="1"/>
  <c r="J193" i="1"/>
  <c r="K193" i="1"/>
  <c r="L193" i="1" s="1"/>
  <c r="A194" i="1"/>
  <c r="B194" i="1" s="1"/>
  <c r="A193" i="2" s="1"/>
  <c r="C194" i="1"/>
  <c r="D194" i="1"/>
  <c r="E194" i="1" s="1"/>
  <c r="F194" i="1"/>
  <c r="G194" i="1" s="1"/>
  <c r="H194" i="1"/>
  <c r="I194" i="1"/>
  <c r="J194" i="1"/>
  <c r="Q194" i="1" s="1"/>
  <c r="K194" i="1"/>
  <c r="L194" i="1" s="1"/>
  <c r="A195" i="1"/>
  <c r="B195" i="1" s="1"/>
  <c r="C195" i="1"/>
  <c r="D195" i="1"/>
  <c r="E195" i="1" s="1"/>
  <c r="F195" i="1"/>
  <c r="G195" i="1" s="1"/>
  <c r="H195" i="1"/>
  <c r="I195" i="1"/>
  <c r="J195" i="1"/>
  <c r="M195" i="1" s="1"/>
  <c r="N195" i="1" s="1"/>
  <c r="AK194" i="2" s="1"/>
  <c r="AM194" i="2" s="1"/>
  <c r="K195" i="1"/>
  <c r="L195" i="1" s="1"/>
  <c r="A196" i="1"/>
  <c r="B196" i="1" s="1"/>
  <c r="C196" i="1"/>
  <c r="D196" i="1"/>
  <c r="E196" i="1" s="1"/>
  <c r="F196" i="1"/>
  <c r="G196" i="1" s="1"/>
  <c r="H196" i="1"/>
  <c r="I196" i="1"/>
  <c r="J196" i="1"/>
  <c r="K196" i="1"/>
  <c r="L196" i="1" s="1"/>
  <c r="A197" i="1"/>
  <c r="B197" i="1" s="1"/>
  <c r="A196" i="2" s="1"/>
  <c r="C197" i="1"/>
  <c r="D197" i="1"/>
  <c r="E197" i="1" s="1"/>
  <c r="J196" i="2" s="1"/>
  <c r="F197" i="1"/>
  <c r="G197" i="1" s="1"/>
  <c r="H197" i="1"/>
  <c r="I197" i="1"/>
  <c r="J197" i="1"/>
  <c r="Q197" i="1" s="1"/>
  <c r="K197" i="1"/>
  <c r="L197" i="1" s="1"/>
  <c r="A198" i="1"/>
  <c r="B198" i="1" s="1"/>
  <c r="C198" i="1"/>
  <c r="D198" i="1"/>
  <c r="E198" i="1" s="1"/>
  <c r="F198" i="1"/>
  <c r="G198" i="1" s="1"/>
  <c r="H198" i="1"/>
  <c r="I198" i="1"/>
  <c r="J198" i="1"/>
  <c r="M198" i="1" s="1"/>
  <c r="K198" i="1"/>
  <c r="L198" i="1" s="1"/>
  <c r="A199" i="1"/>
  <c r="B199" i="1" s="1"/>
  <c r="B198" i="2" s="1"/>
  <c r="C199" i="1"/>
  <c r="D199" i="1"/>
  <c r="E199" i="1" s="1"/>
  <c r="F199" i="1"/>
  <c r="G199" i="1" s="1"/>
  <c r="H199" i="1"/>
  <c r="I199" i="1"/>
  <c r="J199" i="1"/>
  <c r="K199" i="1"/>
  <c r="L199" i="1" s="1"/>
  <c r="A200" i="1"/>
  <c r="B200" i="1" s="1"/>
  <c r="A199" i="2" s="1"/>
  <c r="C200" i="1"/>
  <c r="D200" i="1"/>
  <c r="E200" i="1" s="1"/>
  <c r="J199" i="2" s="1"/>
  <c r="F200" i="1"/>
  <c r="G200" i="1" s="1"/>
  <c r="H200" i="1"/>
  <c r="I200" i="1"/>
  <c r="J200" i="1"/>
  <c r="Q200" i="1" s="1"/>
  <c r="K200" i="1"/>
  <c r="L200" i="1" s="1"/>
  <c r="A201" i="1"/>
  <c r="B201" i="1" s="1"/>
  <c r="A200" i="2" s="1"/>
  <c r="C201" i="1"/>
  <c r="D201" i="1"/>
  <c r="E201" i="1" s="1"/>
  <c r="F201" i="1"/>
  <c r="G201" i="1" s="1"/>
  <c r="H201" i="1"/>
  <c r="I201" i="1"/>
  <c r="J201" i="1"/>
  <c r="M201" i="1" s="1"/>
  <c r="K201" i="1"/>
  <c r="L201" i="1" s="1"/>
  <c r="A202" i="1"/>
  <c r="B202" i="1" s="1"/>
  <c r="C202" i="1"/>
  <c r="D202" i="1"/>
  <c r="E202" i="1" s="1"/>
  <c r="F202" i="1"/>
  <c r="G202" i="1" s="1"/>
  <c r="H202" i="1"/>
  <c r="I202" i="1"/>
  <c r="J202" i="1"/>
  <c r="K202" i="1"/>
  <c r="L202" i="1" s="1"/>
  <c r="A203" i="1"/>
  <c r="B203" i="1" s="1"/>
  <c r="A202" i="2" s="1"/>
  <c r="C203" i="1"/>
  <c r="D203" i="1"/>
  <c r="E203" i="1" s="1"/>
  <c r="F203" i="1"/>
  <c r="G203" i="1" s="1"/>
  <c r="H203" i="1"/>
  <c r="I203" i="1"/>
  <c r="J203" i="1"/>
  <c r="K203" i="1"/>
  <c r="L203" i="1" s="1"/>
  <c r="A204" i="1"/>
  <c r="B204" i="1" s="1"/>
  <c r="A203" i="2" s="1"/>
  <c r="C204" i="1"/>
  <c r="D204" i="1"/>
  <c r="E204" i="1" s="1"/>
  <c r="F204" i="1"/>
  <c r="G204" i="1" s="1"/>
  <c r="H204" i="1"/>
  <c r="I204" i="1"/>
  <c r="J204" i="1"/>
  <c r="R204" i="1" s="1"/>
  <c r="K204" i="1"/>
  <c r="L204" i="1" s="1"/>
  <c r="A205" i="1"/>
  <c r="B205" i="1" s="1"/>
  <c r="B204" i="2" s="1"/>
  <c r="C205" i="1"/>
  <c r="D205" i="1"/>
  <c r="E205" i="1" s="1"/>
  <c r="M204" i="2" s="1"/>
  <c r="F205" i="1"/>
  <c r="G205" i="1" s="1"/>
  <c r="H205" i="1"/>
  <c r="I205" i="1"/>
  <c r="J205" i="1"/>
  <c r="K205" i="1"/>
  <c r="L205" i="1" s="1"/>
  <c r="A206" i="1"/>
  <c r="B206" i="1" s="1"/>
  <c r="C206" i="1"/>
  <c r="D206" i="1"/>
  <c r="E206" i="1" s="1"/>
  <c r="L205" i="2" s="1"/>
  <c r="F206" i="1"/>
  <c r="G206" i="1" s="1"/>
  <c r="H206" i="1"/>
  <c r="I206" i="1"/>
  <c r="J206" i="1"/>
  <c r="M206" i="1" s="1"/>
  <c r="N206" i="1" s="1"/>
  <c r="AK205" i="2" s="1"/>
  <c r="AM205" i="2" s="1"/>
  <c r="K206" i="1"/>
  <c r="L206" i="1" s="1"/>
  <c r="A207" i="1"/>
  <c r="B207" i="1" s="1"/>
  <c r="C207" i="1"/>
  <c r="D207" i="1"/>
  <c r="E207" i="1" s="1"/>
  <c r="F207" i="1"/>
  <c r="G207" i="1" s="1"/>
  <c r="H207" i="1"/>
  <c r="I207" i="1"/>
  <c r="J207" i="1"/>
  <c r="M207" i="1" s="1"/>
  <c r="N207" i="1" s="1"/>
  <c r="AK206" i="2" s="1"/>
  <c r="AM206" i="2" s="1"/>
  <c r="K207" i="1"/>
  <c r="L207" i="1" s="1"/>
  <c r="A208" i="1"/>
  <c r="B208" i="1" s="1"/>
  <c r="C208" i="1"/>
  <c r="D208" i="1"/>
  <c r="E208" i="1" s="1"/>
  <c r="F208" i="1"/>
  <c r="G208" i="1" s="1"/>
  <c r="H208" i="1"/>
  <c r="I208" i="1"/>
  <c r="J208" i="1"/>
  <c r="M208" i="1" s="1"/>
  <c r="N208" i="1" s="1"/>
  <c r="AK207" i="2" s="1"/>
  <c r="AM207" i="2" s="1"/>
  <c r="K208" i="1"/>
  <c r="L208" i="1" s="1"/>
  <c r="A209" i="1"/>
  <c r="B209" i="1" s="1"/>
  <c r="A208" i="2" s="1"/>
  <c r="C209" i="1"/>
  <c r="D209" i="1"/>
  <c r="E209" i="1" s="1"/>
  <c r="F209" i="1"/>
  <c r="G209" i="1" s="1"/>
  <c r="H209" i="1"/>
  <c r="I209" i="1"/>
  <c r="J209" i="1"/>
  <c r="M209" i="1" s="1"/>
  <c r="K209" i="1"/>
  <c r="L209" i="1" s="1"/>
  <c r="A210" i="1"/>
  <c r="B210" i="1" s="1"/>
  <c r="C210" i="1"/>
  <c r="D210" i="1"/>
  <c r="E210" i="1" s="1"/>
  <c r="F210" i="1"/>
  <c r="G210" i="1" s="1"/>
  <c r="H210" i="1"/>
  <c r="I210" i="1"/>
  <c r="J210" i="1"/>
  <c r="M210" i="1" s="1"/>
  <c r="N210" i="1" s="1"/>
  <c r="AK209" i="2" s="1"/>
  <c r="AM209" i="2" s="1"/>
  <c r="K210" i="1"/>
  <c r="L210" i="1" s="1"/>
  <c r="A211" i="1"/>
  <c r="B211" i="1" s="1"/>
  <c r="A210" i="2" s="1"/>
  <c r="C211" i="1"/>
  <c r="D211" i="1"/>
  <c r="E211" i="1" s="1"/>
  <c r="F211" i="1"/>
  <c r="G211" i="1" s="1"/>
  <c r="H211" i="1"/>
  <c r="I211" i="1"/>
  <c r="J211" i="1"/>
  <c r="K211" i="1"/>
  <c r="L211" i="1" s="1"/>
  <c r="A212" i="1"/>
  <c r="B212" i="1" s="1"/>
  <c r="A211" i="2" s="1"/>
  <c r="C212" i="1"/>
  <c r="D212" i="1"/>
  <c r="E212" i="1" s="1"/>
  <c r="F212" i="1"/>
  <c r="G212" i="1" s="1"/>
  <c r="H212" i="1"/>
  <c r="I212" i="1"/>
  <c r="J212" i="1"/>
  <c r="K212" i="1"/>
  <c r="L212" i="1" s="1"/>
  <c r="A213" i="1"/>
  <c r="B213" i="1" s="1"/>
  <c r="B212" i="2" s="1"/>
  <c r="C213" i="1"/>
  <c r="D213" i="1"/>
  <c r="E213" i="1" s="1"/>
  <c r="F213" i="1"/>
  <c r="G213" i="1" s="1"/>
  <c r="H213" i="1"/>
  <c r="I213" i="1"/>
  <c r="J213" i="1"/>
  <c r="K213" i="1"/>
  <c r="L213" i="1" s="1"/>
  <c r="A214" i="1"/>
  <c r="B214" i="1" s="1"/>
  <c r="C214" i="1"/>
  <c r="D214" i="1"/>
  <c r="E214" i="1" s="1"/>
  <c r="F214" i="1"/>
  <c r="G214" i="1" s="1"/>
  <c r="H214" i="1"/>
  <c r="I214" i="1"/>
  <c r="J214" i="1"/>
  <c r="K214" i="1"/>
  <c r="L214" i="1" s="1"/>
  <c r="A215" i="1"/>
  <c r="B215" i="1" s="1"/>
  <c r="A214" i="2" s="1"/>
  <c r="C215" i="1"/>
  <c r="D215" i="1"/>
  <c r="E215" i="1" s="1"/>
  <c r="F215" i="1"/>
  <c r="G215" i="1" s="1"/>
  <c r="H215" i="1"/>
  <c r="I215" i="1"/>
  <c r="J215" i="1"/>
  <c r="R215" i="1" s="1"/>
  <c r="K215" i="1"/>
  <c r="L215" i="1" s="1"/>
  <c r="A216" i="1"/>
  <c r="B216" i="1" s="1"/>
  <c r="A215" i="2" s="1"/>
  <c r="C216" i="1"/>
  <c r="D216" i="1"/>
  <c r="E216" i="1" s="1"/>
  <c r="F216" i="1"/>
  <c r="G216" i="1" s="1"/>
  <c r="H216" i="1"/>
  <c r="I216" i="1"/>
  <c r="J216" i="1"/>
  <c r="R216" i="1" s="1"/>
  <c r="K216" i="1"/>
  <c r="L216" i="1" s="1"/>
  <c r="A217" i="1"/>
  <c r="B217" i="1" s="1"/>
  <c r="A216" i="2" s="1"/>
  <c r="C217" i="1"/>
  <c r="D217" i="1"/>
  <c r="E217" i="1" s="1"/>
  <c r="N216" i="2" s="1"/>
  <c r="F217" i="1"/>
  <c r="G217" i="1" s="1"/>
  <c r="H217" i="1"/>
  <c r="I217" i="1"/>
  <c r="J217" i="1"/>
  <c r="K217" i="1"/>
  <c r="L217" i="1" s="1"/>
  <c r="A218" i="1"/>
  <c r="B218" i="1" s="1"/>
  <c r="C218" i="1"/>
  <c r="D218" i="1"/>
  <c r="E218" i="1" s="1"/>
  <c r="F218" i="1"/>
  <c r="G218" i="1" s="1"/>
  <c r="H218" i="1"/>
  <c r="I218" i="1"/>
  <c r="J218" i="1"/>
  <c r="K218" i="1"/>
  <c r="L218" i="1" s="1"/>
  <c r="A219" i="1"/>
  <c r="B219" i="1" s="1"/>
  <c r="C219" i="1"/>
  <c r="D219" i="1"/>
  <c r="E219" i="1" s="1"/>
  <c r="F219" i="1"/>
  <c r="G219" i="1" s="1"/>
  <c r="H219" i="1"/>
  <c r="I219" i="1"/>
  <c r="J219" i="1"/>
  <c r="R219" i="1" s="1"/>
  <c r="K219" i="1"/>
  <c r="L219" i="1" s="1"/>
  <c r="A220" i="1"/>
  <c r="B220" i="1" s="1"/>
  <c r="C220" i="1"/>
  <c r="D220" i="1"/>
  <c r="E220" i="1" s="1"/>
  <c r="L219" i="2" s="1"/>
  <c r="F220" i="1"/>
  <c r="G220" i="1" s="1"/>
  <c r="H220" i="1"/>
  <c r="I220" i="1"/>
  <c r="J220" i="1"/>
  <c r="K220" i="1"/>
  <c r="L220" i="1" s="1"/>
  <c r="A221" i="1"/>
  <c r="B221" i="1" s="1"/>
  <c r="A220" i="2" s="1"/>
  <c r="C221" i="1"/>
  <c r="D221" i="1"/>
  <c r="E221" i="1" s="1"/>
  <c r="F221" i="1"/>
  <c r="G221" i="1" s="1"/>
  <c r="H221" i="1"/>
  <c r="I221" i="1"/>
  <c r="J221" i="1"/>
  <c r="M221" i="1" s="1"/>
  <c r="K221" i="1"/>
  <c r="L221" i="1" s="1"/>
  <c r="A222" i="1"/>
  <c r="B222" i="1" s="1"/>
  <c r="C222" i="1"/>
  <c r="D222" i="1"/>
  <c r="E222" i="1" s="1"/>
  <c r="F222" i="1"/>
  <c r="G222" i="1" s="1"/>
  <c r="H222" i="1"/>
  <c r="I222" i="1"/>
  <c r="J222" i="1"/>
  <c r="M222" i="1" s="1"/>
  <c r="N222" i="1" s="1"/>
  <c r="AK221" i="2" s="1"/>
  <c r="AM221" i="2" s="1"/>
  <c r="K222" i="1"/>
  <c r="L222" i="1" s="1"/>
  <c r="A223" i="1"/>
  <c r="B223" i="1" s="1"/>
  <c r="A222" i="2" s="1"/>
  <c r="C223" i="1"/>
  <c r="D223" i="1"/>
  <c r="E223" i="1" s="1"/>
  <c r="F223" i="1"/>
  <c r="G223" i="1" s="1"/>
  <c r="H223" i="1"/>
  <c r="I223" i="1"/>
  <c r="J223" i="1"/>
  <c r="K223" i="1"/>
  <c r="L223" i="1" s="1"/>
  <c r="A224" i="1"/>
  <c r="B224" i="1" s="1"/>
  <c r="A223" i="2" s="1"/>
  <c r="C224" i="1"/>
  <c r="D224" i="1"/>
  <c r="E224" i="1" s="1"/>
  <c r="F224" i="1"/>
  <c r="G224" i="1" s="1"/>
  <c r="H224" i="1"/>
  <c r="I224" i="1"/>
  <c r="J224" i="1"/>
  <c r="Q224" i="1" s="1"/>
  <c r="K224" i="1"/>
  <c r="L224" i="1" s="1"/>
  <c r="A225" i="1"/>
  <c r="B225" i="1" s="1"/>
  <c r="B224" i="2" s="1"/>
  <c r="C225" i="1"/>
  <c r="D225" i="1"/>
  <c r="E225" i="1" s="1"/>
  <c r="F225" i="1"/>
  <c r="G225" i="1" s="1"/>
  <c r="H225" i="1"/>
  <c r="I225" i="1"/>
  <c r="J225" i="1"/>
  <c r="Q225" i="1" s="1"/>
  <c r="K225" i="1"/>
  <c r="L225" i="1" s="1"/>
  <c r="A226" i="1"/>
  <c r="B226" i="1" s="1"/>
  <c r="C226" i="1"/>
  <c r="D226" i="1"/>
  <c r="E226" i="1" s="1"/>
  <c r="F226" i="1"/>
  <c r="G226" i="1" s="1"/>
  <c r="H226" i="1"/>
  <c r="I226" i="1"/>
  <c r="J226" i="1"/>
  <c r="R226" i="1" s="1"/>
  <c r="K226" i="1"/>
  <c r="L226" i="1" s="1"/>
  <c r="A227" i="1"/>
  <c r="B227" i="1" s="1"/>
  <c r="A226" i="2" s="1"/>
  <c r="C227" i="1"/>
  <c r="D227" i="1"/>
  <c r="E227" i="1" s="1"/>
  <c r="F227" i="1"/>
  <c r="G227" i="1" s="1"/>
  <c r="H227" i="1"/>
  <c r="I227" i="1"/>
  <c r="J227" i="1"/>
  <c r="K227" i="1"/>
  <c r="L227" i="1" s="1"/>
  <c r="A228" i="1"/>
  <c r="B228" i="1" s="1"/>
  <c r="A227" i="2" s="1"/>
  <c r="C228" i="1"/>
  <c r="D228" i="1"/>
  <c r="E228" i="1" s="1"/>
  <c r="F228" i="1"/>
  <c r="G228" i="1" s="1"/>
  <c r="H228" i="1"/>
  <c r="I228" i="1"/>
  <c r="J228" i="1"/>
  <c r="K228" i="1"/>
  <c r="L228" i="1" s="1"/>
  <c r="A229" i="1"/>
  <c r="B229" i="1" s="1"/>
  <c r="B228" i="2" s="1"/>
  <c r="C229" i="1"/>
  <c r="D229" i="1"/>
  <c r="E229" i="1" s="1"/>
  <c r="F229" i="1"/>
  <c r="G229" i="1" s="1"/>
  <c r="H229" i="1"/>
  <c r="I229" i="1"/>
  <c r="J229" i="1"/>
  <c r="K229" i="1"/>
  <c r="L229" i="1" s="1"/>
  <c r="A230" i="1"/>
  <c r="B230" i="1" s="1"/>
  <c r="C230" i="1"/>
  <c r="D230" i="1"/>
  <c r="E230" i="1" s="1"/>
  <c r="F230" i="1"/>
  <c r="G230" i="1" s="1"/>
  <c r="H230" i="1"/>
  <c r="I230" i="1"/>
  <c r="J230" i="1"/>
  <c r="Q230" i="1" s="1"/>
  <c r="K230" i="1"/>
  <c r="L230" i="1" s="1"/>
  <c r="A231" i="1"/>
  <c r="B231" i="1" s="1"/>
  <c r="C231" i="1"/>
  <c r="D231" i="1"/>
  <c r="E231" i="1" s="1"/>
  <c r="F231" i="1"/>
  <c r="G231" i="1" s="1"/>
  <c r="H231" i="1"/>
  <c r="I231" i="1"/>
  <c r="J231" i="1"/>
  <c r="M231" i="1" s="1"/>
  <c r="N231" i="1" s="1"/>
  <c r="AK230" i="2" s="1"/>
  <c r="AM230" i="2" s="1"/>
  <c r="K231" i="1"/>
  <c r="L231" i="1" s="1"/>
  <c r="A232" i="1"/>
  <c r="B232" i="1" s="1"/>
  <c r="C232" i="1"/>
  <c r="D232" i="1"/>
  <c r="E232" i="1" s="1"/>
  <c r="F232" i="1"/>
  <c r="G232" i="1" s="1"/>
  <c r="H232" i="1"/>
  <c r="I232" i="1"/>
  <c r="J232" i="1"/>
  <c r="K232" i="1"/>
  <c r="L232" i="1" s="1"/>
  <c r="A233" i="1"/>
  <c r="B233" i="1" s="1"/>
  <c r="A232" i="2" s="1"/>
  <c r="C233" i="1"/>
  <c r="D233" i="1"/>
  <c r="E233" i="1" s="1"/>
  <c r="F233" i="1"/>
  <c r="G233" i="1" s="1"/>
  <c r="H233" i="1"/>
  <c r="I233" i="1"/>
  <c r="J233" i="1"/>
  <c r="K233" i="1"/>
  <c r="L233" i="1" s="1"/>
  <c r="A234" i="1"/>
  <c r="B234" i="1" s="1"/>
  <c r="C234" i="1"/>
  <c r="D234" i="1"/>
  <c r="E234" i="1" s="1"/>
  <c r="F234" i="1"/>
  <c r="G234" i="1" s="1"/>
  <c r="H234" i="1"/>
  <c r="I234" i="1"/>
  <c r="J234" i="1"/>
  <c r="M234" i="1" s="1"/>
  <c r="K234" i="1"/>
  <c r="L234" i="1" s="1"/>
  <c r="A235" i="1"/>
  <c r="B235" i="1" s="1"/>
  <c r="A234" i="2" s="1"/>
  <c r="C235" i="1"/>
  <c r="D235" i="1"/>
  <c r="E235" i="1" s="1"/>
  <c r="F235" i="1"/>
  <c r="G235" i="1" s="1"/>
  <c r="H235" i="1"/>
  <c r="I235" i="1"/>
  <c r="J235" i="1"/>
  <c r="K235" i="1"/>
  <c r="L235" i="1" s="1"/>
  <c r="A236" i="1"/>
  <c r="B236" i="1" s="1"/>
  <c r="A235" i="2" s="1"/>
  <c r="C236" i="1"/>
  <c r="D236" i="1"/>
  <c r="E236" i="1" s="1"/>
  <c r="F236" i="1"/>
  <c r="G236" i="1" s="1"/>
  <c r="H236" i="1"/>
  <c r="I236" i="1"/>
  <c r="J236" i="1"/>
  <c r="K236" i="1"/>
  <c r="L236" i="1" s="1"/>
  <c r="A237" i="1"/>
  <c r="B237" i="1" s="1"/>
  <c r="A236" i="2" s="1"/>
  <c r="C237" i="1"/>
  <c r="D237" i="1"/>
  <c r="E237" i="1" s="1"/>
  <c r="F237" i="1"/>
  <c r="G237" i="1" s="1"/>
  <c r="H237" i="1"/>
  <c r="I237" i="1"/>
  <c r="J237" i="1"/>
  <c r="K237" i="1"/>
  <c r="L237" i="1" s="1"/>
  <c r="A238" i="1"/>
  <c r="B238" i="1" s="1"/>
  <c r="C238" i="1"/>
  <c r="D238" i="1"/>
  <c r="E238" i="1" s="1"/>
  <c r="F238" i="1"/>
  <c r="G238" i="1" s="1"/>
  <c r="H238" i="1"/>
  <c r="I238" i="1"/>
  <c r="J238" i="1"/>
  <c r="M238" i="1" s="1"/>
  <c r="N238" i="1" s="1"/>
  <c r="AK237" i="2" s="1"/>
  <c r="AM237" i="2" s="1"/>
  <c r="K238" i="1"/>
  <c r="L238" i="1" s="1"/>
  <c r="A239" i="1"/>
  <c r="B239" i="1" s="1"/>
  <c r="A238" i="2" s="1"/>
  <c r="C239" i="1"/>
  <c r="D239" i="1"/>
  <c r="E239" i="1" s="1"/>
  <c r="F239" i="1"/>
  <c r="G239" i="1" s="1"/>
  <c r="H239" i="1"/>
  <c r="I239" i="1"/>
  <c r="J239" i="1"/>
  <c r="K239" i="1"/>
  <c r="L239" i="1" s="1"/>
  <c r="A240" i="1"/>
  <c r="B240" i="1" s="1"/>
  <c r="A239" i="2" s="1"/>
  <c r="C240" i="1"/>
  <c r="D240" i="1"/>
  <c r="E240" i="1" s="1"/>
  <c r="F240" i="1"/>
  <c r="G240" i="1" s="1"/>
  <c r="H240" i="1"/>
  <c r="I240" i="1"/>
  <c r="J240" i="1"/>
  <c r="Q240" i="1" s="1"/>
  <c r="K240" i="1"/>
  <c r="L240" i="1" s="1"/>
  <c r="A241" i="1"/>
  <c r="B241" i="1" s="1"/>
  <c r="B240" i="2" s="1"/>
  <c r="C241" i="1"/>
  <c r="D241" i="1"/>
  <c r="E241" i="1" s="1"/>
  <c r="F241" i="1"/>
  <c r="G241" i="1" s="1"/>
  <c r="H241" i="1"/>
  <c r="I241" i="1"/>
  <c r="J241" i="1"/>
  <c r="R241" i="1" s="1"/>
  <c r="K241" i="1"/>
  <c r="L241" i="1" s="1"/>
  <c r="A242" i="1"/>
  <c r="B242" i="1" s="1"/>
  <c r="C242" i="1"/>
  <c r="D242" i="1"/>
  <c r="E242" i="1" s="1"/>
  <c r="F242" i="1"/>
  <c r="G242" i="1" s="1"/>
  <c r="H242" i="1"/>
  <c r="I242" i="1"/>
  <c r="J242" i="1"/>
  <c r="M242" i="1" s="1"/>
  <c r="K242" i="1"/>
  <c r="L242" i="1" s="1"/>
  <c r="A243" i="1"/>
  <c r="B243" i="1" s="1"/>
  <c r="C243" i="1"/>
  <c r="D243" i="1"/>
  <c r="E243" i="1" s="1"/>
  <c r="F243" i="1"/>
  <c r="G243" i="1" s="1"/>
  <c r="H243" i="1"/>
  <c r="I243" i="1"/>
  <c r="J243" i="1"/>
  <c r="R243" i="1" s="1"/>
  <c r="K243" i="1"/>
  <c r="L243" i="1" s="1"/>
  <c r="A244" i="1"/>
  <c r="B244" i="1" s="1"/>
  <c r="C244" i="1"/>
  <c r="D244" i="1"/>
  <c r="E244" i="1" s="1"/>
  <c r="F244" i="1"/>
  <c r="G244" i="1" s="1"/>
  <c r="H244" i="1"/>
  <c r="I244" i="1"/>
  <c r="J244" i="1"/>
  <c r="Q244" i="1" s="1"/>
  <c r="K244" i="1"/>
  <c r="L244" i="1" s="1"/>
  <c r="A245" i="1"/>
  <c r="B245" i="1" s="1"/>
  <c r="A244" i="2" s="1"/>
  <c r="C245" i="1"/>
  <c r="D245" i="1"/>
  <c r="E245" i="1" s="1"/>
  <c r="F245" i="1"/>
  <c r="G245" i="1" s="1"/>
  <c r="H245" i="1"/>
  <c r="I245" i="1"/>
  <c r="J245" i="1"/>
  <c r="R245" i="1" s="1"/>
  <c r="K245" i="1"/>
  <c r="L245" i="1" s="1"/>
  <c r="A246" i="1"/>
  <c r="B246" i="1" s="1"/>
  <c r="C246" i="1"/>
  <c r="D246" i="1"/>
  <c r="E246" i="1" s="1"/>
  <c r="F246" i="1"/>
  <c r="G246" i="1" s="1"/>
  <c r="H246" i="1"/>
  <c r="I246" i="1"/>
  <c r="J246" i="1"/>
  <c r="K246" i="1"/>
  <c r="L246" i="1" s="1"/>
  <c r="A247" i="1"/>
  <c r="B247" i="1" s="1"/>
  <c r="A246" i="2" s="1"/>
  <c r="C247" i="1"/>
  <c r="D247" i="1"/>
  <c r="E247" i="1" s="1"/>
  <c r="F247" i="1"/>
  <c r="G247" i="1" s="1"/>
  <c r="H247" i="1"/>
  <c r="I247" i="1"/>
  <c r="J247" i="1"/>
  <c r="K247" i="1"/>
  <c r="L247" i="1" s="1"/>
  <c r="A248" i="1"/>
  <c r="B248" i="1" s="1"/>
  <c r="A247" i="2" s="1"/>
  <c r="C248" i="1"/>
  <c r="D248" i="1"/>
  <c r="E248" i="1" s="1"/>
  <c r="F248" i="1"/>
  <c r="G248" i="1" s="1"/>
  <c r="H248" i="1"/>
  <c r="I248" i="1"/>
  <c r="J248" i="1"/>
  <c r="R248" i="1" s="1"/>
  <c r="K248" i="1"/>
  <c r="L248" i="1" s="1"/>
  <c r="A249" i="1"/>
  <c r="B249" i="1" s="1"/>
  <c r="A248" i="2" s="1"/>
  <c r="C249" i="1"/>
  <c r="D249" i="1"/>
  <c r="E249" i="1" s="1"/>
  <c r="F249" i="1"/>
  <c r="G249" i="1" s="1"/>
  <c r="H249" i="1"/>
  <c r="I249" i="1"/>
  <c r="J249" i="1"/>
  <c r="M249" i="1" s="1"/>
  <c r="K249" i="1"/>
  <c r="L249" i="1" s="1"/>
  <c r="A250" i="1"/>
  <c r="B250" i="1" s="1"/>
  <c r="C250" i="1"/>
  <c r="D250" i="1"/>
  <c r="E250" i="1" s="1"/>
  <c r="F250" i="1"/>
  <c r="G250" i="1" s="1"/>
  <c r="H250" i="1"/>
  <c r="I250" i="1"/>
  <c r="J250" i="1"/>
  <c r="M250" i="1" s="1"/>
  <c r="K250" i="1"/>
  <c r="L250" i="1" s="1"/>
  <c r="A251" i="1"/>
  <c r="B251" i="1" s="1"/>
  <c r="A250" i="2" s="1"/>
  <c r="C251" i="1"/>
  <c r="D251" i="1"/>
  <c r="E251" i="1" s="1"/>
  <c r="F251" i="1"/>
  <c r="G251" i="1" s="1"/>
  <c r="H251" i="1"/>
  <c r="I251" i="1"/>
  <c r="J251" i="1"/>
  <c r="K251" i="1"/>
  <c r="L251" i="1" s="1"/>
  <c r="A252" i="1"/>
  <c r="B252" i="1" s="1"/>
  <c r="A251" i="2" s="1"/>
  <c r="C252" i="1"/>
  <c r="D252" i="1"/>
  <c r="E252" i="1" s="1"/>
  <c r="F252" i="1"/>
  <c r="G252" i="1" s="1"/>
  <c r="H252" i="1"/>
  <c r="I252" i="1"/>
  <c r="J252" i="1"/>
  <c r="K252" i="1"/>
  <c r="L252" i="1" s="1"/>
  <c r="A253" i="1"/>
  <c r="B253" i="1" s="1"/>
  <c r="A252" i="2" s="1"/>
  <c r="C253" i="1"/>
  <c r="D253" i="1"/>
  <c r="E253" i="1" s="1"/>
  <c r="F253" i="1"/>
  <c r="G253" i="1" s="1"/>
  <c r="H253" i="1"/>
  <c r="I253" i="1"/>
  <c r="J253" i="1"/>
  <c r="K253" i="1"/>
  <c r="L253" i="1" s="1"/>
  <c r="A254" i="1"/>
  <c r="B254" i="1" s="1"/>
  <c r="C254" i="1"/>
  <c r="D254" i="1"/>
  <c r="E254" i="1" s="1"/>
  <c r="F254" i="1"/>
  <c r="G254" i="1" s="1"/>
  <c r="H254" i="1"/>
  <c r="I254" i="1"/>
  <c r="J254" i="1"/>
  <c r="K254" i="1"/>
  <c r="L254" i="1" s="1"/>
  <c r="A255" i="1"/>
  <c r="B255" i="1" s="1"/>
  <c r="C255" i="1"/>
  <c r="D255" i="1"/>
  <c r="E255" i="1" s="1"/>
  <c r="F255" i="1"/>
  <c r="G255" i="1" s="1"/>
  <c r="H255" i="1"/>
  <c r="I255" i="1"/>
  <c r="J255" i="1"/>
  <c r="R255" i="1" s="1"/>
  <c r="K255" i="1"/>
  <c r="L255" i="1" s="1"/>
  <c r="A256" i="1"/>
  <c r="B256" i="1" s="1"/>
  <c r="C256" i="1"/>
  <c r="D256" i="1"/>
  <c r="E256" i="1" s="1"/>
  <c r="F256" i="1"/>
  <c r="G256" i="1" s="1"/>
  <c r="H256" i="1"/>
  <c r="I256" i="1"/>
  <c r="J256" i="1"/>
  <c r="M256" i="1" s="1"/>
  <c r="N256" i="1" s="1"/>
  <c r="AK255" i="2" s="1"/>
  <c r="AM255" i="2" s="1"/>
  <c r="K256" i="1"/>
  <c r="L256" i="1" s="1"/>
  <c r="A257" i="1"/>
  <c r="B257" i="1" s="1"/>
  <c r="A256" i="2" s="1"/>
  <c r="C257" i="1"/>
  <c r="D257" i="1"/>
  <c r="E257" i="1" s="1"/>
  <c r="F257" i="1"/>
  <c r="G257" i="1" s="1"/>
  <c r="H257" i="1"/>
  <c r="I257" i="1"/>
  <c r="J257" i="1"/>
  <c r="K257" i="1"/>
  <c r="L257" i="1" s="1"/>
  <c r="A258" i="1"/>
  <c r="B258" i="1" s="1"/>
  <c r="C258" i="1"/>
  <c r="D258" i="1"/>
  <c r="E258" i="1" s="1"/>
  <c r="F258" i="1"/>
  <c r="G258" i="1" s="1"/>
  <c r="H258" i="1"/>
  <c r="I258" i="1"/>
  <c r="J258" i="1"/>
  <c r="M258" i="1" s="1"/>
  <c r="N258" i="1" s="1"/>
  <c r="AK257" i="2" s="1"/>
  <c r="AM257" i="2" s="1"/>
  <c r="K258" i="1"/>
  <c r="L258" i="1" s="1"/>
  <c r="A259" i="1"/>
  <c r="B259" i="1" s="1"/>
  <c r="B258" i="2" s="1"/>
  <c r="C259" i="1"/>
  <c r="D259" i="1"/>
  <c r="E259" i="1" s="1"/>
  <c r="F259" i="1"/>
  <c r="G259" i="1" s="1"/>
  <c r="H259" i="1"/>
  <c r="I259" i="1"/>
  <c r="J259" i="1"/>
  <c r="R259" i="1" s="1"/>
  <c r="K259" i="1"/>
  <c r="L259" i="1" s="1"/>
  <c r="A260" i="1"/>
  <c r="B260" i="1" s="1"/>
  <c r="A259" i="2" s="1"/>
  <c r="C260" i="1"/>
  <c r="D260" i="1"/>
  <c r="E260" i="1" s="1"/>
  <c r="F260" i="1"/>
  <c r="G260" i="1" s="1"/>
  <c r="H260" i="1"/>
  <c r="I260" i="1"/>
  <c r="J260" i="1"/>
  <c r="M260" i="1" s="1"/>
  <c r="N260" i="1" s="1"/>
  <c r="AK259" i="2" s="1"/>
  <c r="AM259" i="2" s="1"/>
  <c r="K260" i="1"/>
  <c r="L260" i="1" s="1"/>
  <c r="A261" i="1"/>
  <c r="B261" i="1" s="1"/>
  <c r="A260" i="2" s="1"/>
  <c r="C261" i="1"/>
  <c r="D261" i="1"/>
  <c r="E261" i="1" s="1"/>
  <c r="F261" i="1"/>
  <c r="G261" i="1" s="1"/>
  <c r="H261" i="1"/>
  <c r="I261" i="1"/>
  <c r="J261" i="1"/>
  <c r="R261" i="1" s="1"/>
  <c r="K261" i="1"/>
  <c r="L261" i="1" s="1"/>
  <c r="A262" i="1"/>
  <c r="B262" i="1" s="1"/>
  <c r="C262" i="1"/>
  <c r="D262" i="1"/>
  <c r="E262" i="1" s="1"/>
  <c r="F262" i="1"/>
  <c r="G262" i="1" s="1"/>
  <c r="H262" i="1"/>
  <c r="I262" i="1"/>
  <c r="J262" i="1"/>
  <c r="Q262" i="1" s="1"/>
  <c r="K262" i="1"/>
  <c r="L262" i="1" s="1"/>
  <c r="A263" i="1"/>
  <c r="B263" i="1" s="1"/>
  <c r="A262" i="2" s="1"/>
  <c r="C263" i="1"/>
  <c r="D263" i="1"/>
  <c r="E263" i="1" s="1"/>
  <c r="F263" i="1"/>
  <c r="G263" i="1" s="1"/>
  <c r="H263" i="1"/>
  <c r="I263" i="1"/>
  <c r="J263" i="1"/>
  <c r="K263" i="1"/>
  <c r="L263" i="1" s="1"/>
  <c r="A264" i="1"/>
  <c r="B264" i="1" s="1"/>
  <c r="A263" i="2" s="1"/>
  <c r="C264" i="1"/>
  <c r="D264" i="1"/>
  <c r="E264" i="1" s="1"/>
  <c r="F264" i="1"/>
  <c r="G264" i="1" s="1"/>
  <c r="H264" i="1"/>
  <c r="I264" i="1"/>
  <c r="J264" i="1"/>
  <c r="M264" i="1" s="1"/>
  <c r="K264" i="1"/>
  <c r="L264" i="1" s="1"/>
  <c r="A265" i="1"/>
  <c r="B265" i="1" s="1"/>
  <c r="A264" i="2" s="1"/>
  <c r="C265" i="1"/>
  <c r="D265" i="1"/>
  <c r="E265" i="1" s="1"/>
  <c r="F265" i="1"/>
  <c r="G265" i="1" s="1"/>
  <c r="H265" i="1"/>
  <c r="I265" i="1"/>
  <c r="J265" i="1"/>
  <c r="K265" i="1"/>
  <c r="L265" i="1" s="1"/>
  <c r="A266" i="1"/>
  <c r="B266" i="1" s="1"/>
  <c r="C266" i="1"/>
  <c r="D266" i="1"/>
  <c r="E266" i="1" s="1"/>
  <c r="F266" i="1"/>
  <c r="G266" i="1" s="1"/>
  <c r="H266" i="1"/>
  <c r="I266" i="1"/>
  <c r="J266" i="1"/>
  <c r="R266" i="1" s="1"/>
  <c r="K266" i="1"/>
  <c r="L266" i="1" s="1"/>
  <c r="A267" i="1"/>
  <c r="B267" i="1" s="1"/>
  <c r="C267" i="1"/>
  <c r="D267" i="1"/>
  <c r="E267" i="1" s="1"/>
  <c r="F267" i="1"/>
  <c r="G267" i="1" s="1"/>
  <c r="H267" i="1"/>
  <c r="I267" i="1"/>
  <c r="J267" i="1"/>
  <c r="K267" i="1"/>
  <c r="L267" i="1" s="1"/>
  <c r="A268" i="1"/>
  <c r="B268" i="1" s="1"/>
  <c r="C268" i="1"/>
  <c r="D268" i="1"/>
  <c r="E268" i="1" s="1"/>
  <c r="L267" i="2" s="1"/>
  <c r="F268" i="1"/>
  <c r="G268" i="1" s="1"/>
  <c r="H268" i="1"/>
  <c r="I268" i="1"/>
  <c r="J268" i="1"/>
  <c r="R268" i="1" s="1"/>
  <c r="K268" i="1"/>
  <c r="L268" i="1" s="1"/>
  <c r="A269" i="1"/>
  <c r="B269" i="1" s="1"/>
  <c r="A268" i="2" s="1"/>
  <c r="C269" i="1"/>
  <c r="D269" i="1"/>
  <c r="E269" i="1" s="1"/>
  <c r="F269" i="1"/>
  <c r="G269" i="1" s="1"/>
  <c r="H269" i="1"/>
  <c r="I269" i="1"/>
  <c r="J269" i="1"/>
  <c r="Q269" i="1" s="1"/>
  <c r="K269" i="1"/>
  <c r="L269" i="1" s="1"/>
  <c r="A270" i="1"/>
  <c r="B270" i="1" s="1"/>
  <c r="C270" i="1"/>
  <c r="D270" i="1"/>
  <c r="E270" i="1" s="1"/>
  <c r="F270" i="1"/>
  <c r="G270" i="1" s="1"/>
  <c r="H270" i="1"/>
  <c r="I270" i="1"/>
  <c r="J270" i="1"/>
  <c r="R270" i="1" s="1"/>
  <c r="K270" i="1"/>
  <c r="L270" i="1" s="1"/>
  <c r="A271" i="1"/>
  <c r="B271" i="1" s="1"/>
  <c r="B270" i="2" s="1"/>
  <c r="C271" i="1"/>
  <c r="D271" i="1"/>
  <c r="E271" i="1" s="1"/>
  <c r="F271" i="1"/>
  <c r="G271" i="1" s="1"/>
  <c r="H271" i="1"/>
  <c r="I271" i="1"/>
  <c r="J271" i="1"/>
  <c r="R271" i="1" s="1"/>
  <c r="K271" i="1"/>
  <c r="L271" i="1" s="1"/>
  <c r="A272" i="1"/>
  <c r="B272" i="1" s="1"/>
  <c r="B271" i="2" s="1"/>
  <c r="C272" i="1"/>
  <c r="D272" i="1"/>
  <c r="E272" i="1" s="1"/>
  <c r="F272" i="1"/>
  <c r="G272" i="1" s="1"/>
  <c r="H272" i="1"/>
  <c r="I272" i="1"/>
  <c r="J272" i="1"/>
  <c r="M272" i="1" s="1"/>
  <c r="K272" i="1"/>
  <c r="L272" i="1" s="1"/>
  <c r="A273" i="1"/>
  <c r="B273" i="1" s="1"/>
  <c r="B272" i="2" s="1"/>
  <c r="C273" i="1"/>
  <c r="D273" i="1"/>
  <c r="E273" i="1" s="1"/>
  <c r="F273" i="1"/>
  <c r="G273" i="1" s="1"/>
  <c r="H273" i="1"/>
  <c r="I273" i="1"/>
  <c r="J273" i="1"/>
  <c r="M273" i="1" s="1"/>
  <c r="N273" i="1" s="1"/>
  <c r="AK272" i="2" s="1"/>
  <c r="AM272" i="2" s="1"/>
  <c r="K273" i="1"/>
  <c r="L273" i="1" s="1"/>
  <c r="A274" i="1"/>
  <c r="B274" i="1" s="1"/>
  <c r="C274" i="1"/>
  <c r="D274" i="1"/>
  <c r="E274" i="1" s="1"/>
  <c r="F274" i="1"/>
  <c r="G274" i="1" s="1"/>
  <c r="H274" i="1"/>
  <c r="I274" i="1"/>
  <c r="J274" i="1"/>
  <c r="K274" i="1"/>
  <c r="L274" i="1" s="1"/>
  <c r="A275" i="1"/>
  <c r="B275" i="1" s="1"/>
  <c r="A274" i="2" s="1"/>
  <c r="C275" i="1"/>
  <c r="D275" i="1"/>
  <c r="E275" i="1" s="1"/>
  <c r="F275" i="1"/>
  <c r="G275" i="1" s="1"/>
  <c r="H275" i="1"/>
  <c r="I275" i="1"/>
  <c r="J275" i="1"/>
  <c r="R275" i="1" s="1"/>
  <c r="K275" i="1"/>
  <c r="L275" i="1" s="1"/>
  <c r="A276" i="1"/>
  <c r="B276" i="1" s="1"/>
  <c r="A275" i="2" s="1"/>
  <c r="C276" i="1"/>
  <c r="D276" i="1"/>
  <c r="E276" i="1" s="1"/>
  <c r="F276" i="1"/>
  <c r="G276" i="1" s="1"/>
  <c r="H276" i="1"/>
  <c r="I276" i="1"/>
  <c r="J276" i="1"/>
  <c r="M276" i="1" s="1"/>
  <c r="N276" i="1" s="1"/>
  <c r="AK275" i="2" s="1"/>
  <c r="AM275" i="2" s="1"/>
  <c r="K276" i="1"/>
  <c r="L276" i="1" s="1"/>
  <c r="A277" i="1"/>
  <c r="B277" i="1" s="1"/>
  <c r="A276" i="2" s="1"/>
  <c r="C277" i="1"/>
  <c r="D277" i="1"/>
  <c r="E277" i="1" s="1"/>
  <c r="F277" i="1"/>
  <c r="G277" i="1" s="1"/>
  <c r="H277" i="1"/>
  <c r="I277" i="1"/>
  <c r="J277" i="1"/>
  <c r="Q277" i="1" s="1"/>
  <c r="K277" i="1"/>
  <c r="L277" i="1" s="1"/>
  <c r="A278" i="1"/>
  <c r="B278" i="1" s="1"/>
  <c r="C278" i="1"/>
  <c r="D278" i="1"/>
  <c r="E278" i="1" s="1"/>
  <c r="F278" i="1"/>
  <c r="G278" i="1" s="1"/>
  <c r="H278" i="1"/>
  <c r="I278" i="1"/>
  <c r="J278" i="1"/>
  <c r="R278" i="1" s="1"/>
  <c r="K278" i="1"/>
  <c r="L278" i="1" s="1"/>
  <c r="A279" i="1"/>
  <c r="B279" i="1" s="1"/>
  <c r="C279" i="1"/>
  <c r="D279" i="1"/>
  <c r="E279" i="1" s="1"/>
  <c r="F279" i="1"/>
  <c r="G279" i="1" s="1"/>
  <c r="H279" i="1"/>
  <c r="I279" i="1"/>
  <c r="J279" i="1"/>
  <c r="M279" i="1" s="1"/>
  <c r="N279" i="1" s="1"/>
  <c r="AK278" i="2" s="1"/>
  <c r="AM278" i="2" s="1"/>
  <c r="K279" i="1"/>
  <c r="L279" i="1" s="1"/>
  <c r="A280" i="1"/>
  <c r="B280" i="1" s="1"/>
  <c r="C280" i="1"/>
  <c r="D280" i="1"/>
  <c r="E280" i="1" s="1"/>
  <c r="F280" i="1"/>
  <c r="G280" i="1" s="1"/>
  <c r="H280" i="1"/>
  <c r="I280" i="1"/>
  <c r="J280" i="1"/>
  <c r="Q280" i="1" s="1"/>
  <c r="K280" i="1"/>
  <c r="L280" i="1" s="1"/>
  <c r="A281" i="1"/>
  <c r="B281" i="1" s="1"/>
  <c r="A280" i="2" s="1"/>
  <c r="C281" i="1"/>
  <c r="D281" i="1"/>
  <c r="E281" i="1" s="1"/>
  <c r="L280" i="2" s="1"/>
  <c r="F281" i="1"/>
  <c r="G281" i="1" s="1"/>
  <c r="H281" i="1"/>
  <c r="I281" i="1"/>
  <c r="J281" i="1"/>
  <c r="Q281" i="1" s="1"/>
  <c r="K281" i="1"/>
  <c r="L281" i="1" s="1"/>
  <c r="A282" i="1"/>
  <c r="B282" i="1" s="1"/>
  <c r="A281" i="2" s="1"/>
  <c r="C282" i="1"/>
  <c r="D282" i="1"/>
  <c r="E282" i="1" s="1"/>
  <c r="F282" i="1"/>
  <c r="G282" i="1" s="1"/>
  <c r="H282" i="1"/>
  <c r="I282" i="1"/>
  <c r="J282" i="1"/>
  <c r="Q282" i="1" s="1"/>
  <c r="K282" i="1"/>
  <c r="L282" i="1" s="1"/>
  <c r="A283" i="1"/>
  <c r="B283" i="1" s="1"/>
  <c r="A282" i="2" s="1"/>
  <c r="C283" i="1"/>
  <c r="D283" i="1"/>
  <c r="E283" i="1" s="1"/>
  <c r="F283" i="1"/>
  <c r="G283" i="1" s="1"/>
  <c r="H283" i="1"/>
  <c r="I283" i="1"/>
  <c r="J283" i="1"/>
  <c r="K283" i="1"/>
  <c r="L283" i="1" s="1"/>
  <c r="A284" i="1"/>
  <c r="B284" i="1" s="1"/>
  <c r="B283" i="2" s="1"/>
  <c r="C284" i="1"/>
  <c r="D284" i="1"/>
  <c r="E284" i="1" s="1"/>
  <c r="F284" i="1"/>
  <c r="G284" i="1" s="1"/>
  <c r="H284" i="1"/>
  <c r="I284" i="1"/>
  <c r="J284" i="1"/>
  <c r="K284" i="1"/>
  <c r="L284" i="1" s="1"/>
  <c r="A285" i="1"/>
  <c r="B285" i="1" s="1"/>
  <c r="A284" i="2" s="1"/>
  <c r="C285" i="1"/>
  <c r="D285" i="1"/>
  <c r="E285" i="1" s="1"/>
  <c r="F285" i="1"/>
  <c r="G285" i="1" s="1"/>
  <c r="H285" i="1"/>
  <c r="I285" i="1"/>
  <c r="J285" i="1"/>
  <c r="Q285" i="1" s="1"/>
  <c r="K285" i="1"/>
  <c r="L285" i="1" s="1"/>
  <c r="A286" i="1"/>
  <c r="B286" i="1" s="1"/>
  <c r="C286" i="1"/>
  <c r="D286" i="1"/>
  <c r="E286" i="1" s="1"/>
  <c r="F286" i="1"/>
  <c r="G286" i="1" s="1"/>
  <c r="H286" i="1"/>
  <c r="I286" i="1"/>
  <c r="J286" i="1"/>
  <c r="K286" i="1"/>
  <c r="L286" i="1" s="1"/>
  <c r="A287" i="1"/>
  <c r="B287" i="1" s="1"/>
  <c r="A286" i="2" s="1"/>
  <c r="C287" i="1"/>
  <c r="D287" i="1"/>
  <c r="E287" i="1" s="1"/>
  <c r="F287" i="1"/>
  <c r="G287" i="1" s="1"/>
  <c r="H287" i="1"/>
  <c r="I287" i="1"/>
  <c r="J287" i="1"/>
  <c r="K287" i="1"/>
  <c r="L287" i="1" s="1"/>
  <c r="A288" i="1"/>
  <c r="B288" i="1" s="1"/>
  <c r="A287" i="2" s="1"/>
  <c r="C288" i="1"/>
  <c r="D288" i="1"/>
  <c r="E288" i="1" s="1"/>
  <c r="F288" i="1"/>
  <c r="G288" i="1" s="1"/>
  <c r="H288" i="1"/>
  <c r="I288" i="1"/>
  <c r="J288" i="1"/>
  <c r="M288" i="1" s="1"/>
  <c r="N288" i="1" s="1"/>
  <c r="AK287" i="2" s="1"/>
  <c r="AM287" i="2" s="1"/>
  <c r="K288" i="1"/>
  <c r="L288" i="1" s="1"/>
  <c r="A289" i="1"/>
  <c r="B289" i="1" s="1"/>
  <c r="A288" i="2" s="1"/>
  <c r="C289" i="1"/>
  <c r="D289" i="1"/>
  <c r="E289" i="1" s="1"/>
  <c r="M288" i="2" s="1"/>
  <c r="F289" i="1"/>
  <c r="G289" i="1" s="1"/>
  <c r="H289" i="1"/>
  <c r="I289" i="1"/>
  <c r="J289" i="1"/>
  <c r="K289" i="1"/>
  <c r="L289" i="1" s="1"/>
  <c r="A290" i="1"/>
  <c r="B290" i="1" s="1"/>
  <c r="C290" i="1"/>
  <c r="D290" i="1"/>
  <c r="E290" i="1" s="1"/>
  <c r="F290" i="1"/>
  <c r="G290" i="1" s="1"/>
  <c r="H290" i="1"/>
  <c r="I290" i="1"/>
  <c r="J290" i="1"/>
  <c r="K290" i="1"/>
  <c r="L290" i="1" s="1"/>
  <c r="A291" i="1"/>
  <c r="B291" i="1" s="1"/>
  <c r="C291" i="1"/>
  <c r="D291" i="1"/>
  <c r="E291" i="1" s="1"/>
  <c r="F291" i="1"/>
  <c r="G291" i="1" s="1"/>
  <c r="H291" i="1"/>
  <c r="I291" i="1"/>
  <c r="J291" i="1"/>
  <c r="R291" i="1" s="1"/>
  <c r="K291" i="1"/>
  <c r="L291" i="1" s="1"/>
  <c r="A292" i="1"/>
  <c r="B292" i="1" s="1"/>
  <c r="C292" i="1"/>
  <c r="D292" i="1"/>
  <c r="E292" i="1" s="1"/>
  <c r="F292" i="1"/>
  <c r="G292" i="1" s="1"/>
  <c r="H292" i="1"/>
  <c r="I292" i="1"/>
  <c r="J292" i="1"/>
  <c r="M292" i="1" s="1"/>
  <c r="N292" i="1" s="1"/>
  <c r="AK291" i="2" s="1"/>
  <c r="AM291" i="2" s="1"/>
  <c r="K292" i="1"/>
  <c r="L292" i="1" s="1"/>
  <c r="A293" i="1"/>
  <c r="B293" i="1" s="1"/>
  <c r="A292" i="2" s="1"/>
  <c r="C293" i="1"/>
  <c r="D293" i="1"/>
  <c r="E293" i="1" s="1"/>
  <c r="F293" i="1"/>
  <c r="G293" i="1" s="1"/>
  <c r="H293" i="1"/>
  <c r="I293" i="1"/>
  <c r="J293" i="1"/>
  <c r="K293" i="1"/>
  <c r="L293" i="1" s="1"/>
  <c r="A294" i="1"/>
  <c r="B294" i="1" s="1"/>
  <c r="A293" i="2" s="1"/>
  <c r="C294" i="1"/>
  <c r="D294" i="1"/>
  <c r="E294" i="1" s="1"/>
  <c r="F294" i="1"/>
  <c r="G294" i="1" s="1"/>
  <c r="H294" i="1"/>
  <c r="I294" i="1"/>
  <c r="J294" i="1"/>
  <c r="R294" i="1" s="1"/>
  <c r="K294" i="1"/>
  <c r="L294" i="1" s="1"/>
  <c r="A295" i="1"/>
  <c r="B295" i="1" s="1"/>
  <c r="A294" i="2" s="1"/>
  <c r="C295" i="1"/>
  <c r="D295" i="1"/>
  <c r="E295" i="1" s="1"/>
  <c r="F295" i="1"/>
  <c r="G295" i="1" s="1"/>
  <c r="H295" i="1"/>
  <c r="I295" i="1"/>
  <c r="J295" i="1"/>
  <c r="R295" i="1" s="1"/>
  <c r="K295" i="1"/>
  <c r="L295" i="1" s="1"/>
  <c r="A296" i="1"/>
  <c r="B296" i="1" s="1"/>
  <c r="A295" i="2" s="1"/>
  <c r="C296" i="1"/>
  <c r="D296" i="1"/>
  <c r="E296" i="1" s="1"/>
  <c r="F296" i="1"/>
  <c r="G296" i="1" s="1"/>
  <c r="H296" i="1"/>
  <c r="I296" i="1"/>
  <c r="J296" i="1"/>
  <c r="K296" i="1"/>
  <c r="L296" i="1" s="1"/>
  <c r="A297" i="1"/>
  <c r="B297" i="1" s="1"/>
  <c r="B296" i="2" s="1"/>
  <c r="C297" i="1"/>
  <c r="D297" i="1"/>
  <c r="E297" i="1" s="1"/>
  <c r="F297" i="1"/>
  <c r="G297" i="1" s="1"/>
  <c r="H297" i="1"/>
  <c r="I297" i="1"/>
  <c r="J297" i="1"/>
  <c r="K297" i="1"/>
  <c r="L297" i="1" s="1"/>
  <c r="A298" i="1"/>
  <c r="B298" i="1" s="1"/>
  <c r="C298" i="1"/>
  <c r="D298" i="1"/>
  <c r="E298" i="1" s="1"/>
  <c r="F298" i="1"/>
  <c r="G298" i="1" s="1"/>
  <c r="H298" i="1"/>
  <c r="I298" i="1"/>
  <c r="J298" i="1"/>
  <c r="M298" i="1" s="1"/>
  <c r="N298" i="1" s="1"/>
  <c r="AK297" i="2" s="1"/>
  <c r="AM297" i="2" s="1"/>
  <c r="K298" i="1"/>
  <c r="L298" i="1" s="1"/>
  <c r="A299" i="1"/>
  <c r="B299" i="1" s="1"/>
  <c r="A298" i="2" s="1"/>
  <c r="C299" i="1"/>
  <c r="D299" i="1"/>
  <c r="E299" i="1" s="1"/>
  <c r="F299" i="1"/>
  <c r="G299" i="1" s="1"/>
  <c r="H299" i="1"/>
  <c r="I299" i="1"/>
  <c r="J299" i="1"/>
  <c r="R299" i="1" s="1"/>
  <c r="K299" i="1"/>
  <c r="L299" i="1" s="1"/>
  <c r="A300" i="1"/>
  <c r="B300" i="1" s="1"/>
  <c r="A299" i="2" s="1"/>
  <c r="C300" i="1"/>
  <c r="D300" i="1"/>
  <c r="E300" i="1" s="1"/>
  <c r="M299" i="2" s="1"/>
  <c r="F300" i="1"/>
  <c r="G300" i="1" s="1"/>
  <c r="H300" i="1"/>
  <c r="I300" i="1"/>
  <c r="J300" i="1"/>
  <c r="K300" i="1"/>
  <c r="L300" i="1" s="1"/>
  <c r="A301" i="1"/>
  <c r="B301" i="1" s="1"/>
  <c r="A300" i="2" s="1"/>
  <c r="C301" i="1"/>
  <c r="D301" i="1"/>
  <c r="E301" i="1" s="1"/>
  <c r="F301" i="1"/>
  <c r="G301" i="1" s="1"/>
  <c r="H301" i="1"/>
  <c r="I301" i="1"/>
  <c r="J301" i="1"/>
  <c r="K301" i="1"/>
  <c r="L301" i="1" s="1"/>
  <c r="A302" i="1"/>
  <c r="B302" i="1" s="1"/>
  <c r="C302" i="1"/>
  <c r="D302" i="1"/>
  <c r="E302" i="1" s="1"/>
  <c r="F302" i="1"/>
  <c r="G302" i="1" s="1"/>
  <c r="H302" i="1"/>
  <c r="I302" i="1"/>
  <c r="J302" i="1"/>
  <c r="M302" i="1" s="1"/>
  <c r="N302" i="1" s="1"/>
  <c r="AK301" i="2" s="1"/>
  <c r="AM301" i="2" s="1"/>
  <c r="K302" i="1"/>
  <c r="L302" i="1" s="1"/>
  <c r="A303" i="1"/>
  <c r="B303" i="1" s="1"/>
  <c r="C303" i="1"/>
  <c r="D303" i="1"/>
  <c r="E303" i="1" s="1"/>
  <c r="F303" i="1"/>
  <c r="G303" i="1" s="1"/>
  <c r="H303" i="1"/>
  <c r="I303" i="1"/>
  <c r="J303" i="1"/>
  <c r="K303" i="1"/>
  <c r="L303" i="1" s="1"/>
  <c r="A304" i="1"/>
  <c r="B304" i="1" s="1"/>
  <c r="C304" i="1"/>
  <c r="D304" i="1"/>
  <c r="E304" i="1" s="1"/>
  <c r="F304" i="1"/>
  <c r="G304" i="1" s="1"/>
  <c r="H304" i="1"/>
  <c r="I304" i="1"/>
  <c r="J304" i="1"/>
  <c r="Q304" i="1" s="1"/>
  <c r="K304" i="1"/>
  <c r="L304" i="1" s="1"/>
  <c r="A305" i="1"/>
  <c r="B305" i="1" s="1"/>
  <c r="A304" i="2" s="1"/>
  <c r="C305" i="1"/>
  <c r="D305" i="1"/>
  <c r="E305" i="1" s="1"/>
  <c r="F305" i="1"/>
  <c r="G305" i="1" s="1"/>
  <c r="H305" i="1"/>
  <c r="I305" i="1"/>
  <c r="J305" i="1"/>
  <c r="M305" i="1" s="1"/>
  <c r="K305" i="1"/>
  <c r="L305" i="1" s="1"/>
  <c r="A306" i="1"/>
  <c r="B306" i="1" s="1"/>
  <c r="A305" i="2" s="1"/>
  <c r="C306" i="1"/>
  <c r="D306" i="1"/>
  <c r="E306" i="1" s="1"/>
  <c r="F306" i="1"/>
  <c r="G306" i="1" s="1"/>
  <c r="H306" i="1"/>
  <c r="I306" i="1"/>
  <c r="J306" i="1"/>
  <c r="M306" i="1" s="1"/>
  <c r="N306" i="1" s="1"/>
  <c r="AK305" i="2" s="1"/>
  <c r="AM305" i="2" s="1"/>
  <c r="K306" i="1"/>
  <c r="L306" i="1" s="1"/>
  <c r="A307" i="1"/>
  <c r="B307" i="1" s="1"/>
  <c r="A306" i="2" s="1"/>
  <c r="C307" i="1"/>
  <c r="D307" i="1"/>
  <c r="E307" i="1" s="1"/>
  <c r="F307" i="1"/>
  <c r="G307" i="1" s="1"/>
  <c r="H307" i="1"/>
  <c r="I307" i="1"/>
  <c r="J307" i="1"/>
  <c r="R307" i="1" s="1"/>
  <c r="K307" i="1"/>
  <c r="L307" i="1" s="1"/>
  <c r="A308" i="1"/>
  <c r="B308" i="1" s="1"/>
  <c r="A307" i="2" s="1"/>
  <c r="C308" i="1"/>
  <c r="D308" i="1"/>
  <c r="E308" i="1" s="1"/>
  <c r="F308" i="1"/>
  <c r="G308" i="1" s="1"/>
  <c r="H308" i="1"/>
  <c r="I308" i="1"/>
  <c r="J308" i="1"/>
  <c r="K308" i="1"/>
  <c r="L308" i="1" s="1"/>
  <c r="A309" i="1"/>
  <c r="B309" i="1" s="1"/>
  <c r="A308" i="2" s="1"/>
  <c r="C309" i="1"/>
  <c r="D309" i="1"/>
  <c r="E309" i="1" s="1"/>
  <c r="F309" i="1"/>
  <c r="G309" i="1" s="1"/>
  <c r="H309" i="1"/>
  <c r="I309" i="1"/>
  <c r="J309" i="1"/>
  <c r="Q309" i="1" s="1"/>
  <c r="K309" i="1"/>
  <c r="L309" i="1" s="1"/>
  <c r="A310" i="1"/>
  <c r="B310" i="1" s="1"/>
  <c r="C310" i="1"/>
  <c r="D310" i="1"/>
  <c r="E310" i="1" s="1"/>
  <c r="F310" i="1"/>
  <c r="G310" i="1" s="1"/>
  <c r="H310" i="1"/>
  <c r="I310" i="1"/>
  <c r="J310" i="1"/>
  <c r="K310" i="1"/>
  <c r="L310" i="1" s="1"/>
  <c r="A311" i="1"/>
  <c r="B311" i="1" s="1"/>
  <c r="A310" i="2" s="1"/>
  <c r="C311" i="1"/>
  <c r="D311" i="1"/>
  <c r="E311" i="1" s="1"/>
  <c r="F311" i="1"/>
  <c r="G311" i="1" s="1"/>
  <c r="H311" i="1"/>
  <c r="I311" i="1"/>
  <c r="J311" i="1"/>
  <c r="K311" i="1"/>
  <c r="L311" i="1" s="1"/>
  <c r="A312" i="1"/>
  <c r="B312" i="1" s="1"/>
  <c r="C312" i="1"/>
  <c r="D312" i="1"/>
  <c r="E312" i="1" s="1"/>
  <c r="F312" i="1"/>
  <c r="G312" i="1" s="1"/>
  <c r="H312" i="1"/>
  <c r="I312" i="1"/>
  <c r="J312" i="1"/>
  <c r="Q312" i="1" s="1"/>
  <c r="K312" i="1"/>
  <c r="L312" i="1" s="1"/>
  <c r="A313" i="1"/>
  <c r="B313" i="1" s="1"/>
  <c r="B312" i="2" s="1"/>
  <c r="C313" i="1"/>
  <c r="D313" i="1"/>
  <c r="E313" i="1" s="1"/>
  <c r="F313" i="1"/>
  <c r="G313" i="1" s="1"/>
  <c r="H313" i="1"/>
  <c r="I313" i="1"/>
  <c r="J313" i="1"/>
  <c r="M313" i="1" s="1"/>
  <c r="K313" i="1"/>
  <c r="L313" i="1" s="1"/>
  <c r="A314" i="1"/>
  <c r="B314" i="1" s="1"/>
  <c r="C314" i="1"/>
  <c r="D314" i="1"/>
  <c r="E314" i="1" s="1"/>
  <c r="F314" i="1"/>
  <c r="G314" i="1" s="1"/>
  <c r="H314" i="1"/>
  <c r="I314" i="1"/>
  <c r="J314" i="1"/>
  <c r="M314" i="1" s="1"/>
  <c r="K314" i="1"/>
  <c r="L314" i="1" s="1"/>
  <c r="A315" i="1"/>
  <c r="B315" i="1" s="1"/>
  <c r="C315" i="1"/>
  <c r="D315" i="1"/>
  <c r="E315" i="1" s="1"/>
  <c r="F315" i="1"/>
  <c r="G315" i="1" s="1"/>
  <c r="H315" i="1"/>
  <c r="I315" i="1"/>
  <c r="J315" i="1"/>
  <c r="K315" i="1"/>
  <c r="L315" i="1" s="1"/>
  <c r="A316" i="1"/>
  <c r="B316" i="1" s="1"/>
  <c r="C316" i="1"/>
  <c r="D316" i="1"/>
  <c r="E316" i="1" s="1"/>
  <c r="F316" i="1"/>
  <c r="G316" i="1" s="1"/>
  <c r="H316" i="1"/>
  <c r="I316" i="1"/>
  <c r="J316" i="1"/>
  <c r="R316" i="1" s="1"/>
  <c r="K316" i="1"/>
  <c r="L316" i="1" s="1"/>
  <c r="A317" i="1"/>
  <c r="B317" i="1" s="1"/>
  <c r="A316" i="2" s="1"/>
  <c r="C317" i="1"/>
  <c r="D317" i="1"/>
  <c r="E317" i="1" s="1"/>
  <c r="F317" i="1"/>
  <c r="G317" i="1" s="1"/>
  <c r="H317" i="1"/>
  <c r="I317" i="1"/>
  <c r="J317" i="1"/>
  <c r="K317" i="1"/>
  <c r="L317" i="1" s="1"/>
  <c r="A318" i="1"/>
  <c r="B318" i="1" s="1"/>
  <c r="A317" i="2" s="1"/>
  <c r="C318" i="1"/>
  <c r="D318" i="1"/>
  <c r="E318" i="1" s="1"/>
  <c r="F318" i="1"/>
  <c r="G318" i="1" s="1"/>
  <c r="H318" i="1"/>
  <c r="I318" i="1"/>
  <c r="J318" i="1"/>
  <c r="Q318" i="1" s="1"/>
  <c r="K318" i="1"/>
  <c r="L318" i="1" s="1"/>
  <c r="A319" i="1"/>
  <c r="B319" i="1" s="1"/>
  <c r="B318" i="2" s="1"/>
  <c r="C319" i="1"/>
  <c r="D319" i="1"/>
  <c r="E319" i="1" s="1"/>
  <c r="F319" i="1"/>
  <c r="G319" i="1" s="1"/>
  <c r="H319" i="1"/>
  <c r="I319" i="1"/>
  <c r="J319" i="1"/>
  <c r="R319" i="1" s="1"/>
  <c r="K319" i="1"/>
  <c r="L319" i="1" s="1"/>
  <c r="A320" i="1"/>
  <c r="B320" i="1" s="1"/>
  <c r="A319" i="2" s="1"/>
  <c r="C320" i="1"/>
  <c r="D320" i="1"/>
  <c r="E320" i="1" s="1"/>
  <c r="F320" i="1"/>
  <c r="G320" i="1" s="1"/>
  <c r="H320" i="1"/>
  <c r="I320" i="1"/>
  <c r="J320" i="1"/>
  <c r="K320" i="1"/>
  <c r="L320" i="1" s="1"/>
  <c r="A321" i="1"/>
  <c r="B321" i="1" s="1"/>
  <c r="B320" i="2" s="1"/>
  <c r="C321" i="1"/>
  <c r="D321" i="1"/>
  <c r="E321" i="1" s="1"/>
  <c r="L320" i="2" s="1"/>
  <c r="F321" i="1"/>
  <c r="G321" i="1" s="1"/>
  <c r="H321" i="1"/>
  <c r="I321" i="1"/>
  <c r="J321" i="1"/>
  <c r="R321" i="1" s="1"/>
  <c r="K321" i="1"/>
  <c r="L321" i="1" s="1"/>
  <c r="A322" i="1"/>
  <c r="B322" i="1" s="1"/>
  <c r="C322" i="1"/>
  <c r="D322" i="1"/>
  <c r="E322" i="1" s="1"/>
  <c r="F322" i="1"/>
  <c r="G322" i="1" s="1"/>
  <c r="H322" i="1"/>
  <c r="I322" i="1"/>
  <c r="J322" i="1"/>
  <c r="Q322" i="1" s="1"/>
  <c r="K322" i="1"/>
  <c r="L322" i="1" s="1"/>
  <c r="A323" i="1"/>
  <c r="B323" i="1" s="1"/>
  <c r="A322" i="2" s="1"/>
  <c r="C323" i="1"/>
  <c r="D323" i="1"/>
  <c r="E323" i="1" s="1"/>
  <c r="F323" i="1"/>
  <c r="G323" i="1" s="1"/>
  <c r="H323" i="1"/>
  <c r="I323" i="1"/>
  <c r="J323" i="1"/>
  <c r="R323" i="1" s="1"/>
  <c r="K323" i="1"/>
  <c r="L323" i="1" s="1"/>
  <c r="A324" i="1"/>
  <c r="B324" i="1" s="1"/>
  <c r="C324" i="1"/>
  <c r="D324" i="1"/>
  <c r="E324" i="1" s="1"/>
  <c r="F324" i="1"/>
  <c r="G324" i="1" s="1"/>
  <c r="H324" i="1"/>
  <c r="I324" i="1"/>
  <c r="J324" i="1"/>
  <c r="R324" i="1" s="1"/>
  <c r="K324" i="1"/>
  <c r="L324" i="1" s="1"/>
  <c r="A325" i="1"/>
  <c r="B325" i="1" s="1"/>
  <c r="A324" i="2" s="1"/>
  <c r="C325" i="1"/>
  <c r="D325" i="1"/>
  <c r="E325" i="1" s="1"/>
  <c r="F325" i="1"/>
  <c r="G325" i="1" s="1"/>
  <c r="H325" i="1"/>
  <c r="I325" i="1"/>
  <c r="J325" i="1"/>
  <c r="K325" i="1"/>
  <c r="L325" i="1" s="1"/>
  <c r="A326" i="1"/>
  <c r="B326" i="1" s="1"/>
  <c r="C326" i="1"/>
  <c r="D326" i="1"/>
  <c r="E326" i="1" s="1"/>
  <c r="F326" i="1"/>
  <c r="G326" i="1" s="1"/>
  <c r="H326" i="1"/>
  <c r="I326" i="1"/>
  <c r="J326" i="1"/>
  <c r="K326" i="1"/>
  <c r="L326" i="1" s="1"/>
  <c r="A327" i="1"/>
  <c r="B327" i="1" s="1"/>
  <c r="C327" i="1"/>
  <c r="D327" i="1"/>
  <c r="E327" i="1" s="1"/>
  <c r="F327" i="1"/>
  <c r="G327" i="1" s="1"/>
  <c r="H327" i="1"/>
  <c r="I327" i="1"/>
  <c r="J327" i="1"/>
  <c r="K327" i="1"/>
  <c r="L327" i="1" s="1"/>
  <c r="A328" i="1"/>
  <c r="B328" i="1" s="1"/>
  <c r="C328" i="1"/>
  <c r="D328" i="1"/>
  <c r="E328" i="1" s="1"/>
  <c r="F328" i="1"/>
  <c r="G328" i="1" s="1"/>
  <c r="H328" i="1"/>
  <c r="I328" i="1"/>
  <c r="J328" i="1"/>
  <c r="K328" i="1"/>
  <c r="L328" i="1" s="1"/>
  <c r="A329" i="1"/>
  <c r="B329" i="1" s="1"/>
  <c r="A328" i="2" s="1"/>
  <c r="C329" i="1"/>
  <c r="D329" i="1"/>
  <c r="E329" i="1" s="1"/>
  <c r="F329" i="1"/>
  <c r="G329" i="1" s="1"/>
  <c r="H329" i="1"/>
  <c r="I329" i="1"/>
  <c r="J329" i="1"/>
  <c r="K329" i="1"/>
  <c r="L329" i="1" s="1"/>
  <c r="A330" i="1"/>
  <c r="B330" i="1" s="1"/>
  <c r="A329" i="2" s="1"/>
  <c r="C330" i="1"/>
  <c r="D330" i="1"/>
  <c r="E330" i="1" s="1"/>
  <c r="F330" i="1"/>
  <c r="G330" i="1" s="1"/>
  <c r="H330" i="1"/>
  <c r="I330" i="1"/>
  <c r="J330" i="1"/>
  <c r="M330" i="1" s="1"/>
  <c r="N330" i="1" s="1"/>
  <c r="AK329" i="2" s="1"/>
  <c r="AM329" i="2" s="1"/>
  <c r="K330" i="1"/>
  <c r="L330" i="1" s="1"/>
  <c r="A331" i="1"/>
  <c r="B331" i="1" s="1"/>
  <c r="A330" i="2" s="1"/>
  <c r="C331" i="1"/>
  <c r="D331" i="1"/>
  <c r="E331" i="1" s="1"/>
  <c r="O330" i="2" s="1"/>
  <c r="F331" i="1"/>
  <c r="G331" i="1" s="1"/>
  <c r="H331" i="1"/>
  <c r="I331" i="1"/>
  <c r="J331" i="1"/>
  <c r="R331" i="1" s="1"/>
  <c r="K331" i="1"/>
  <c r="L331" i="1" s="1"/>
  <c r="A332" i="1"/>
  <c r="B332" i="1" s="1"/>
  <c r="B331" i="2" s="1"/>
  <c r="C332" i="1"/>
  <c r="D332" i="1"/>
  <c r="E332" i="1" s="1"/>
  <c r="F332" i="1"/>
  <c r="G332" i="1" s="1"/>
  <c r="H332" i="1"/>
  <c r="I332" i="1"/>
  <c r="J332" i="1"/>
  <c r="K332" i="1"/>
  <c r="L332" i="1" s="1"/>
  <c r="A333" i="1"/>
  <c r="B333" i="1" s="1"/>
  <c r="B332" i="2" s="1"/>
  <c r="C333" i="1"/>
  <c r="D333" i="1"/>
  <c r="E333" i="1" s="1"/>
  <c r="F333" i="1"/>
  <c r="G333" i="1" s="1"/>
  <c r="H333" i="1"/>
  <c r="I333" i="1"/>
  <c r="J333" i="1"/>
  <c r="Q333" i="1" s="1"/>
  <c r="K333" i="1"/>
  <c r="L333" i="1" s="1"/>
  <c r="A334" i="1"/>
  <c r="B334" i="1" s="1"/>
  <c r="C334" i="1"/>
  <c r="D334" i="1"/>
  <c r="E334" i="1" s="1"/>
  <c r="F334" i="1"/>
  <c r="G334" i="1" s="1"/>
  <c r="H334" i="1"/>
  <c r="I334" i="1"/>
  <c r="J334" i="1"/>
  <c r="M334" i="1" s="1"/>
  <c r="N334" i="1" s="1"/>
  <c r="AK333" i="2" s="1"/>
  <c r="AM333" i="2" s="1"/>
  <c r="K334" i="1"/>
  <c r="L334" i="1" s="1"/>
  <c r="A335" i="1"/>
  <c r="B335" i="1" s="1"/>
  <c r="A334" i="2" s="1"/>
  <c r="C335" i="1"/>
  <c r="D335" i="1"/>
  <c r="E335" i="1" s="1"/>
  <c r="F335" i="1"/>
  <c r="G335" i="1" s="1"/>
  <c r="H335" i="1"/>
  <c r="I335" i="1"/>
  <c r="J335" i="1"/>
  <c r="R335" i="1" s="1"/>
  <c r="K335" i="1"/>
  <c r="L335" i="1" s="1"/>
  <c r="A336" i="1"/>
  <c r="B336" i="1" s="1"/>
  <c r="C336" i="1"/>
  <c r="D336" i="1"/>
  <c r="E336" i="1" s="1"/>
  <c r="F336" i="1"/>
  <c r="G336" i="1" s="1"/>
  <c r="H336" i="1"/>
  <c r="I336" i="1"/>
  <c r="J336" i="1"/>
  <c r="M336" i="1" s="1"/>
  <c r="N336" i="1" s="1"/>
  <c r="AK335" i="2" s="1"/>
  <c r="AM335" i="2" s="1"/>
  <c r="K336" i="1"/>
  <c r="L336" i="1" s="1"/>
  <c r="A337" i="1"/>
  <c r="B337" i="1" s="1"/>
  <c r="A336" i="2" s="1"/>
  <c r="C337" i="1"/>
  <c r="D337" i="1"/>
  <c r="E337" i="1" s="1"/>
  <c r="F337" i="1"/>
  <c r="G337" i="1" s="1"/>
  <c r="H337" i="1"/>
  <c r="I337" i="1"/>
  <c r="J337" i="1"/>
  <c r="K337" i="1"/>
  <c r="L337" i="1" s="1"/>
  <c r="A338" i="1"/>
  <c r="B338" i="1" s="1"/>
  <c r="C338" i="1"/>
  <c r="D338" i="1"/>
  <c r="E338" i="1" s="1"/>
  <c r="F338" i="1"/>
  <c r="G338" i="1" s="1"/>
  <c r="H338" i="1"/>
  <c r="I338" i="1"/>
  <c r="J338" i="1"/>
  <c r="K338" i="1"/>
  <c r="L338" i="1" s="1"/>
  <c r="A339" i="1"/>
  <c r="B339" i="1" s="1"/>
  <c r="C339" i="1"/>
  <c r="D339" i="1"/>
  <c r="E339" i="1" s="1"/>
  <c r="F339" i="1"/>
  <c r="G339" i="1" s="1"/>
  <c r="H339" i="1"/>
  <c r="I339" i="1"/>
  <c r="J339" i="1"/>
  <c r="K339" i="1"/>
  <c r="L339" i="1" s="1"/>
  <c r="A340" i="1"/>
  <c r="B340" i="1" s="1"/>
  <c r="C340" i="1"/>
  <c r="D340" i="1"/>
  <c r="E340" i="1" s="1"/>
  <c r="F340" i="1"/>
  <c r="G340" i="1" s="1"/>
  <c r="H340" i="1"/>
  <c r="I340" i="1"/>
  <c r="J340" i="1"/>
  <c r="Q340" i="1" s="1"/>
  <c r="K340" i="1"/>
  <c r="L340" i="1" s="1"/>
  <c r="A341" i="1"/>
  <c r="B341" i="1" s="1"/>
  <c r="A340" i="2" s="1"/>
  <c r="C341" i="1"/>
  <c r="D341" i="1"/>
  <c r="E341" i="1" s="1"/>
  <c r="F341" i="1"/>
  <c r="G341" i="1" s="1"/>
  <c r="H341" i="1"/>
  <c r="I341" i="1"/>
  <c r="J341" i="1"/>
  <c r="K341" i="1"/>
  <c r="L341" i="1" s="1"/>
  <c r="A342" i="1"/>
  <c r="B342" i="1" s="1"/>
  <c r="A341" i="2" s="1"/>
  <c r="C342" i="1"/>
  <c r="D342" i="1"/>
  <c r="E342" i="1" s="1"/>
  <c r="M341" i="2" s="1"/>
  <c r="F342" i="1"/>
  <c r="G342" i="1" s="1"/>
  <c r="H342" i="1"/>
  <c r="I342" i="1"/>
  <c r="J342" i="1"/>
  <c r="Q342" i="1" s="1"/>
  <c r="K342" i="1"/>
  <c r="L342" i="1" s="1"/>
  <c r="A343" i="1"/>
  <c r="B343" i="1" s="1"/>
  <c r="A342" i="2" s="1"/>
  <c r="C343" i="1"/>
  <c r="D343" i="1"/>
  <c r="E343" i="1" s="1"/>
  <c r="F343" i="1"/>
  <c r="G343" i="1" s="1"/>
  <c r="H343" i="1"/>
  <c r="I343" i="1"/>
  <c r="J343" i="1"/>
  <c r="R343" i="1" s="1"/>
  <c r="K343" i="1"/>
  <c r="L343" i="1" s="1"/>
  <c r="A344" i="1"/>
  <c r="B344" i="1" s="1"/>
  <c r="A343" i="2" s="1"/>
  <c r="C344" i="1"/>
  <c r="D344" i="1"/>
  <c r="E344" i="1" s="1"/>
  <c r="F344" i="1"/>
  <c r="G344" i="1" s="1"/>
  <c r="H344" i="1"/>
  <c r="I344" i="1"/>
  <c r="J344" i="1"/>
  <c r="Q344" i="1" s="1"/>
  <c r="K344" i="1"/>
  <c r="L344" i="1" s="1"/>
  <c r="A345" i="1"/>
  <c r="B345" i="1" s="1"/>
  <c r="B344" i="2" s="1"/>
  <c r="C345" i="1"/>
  <c r="D345" i="1"/>
  <c r="E345" i="1" s="1"/>
  <c r="F345" i="1"/>
  <c r="G345" i="1" s="1"/>
  <c r="H345" i="1"/>
  <c r="I345" i="1"/>
  <c r="J345" i="1"/>
  <c r="R345" i="1" s="1"/>
  <c r="K345" i="1"/>
  <c r="L345" i="1" s="1"/>
  <c r="A346" i="1"/>
  <c r="B346" i="1" s="1"/>
  <c r="C346" i="1"/>
  <c r="D346" i="1"/>
  <c r="E346" i="1" s="1"/>
  <c r="F346" i="1"/>
  <c r="G346" i="1" s="1"/>
  <c r="H346" i="1"/>
  <c r="I346" i="1"/>
  <c r="J346" i="1"/>
  <c r="K346" i="1"/>
  <c r="L346" i="1" s="1"/>
  <c r="A347" i="1"/>
  <c r="B347" i="1" s="1"/>
  <c r="A346" i="2" s="1"/>
  <c r="C347" i="1"/>
  <c r="D347" i="1"/>
  <c r="E347" i="1" s="1"/>
  <c r="F347" i="1"/>
  <c r="G347" i="1" s="1"/>
  <c r="H347" i="1"/>
  <c r="I347" i="1"/>
  <c r="J347" i="1"/>
  <c r="R347" i="1" s="1"/>
  <c r="K347" i="1"/>
  <c r="L347" i="1" s="1"/>
  <c r="A348" i="1"/>
  <c r="B348" i="1" s="1"/>
  <c r="C348" i="1"/>
  <c r="D348" i="1"/>
  <c r="E348" i="1" s="1"/>
  <c r="M347" i="2" s="1"/>
  <c r="F348" i="1"/>
  <c r="G348" i="1" s="1"/>
  <c r="H348" i="1"/>
  <c r="I348" i="1"/>
  <c r="J348" i="1"/>
  <c r="K348" i="1"/>
  <c r="L348" i="1" s="1"/>
  <c r="A349" i="1"/>
  <c r="B349" i="1" s="1"/>
  <c r="A348" i="2" s="1"/>
  <c r="C349" i="1"/>
  <c r="D349" i="1"/>
  <c r="E349" i="1" s="1"/>
  <c r="N348" i="2" s="1"/>
  <c r="F349" i="1"/>
  <c r="G349" i="1" s="1"/>
  <c r="H349" i="1"/>
  <c r="I349" i="1"/>
  <c r="J349" i="1"/>
  <c r="Q349" i="1" s="1"/>
  <c r="K349" i="1"/>
  <c r="L349" i="1" s="1"/>
  <c r="A350" i="1"/>
  <c r="B350" i="1" s="1"/>
  <c r="C350" i="1"/>
  <c r="D350" i="1"/>
  <c r="E350" i="1" s="1"/>
  <c r="F350" i="1"/>
  <c r="G350" i="1" s="1"/>
  <c r="H350" i="1"/>
  <c r="I350" i="1"/>
  <c r="J350" i="1"/>
  <c r="K350" i="1"/>
  <c r="L350" i="1" s="1"/>
  <c r="A351" i="1"/>
  <c r="B351" i="1" s="1"/>
  <c r="A350" i="2" s="1"/>
  <c r="C351" i="1"/>
  <c r="D351" i="1"/>
  <c r="E351" i="1" s="1"/>
  <c r="F351" i="1"/>
  <c r="G351" i="1" s="1"/>
  <c r="H351" i="1"/>
  <c r="I351" i="1"/>
  <c r="J351" i="1"/>
  <c r="K351" i="1"/>
  <c r="L351" i="1" s="1"/>
  <c r="A352" i="1"/>
  <c r="B352" i="1" s="1"/>
  <c r="C352" i="1"/>
  <c r="D352" i="1"/>
  <c r="E352" i="1" s="1"/>
  <c r="F352" i="1"/>
  <c r="G352" i="1" s="1"/>
  <c r="H352" i="1"/>
  <c r="I352" i="1"/>
  <c r="J352" i="1"/>
  <c r="R352" i="1" s="1"/>
  <c r="K352" i="1"/>
  <c r="L352" i="1" s="1"/>
  <c r="A353" i="1"/>
  <c r="B353" i="1" s="1"/>
  <c r="A352" i="2" s="1"/>
  <c r="C353" i="1"/>
  <c r="D353" i="1"/>
  <c r="E353" i="1" s="1"/>
  <c r="F353" i="1"/>
  <c r="G353" i="1" s="1"/>
  <c r="H353" i="1"/>
  <c r="I353" i="1"/>
  <c r="J353" i="1"/>
  <c r="Q353" i="1" s="1"/>
  <c r="K353" i="1"/>
  <c r="L353" i="1" s="1"/>
  <c r="A354" i="1"/>
  <c r="B354" i="1" s="1"/>
  <c r="A353" i="2" s="1"/>
  <c r="C354" i="1"/>
  <c r="D354" i="1"/>
  <c r="E354" i="1" s="1"/>
  <c r="M353" i="2" s="1"/>
  <c r="F354" i="1"/>
  <c r="G354" i="1" s="1"/>
  <c r="H354" i="1"/>
  <c r="I354" i="1"/>
  <c r="J354" i="1"/>
  <c r="Q354" i="1" s="1"/>
  <c r="K354" i="1"/>
  <c r="L354" i="1" s="1"/>
  <c r="A355" i="1"/>
  <c r="B355" i="1" s="1"/>
  <c r="A354" i="2" s="1"/>
  <c r="C355" i="1"/>
  <c r="D355" i="1"/>
  <c r="E355" i="1" s="1"/>
  <c r="F355" i="1"/>
  <c r="G355" i="1" s="1"/>
  <c r="H355" i="1"/>
  <c r="I355" i="1"/>
  <c r="J355" i="1"/>
  <c r="K355" i="1"/>
  <c r="L355" i="1" s="1"/>
  <c r="A356" i="1"/>
  <c r="B356" i="1" s="1"/>
  <c r="A355" i="2" s="1"/>
  <c r="C356" i="1"/>
  <c r="D356" i="1"/>
  <c r="E356" i="1" s="1"/>
  <c r="F356" i="1"/>
  <c r="G356" i="1" s="1"/>
  <c r="H356" i="1"/>
  <c r="I356" i="1"/>
  <c r="J356" i="1"/>
  <c r="K356" i="1"/>
  <c r="L356" i="1" s="1"/>
  <c r="A357" i="1"/>
  <c r="B357" i="1" s="1"/>
  <c r="B356" i="2" s="1"/>
  <c r="C357" i="1"/>
  <c r="D357" i="1"/>
  <c r="E357" i="1" s="1"/>
  <c r="F357" i="1"/>
  <c r="G357" i="1" s="1"/>
  <c r="H357" i="1"/>
  <c r="I357" i="1"/>
  <c r="J357" i="1"/>
  <c r="K357" i="1"/>
  <c r="L357" i="1" s="1"/>
  <c r="A358" i="1"/>
  <c r="B358" i="1" s="1"/>
  <c r="C358" i="1"/>
  <c r="D358" i="1"/>
  <c r="E358" i="1" s="1"/>
  <c r="F358" i="1"/>
  <c r="G358" i="1" s="1"/>
  <c r="H358" i="1"/>
  <c r="I358" i="1"/>
  <c r="J358" i="1"/>
  <c r="K358" i="1"/>
  <c r="L358" i="1" s="1"/>
  <c r="A359" i="1"/>
  <c r="B359" i="1" s="1"/>
  <c r="A358" i="2" s="1"/>
  <c r="C359" i="1"/>
  <c r="D359" i="1"/>
  <c r="E359" i="1" s="1"/>
  <c r="F359" i="1"/>
  <c r="G359" i="1" s="1"/>
  <c r="H359" i="1"/>
  <c r="I359" i="1"/>
  <c r="J359" i="1"/>
  <c r="Q359" i="1" s="1"/>
  <c r="K359" i="1"/>
  <c r="L359" i="1" s="1"/>
  <c r="A360" i="1"/>
  <c r="B360" i="1" s="1"/>
  <c r="C360" i="1"/>
  <c r="D360" i="1"/>
  <c r="E360" i="1" s="1"/>
  <c r="F360" i="1"/>
  <c r="G360" i="1" s="1"/>
  <c r="H360" i="1"/>
  <c r="I360" i="1"/>
  <c r="J360" i="1"/>
  <c r="Q360" i="1" s="1"/>
  <c r="K360" i="1"/>
  <c r="L360" i="1" s="1"/>
  <c r="A361" i="1"/>
  <c r="B361" i="1" s="1"/>
  <c r="A360" i="2" s="1"/>
  <c r="C361" i="1"/>
  <c r="D361" i="1"/>
  <c r="E361" i="1" s="1"/>
  <c r="F361" i="1"/>
  <c r="G361" i="1" s="1"/>
  <c r="H361" i="1"/>
  <c r="I361" i="1"/>
  <c r="J361" i="1"/>
  <c r="R361" i="1" s="1"/>
  <c r="K361" i="1"/>
  <c r="L361" i="1" s="1"/>
  <c r="A362" i="1"/>
  <c r="B362" i="1" s="1"/>
  <c r="C362" i="1"/>
  <c r="D362" i="1"/>
  <c r="E362" i="1" s="1"/>
  <c r="F362" i="1"/>
  <c r="G362" i="1" s="1"/>
  <c r="H362" i="1"/>
  <c r="I362" i="1"/>
  <c r="J362" i="1"/>
  <c r="R362" i="1" s="1"/>
  <c r="K362" i="1"/>
  <c r="L362" i="1" s="1"/>
  <c r="A363" i="1"/>
  <c r="B363" i="1" s="1"/>
  <c r="B362" i="2" s="1"/>
  <c r="C363" i="1"/>
  <c r="D363" i="1"/>
  <c r="E363" i="1" s="1"/>
  <c r="F363" i="1"/>
  <c r="G363" i="1" s="1"/>
  <c r="H363" i="1"/>
  <c r="I363" i="1"/>
  <c r="J363" i="1"/>
  <c r="Q363" i="1" s="1"/>
  <c r="K363" i="1"/>
  <c r="L363" i="1" s="1"/>
  <c r="A364" i="1"/>
  <c r="B364" i="1" s="1"/>
  <c r="C364" i="1"/>
  <c r="D364" i="1"/>
  <c r="E364" i="1" s="1"/>
  <c r="F364" i="1"/>
  <c r="G364" i="1" s="1"/>
  <c r="H364" i="1"/>
  <c r="I364" i="1"/>
  <c r="J364" i="1"/>
  <c r="R364" i="1" s="1"/>
  <c r="K364" i="1"/>
  <c r="L364" i="1" s="1"/>
  <c r="A365" i="1"/>
  <c r="B365" i="1" s="1"/>
  <c r="A364" i="2" s="1"/>
  <c r="C365" i="1"/>
  <c r="D365" i="1"/>
  <c r="E365" i="1" s="1"/>
  <c r="F365" i="1"/>
  <c r="G365" i="1" s="1"/>
  <c r="H365" i="1"/>
  <c r="I365" i="1"/>
  <c r="J365" i="1"/>
  <c r="M365" i="1" s="1"/>
  <c r="K365" i="1"/>
  <c r="L365" i="1" s="1"/>
  <c r="A366" i="1"/>
  <c r="B366" i="1" s="1"/>
  <c r="A365" i="2" s="1"/>
  <c r="C366" i="1"/>
  <c r="D366" i="1"/>
  <c r="E366" i="1" s="1"/>
  <c r="F366" i="1"/>
  <c r="G366" i="1" s="1"/>
  <c r="H366" i="1"/>
  <c r="I366" i="1"/>
  <c r="J366" i="1"/>
  <c r="K366" i="1"/>
  <c r="L366" i="1" s="1"/>
  <c r="A367" i="1"/>
  <c r="B367" i="1" s="1"/>
  <c r="A366" i="2" s="1"/>
  <c r="C367" i="1"/>
  <c r="D367" i="1"/>
  <c r="E367" i="1" s="1"/>
  <c r="F367" i="1"/>
  <c r="G367" i="1" s="1"/>
  <c r="H367" i="1"/>
  <c r="I367" i="1"/>
  <c r="J367" i="1"/>
  <c r="R367" i="1" s="1"/>
  <c r="K367" i="1"/>
  <c r="L367" i="1" s="1"/>
  <c r="A368" i="1"/>
  <c r="B368" i="1" s="1"/>
  <c r="A367" i="2" s="1"/>
  <c r="C368" i="1"/>
  <c r="D368" i="1"/>
  <c r="E368" i="1" s="1"/>
  <c r="F368" i="1"/>
  <c r="G368" i="1" s="1"/>
  <c r="H368" i="1"/>
  <c r="I368" i="1"/>
  <c r="J368" i="1"/>
  <c r="Q368" i="1" s="1"/>
  <c r="K368" i="1"/>
  <c r="L368" i="1" s="1"/>
  <c r="A369" i="1"/>
  <c r="B369" i="1" s="1"/>
  <c r="B368" i="2" s="1"/>
  <c r="C369" i="1"/>
  <c r="D369" i="1"/>
  <c r="E369" i="1" s="1"/>
  <c r="F369" i="1"/>
  <c r="G369" i="1" s="1"/>
  <c r="H369" i="1"/>
  <c r="I369" i="1"/>
  <c r="J369" i="1"/>
  <c r="Q369" i="1" s="1"/>
  <c r="K369" i="1"/>
  <c r="L369" i="1" s="1"/>
  <c r="A370" i="1"/>
  <c r="B370" i="1" s="1"/>
  <c r="C370" i="1"/>
  <c r="D370" i="1"/>
  <c r="E370" i="1" s="1"/>
  <c r="F370" i="1"/>
  <c r="G370" i="1" s="1"/>
  <c r="H370" i="1"/>
  <c r="I370" i="1"/>
  <c r="J370" i="1"/>
  <c r="K370" i="1"/>
  <c r="L370" i="1" s="1"/>
  <c r="A371" i="1"/>
  <c r="B371" i="1" s="1"/>
  <c r="A370" i="2" s="1"/>
  <c r="C371" i="1"/>
  <c r="D371" i="1"/>
  <c r="E371" i="1" s="1"/>
  <c r="F371" i="1"/>
  <c r="G371" i="1" s="1"/>
  <c r="H371" i="1"/>
  <c r="I371" i="1"/>
  <c r="J371" i="1"/>
  <c r="K371" i="1"/>
  <c r="L371" i="1" s="1"/>
  <c r="A372" i="1"/>
  <c r="B372" i="1" s="1"/>
  <c r="C372" i="1"/>
  <c r="D372" i="1"/>
  <c r="E372" i="1" s="1"/>
  <c r="O371" i="2" s="1"/>
  <c r="F372" i="1"/>
  <c r="G372" i="1" s="1"/>
  <c r="H372" i="1"/>
  <c r="I372" i="1"/>
  <c r="J372" i="1"/>
  <c r="K372" i="1"/>
  <c r="L372" i="1" s="1"/>
  <c r="A373" i="1"/>
  <c r="B373" i="1" s="1"/>
  <c r="A372" i="2" s="1"/>
  <c r="C373" i="1"/>
  <c r="D373" i="1"/>
  <c r="E373" i="1" s="1"/>
  <c r="F373" i="1"/>
  <c r="G373" i="1" s="1"/>
  <c r="H373" i="1"/>
  <c r="I373" i="1"/>
  <c r="J373" i="1"/>
  <c r="K373" i="1"/>
  <c r="L373" i="1" s="1"/>
  <c r="A374" i="1"/>
  <c r="B374" i="1" s="1"/>
  <c r="C374" i="1"/>
  <c r="D374" i="1"/>
  <c r="E374" i="1" s="1"/>
  <c r="F374" i="1"/>
  <c r="G374" i="1" s="1"/>
  <c r="H374" i="1"/>
  <c r="I374" i="1"/>
  <c r="J374" i="1"/>
  <c r="R374" i="1" s="1"/>
  <c r="K374" i="1"/>
  <c r="L374" i="1" s="1"/>
  <c r="A375" i="1"/>
  <c r="B375" i="1" s="1"/>
  <c r="A374" i="2" s="1"/>
  <c r="C375" i="1"/>
  <c r="D375" i="1"/>
  <c r="E375" i="1" s="1"/>
  <c r="F375" i="1"/>
  <c r="G375" i="1" s="1"/>
  <c r="H375" i="1"/>
  <c r="I375" i="1"/>
  <c r="J375" i="1"/>
  <c r="K375" i="1"/>
  <c r="L375" i="1" s="1"/>
  <c r="A376" i="1"/>
  <c r="B376" i="1" s="1"/>
  <c r="C376" i="1"/>
  <c r="D376" i="1"/>
  <c r="E376" i="1" s="1"/>
  <c r="F376" i="1"/>
  <c r="G376" i="1" s="1"/>
  <c r="H376" i="1"/>
  <c r="I376" i="1"/>
  <c r="J376" i="1"/>
  <c r="M376" i="1" s="1"/>
  <c r="N376" i="1" s="1"/>
  <c r="AK375" i="2" s="1"/>
  <c r="AM375" i="2" s="1"/>
  <c r="K376" i="1"/>
  <c r="L376" i="1" s="1"/>
  <c r="A377" i="1"/>
  <c r="B377" i="1" s="1"/>
  <c r="A376" i="2" s="1"/>
  <c r="C377" i="1"/>
  <c r="D377" i="1"/>
  <c r="E377" i="1" s="1"/>
  <c r="F377" i="1"/>
  <c r="G377" i="1" s="1"/>
  <c r="H377" i="1"/>
  <c r="I377" i="1"/>
  <c r="J377" i="1"/>
  <c r="K377" i="1"/>
  <c r="L377" i="1" s="1"/>
  <c r="A378" i="1"/>
  <c r="B378" i="1" s="1"/>
  <c r="A377" i="2" s="1"/>
  <c r="C378" i="1"/>
  <c r="D378" i="1"/>
  <c r="E378" i="1" s="1"/>
  <c r="F378" i="1"/>
  <c r="G378" i="1" s="1"/>
  <c r="H378" i="1"/>
  <c r="I378" i="1"/>
  <c r="J378" i="1"/>
  <c r="K378" i="1"/>
  <c r="L378" i="1" s="1"/>
  <c r="A379" i="1"/>
  <c r="B379" i="1" s="1"/>
  <c r="A378" i="2" s="1"/>
  <c r="C379" i="1"/>
  <c r="D379" i="1"/>
  <c r="E379" i="1" s="1"/>
  <c r="K378" i="2" s="1"/>
  <c r="F379" i="1"/>
  <c r="G379" i="1" s="1"/>
  <c r="H379" i="1"/>
  <c r="I379" i="1"/>
  <c r="J379" i="1"/>
  <c r="K379" i="1"/>
  <c r="L379" i="1" s="1"/>
  <c r="A380" i="1"/>
  <c r="B380" i="1" s="1"/>
  <c r="B379" i="2" s="1"/>
  <c r="C380" i="1"/>
  <c r="D380" i="1"/>
  <c r="E380" i="1" s="1"/>
  <c r="F380" i="1"/>
  <c r="G380" i="1" s="1"/>
  <c r="H380" i="1"/>
  <c r="I380" i="1"/>
  <c r="J380" i="1"/>
  <c r="Q380" i="1" s="1"/>
  <c r="K380" i="1"/>
  <c r="L380" i="1" s="1"/>
  <c r="A381" i="1"/>
  <c r="B381" i="1" s="1"/>
  <c r="C381" i="1"/>
  <c r="D381" i="1"/>
  <c r="E381" i="1" s="1"/>
  <c r="F381" i="1"/>
  <c r="G381" i="1" s="1"/>
  <c r="H381" i="1"/>
  <c r="I381" i="1"/>
  <c r="J381" i="1"/>
  <c r="K381" i="1"/>
  <c r="L381" i="1" s="1"/>
  <c r="A382" i="1"/>
  <c r="B382" i="1" s="1"/>
  <c r="C382" i="1"/>
  <c r="D382" i="1"/>
  <c r="E382" i="1" s="1"/>
  <c r="F382" i="1"/>
  <c r="G382" i="1" s="1"/>
  <c r="H382" i="1"/>
  <c r="I382" i="1"/>
  <c r="J382" i="1"/>
  <c r="Q382" i="1" s="1"/>
  <c r="K382" i="1"/>
  <c r="L382" i="1" s="1"/>
  <c r="A383" i="1"/>
  <c r="B383" i="1" s="1"/>
  <c r="A382" i="2" s="1"/>
  <c r="C383" i="1"/>
  <c r="D383" i="1"/>
  <c r="E383" i="1" s="1"/>
  <c r="F383" i="1"/>
  <c r="G383" i="1" s="1"/>
  <c r="H383" i="1"/>
  <c r="I383" i="1"/>
  <c r="J383" i="1"/>
  <c r="M383" i="1" s="1"/>
  <c r="K383" i="1"/>
  <c r="L383" i="1" s="1"/>
  <c r="A384" i="1"/>
  <c r="B384" i="1" s="1"/>
  <c r="C384" i="1"/>
  <c r="D384" i="1"/>
  <c r="E384" i="1" s="1"/>
  <c r="M383" i="2" s="1"/>
  <c r="F384" i="1"/>
  <c r="G384" i="1" s="1"/>
  <c r="H384" i="1"/>
  <c r="I384" i="1"/>
  <c r="J384" i="1"/>
  <c r="M384" i="1" s="1"/>
  <c r="K384" i="1"/>
  <c r="L384" i="1" s="1"/>
  <c r="A385" i="1"/>
  <c r="B385" i="1" s="1"/>
  <c r="B384" i="2" s="1"/>
  <c r="C385" i="1"/>
  <c r="D385" i="1"/>
  <c r="E385" i="1" s="1"/>
  <c r="M384" i="2" s="1"/>
  <c r="F385" i="1"/>
  <c r="G385" i="1" s="1"/>
  <c r="H385" i="1"/>
  <c r="I385" i="1"/>
  <c r="J385" i="1"/>
  <c r="M385" i="1" s="1"/>
  <c r="N385" i="1" s="1"/>
  <c r="AK384" i="2" s="1"/>
  <c r="AM384" i="2" s="1"/>
  <c r="K385" i="1"/>
  <c r="L385" i="1" s="1"/>
  <c r="A386" i="1"/>
  <c r="B386" i="1" s="1"/>
  <c r="C386" i="1"/>
  <c r="D386" i="1"/>
  <c r="E386" i="1" s="1"/>
  <c r="F386" i="1"/>
  <c r="G386" i="1" s="1"/>
  <c r="H386" i="1"/>
  <c r="I386" i="1"/>
  <c r="J386" i="1"/>
  <c r="K386" i="1"/>
  <c r="L386" i="1" s="1"/>
  <c r="A387" i="1"/>
  <c r="B387" i="1" s="1"/>
  <c r="A386" i="2" s="1"/>
  <c r="C387" i="1"/>
  <c r="D387" i="1"/>
  <c r="E387" i="1" s="1"/>
  <c r="F387" i="1"/>
  <c r="G387" i="1" s="1"/>
  <c r="H387" i="1"/>
  <c r="I387" i="1"/>
  <c r="J387" i="1"/>
  <c r="R387" i="1" s="1"/>
  <c r="K387" i="1"/>
  <c r="L387" i="1" s="1"/>
  <c r="A388" i="1"/>
  <c r="B388" i="1" s="1"/>
  <c r="C388" i="1"/>
  <c r="D388" i="1"/>
  <c r="E388" i="1" s="1"/>
  <c r="F388" i="1"/>
  <c r="G388" i="1" s="1"/>
  <c r="H388" i="1"/>
  <c r="I388" i="1"/>
  <c r="J388" i="1"/>
  <c r="M388" i="1" s="1"/>
  <c r="K388" i="1"/>
  <c r="L388" i="1" s="1"/>
  <c r="A389" i="1"/>
  <c r="B389" i="1" s="1"/>
  <c r="A388" i="2" s="1"/>
  <c r="C389" i="1"/>
  <c r="D389" i="1"/>
  <c r="E389" i="1" s="1"/>
  <c r="F389" i="1"/>
  <c r="G389" i="1" s="1"/>
  <c r="H389" i="1"/>
  <c r="I389" i="1"/>
  <c r="J389" i="1"/>
  <c r="R389" i="1" s="1"/>
  <c r="K389" i="1"/>
  <c r="L389" i="1" s="1"/>
  <c r="A390" i="1"/>
  <c r="B390" i="1" s="1"/>
  <c r="A389" i="2" s="1"/>
  <c r="C390" i="1"/>
  <c r="D390" i="1"/>
  <c r="E390" i="1" s="1"/>
  <c r="F390" i="1"/>
  <c r="G390" i="1" s="1"/>
  <c r="H390" i="1"/>
  <c r="I390" i="1"/>
  <c r="J390" i="1"/>
  <c r="M390" i="1" s="1"/>
  <c r="N390" i="1" s="1"/>
  <c r="AK389" i="2" s="1"/>
  <c r="AM389" i="2" s="1"/>
  <c r="K390" i="1"/>
  <c r="L390" i="1" s="1"/>
  <c r="A391" i="1"/>
  <c r="B391" i="1" s="1"/>
  <c r="A390" i="2" s="1"/>
  <c r="C391" i="1"/>
  <c r="D391" i="1"/>
  <c r="E391" i="1" s="1"/>
  <c r="F391" i="1"/>
  <c r="G391" i="1" s="1"/>
  <c r="H391" i="1"/>
  <c r="I391" i="1"/>
  <c r="J391" i="1"/>
  <c r="K391" i="1"/>
  <c r="L391" i="1" s="1"/>
  <c r="A392" i="1"/>
  <c r="B392" i="1" s="1"/>
  <c r="B391" i="2" s="1"/>
  <c r="C392" i="1"/>
  <c r="D392" i="1"/>
  <c r="E392" i="1" s="1"/>
  <c r="F392" i="1"/>
  <c r="G392" i="1" s="1"/>
  <c r="H392" i="1"/>
  <c r="I392" i="1"/>
  <c r="J392" i="1"/>
  <c r="K392" i="1"/>
  <c r="L392" i="1" s="1"/>
  <c r="A393" i="1"/>
  <c r="B393" i="1" s="1"/>
  <c r="C393" i="1"/>
  <c r="D393" i="1"/>
  <c r="E393" i="1" s="1"/>
  <c r="F393" i="1"/>
  <c r="G393" i="1" s="1"/>
  <c r="H393" i="1"/>
  <c r="I393" i="1"/>
  <c r="J393" i="1"/>
  <c r="Q393" i="1" s="1"/>
  <c r="K393" i="1"/>
  <c r="L393" i="1" s="1"/>
  <c r="A394" i="1"/>
  <c r="B394" i="1" s="1"/>
  <c r="C394" i="1"/>
  <c r="D394" i="1"/>
  <c r="E394" i="1" s="1"/>
  <c r="F394" i="1"/>
  <c r="G394" i="1" s="1"/>
  <c r="H394" i="1"/>
  <c r="I394" i="1"/>
  <c r="J394" i="1"/>
  <c r="M394" i="1" s="1"/>
  <c r="N394" i="1" s="1"/>
  <c r="AK393" i="2" s="1"/>
  <c r="AM393" i="2" s="1"/>
  <c r="K394" i="1"/>
  <c r="L394" i="1" s="1"/>
  <c r="A395" i="1"/>
  <c r="B395" i="1" s="1"/>
  <c r="A394" i="2" s="1"/>
  <c r="C395" i="1"/>
  <c r="D395" i="1"/>
  <c r="E395" i="1" s="1"/>
  <c r="F395" i="1"/>
  <c r="G395" i="1" s="1"/>
  <c r="H395" i="1"/>
  <c r="I395" i="1"/>
  <c r="J395" i="1"/>
  <c r="K395" i="1"/>
  <c r="L395" i="1" s="1"/>
  <c r="A396" i="1"/>
  <c r="B396" i="1" s="1"/>
  <c r="C396" i="1"/>
  <c r="D396" i="1"/>
  <c r="E396" i="1" s="1"/>
  <c r="F396" i="1"/>
  <c r="G396" i="1" s="1"/>
  <c r="H396" i="1"/>
  <c r="I396" i="1"/>
  <c r="J396" i="1"/>
  <c r="R396" i="1" s="1"/>
  <c r="K396" i="1"/>
  <c r="L396" i="1" s="1"/>
  <c r="A397" i="1"/>
  <c r="B397" i="1" s="1"/>
  <c r="A396" i="2" s="1"/>
  <c r="C397" i="1"/>
  <c r="D397" i="1"/>
  <c r="E397" i="1" s="1"/>
  <c r="F397" i="1"/>
  <c r="G397" i="1" s="1"/>
  <c r="H397" i="1"/>
  <c r="I397" i="1"/>
  <c r="J397" i="1"/>
  <c r="Q397" i="1" s="1"/>
  <c r="K397" i="1"/>
  <c r="L397" i="1" s="1"/>
  <c r="A398" i="1"/>
  <c r="B398" i="1" s="1"/>
  <c r="C398" i="1"/>
  <c r="D398" i="1"/>
  <c r="E398" i="1" s="1"/>
  <c r="F398" i="1"/>
  <c r="G398" i="1" s="1"/>
  <c r="H398" i="1"/>
  <c r="I398" i="1"/>
  <c r="J398" i="1"/>
  <c r="M398" i="1" s="1"/>
  <c r="N398" i="1" s="1"/>
  <c r="AK397" i="2" s="1"/>
  <c r="AM397" i="2" s="1"/>
  <c r="K398" i="1"/>
  <c r="L398" i="1" s="1"/>
  <c r="A399" i="1"/>
  <c r="B399" i="1" s="1"/>
  <c r="A398" i="2" s="1"/>
  <c r="C399" i="1"/>
  <c r="D399" i="1"/>
  <c r="E399" i="1" s="1"/>
  <c r="F399" i="1"/>
  <c r="G399" i="1" s="1"/>
  <c r="H399" i="1"/>
  <c r="I399" i="1"/>
  <c r="J399" i="1"/>
  <c r="K399" i="1"/>
  <c r="L399" i="1" s="1"/>
  <c r="A400" i="1"/>
  <c r="B400" i="1" s="1"/>
  <c r="C400" i="1"/>
  <c r="D400" i="1"/>
  <c r="E400" i="1" s="1"/>
  <c r="F400" i="1"/>
  <c r="G400" i="1" s="1"/>
  <c r="H400" i="1"/>
  <c r="I400" i="1"/>
  <c r="J400" i="1"/>
  <c r="M400" i="1" s="1"/>
  <c r="K400" i="1"/>
  <c r="L400" i="1" s="1"/>
  <c r="A401" i="1"/>
  <c r="B401" i="1" s="1"/>
  <c r="A400" i="2" s="1"/>
  <c r="C401" i="1"/>
  <c r="D401" i="1"/>
  <c r="E401" i="1" s="1"/>
  <c r="F401" i="1"/>
  <c r="G401" i="1" s="1"/>
  <c r="H401" i="1"/>
  <c r="I401" i="1"/>
  <c r="J401" i="1"/>
  <c r="M401" i="1" s="1"/>
  <c r="K401" i="1"/>
  <c r="L401" i="1" s="1"/>
  <c r="A402" i="1"/>
  <c r="B402" i="1" s="1"/>
  <c r="A401" i="2" s="1"/>
  <c r="C402" i="1"/>
  <c r="D402" i="1"/>
  <c r="E402" i="1" s="1"/>
  <c r="F402" i="1"/>
  <c r="G402" i="1" s="1"/>
  <c r="H402" i="1"/>
  <c r="I402" i="1"/>
  <c r="J402" i="1"/>
  <c r="K402" i="1"/>
  <c r="L402" i="1" s="1"/>
  <c r="A403" i="1"/>
  <c r="B403" i="1" s="1"/>
  <c r="A402" i="2" s="1"/>
  <c r="C403" i="1"/>
  <c r="D403" i="1"/>
  <c r="E403" i="1" s="1"/>
  <c r="F403" i="1"/>
  <c r="G403" i="1" s="1"/>
  <c r="H403" i="1"/>
  <c r="I403" i="1"/>
  <c r="J403" i="1"/>
  <c r="K403" i="1"/>
  <c r="L403" i="1" s="1"/>
  <c r="A404" i="1"/>
  <c r="B404" i="1" s="1"/>
  <c r="B403" i="2" s="1"/>
  <c r="C404" i="1"/>
  <c r="D404" i="1"/>
  <c r="E404" i="1" s="1"/>
  <c r="F404" i="1"/>
  <c r="G404" i="1" s="1"/>
  <c r="H404" i="1"/>
  <c r="I404" i="1"/>
  <c r="J404" i="1"/>
  <c r="M404" i="1" s="1"/>
  <c r="K404" i="1"/>
  <c r="L404" i="1" s="1"/>
  <c r="A405" i="1"/>
  <c r="B405" i="1" s="1"/>
  <c r="C405" i="1"/>
  <c r="D405" i="1"/>
  <c r="E405" i="1" s="1"/>
  <c r="F405" i="1"/>
  <c r="G405" i="1" s="1"/>
  <c r="H405" i="1"/>
  <c r="I405" i="1"/>
  <c r="J405" i="1"/>
  <c r="M405" i="1" s="1"/>
  <c r="N405" i="1" s="1"/>
  <c r="AK404" i="2" s="1"/>
  <c r="AM404" i="2" s="1"/>
  <c r="K405" i="1"/>
  <c r="L405" i="1" s="1"/>
  <c r="A406" i="1"/>
  <c r="B406" i="1" s="1"/>
  <c r="C406" i="1"/>
  <c r="D406" i="1"/>
  <c r="E406" i="1" s="1"/>
  <c r="K405" i="2" s="1"/>
  <c r="F406" i="1"/>
  <c r="G406" i="1" s="1"/>
  <c r="H406" i="1"/>
  <c r="I406" i="1"/>
  <c r="J406" i="1"/>
  <c r="K406" i="1"/>
  <c r="L406" i="1" s="1"/>
  <c r="A407" i="1"/>
  <c r="B407" i="1" s="1"/>
  <c r="A406" i="2" s="1"/>
  <c r="C407" i="1"/>
  <c r="D407" i="1"/>
  <c r="E407" i="1" s="1"/>
  <c r="F407" i="1"/>
  <c r="G407" i="1" s="1"/>
  <c r="H407" i="1"/>
  <c r="I407" i="1"/>
  <c r="J407" i="1"/>
  <c r="K407" i="1"/>
  <c r="L407" i="1" s="1"/>
  <c r="A408" i="1"/>
  <c r="B408" i="1" s="1"/>
  <c r="C408" i="1"/>
  <c r="D408" i="1"/>
  <c r="E408" i="1" s="1"/>
  <c r="F408" i="1"/>
  <c r="G408" i="1" s="1"/>
  <c r="H408" i="1"/>
  <c r="I408" i="1"/>
  <c r="J408" i="1"/>
  <c r="R408" i="1" s="1"/>
  <c r="K408" i="1"/>
  <c r="L408" i="1" s="1"/>
  <c r="A409" i="1"/>
  <c r="B409" i="1" s="1"/>
  <c r="A408" i="2" s="1"/>
  <c r="C409" i="1"/>
  <c r="D409" i="1"/>
  <c r="E409" i="1" s="1"/>
  <c r="F409" i="1"/>
  <c r="G409" i="1" s="1"/>
  <c r="H409" i="1"/>
  <c r="I409" i="1"/>
  <c r="J409" i="1"/>
  <c r="Q409" i="1" s="1"/>
  <c r="K409" i="1"/>
  <c r="L409" i="1" s="1"/>
  <c r="A410" i="1"/>
  <c r="B410" i="1" s="1"/>
  <c r="C410" i="1"/>
  <c r="D410" i="1"/>
  <c r="E410" i="1" s="1"/>
  <c r="F410" i="1"/>
  <c r="G410" i="1" s="1"/>
  <c r="H410" i="1"/>
  <c r="I410" i="1"/>
  <c r="J410" i="1"/>
  <c r="M410" i="1" s="1"/>
  <c r="N410" i="1" s="1"/>
  <c r="AK409" i="2" s="1"/>
  <c r="AM409" i="2" s="1"/>
  <c r="K410" i="1"/>
  <c r="L410" i="1" s="1"/>
  <c r="A411" i="1"/>
  <c r="B411" i="1" s="1"/>
  <c r="A410" i="2" s="1"/>
  <c r="C411" i="1"/>
  <c r="D411" i="1"/>
  <c r="E411" i="1" s="1"/>
  <c r="M410" i="2" s="1"/>
  <c r="F411" i="1"/>
  <c r="G411" i="1" s="1"/>
  <c r="H411" i="1"/>
  <c r="I411" i="1"/>
  <c r="J411" i="1"/>
  <c r="K411" i="1"/>
  <c r="L411" i="1" s="1"/>
  <c r="A412" i="1"/>
  <c r="B412" i="1" s="1"/>
  <c r="C412" i="1"/>
  <c r="D412" i="1"/>
  <c r="E412" i="1" s="1"/>
  <c r="F412" i="1"/>
  <c r="G412" i="1" s="1"/>
  <c r="H412" i="1"/>
  <c r="I412" i="1"/>
  <c r="J412" i="1"/>
  <c r="R412" i="1" s="1"/>
  <c r="K412" i="1"/>
  <c r="L412" i="1" s="1"/>
  <c r="A413" i="1"/>
  <c r="B413" i="1" s="1"/>
  <c r="A412" i="2" s="1"/>
  <c r="C413" i="1"/>
  <c r="D413" i="1"/>
  <c r="E413" i="1" s="1"/>
  <c r="F413" i="1"/>
  <c r="G413" i="1" s="1"/>
  <c r="H413" i="1"/>
  <c r="I413" i="1"/>
  <c r="J413" i="1"/>
  <c r="Q413" i="1" s="1"/>
  <c r="K413" i="1"/>
  <c r="L413" i="1" s="1"/>
  <c r="A414" i="1"/>
  <c r="B414" i="1" s="1"/>
  <c r="A413" i="2" s="1"/>
  <c r="C414" i="1"/>
  <c r="D414" i="1"/>
  <c r="E414" i="1" s="1"/>
  <c r="F414" i="1"/>
  <c r="G414" i="1" s="1"/>
  <c r="H414" i="1"/>
  <c r="I414" i="1"/>
  <c r="J414" i="1"/>
  <c r="M414" i="1" s="1"/>
  <c r="K414" i="1"/>
  <c r="L414" i="1" s="1"/>
  <c r="A415" i="1"/>
  <c r="B415" i="1" s="1"/>
  <c r="A414" i="2" s="1"/>
  <c r="C415" i="1"/>
  <c r="D415" i="1"/>
  <c r="E415" i="1" s="1"/>
  <c r="M414" i="2" s="1"/>
  <c r="F415" i="1"/>
  <c r="G415" i="1" s="1"/>
  <c r="H415" i="1"/>
  <c r="I415" i="1"/>
  <c r="J415" i="1"/>
  <c r="K415" i="1"/>
  <c r="L415" i="1" s="1"/>
  <c r="A416" i="1"/>
  <c r="B416" i="1" s="1"/>
  <c r="B415" i="2" s="1"/>
  <c r="C416" i="1"/>
  <c r="D416" i="1"/>
  <c r="E416" i="1" s="1"/>
  <c r="F416" i="1"/>
  <c r="G416" i="1" s="1"/>
  <c r="H416" i="1"/>
  <c r="I416" i="1"/>
  <c r="J416" i="1"/>
  <c r="M416" i="1" s="1"/>
  <c r="K416" i="1"/>
  <c r="L416" i="1" s="1"/>
  <c r="A417" i="1"/>
  <c r="B417" i="1" s="1"/>
  <c r="C417" i="1"/>
  <c r="D417" i="1"/>
  <c r="E417" i="1" s="1"/>
  <c r="F417" i="1"/>
  <c r="G417" i="1" s="1"/>
  <c r="H417" i="1"/>
  <c r="I417" i="1"/>
  <c r="J417" i="1"/>
  <c r="M417" i="1" s="1"/>
  <c r="K417" i="1"/>
  <c r="L417" i="1" s="1"/>
  <c r="A418" i="1"/>
  <c r="B418" i="1" s="1"/>
  <c r="C418" i="1"/>
  <c r="D418" i="1"/>
  <c r="E418" i="1" s="1"/>
  <c r="F418" i="1"/>
  <c r="G418" i="1" s="1"/>
  <c r="H418" i="1"/>
  <c r="I418" i="1"/>
  <c r="J418" i="1"/>
  <c r="K418" i="1"/>
  <c r="L418" i="1" s="1"/>
  <c r="A419" i="1"/>
  <c r="B419" i="1" s="1"/>
  <c r="A418" i="2" s="1"/>
  <c r="C419" i="1"/>
  <c r="D419" i="1"/>
  <c r="E419" i="1" s="1"/>
  <c r="F419" i="1"/>
  <c r="G419" i="1" s="1"/>
  <c r="H419" i="1"/>
  <c r="I419" i="1"/>
  <c r="J419" i="1"/>
  <c r="R419" i="1" s="1"/>
  <c r="K419" i="1"/>
  <c r="L419" i="1" s="1"/>
  <c r="A420" i="1"/>
  <c r="B420" i="1" s="1"/>
  <c r="C420" i="1"/>
  <c r="D420" i="1"/>
  <c r="E420" i="1" s="1"/>
  <c r="F420" i="1"/>
  <c r="G420" i="1" s="1"/>
  <c r="H420" i="1"/>
  <c r="I420" i="1"/>
  <c r="J420" i="1"/>
  <c r="R420" i="1" s="1"/>
  <c r="K420" i="1"/>
  <c r="L420" i="1" s="1"/>
  <c r="A421" i="1"/>
  <c r="B421" i="1" s="1"/>
  <c r="A420" i="2" s="1"/>
  <c r="C421" i="1"/>
  <c r="D421" i="1"/>
  <c r="E421" i="1" s="1"/>
  <c r="F421" i="1"/>
  <c r="G421" i="1" s="1"/>
  <c r="H421" i="1"/>
  <c r="I421" i="1"/>
  <c r="J421" i="1"/>
  <c r="K421" i="1"/>
  <c r="L421" i="1" s="1"/>
  <c r="A422" i="1"/>
  <c r="B422" i="1" s="1"/>
  <c r="A421" i="2" s="1"/>
  <c r="C422" i="1"/>
  <c r="D422" i="1"/>
  <c r="E422" i="1" s="1"/>
  <c r="F422" i="1"/>
  <c r="G422" i="1" s="1"/>
  <c r="H422" i="1"/>
  <c r="I422" i="1"/>
  <c r="J422" i="1"/>
  <c r="R422" i="1" s="1"/>
  <c r="K422" i="1"/>
  <c r="L422" i="1" s="1"/>
  <c r="A423" i="1"/>
  <c r="B423" i="1" s="1"/>
  <c r="A422" i="2" s="1"/>
  <c r="C423" i="1"/>
  <c r="D423" i="1"/>
  <c r="E423" i="1" s="1"/>
  <c r="F423" i="1"/>
  <c r="G423" i="1" s="1"/>
  <c r="H423" i="1"/>
  <c r="I423" i="1"/>
  <c r="J423" i="1"/>
  <c r="M423" i="1" s="1"/>
  <c r="N423" i="1" s="1"/>
  <c r="AK422" i="2" s="1"/>
  <c r="AM422" i="2" s="1"/>
  <c r="K423" i="1"/>
  <c r="L423" i="1" s="1"/>
  <c r="A424" i="1"/>
  <c r="B424" i="1" s="1"/>
  <c r="C424" i="1"/>
  <c r="D424" i="1"/>
  <c r="E424" i="1" s="1"/>
  <c r="F424" i="1"/>
  <c r="G424" i="1" s="1"/>
  <c r="H424" i="1"/>
  <c r="I424" i="1"/>
  <c r="J424" i="1"/>
  <c r="M424" i="1" s="1"/>
  <c r="K424" i="1"/>
  <c r="L424" i="1" s="1"/>
  <c r="A425" i="1"/>
  <c r="B425" i="1" s="1"/>
  <c r="A424" i="2" s="1"/>
  <c r="C425" i="1"/>
  <c r="D425" i="1"/>
  <c r="E425" i="1" s="1"/>
  <c r="F425" i="1"/>
  <c r="G425" i="1" s="1"/>
  <c r="H425" i="1"/>
  <c r="I425" i="1"/>
  <c r="J425" i="1"/>
  <c r="R425" i="1" s="1"/>
  <c r="K425" i="1"/>
  <c r="L425" i="1" s="1"/>
  <c r="A426" i="1"/>
  <c r="B426" i="1" s="1"/>
  <c r="A425" i="2" s="1"/>
  <c r="C426" i="1"/>
  <c r="D426" i="1"/>
  <c r="E426" i="1" s="1"/>
  <c r="F426" i="1"/>
  <c r="G426" i="1" s="1"/>
  <c r="H426" i="1"/>
  <c r="I426" i="1"/>
  <c r="J426" i="1"/>
  <c r="R426" i="1" s="1"/>
  <c r="K426" i="1"/>
  <c r="L426" i="1" s="1"/>
  <c r="A427" i="1"/>
  <c r="B427" i="1" s="1"/>
  <c r="A426" i="2" s="1"/>
  <c r="C427" i="1"/>
  <c r="D427" i="1"/>
  <c r="E427" i="1" s="1"/>
  <c r="F427" i="1"/>
  <c r="G427" i="1" s="1"/>
  <c r="H427" i="1"/>
  <c r="I427" i="1"/>
  <c r="J427" i="1"/>
  <c r="M427" i="1" s="1"/>
  <c r="N427" i="1" s="1"/>
  <c r="AK426" i="2" s="1"/>
  <c r="AM426" i="2" s="1"/>
  <c r="K427" i="1"/>
  <c r="L427" i="1" s="1"/>
  <c r="A428" i="1"/>
  <c r="B428" i="1" s="1"/>
  <c r="B427" i="2" s="1"/>
  <c r="C428" i="1"/>
  <c r="D428" i="1"/>
  <c r="E428" i="1" s="1"/>
  <c r="F428" i="1"/>
  <c r="G428" i="1" s="1"/>
  <c r="H428" i="1"/>
  <c r="I428" i="1"/>
  <c r="J428" i="1"/>
  <c r="K428" i="1"/>
  <c r="L428" i="1" s="1"/>
  <c r="A429" i="1"/>
  <c r="B429" i="1" s="1"/>
  <c r="C429" i="1"/>
  <c r="D429" i="1"/>
  <c r="E429" i="1" s="1"/>
  <c r="F429" i="1"/>
  <c r="G429" i="1" s="1"/>
  <c r="H429" i="1"/>
  <c r="I429" i="1"/>
  <c r="J429" i="1"/>
  <c r="K429" i="1"/>
  <c r="L429" i="1" s="1"/>
  <c r="A430" i="1"/>
  <c r="B430" i="1" s="1"/>
  <c r="C430" i="1"/>
  <c r="D430" i="1"/>
  <c r="E430" i="1" s="1"/>
  <c r="F430" i="1"/>
  <c r="G430" i="1" s="1"/>
  <c r="H430" i="1"/>
  <c r="I430" i="1"/>
  <c r="J430" i="1"/>
  <c r="R430" i="1" s="1"/>
  <c r="K430" i="1"/>
  <c r="L430" i="1" s="1"/>
  <c r="A431" i="1"/>
  <c r="B431" i="1" s="1"/>
  <c r="A430" i="2" s="1"/>
  <c r="C431" i="1"/>
  <c r="D431" i="1"/>
  <c r="E431" i="1" s="1"/>
  <c r="F431" i="1"/>
  <c r="G431" i="1" s="1"/>
  <c r="H431" i="1"/>
  <c r="I431" i="1"/>
  <c r="J431" i="1"/>
  <c r="M431" i="1" s="1"/>
  <c r="K431" i="1"/>
  <c r="L431" i="1" s="1"/>
  <c r="A432" i="1"/>
  <c r="B432" i="1" s="1"/>
  <c r="C432" i="1"/>
  <c r="D432" i="1"/>
  <c r="E432" i="1" s="1"/>
  <c r="N431" i="2" s="1"/>
  <c r="F432" i="1"/>
  <c r="G432" i="1" s="1"/>
  <c r="H432" i="1"/>
  <c r="I432" i="1"/>
  <c r="J432" i="1"/>
  <c r="K432" i="1"/>
  <c r="L432" i="1" s="1"/>
  <c r="A433" i="1"/>
  <c r="B433" i="1" s="1"/>
  <c r="A432" i="2" s="1"/>
  <c r="C433" i="1"/>
  <c r="D433" i="1"/>
  <c r="E433" i="1" s="1"/>
  <c r="F433" i="1"/>
  <c r="G433" i="1" s="1"/>
  <c r="H433" i="1"/>
  <c r="I433" i="1"/>
  <c r="J433" i="1"/>
  <c r="K433" i="1"/>
  <c r="L433" i="1" s="1"/>
  <c r="A434" i="1"/>
  <c r="B434" i="1" s="1"/>
  <c r="B433" i="2" s="1"/>
  <c r="C434" i="1"/>
  <c r="D434" i="1"/>
  <c r="E434" i="1" s="1"/>
  <c r="F434" i="1"/>
  <c r="G434" i="1" s="1"/>
  <c r="H434" i="1"/>
  <c r="I434" i="1"/>
  <c r="J434" i="1"/>
  <c r="M434" i="1" s="1"/>
  <c r="N434" i="1" s="1"/>
  <c r="AK433" i="2" s="1"/>
  <c r="AM433" i="2" s="1"/>
  <c r="K434" i="1"/>
  <c r="L434" i="1" s="1"/>
  <c r="A435" i="1"/>
  <c r="B435" i="1" s="1"/>
  <c r="B434" i="2" s="1"/>
  <c r="C435" i="1"/>
  <c r="D435" i="1"/>
  <c r="E435" i="1" s="1"/>
  <c r="O434" i="2" s="1"/>
  <c r="F435" i="1"/>
  <c r="G435" i="1" s="1"/>
  <c r="H435" i="1"/>
  <c r="I435" i="1"/>
  <c r="J435" i="1"/>
  <c r="R435" i="1" s="1"/>
  <c r="K435" i="1"/>
  <c r="L435" i="1" s="1"/>
  <c r="A436" i="1"/>
  <c r="B436" i="1" s="1"/>
  <c r="C436" i="1"/>
  <c r="D436" i="1"/>
  <c r="E436" i="1" s="1"/>
  <c r="F436" i="1"/>
  <c r="G436" i="1" s="1"/>
  <c r="H436" i="1"/>
  <c r="I436" i="1"/>
  <c r="J436" i="1"/>
  <c r="M436" i="1" s="1"/>
  <c r="K436" i="1"/>
  <c r="L436" i="1" s="1"/>
  <c r="A437" i="1"/>
  <c r="B437" i="1" s="1"/>
  <c r="A436" i="2" s="1"/>
  <c r="C437" i="1"/>
  <c r="D437" i="1"/>
  <c r="E437" i="1" s="1"/>
  <c r="F437" i="1"/>
  <c r="G437" i="1" s="1"/>
  <c r="H437" i="1"/>
  <c r="I437" i="1"/>
  <c r="J437" i="1"/>
  <c r="R437" i="1" s="1"/>
  <c r="K437" i="1"/>
  <c r="L437" i="1" s="1"/>
  <c r="A438" i="1"/>
  <c r="B438" i="1" s="1"/>
  <c r="A437" i="2" s="1"/>
  <c r="C438" i="1"/>
  <c r="D438" i="1"/>
  <c r="E438" i="1" s="1"/>
  <c r="N437" i="2" s="1"/>
  <c r="F438" i="1"/>
  <c r="G438" i="1" s="1"/>
  <c r="H438" i="1"/>
  <c r="I438" i="1"/>
  <c r="J438" i="1"/>
  <c r="M438" i="1" s="1"/>
  <c r="N438" i="1" s="1"/>
  <c r="AK437" i="2" s="1"/>
  <c r="AM437" i="2" s="1"/>
  <c r="K438" i="1"/>
  <c r="L438" i="1" s="1"/>
  <c r="A439" i="1"/>
  <c r="B439" i="1" s="1"/>
  <c r="A438" i="2" s="1"/>
  <c r="C439" i="1"/>
  <c r="D439" i="1"/>
  <c r="E439" i="1" s="1"/>
  <c r="F439" i="1"/>
  <c r="G439" i="1" s="1"/>
  <c r="H439" i="1"/>
  <c r="I439" i="1"/>
  <c r="J439" i="1"/>
  <c r="R439" i="1" s="1"/>
  <c r="K439" i="1"/>
  <c r="L439" i="1" s="1"/>
  <c r="A440" i="1"/>
  <c r="B440" i="1" s="1"/>
  <c r="B439" i="2" s="1"/>
  <c r="C440" i="1"/>
  <c r="D440" i="1"/>
  <c r="E440" i="1" s="1"/>
  <c r="F440" i="1"/>
  <c r="G440" i="1" s="1"/>
  <c r="H440" i="1"/>
  <c r="I440" i="1"/>
  <c r="J440" i="1"/>
  <c r="M440" i="1" s="1"/>
  <c r="K440" i="1"/>
  <c r="L440" i="1" s="1"/>
  <c r="A441" i="1"/>
  <c r="B441" i="1" s="1"/>
  <c r="C441" i="1"/>
  <c r="D441" i="1"/>
  <c r="E441" i="1" s="1"/>
  <c r="F441" i="1"/>
  <c r="G441" i="1" s="1"/>
  <c r="H441" i="1"/>
  <c r="I441" i="1"/>
  <c r="J441" i="1"/>
  <c r="R441" i="1" s="1"/>
  <c r="K441" i="1"/>
  <c r="L441" i="1" s="1"/>
  <c r="A442" i="1"/>
  <c r="B442" i="1" s="1"/>
  <c r="C442" i="1"/>
  <c r="D442" i="1"/>
  <c r="E442" i="1" s="1"/>
  <c r="F442" i="1"/>
  <c r="G442" i="1" s="1"/>
  <c r="H442" i="1"/>
  <c r="I442" i="1"/>
  <c r="J442" i="1"/>
  <c r="R442" i="1" s="1"/>
  <c r="K442" i="1"/>
  <c r="L442" i="1" s="1"/>
  <c r="A443" i="1"/>
  <c r="B443" i="1" s="1"/>
  <c r="A442" i="2" s="1"/>
  <c r="C443" i="1"/>
  <c r="D443" i="1"/>
  <c r="E443" i="1" s="1"/>
  <c r="F443" i="1"/>
  <c r="G443" i="1" s="1"/>
  <c r="H443" i="1"/>
  <c r="I443" i="1"/>
  <c r="J443" i="1"/>
  <c r="R443" i="1" s="1"/>
  <c r="K443" i="1"/>
  <c r="L443" i="1" s="1"/>
  <c r="A444" i="1"/>
  <c r="B444" i="1" s="1"/>
  <c r="C444" i="1"/>
  <c r="D444" i="1"/>
  <c r="E444" i="1" s="1"/>
  <c r="F444" i="1"/>
  <c r="G444" i="1" s="1"/>
  <c r="H444" i="1"/>
  <c r="I444" i="1"/>
  <c r="J444" i="1"/>
  <c r="M444" i="1" s="1"/>
  <c r="K444" i="1"/>
  <c r="L444" i="1" s="1"/>
  <c r="A445" i="1"/>
  <c r="B445" i="1" s="1"/>
  <c r="A444" i="2" s="1"/>
  <c r="C445" i="1"/>
  <c r="D445" i="1"/>
  <c r="E445" i="1" s="1"/>
  <c r="M444" i="2" s="1"/>
  <c r="F445" i="1"/>
  <c r="G445" i="1" s="1"/>
  <c r="H445" i="1"/>
  <c r="I445" i="1"/>
  <c r="J445" i="1"/>
  <c r="R445" i="1" s="1"/>
  <c r="K445" i="1"/>
  <c r="L445" i="1" s="1"/>
  <c r="A446" i="1"/>
  <c r="B446" i="1" s="1"/>
  <c r="A445" i="2" s="1"/>
  <c r="C446" i="1"/>
  <c r="D446" i="1"/>
  <c r="E446" i="1" s="1"/>
  <c r="F446" i="1"/>
  <c r="G446" i="1" s="1"/>
  <c r="H446" i="1"/>
  <c r="I446" i="1"/>
  <c r="J446" i="1"/>
  <c r="M446" i="1" s="1"/>
  <c r="N446" i="1" s="1"/>
  <c r="AK445" i="2" s="1"/>
  <c r="AM445" i="2" s="1"/>
  <c r="K446" i="1"/>
  <c r="L446" i="1" s="1"/>
  <c r="A447" i="1"/>
  <c r="B447" i="1" s="1"/>
  <c r="A446" i="2" s="1"/>
  <c r="C447" i="1"/>
  <c r="D447" i="1"/>
  <c r="E447" i="1" s="1"/>
  <c r="F447" i="1"/>
  <c r="G447" i="1" s="1"/>
  <c r="H447" i="1"/>
  <c r="I447" i="1"/>
  <c r="J447" i="1"/>
  <c r="R447" i="1" s="1"/>
  <c r="K447" i="1"/>
  <c r="L447" i="1" s="1"/>
  <c r="A448" i="1"/>
  <c r="B448" i="1" s="1"/>
  <c r="C448" i="1"/>
  <c r="D448" i="1"/>
  <c r="E448" i="1" s="1"/>
  <c r="L447" i="2" s="1"/>
  <c r="F448" i="1"/>
  <c r="G448" i="1" s="1"/>
  <c r="H448" i="1"/>
  <c r="I448" i="1"/>
  <c r="J448" i="1"/>
  <c r="M448" i="1" s="1"/>
  <c r="K448" i="1"/>
  <c r="L448" i="1" s="1"/>
  <c r="A449" i="1"/>
  <c r="B449" i="1" s="1"/>
  <c r="A448" i="2" s="1"/>
  <c r="C449" i="1"/>
  <c r="D449" i="1"/>
  <c r="E449" i="1" s="1"/>
  <c r="F449" i="1"/>
  <c r="G449" i="1" s="1"/>
  <c r="H449" i="1"/>
  <c r="I449" i="1"/>
  <c r="J449" i="1"/>
  <c r="R449" i="1" s="1"/>
  <c r="K449" i="1"/>
  <c r="L449" i="1" s="1"/>
  <c r="A450" i="1"/>
  <c r="B450" i="1" s="1"/>
  <c r="A449" i="2" s="1"/>
  <c r="C450" i="1"/>
  <c r="D450" i="1"/>
  <c r="E450" i="1" s="1"/>
  <c r="F450" i="1"/>
  <c r="G450" i="1" s="1"/>
  <c r="H450" i="1"/>
  <c r="I450" i="1"/>
  <c r="J450" i="1"/>
  <c r="R450" i="1" s="1"/>
  <c r="K450" i="1"/>
  <c r="L450" i="1" s="1"/>
  <c r="A451" i="1"/>
  <c r="B451" i="1" s="1"/>
  <c r="A450" i="2" s="1"/>
  <c r="C451" i="1"/>
  <c r="D451" i="1"/>
  <c r="E451" i="1" s="1"/>
  <c r="L450" i="2" s="1"/>
  <c r="F451" i="1"/>
  <c r="G451" i="1" s="1"/>
  <c r="H451" i="1"/>
  <c r="I451" i="1"/>
  <c r="J451" i="1"/>
  <c r="R451" i="1" s="1"/>
  <c r="K451" i="1"/>
  <c r="L451" i="1" s="1"/>
  <c r="A452" i="1"/>
  <c r="B452" i="1" s="1"/>
  <c r="C452" i="1"/>
  <c r="D452" i="1"/>
  <c r="E452" i="1" s="1"/>
  <c r="F452" i="1"/>
  <c r="G452" i="1" s="1"/>
  <c r="H452" i="1"/>
  <c r="I452" i="1"/>
  <c r="J452" i="1"/>
  <c r="M452" i="1" s="1"/>
  <c r="K452" i="1"/>
  <c r="L452" i="1" s="1"/>
  <c r="A453" i="1"/>
  <c r="B453" i="1" s="1"/>
  <c r="C453" i="1"/>
  <c r="D453" i="1"/>
  <c r="E453" i="1" s="1"/>
  <c r="F453" i="1"/>
  <c r="G453" i="1" s="1"/>
  <c r="H453" i="1"/>
  <c r="I453" i="1"/>
  <c r="J453" i="1"/>
  <c r="M453" i="1" s="1"/>
  <c r="K453" i="1"/>
  <c r="L453" i="1" s="1"/>
  <c r="A454" i="1"/>
  <c r="B454" i="1" s="1"/>
  <c r="C454" i="1"/>
  <c r="D454" i="1"/>
  <c r="E454" i="1" s="1"/>
  <c r="N453" i="2" s="1"/>
  <c r="F454" i="1"/>
  <c r="G454" i="1" s="1"/>
  <c r="H454" i="1"/>
  <c r="I454" i="1"/>
  <c r="J454" i="1"/>
  <c r="Q454" i="1" s="1"/>
  <c r="K454" i="1"/>
  <c r="L454" i="1" s="1"/>
  <c r="A455" i="1"/>
  <c r="B455" i="1" s="1"/>
  <c r="A454" i="2" s="1"/>
  <c r="C455" i="1"/>
  <c r="D455" i="1"/>
  <c r="E455" i="1" s="1"/>
  <c r="F455" i="1"/>
  <c r="G455" i="1" s="1"/>
  <c r="H455" i="1"/>
  <c r="I455" i="1"/>
  <c r="J455" i="1"/>
  <c r="R455" i="1" s="1"/>
  <c r="K455" i="1"/>
  <c r="L455" i="1" s="1"/>
  <c r="A456" i="1"/>
  <c r="B456" i="1" s="1"/>
  <c r="C456" i="1"/>
  <c r="D456" i="1"/>
  <c r="E456" i="1" s="1"/>
  <c r="F456" i="1"/>
  <c r="G456" i="1" s="1"/>
  <c r="H456" i="1"/>
  <c r="I456" i="1"/>
  <c r="J456" i="1"/>
  <c r="M456" i="1" s="1"/>
  <c r="N456" i="1" s="1"/>
  <c r="AK455" i="2" s="1"/>
  <c r="AM455" i="2" s="1"/>
  <c r="K456" i="1"/>
  <c r="L456" i="1" s="1"/>
  <c r="A457" i="1"/>
  <c r="B457" i="1" s="1"/>
  <c r="B456" i="2" s="1"/>
  <c r="C457" i="1"/>
  <c r="D457" i="1"/>
  <c r="E457" i="1" s="1"/>
  <c r="O456" i="2" s="1"/>
  <c r="F457" i="1"/>
  <c r="G457" i="1" s="1"/>
  <c r="H457" i="1"/>
  <c r="I457" i="1"/>
  <c r="J457" i="1"/>
  <c r="R457" i="1" s="1"/>
  <c r="K457" i="1"/>
  <c r="L457" i="1" s="1"/>
  <c r="A458" i="1"/>
  <c r="B458" i="1" s="1"/>
  <c r="B457" i="2" s="1"/>
  <c r="C458" i="1"/>
  <c r="D458" i="1"/>
  <c r="E458" i="1" s="1"/>
  <c r="F458" i="1"/>
  <c r="G458" i="1" s="1"/>
  <c r="H458" i="1"/>
  <c r="I458" i="1"/>
  <c r="J458" i="1"/>
  <c r="M458" i="1" s="1"/>
  <c r="N458" i="1" s="1"/>
  <c r="AK457" i="2" s="1"/>
  <c r="AM457" i="2" s="1"/>
  <c r="K458" i="1"/>
  <c r="L458" i="1" s="1"/>
  <c r="A459" i="1"/>
  <c r="B459" i="1" s="1"/>
  <c r="A458" i="2" s="1"/>
  <c r="C459" i="1"/>
  <c r="D459" i="1"/>
  <c r="E459" i="1" s="1"/>
  <c r="F459" i="1"/>
  <c r="G459" i="1" s="1"/>
  <c r="H459" i="1"/>
  <c r="I459" i="1"/>
  <c r="J459" i="1"/>
  <c r="R459" i="1" s="1"/>
  <c r="K459" i="1"/>
  <c r="L459" i="1" s="1"/>
  <c r="A460" i="1"/>
  <c r="B460" i="1" s="1"/>
  <c r="C460" i="1"/>
  <c r="D460" i="1"/>
  <c r="E460" i="1" s="1"/>
  <c r="F460" i="1"/>
  <c r="G460" i="1" s="1"/>
  <c r="H460" i="1"/>
  <c r="I460" i="1"/>
  <c r="J460" i="1"/>
  <c r="K460" i="1"/>
  <c r="L460" i="1" s="1"/>
  <c r="A461" i="1"/>
  <c r="B461" i="1" s="1"/>
  <c r="A460" i="2" s="1"/>
  <c r="C461" i="1"/>
  <c r="D461" i="1"/>
  <c r="E461" i="1" s="1"/>
  <c r="F461" i="1"/>
  <c r="G461" i="1" s="1"/>
  <c r="H461" i="1"/>
  <c r="I461" i="1"/>
  <c r="J461" i="1"/>
  <c r="R461" i="1" s="1"/>
  <c r="K461" i="1"/>
  <c r="L461" i="1" s="1"/>
  <c r="A462" i="1"/>
  <c r="B462" i="1" s="1"/>
  <c r="A461" i="2" s="1"/>
  <c r="C462" i="1"/>
  <c r="D462" i="1"/>
  <c r="E462" i="1" s="1"/>
  <c r="F462" i="1"/>
  <c r="G462" i="1" s="1"/>
  <c r="H462" i="1"/>
  <c r="I462" i="1"/>
  <c r="J462" i="1"/>
  <c r="R462" i="1" s="1"/>
  <c r="K462" i="1"/>
  <c r="L462" i="1" s="1"/>
  <c r="A463" i="1"/>
  <c r="B463" i="1" s="1"/>
  <c r="B462" i="2" s="1"/>
  <c r="C463" i="1"/>
  <c r="D463" i="1"/>
  <c r="E463" i="1" s="1"/>
  <c r="F463" i="1"/>
  <c r="G463" i="1" s="1"/>
  <c r="H463" i="1"/>
  <c r="I463" i="1"/>
  <c r="J463" i="1"/>
  <c r="R463" i="1" s="1"/>
  <c r="K463" i="1"/>
  <c r="L463" i="1" s="1"/>
  <c r="A464" i="1"/>
  <c r="B464" i="1" s="1"/>
  <c r="C464" i="1"/>
  <c r="D464" i="1"/>
  <c r="E464" i="1" s="1"/>
  <c r="F464" i="1"/>
  <c r="G464" i="1" s="1"/>
  <c r="H464" i="1"/>
  <c r="I464" i="1"/>
  <c r="J464" i="1"/>
  <c r="M464" i="1" s="1"/>
  <c r="N464" i="1" s="1"/>
  <c r="AK463" i="2" s="1"/>
  <c r="AM463" i="2" s="1"/>
  <c r="K464" i="1"/>
  <c r="L464" i="1" s="1"/>
  <c r="A465" i="1"/>
  <c r="B465" i="1" s="1"/>
  <c r="C465" i="1"/>
  <c r="D465" i="1"/>
  <c r="E465" i="1" s="1"/>
  <c r="F465" i="1"/>
  <c r="G465" i="1" s="1"/>
  <c r="H465" i="1"/>
  <c r="I465" i="1"/>
  <c r="J465" i="1"/>
  <c r="R465" i="1" s="1"/>
  <c r="K465" i="1"/>
  <c r="L465" i="1" s="1"/>
  <c r="A466" i="1"/>
  <c r="B466" i="1" s="1"/>
  <c r="C466" i="1"/>
  <c r="D466" i="1"/>
  <c r="E466" i="1" s="1"/>
  <c r="F466" i="1"/>
  <c r="G466" i="1" s="1"/>
  <c r="H466" i="1"/>
  <c r="I466" i="1"/>
  <c r="J466" i="1"/>
  <c r="M466" i="1" s="1"/>
  <c r="N466" i="1" s="1"/>
  <c r="AK465" i="2" s="1"/>
  <c r="AM465" i="2" s="1"/>
  <c r="K466" i="1"/>
  <c r="L466" i="1" s="1"/>
  <c r="A467" i="1"/>
  <c r="B467" i="1" s="1"/>
  <c r="A466" i="2" s="1"/>
  <c r="C467" i="1"/>
  <c r="D467" i="1"/>
  <c r="E467" i="1" s="1"/>
  <c r="F467" i="1"/>
  <c r="G467" i="1" s="1"/>
  <c r="H467" i="1"/>
  <c r="I467" i="1"/>
  <c r="J467" i="1"/>
  <c r="R467" i="1" s="1"/>
  <c r="K467" i="1"/>
  <c r="L467" i="1" s="1"/>
  <c r="A468" i="1"/>
  <c r="B468" i="1" s="1"/>
  <c r="C468" i="1"/>
  <c r="D468" i="1"/>
  <c r="E468" i="1" s="1"/>
  <c r="F468" i="1"/>
  <c r="G468" i="1" s="1"/>
  <c r="H468" i="1"/>
  <c r="I468" i="1"/>
  <c r="J468" i="1"/>
  <c r="K468" i="1"/>
  <c r="L468" i="1" s="1"/>
  <c r="A469" i="1"/>
  <c r="B469" i="1" s="1"/>
  <c r="A468" i="2" s="1"/>
  <c r="C469" i="1"/>
  <c r="D469" i="1"/>
  <c r="E469" i="1" s="1"/>
  <c r="F469" i="1"/>
  <c r="G469" i="1" s="1"/>
  <c r="H469" i="1"/>
  <c r="I469" i="1"/>
  <c r="J469" i="1"/>
  <c r="R469" i="1" s="1"/>
  <c r="K469" i="1"/>
  <c r="L469" i="1" s="1"/>
  <c r="A470" i="1"/>
  <c r="B470" i="1" s="1"/>
  <c r="A469" i="2" s="1"/>
  <c r="C470" i="1"/>
  <c r="D470" i="1"/>
  <c r="E470" i="1" s="1"/>
  <c r="F470" i="1"/>
  <c r="G470" i="1" s="1"/>
  <c r="H470" i="1"/>
  <c r="I470" i="1"/>
  <c r="J470" i="1"/>
  <c r="R470" i="1" s="1"/>
  <c r="K470" i="1"/>
  <c r="L470" i="1" s="1"/>
  <c r="A471" i="1"/>
  <c r="B471" i="1" s="1"/>
  <c r="B470" i="2" s="1"/>
  <c r="C471" i="1"/>
  <c r="D471" i="1"/>
  <c r="E471" i="1" s="1"/>
  <c r="K470" i="2" s="1"/>
  <c r="F471" i="1"/>
  <c r="G471" i="1" s="1"/>
  <c r="H471" i="1"/>
  <c r="I471" i="1"/>
  <c r="J471" i="1"/>
  <c r="R471" i="1" s="1"/>
  <c r="K471" i="1"/>
  <c r="L471" i="1" s="1"/>
  <c r="A472" i="1"/>
  <c r="B472" i="1" s="1"/>
  <c r="C472" i="1"/>
  <c r="D472" i="1"/>
  <c r="E472" i="1" s="1"/>
  <c r="F472" i="1"/>
  <c r="G472" i="1" s="1"/>
  <c r="H472" i="1"/>
  <c r="I472" i="1"/>
  <c r="J472" i="1"/>
  <c r="M472" i="1" s="1"/>
  <c r="N472" i="1" s="1"/>
  <c r="AK471" i="2" s="1"/>
  <c r="AM471" i="2" s="1"/>
  <c r="K472" i="1"/>
  <c r="L472" i="1" s="1"/>
  <c r="A473" i="1"/>
  <c r="B473" i="1" s="1"/>
  <c r="A472" i="2" s="1"/>
  <c r="C473" i="1"/>
  <c r="D473" i="1"/>
  <c r="E473" i="1" s="1"/>
  <c r="O472" i="2" s="1"/>
  <c r="F473" i="1"/>
  <c r="G473" i="1" s="1"/>
  <c r="H473" i="1"/>
  <c r="I473" i="1"/>
  <c r="J473" i="1"/>
  <c r="R473" i="1" s="1"/>
  <c r="K473" i="1"/>
  <c r="L473" i="1" s="1"/>
  <c r="A474" i="1"/>
  <c r="B474" i="1" s="1"/>
  <c r="A473" i="2" s="1"/>
  <c r="C474" i="1"/>
  <c r="D474" i="1"/>
  <c r="E474" i="1" s="1"/>
  <c r="L473" i="2" s="1"/>
  <c r="F474" i="1"/>
  <c r="G474" i="1" s="1"/>
  <c r="H474" i="1"/>
  <c r="I474" i="1"/>
  <c r="J474" i="1"/>
  <c r="R474" i="1" s="1"/>
  <c r="K474" i="1"/>
  <c r="L474" i="1" s="1"/>
  <c r="A475" i="1"/>
  <c r="B475" i="1" s="1"/>
  <c r="B474" i="2" s="1"/>
  <c r="C475" i="1"/>
  <c r="D475" i="1"/>
  <c r="E475" i="1" s="1"/>
  <c r="F475" i="1"/>
  <c r="G475" i="1" s="1"/>
  <c r="H475" i="1"/>
  <c r="I475" i="1"/>
  <c r="J475" i="1"/>
  <c r="R475" i="1" s="1"/>
  <c r="K475" i="1"/>
  <c r="L475" i="1" s="1"/>
  <c r="A476" i="1"/>
  <c r="B476" i="1" s="1"/>
  <c r="C476" i="1"/>
  <c r="D476" i="1"/>
  <c r="E476" i="1" s="1"/>
  <c r="F476" i="1"/>
  <c r="G476" i="1" s="1"/>
  <c r="H476" i="1"/>
  <c r="I476" i="1"/>
  <c r="J476" i="1"/>
  <c r="M476" i="1" s="1"/>
  <c r="N476" i="1" s="1"/>
  <c r="AK475" i="2" s="1"/>
  <c r="AM475" i="2" s="1"/>
  <c r="K476" i="1"/>
  <c r="L476" i="1" s="1"/>
  <c r="A477" i="1"/>
  <c r="B477" i="1" s="1"/>
  <c r="C477" i="1"/>
  <c r="D477" i="1"/>
  <c r="E477" i="1" s="1"/>
  <c r="K476" i="2" s="1"/>
  <c r="F477" i="1"/>
  <c r="G477" i="1" s="1"/>
  <c r="H477" i="1"/>
  <c r="I477" i="1"/>
  <c r="J477" i="1"/>
  <c r="R477" i="1" s="1"/>
  <c r="K477" i="1"/>
  <c r="L477" i="1" s="1"/>
  <c r="A478" i="1"/>
  <c r="B478" i="1" s="1"/>
  <c r="C478" i="1"/>
  <c r="D478" i="1"/>
  <c r="E478" i="1" s="1"/>
  <c r="F478" i="1"/>
  <c r="G478" i="1" s="1"/>
  <c r="H478" i="1"/>
  <c r="I478" i="1"/>
  <c r="J478" i="1"/>
  <c r="R478" i="1" s="1"/>
  <c r="K478" i="1"/>
  <c r="L478" i="1" s="1"/>
  <c r="A479" i="1"/>
  <c r="B479" i="1" s="1"/>
  <c r="A478" i="2" s="1"/>
  <c r="C479" i="1"/>
  <c r="D479" i="1"/>
  <c r="E479" i="1" s="1"/>
  <c r="F479" i="1"/>
  <c r="G479" i="1" s="1"/>
  <c r="H479" i="1"/>
  <c r="I479" i="1"/>
  <c r="J479" i="1"/>
  <c r="R479" i="1" s="1"/>
  <c r="K479" i="1"/>
  <c r="L479" i="1" s="1"/>
  <c r="A480" i="1"/>
  <c r="B480" i="1" s="1"/>
  <c r="C480" i="1"/>
  <c r="D480" i="1"/>
  <c r="E480" i="1" s="1"/>
  <c r="F480" i="1"/>
  <c r="G480" i="1" s="1"/>
  <c r="H480" i="1"/>
  <c r="I480" i="1"/>
  <c r="J480" i="1"/>
  <c r="K480" i="1"/>
  <c r="L480" i="1" s="1"/>
  <c r="A481" i="1"/>
  <c r="B481" i="1" s="1"/>
  <c r="A480" i="2" s="1"/>
  <c r="C481" i="1"/>
  <c r="D481" i="1"/>
  <c r="E481" i="1" s="1"/>
  <c r="F481" i="1"/>
  <c r="G481" i="1" s="1"/>
  <c r="H481" i="1"/>
  <c r="I481" i="1"/>
  <c r="J481" i="1"/>
  <c r="R481" i="1" s="1"/>
  <c r="K481" i="1"/>
  <c r="L481" i="1" s="1"/>
  <c r="A482" i="1"/>
  <c r="B482" i="1" s="1"/>
  <c r="B481" i="2" s="1"/>
  <c r="C482" i="1"/>
  <c r="D482" i="1"/>
  <c r="E482" i="1" s="1"/>
  <c r="F482" i="1"/>
  <c r="G482" i="1" s="1"/>
  <c r="H482" i="1"/>
  <c r="I482" i="1"/>
  <c r="J482" i="1"/>
  <c r="R482" i="1" s="1"/>
  <c r="K482" i="1"/>
  <c r="L482" i="1" s="1"/>
  <c r="A483" i="1"/>
  <c r="B483" i="1" s="1"/>
  <c r="A482" i="2" s="1"/>
  <c r="C483" i="1"/>
  <c r="D483" i="1"/>
  <c r="E483" i="1" s="1"/>
  <c r="F483" i="1"/>
  <c r="G483" i="1" s="1"/>
  <c r="H483" i="1"/>
  <c r="I483" i="1"/>
  <c r="J483" i="1"/>
  <c r="R483" i="1" s="1"/>
  <c r="K483" i="1"/>
  <c r="L483" i="1" s="1"/>
  <c r="A484" i="1"/>
  <c r="B484" i="1" s="1"/>
  <c r="C484" i="1"/>
  <c r="D484" i="1"/>
  <c r="E484" i="1" s="1"/>
  <c r="F484" i="1"/>
  <c r="G484" i="1" s="1"/>
  <c r="H484" i="1"/>
  <c r="I484" i="1"/>
  <c r="J484" i="1"/>
  <c r="M484" i="1" s="1"/>
  <c r="N484" i="1" s="1"/>
  <c r="AK483" i="2" s="1"/>
  <c r="AM483" i="2" s="1"/>
  <c r="K484" i="1"/>
  <c r="L484" i="1" s="1"/>
  <c r="A485" i="1"/>
  <c r="B485" i="1" s="1"/>
  <c r="A484" i="2" s="1"/>
  <c r="C485" i="1"/>
  <c r="D485" i="1"/>
  <c r="E485" i="1" s="1"/>
  <c r="F485" i="1"/>
  <c r="G485" i="1" s="1"/>
  <c r="H485" i="1"/>
  <c r="I485" i="1"/>
  <c r="J485" i="1"/>
  <c r="Q485" i="1" s="1"/>
  <c r="K485" i="1"/>
  <c r="L485" i="1" s="1"/>
  <c r="A486" i="1"/>
  <c r="B486" i="1" s="1"/>
  <c r="A485" i="2" s="1"/>
  <c r="C486" i="1"/>
  <c r="D486" i="1"/>
  <c r="E486" i="1" s="1"/>
  <c r="F486" i="1"/>
  <c r="G486" i="1" s="1"/>
  <c r="H486" i="1"/>
  <c r="I486" i="1"/>
  <c r="J486" i="1"/>
  <c r="M486" i="1" s="1"/>
  <c r="N486" i="1" s="1"/>
  <c r="AK485" i="2" s="1"/>
  <c r="AM485" i="2" s="1"/>
  <c r="K486" i="1"/>
  <c r="L486" i="1" s="1"/>
  <c r="A487" i="1"/>
  <c r="B487" i="1" s="1"/>
  <c r="B486" i="2" s="1"/>
  <c r="C487" i="1"/>
  <c r="D487" i="1"/>
  <c r="E487" i="1" s="1"/>
  <c r="F487" i="1"/>
  <c r="G487" i="1" s="1"/>
  <c r="H487" i="1"/>
  <c r="I487" i="1"/>
  <c r="J487" i="1"/>
  <c r="R487" i="1" s="1"/>
  <c r="K487" i="1"/>
  <c r="L487" i="1" s="1"/>
  <c r="A488" i="1"/>
  <c r="B488" i="1" s="1"/>
  <c r="C488" i="1"/>
  <c r="D488" i="1"/>
  <c r="E488" i="1" s="1"/>
  <c r="F488" i="1"/>
  <c r="G488" i="1" s="1"/>
  <c r="H488" i="1"/>
  <c r="I488" i="1"/>
  <c r="J488" i="1"/>
  <c r="M488" i="1" s="1"/>
  <c r="N488" i="1" s="1"/>
  <c r="AK487" i="2" s="1"/>
  <c r="AM487" i="2" s="1"/>
  <c r="K488" i="1"/>
  <c r="L488" i="1" s="1"/>
  <c r="A489" i="1"/>
  <c r="B489" i="1" s="1"/>
  <c r="C489" i="1"/>
  <c r="D489" i="1"/>
  <c r="E489" i="1" s="1"/>
  <c r="M488" i="2" s="1"/>
  <c r="F489" i="1"/>
  <c r="G489" i="1" s="1"/>
  <c r="H489" i="1"/>
  <c r="I489" i="1"/>
  <c r="J489" i="1"/>
  <c r="R489" i="1" s="1"/>
  <c r="K489" i="1"/>
  <c r="L489" i="1" s="1"/>
  <c r="A490" i="1"/>
  <c r="B490" i="1" s="1"/>
  <c r="C490" i="1"/>
  <c r="D490" i="1"/>
  <c r="E490" i="1" s="1"/>
  <c r="F490" i="1"/>
  <c r="G490" i="1" s="1"/>
  <c r="H490" i="1"/>
  <c r="I490" i="1"/>
  <c r="J490" i="1"/>
  <c r="M490" i="1" s="1"/>
  <c r="K490" i="1"/>
  <c r="L490" i="1" s="1"/>
  <c r="A491" i="1"/>
  <c r="B491" i="1" s="1"/>
  <c r="A490" i="2" s="1"/>
  <c r="C491" i="1"/>
  <c r="D491" i="1"/>
  <c r="E491" i="1" s="1"/>
  <c r="N490" i="2" s="1"/>
  <c r="F491" i="1"/>
  <c r="G491" i="1" s="1"/>
  <c r="H491" i="1"/>
  <c r="I491" i="1"/>
  <c r="J491" i="1"/>
  <c r="R491" i="1" s="1"/>
  <c r="K491" i="1"/>
  <c r="L491" i="1" s="1"/>
  <c r="A492" i="1"/>
  <c r="B492" i="1" s="1"/>
  <c r="C492" i="1"/>
  <c r="D492" i="1"/>
  <c r="E492" i="1" s="1"/>
  <c r="K491" i="2" s="1"/>
  <c r="F492" i="1"/>
  <c r="G492" i="1" s="1"/>
  <c r="H492" i="1"/>
  <c r="I492" i="1"/>
  <c r="J492" i="1"/>
  <c r="M492" i="1" s="1"/>
  <c r="N492" i="1" s="1"/>
  <c r="AK491" i="2" s="1"/>
  <c r="AM491" i="2" s="1"/>
  <c r="K492" i="1"/>
  <c r="L492" i="1" s="1"/>
  <c r="A493" i="1"/>
  <c r="B493" i="1" s="1"/>
  <c r="A492" i="2" s="1"/>
  <c r="C493" i="1"/>
  <c r="D493" i="1"/>
  <c r="E493" i="1" s="1"/>
  <c r="F493" i="1"/>
  <c r="G493" i="1" s="1"/>
  <c r="H493" i="1"/>
  <c r="I493" i="1"/>
  <c r="J493" i="1"/>
  <c r="R493" i="1" s="1"/>
  <c r="K493" i="1"/>
  <c r="L493" i="1" s="1"/>
  <c r="A494" i="1"/>
  <c r="B494" i="1" s="1"/>
  <c r="A493" i="2" s="1"/>
  <c r="C494" i="1"/>
  <c r="D494" i="1"/>
  <c r="E494" i="1" s="1"/>
  <c r="F494" i="1"/>
  <c r="G494" i="1" s="1"/>
  <c r="H494" i="1"/>
  <c r="I494" i="1"/>
  <c r="J494" i="1"/>
  <c r="M494" i="1" s="1"/>
  <c r="N494" i="1" s="1"/>
  <c r="AK493" i="2" s="1"/>
  <c r="AM493" i="2" s="1"/>
  <c r="K494" i="1"/>
  <c r="L494" i="1" s="1"/>
  <c r="A495" i="1"/>
  <c r="B495" i="1" s="1"/>
  <c r="B494" i="2" s="1"/>
  <c r="C495" i="1"/>
  <c r="D495" i="1"/>
  <c r="E495" i="1" s="1"/>
  <c r="F495" i="1"/>
  <c r="G495" i="1" s="1"/>
  <c r="H495" i="1"/>
  <c r="I495" i="1"/>
  <c r="J495" i="1"/>
  <c r="R495" i="1" s="1"/>
  <c r="K495" i="1"/>
  <c r="L495" i="1" s="1"/>
  <c r="A496" i="1"/>
  <c r="B496" i="1" s="1"/>
  <c r="C496" i="1"/>
  <c r="D496" i="1"/>
  <c r="E496" i="1" s="1"/>
  <c r="F496" i="1"/>
  <c r="G496" i="1" s="1"/>
  <c r="H496" i="1"/>
  <c r="I496" i="1"/>
  <c r="J496" i="1"/>
  <c r="M496" i="1" s="1"/>
  <c r="N496" i="1" s="1"/>
  <c r="AK495" i="2" s="1"/>
  <c r="AM495" i="2" s="1"/>
  <c r="K496" i="1"/>
  <c r="L496" i="1" s="1"/>
  <c r="A497" i="1"/>
  <c r="B497" i="1" s="1"/>
  <c r="A496" i="2" s="1"/>
  <c r="C497" i="1"/>
  <c r="D497" i="1"/>
  <c r="E497" i="1" s="1"/>
  <c r="F497" i="1"/>
  <c r="G497" i="1" s="1"/>
  <c r="H497" i="1"/>
  <c r="I497" i="1"/>
  <c r="J497" i="1"/>
  <c r="R497" i="1" s="1"/>
  <c r="K497" i="1"/>
  <c r="L497" i="1" s="1"/>
  <c r="A498" i="1"/>
  <c r="B498" i="1" s="1"/>
  <c r="C498" i="1"/>
  <c r="D498" i="1"/>
  <c r="E498" i="1" s="1"/>
  <c r="F498" i="1"/>
  <c r="G498" i="1" s="1"/>
  <c r="H498" i="1"/>
  <c r="I498" i="1"/>
  <c r="J498" i="1"/>
  <c r="Q498" i="1" s="1"/>
  <c r="K498" i="1"/>
  <c r="L498" i="1" s="1"/>
  <c r="A499" i="1"/>
  <c r="B499" i="1" s="1"/>
  <c r="A498" i="2" s="1"/>
  <c r="C499" i="1"/>
  <c r="D499" i="1"/>
  <c r="E499" i="1" s="1"/>
  <c r="O498" i="2" s="1"/>
  <c r="F499" i="1"/>
  <c r="G499" i="1" s="1"/>
  <c r="H499" i="1"/>
  <c r="I499" i="1"/>
  <c r="J499" i="1"/>
  <c r="R499" i="1" s="1"/>
  <c r="K499" i="1"/>
  <c r="L499" i="1" s="1"/>
  <c r="A500" i="1"/>
  <c r="B500" i="1" s="1"/>
  <c r="C500" i="1"/>
  <c r="D500" i="1"/>
  <c r="E500" i="1" s="1"/>
  <c r="F500" i="1"/>
  <c r="G500" i="1" s="1"/>
  <c r="H500" i="1"/>
  <c r="I500" i="1"/>
  <c r="J500" i="1"/>
  <c r="K500" i="1"/>
  <c r="L500" i="1" s="1"/>
  <c r="A501" i="1"/>
  <c r="B501" i="1" s="1"/>
  <c r="C501" i="1"/>
  <c r="D501" i="1"/>
  <c r="E501" i="1" s="1"/>
  <c r="F501" i="1"/>
  <c r="G501" i="1" s="1"/>
  <c r="H501" i="1"/>
  <c r="I501" i="1"/>
  <c r="J501" i="1"/>
  <c r="R501" i="1" s="1"/>
  <c r="K501" i="1"/>
  <c r="L501" i="1" s="1"/>
  <c r="A502" i="1"/>
  <c r="B502" i="1" s="1"/>
  <c r="C502" i="1"/>
  <c r="D502" i="1"/>
  <c r="E502" i="1" s="1"/>
  <c r="F502" i="1"/>
  <c r="G502" i="1" s="1"/>
  <c r="H502" i="1"/>
  <c r="I502" i="1"/>
  <c r="J502" i="1"/>
  <c r="Q502" i="1" s="1"/>
  <c r="K502" i="1"/>
  <c r="L502" i="1" s="1"/>
  <c r="A503" i="1"/>
  <c r="B503" i="1" s="1"/>
  <c r="C503" i="1"/>
  <c r="D503" i="1"/>
  <c r="E503" i="1" s="1"/>
  <c r="F503" i="1"/>
  <c r="G503" i="1" s="1"/>
  <c r="H503" i="1"/>
  <c r="I503" i="1"/>
  <c r="J503" i="1"/>
  <c r="R503" i="1" s="1"/>
  <c r="K503" i="1"/>
  <c r="L503" i="1" s="1"/>
  <c r="A504" i="1"/>
  <c r="B504" i="1" s="1"/>
  <c r="C504" i="1"/>
  <c r="D504" i="1"/>
  <c r="E504" i="1" s="1"/>
  <c r="F504" i="1"/>
  <c r="G504" i="1" s="1"/>
  <c r="H504" i="1"/>
  <c r="I504" i="1"/>
  <c r="J504" i="1"/>
  <c r="M504" i="1" s="1"/>
  <c r="N504" i="1" s="1"/>
  <c r="K504" i="1"/>
  <c r="L504" i="1" s="1"/>
  <c r="H6" i="1"/>
  <c r="I6" i="1"/>
  <c r="J6" i="1"/>
  <c r="K6" i="1"/>
  <c r="L6" i="1" s="1"/>
  <c r="H7" i="1"/>
  <c r="I7" i="1"/>
  <c r="J7" i="1"/>
  <c r="M7" i="1" s="1"/>
  <c r="K7" i="1"/>
  <c r="L7" i="1" s="1"/>
  <c r="H8" i="1"/>
  <c r="I8" i="1"/>
  <c r="J8" i="1"/>
  <c r="Q8" i="1" s="1"/>
  <c r="K8" i="1"/>
  <c r="L8" i="1" s="1"/>
  <c r="H9" i="1"/>
  <c r="I9" i="1"/>
  <c r="J9" i="1"/>
  <c r="Q9" i="1" s="1"/>
  <c r="K9" i="1"/>
  <c r="L9" i="1" s="1"/>
  <c r="H10" i="1"/>
  <c r="I10" i="1"/>
  <c r="J10" i="1"/>
  <c r="M10" i="1" s="1"/>
  <c r="K10" i="1"/>
  <c r="L10" i="1" s="1"/>
  <c r="H11" i="1"/>
  <c r="I11" i="1"/>
  <c r="J11" i="1"/>
  <c r="M11" i="1" s="1"/>
  <c r="K11" i="1"/>
  <c r="L11" i="1" s="1"/>
  <c r="H12" i="1"/>
  <c r="I12" i="1"/>
  <c r="J12" i="1"/>
  <c r="R12" i="1" s="1"/>
  <c r="K12" i="1"/>
  <c r="L12" i="1" s="1"/>
  <c r="H13" i="1"/>
  <c r="I13" i="1"/>
  <c r="J13" i="1"/>
  <c r="K13" i="1"/>
  <c r="L13" i="1" s="1"/>
  <c r="H14" i="1"/>
  <c r="I14" i="1"/>
  <c r="J14" i="1"/>
  <c r="Q14" i="1" s="1"/>
  <c r="K14" i="1"/>
  <c r="L14" i="1" s="1"/>
  <c r="H15" i="1"/>
  <c r="I15" i="1"/>
  <c r="J15" i="1"/>
  <c r="Q15" i="1" s="1"/>
  <c r="K15" i="1"/>
  <c r="L15" i="1" s="1"/>
  <c r="H16" i="1"/>
  <c r="I16" i="1"/>
  <c r="J16" i="1"/>
  <c r="M16" i="1" s="1"/>
  <c r="K16" i="1"/>
  <c r="L16" i="1" s="1"/>
  <c r="H17" i="1"/>
  <c r="I17" i="1"/>
  <c r="J17" i="1"/>
  <c r="M17" i="1" s="1"/>
  <c r="K17" i="1"/>
  <c r="L17" i="1" s="1"/>
  <c r="H18" i="1"/>
  <c r="I18" i="1"/>
  <c r="J18" i="1"/>
  <c r="R18" i="1" s="1"/>
  <c r="K18" i="1"/>
  <c r="L18" i="1" s="1"/>
  <c r="H19" i="1"/>
  <c r="I19" i="1"/>
  <c r="J19" i="1"/>
  <c r="M19" i="1" s="1"/>
  <c r="K19" i="1"/>
  <c r="L19" i="1" s="1"/>
  <c r="H20" i="1"/>
  <c r="I20" i="1"/>
  <c r="J20" i="1"/>
  <c r="Q20" i="1" s="1"/>
  <c r="K20" i="1"/>
  <c r="L20" i="1" s="1"/>
  <c r="H21" i="1"/>
  <c r="I21" i="1"/>
  <c r="J21" i="1"/>
  <c r="Q21" i="1" s="1"/>
  <c r="K21" i="1"/>
  <c r="L21" i="1" s="1"/>
  <c r="H22" i="1"/>
  <c r="I22" i="1"/>
  <c r="J22" i="1"/>
  <c r="M22" i="1" s="1"/>
  <c r="K22" i="1"/>
  <c r="L22" i="1" s="1"/>
  <c r="H23" i="1"/>
  <c r="I23" i="1"/>
  <c r="J23" i="1"/>
  <c r="M23" i="1" s="1"/>
  <c r="K23" i="1"/>
  <c r="L23" i="1" s="1"/>
  <c r="H24" i="1"/>
  <c r="I24" i="1"/>
  <c r="J24" i="1"/>
  <c r="M24" i="1" s="1"/>
  <c r="K24" i="1"/>
  <c r="L24" i="1" s="1"/>
  <c r="H25" i="1"/>
  <c r="I25" i="1"/>
  <c r="J25" i="1"/>
  <c r="M25" i="1" s="1"/>
  <c r="K25" i="1"/>
  <c r="L25" i="1" s="1"/>
  <c r="H26" i="1"/>
  <c r="I26" i="1"/>
  <c r="J26" i="1"/>
  <c r="Q26" i="1" s="1"/>
  <c r="K26" i="1"/>
  <c r="L26" i="1" s="1"/>
  <c r="H27" i="1"/>
  <c r="I27" i="1"/>
  <c r="J27" i="1"/>
  <c r="Q27" i="1" s="1"/>
  <c r="K27" i="1"/>
  <c r="L27" i="1" s="1"/>
  <c r="H28" i="1"/>
  <c r="I28" i="1"/>
  <c r="J28" i="1"/>
  <c r="M28" i="1" s="1"/>
  <c r="K28" i="1"/>
  <c r="L28" i="1" s="1"/>
  <c r="H29" i="1"/>
  <c r="I29" i="1"/>
  <c r="J29" i="1"/>
  <c r="M29" i="1" s="1"/>
  <c r="K29" i="1"/>
  <c r="L29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A6" i="1"/>
  <c r="B6" i="1" s="1"/>
  <c r="A5" i="2" s="1"/>
  <c r="A7" i="1"/>
  <c r="B7" i="1" s="1"/>
  <c r="A6" i="2" s="1"/>
  <c r="A8" i="1"/>
  <c r="B8" i="1" s="1"/>
  <c r="A7" i="2" s="1"/>
  <c r="A9" i="1"/>
  <c r="B9" i="1" s="1"/>
  <c r="A8" i="2" s="1"/>
  <c r="A10" i="1"/>
  <c r="B10" i="1" s="1"/>
  <c r="A9" i="2" s="1"/>
  <c r="A11" i="1"/>
  <c r="B11" i="1" s="1"/>
  <c r="A10" i="2" s="1"/>
  <c r="A12" i="1"/>
  <c r="B12" i="1" s="1"/>
  <c r="A13" i="1"/>
  <c r="B13" i="1" s="1"/>
  <c r="A14" i="1"/>
  <c r="B14" i="1" s="1"/>
  <c r="A13" i="2" s="1"/>
  <c r="A15" i="1"/>
  <c r="B15" i="1" s="1"/>
  <c r="A14" i="2" s="1"/>
  <c r="A16" i="1"/>
  <c r="B16" i="1" s="1"/>
  <c r="A17" i="1"/>
  <c r="B17" i="1" s="1"/>
  <c r="A18" i="1"/>
  <c r="B18" i="1" s="1"/>
  <c r="A19" i="1"/>
  <c r="B19" i="1" s="1"/>
  <c r="A18" i="2" s="1"/>
  <c r="A20" i="1"/>
  <c r="B20" i="1" s="1"/>
  <c r="A19" i="2" s="1"/>
  <c r="A21" i="1"/>
  <c r="B21" i="1" s="1"/>
  <c r="A20" i="2" s="1"/>
  <c r="A22" i="1"/>
  <c r="B22" i="1" s="1"/>
  <c r="A21" i="2" s="1"/>
  <c r="A23" i="1"/>
  <c r="B23" i="1" s="1"/>
  <c r="A22" i="2" s="1"/>
  <c r="A24" i="1"/>
  <c r="B24" i="1" s="1"/>
  <c r="A25" i="1"/>
  <c r="B25" i="1" s="1"/>
  <c r="A26" i="1"/>
  <c r="B26" i="1" s="1"/>
  <c r="A25" i="2" s="1"/>
  <c r="A27" i="1"/>
  <c r="B27" i="1" s="1"/>
  <c r="A26" i="2" s="1"/>
  <c r="A28" i="1"/>
  <c r="B28" i="1" s="1"/>
  <c r="A29" i="1"/>
  <c r="B29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K5" i="1"/>
  <c r="L5" i="1" s="1"/>
  <c r="A5" i="1"/>
  <c r="B5" i="1" s="1"/>
  <c r="J5" i="1"/>
  <c r="I5" i="1"/>
  <c r="H5" i="1"/>
  <c r="F5" i="1"/>
  <c r="G5" i="1" s="1"/>
  <c r="D5" i="1"/>
  <c r="E5" i="1" s="1"/>
  <c r="J4" i="2" s="1"/>
  <c r="C5" i="1"/>
  <c r="H3" i="2" l="1"/>
  <c r="H10" i="3" s="1"/>
  <c r="M5" i="1"/>
  <c r="N5" i="1" s="1"/>
  <c r="AN4" i="2" s="1"/>
  <c r="AP4" i="2" s="1"/>
  <c r="U4" i="2"/>
  <c r="H16" i="3" s="1"/>
  <c r="J88" i="2"/>
  <c r="K118" i="2"/>
  <c r="L49" i="2"/>
  <c r="M434" i="2"/>
  <c r="J58" i="2"/>
  <c r="K204" i="2"/>
  <c r="K163" i="2"/>
  <c r="M38" i="2"/>
  <c r="L139" i="2"/>
  <c r="J16" i="2"/>
  <c r="K16" i="2"/>
  <c r="L16" i="2"/>
  <c r="N16" i="2"/>
  <c r="M16" i="2"/>
  <c r="O16" i="2"/>
  <c r="J15" i="2"/>
  <c r="K15" i="2"/>
  <c r="O15" i="2"/>
  <c r="L15" i="2"/>
  <c r="M15" i="2"/>
  <c r="N15" i="2"/>
  <c r="M496" i="2"/>
  <c r="N496" i="2"/>
  <c r="O496" i="2"/>
  <c r="J496" i="2"/>
  <c r="K496" i="2"/>
  <c r="J490" i="2"/>
  <c r="L490" i="2"/>
  <c r="K490" i="2"/>
  <c r="M490" i="2"/>
  <c r="O490" i="2"/>
  <c r="J478" i="2"/>
  <c r="L478" i="2"/>
  <c r="K478" i="2"/>
  <c r="M478" i="2"/>
  <c r="N478" i="2"/>
  <c r="O478" i="2"/>
  <c r="K472" i="2"/>
  <c r="N472" i="2"/>
  <c r="J472" i="2"/>
  <c r="L472" i="2"/>
  <c r="M472" i="2"/>
  <c r="J469" i="2"/>
  <c r="N469" i="2"/>
  <c r="K469" i="2"/>
  <c r="L469" i="2"/>
  <c r="O469" i="2"/>
  <c r="J457" i="2"/>
  <c r="N457" i="2"/>
  <c r="M457" i="2"/>
  <c r="O457" i="2"/>
  <c r="K457" i="2"/>
  <c r="J454" i="2"/>
  <c r="L454" i="2"/>
  <c r="M454" i="2"/>
  <c r="N454" i="2"/>
  <c r="O454" i="2"/>
  <c r="J451" i="2"/>
  <c r="O451" i="2"/>
  <c r="K451" i="2"/>
  <c r="L451" i="2"/>
  <c r="M451" i="2"/>
  <c r="N451" i="2"/>
  <c r="J442" i="2"/>
  <c r="L442" i="2"/>
  <c r="K442" i="2"/>
  <c r="M442" i="2"/>
  <c r="N442" i="2"/>
  <c r="O442" i="2"/>
  <c r="J439" i="2"/>
  <c r="O439" i="2"/>
  <c r="K439" i="2"/>
  <c r="L439" i="2"/>
  <c r="M439" i="2"/>
  <c r="N439" i="2"/>
  <c r="K436" i="2"/>
  <c r="N436" i="2"/>
  <c r="J436" i="2"/>
  <c r="L436" i="2"/>
  <c r="M436" i="2"/>
  <c r="O436" i="2"/>
  <c r="J433" i="2"/>
  <c r="N433" i="2"/>
  <c r="K433" i="2"/>
  <c r="L433" i="2"/>
  <c r="M433" i="2"/>
  <c r="O433" i="2"/>
  <c r="J427" i="2"/>
  <c r="O427" i="2"/>
  <c r="K427" i="2"/>
  <c r="L427" i="2"/>
  <c r="M427" i="2"/>
  <c r="N427" i="2"/>
  <c r="J415" i="2"/>
  <c r="N415" i="2"/>
  <c r="M415" i="2"/>
  <c r="O415" i="2"/>
  <c r="K415" i="2"/>
  <c r="O412" i="2"/>
  <c r="K412" i="2"/>
  <c r="J412" i="2"/>
  <c r="L412" i="2"/>
  <c r="M412" i="2"/>
  <c r="N412" i="2"/>
  <c r="J406" i="2"/>
  <c r="N406" i="2"/>
  <c r="M406" i="2"/>
  <c r="L406" i="2"/>
  <c r="O406" i="2"/>
  <c r="J403" i="2"/>
  <c r="M403" i="2"/>
  <c r="K403" i="2"/>
  <c r="L403" i="2"/>
  <c r="N403" i="2"/>
  <c r="O403" i="2"/>
  <c r="J397" i="2"/>
  <c r="K397" i="2"/>
  <c r="M397" i="2"/>
  <c r="N397" i="2"/>
  <c r="L397" i="2"/>
  <c r="O397" i="2"/>
  <c r="J391" i="2"/>
  <c r="M391" i="2"/>
  <c r="K391" i="2"/>
  <c r="L391" i="2"/>
  <c r="N391" i="2"/>
  <c r="O391" i="2"/>
  <c r="K388" i="2"/>
  <c r="N388" i="2"/>
  <c r="L388" i="2"/>
  <c r="M388" i="2"/>
  <c r="J388" i="2"/>
  <c r="J379" i="2"/>
  <c r="M379" i="2"/>
  <c r="L379" i="2"/>
  <c r="O379" i="2"/>
  <c r="K379" i="2"/>
  <c r="N379" i="2"/>
  <c r="J373" i="2"/>
  <c r="K373" i="2"/>
  <c r="M373" i="2"/>
  <c r="N373" i="2"/>
  <c r="O373" i="2"/>
  <c r="K364" i="2"/>
  <c r="O364" i="2"/>
  <c r="L364" i="2"/>
  <c r="M364" i="2"/>
  <c r="N364" i="2"/>
  <c r="J364" i="2"/>
  <c r="J358" i="2"/>
  <c r="N358" i="2"/>
  <c r="L358" i="2"/>
  <c r="M358" i="2"/>
  <c r="K358" i="2"/>
  <c r="O358" i="2"/>
  <c r="J349" i="2"/>
  <c r="K349" i="2"/>
  <c r="M349" i="2"/>
  <c r="N349" i="2"/>
  <c r="L349" i="2"/>
  <c r="O349" i="2"/>
  <c r="J343" i="2"/>
  <c r="M343" i="2"/>
  <c r="L343" i="2"/>
  <c r="N343" i="2"/>
  <c r="K343" i="2"/>
  <c r="O343" i="2"/>
  <c r="K340" i="2"/>
  <c r="O340" i="2"/>
  <c r="M340" i="2"/>
  <c r="J340" i="2"/>
  <c r="L340" i="2"/>
  <c r="J331" i="2"/>
  <c r="K331" i="2"/>
  <c r="L331" i="2"/>
  <c r="M331" i="2"/>
  <c r="O331" i="2"/>
  <c r="N331" i="2"/>
  <c r="N328" i="2"/>
  <c r="O328" i="2"/>
  <c r="K328" i="2"/>
  <c r="M328" i="2"/>
  <c r="J328" i="2"/>
  <c r="L328" i="2"/>
  <c r="J319" i="2"/>
  <c r="K319" i="2"/>
  <c r="L319" i="2"/>
  <c r="M319" i="2"/>
  <c r="N319" i="2"/>
  <c r="O319" i="2"/>
  <c r="N316" i="2"/>
  <c r="O316" i="2"/>
  <c r="K316" i="2"/>
  <c r="M316" i="2"/>
  <c r="L316" i="2"/>
  <c r="J316" i="2"/>
  <c r="J307" i="2"/>
  <c r="K307" i="2"/>
  <c r="L307" i="2"/>
  <c r="M307" i="2"/>
  <c r="O307" i="2"/>
  <c r="N307" i="2"/>
  <c r="N304" i="2"/>
  <c r="O304" i="2"/>
  <c r="K304" i="2"/>
  <c r="L304" i="2"/>
  <c r="M304" i="2"/>
  <c r="J304" i="2"/>
  <c r="J298" i="2"/>
  <c r="M298" i="2"/>
  <c r="K298" i="2"/>
  <c r="N298" i="2"/>
  <c r="L298" i="2"/>
  <c r="O298" i="2"/>
  <c r="N292" i="2"/>
  <c r="O292" i="2"/>
  <c r="K292" i="2"/>
  <c r="M292" i="2"/>
  <c r="L292" i="2"/>
  <c r="J292" i="2"/>
  <c r="J283" i="2"/>
  <c r="K283" i="2"/>
  <c r="L283" i="2"/>
  <c r="M283" i="2"/>
  <c r="N283" i="2"/>
  <c r="O283" i="2"/>
  <c r="M268" i="2"/>
  <c r="N268" i="2"/>
  <c r="O268" i="2"/>
  <c r="K268" i="2"/>
  <c r="L268" i="2"/>
  <c r="J268" i="2"/>
  <c r="J262" i="2"/>
  <c r="N262" i="2"/>
  <c r="K262" i="2"/>
  <c r="L262" i="2"/>
  <c r="O262" i="2"/>
  <c r="M262" i="2"/>
  <c r="J247" i="2"/>
  <c r="K247" i="2"/>
  <c r="M247" i="2"/>
  <c r="N247" i="2"/>
  <c r="O247" i="2"/>
  <c r="L247" i="2"/>
  <c r="J238" i="2"/>
  <c r="N238" i="2"/>
  <c r="K238" i="2"/>
  <c r="L238" i="2"/>
  <c r="O238" i="2"/>
  <c r="J226" i="2"/>
  <c r="N226" i="2"/>
  <c r="K226" i="2"/>
  <c r="L226" i="2"/>
  <c r="M226" i="2"/>
  <c r="O226" i="2"/>
  <c r="K208" i="2"/>
  <c r="L208" i="2"/>
  <c r="M208" i="2"/>
  <c r="N208" i="2"/>
  <c r="O208" i="2"/>
  <c r="J208" i="2"/>
  <c r="J27" i="2"/>
  <c r="K27" i="2"/>
  <c r="O27" i="2"/>
  <c r="L27" i="2"/>
  <c r="M27" i="2"/>
  <c r="N27" i="2"/>
  <c r="J499" i="2"/>
  <c r="O499" i="2"/>
  <c r="K499" i="2"/>
  <c r="L499" i="2"/>
  <c r="M499" i="2"/>
  <c r="N499" i="2"/>
  <c r="J493" i="2"/>
  <c r="O493" i="2"/>
  <c r="K493" i="2"/>
  <c r="M493" i="2"/>
  <c r="J487" i="2"/>
  <c r="O487" i="2"/>
  <c r="K487" i="2"/>
  <c r="L487" i="2"/>
  <c r="M487" i="2"/>
  <c r="N487" i="2"/>
  <c r="K484" i="2"/>
  <c r="L484" i="2"/>
  <c r="M484" i="2"/>
  <c r="J484" i="2"/>
  <c r="N484" i="2"/>
  <c r="O484" i="2"/>
  <c r="J481" i="2"/>
  <c r="N481" i="2"/>
  <c r="K481" i="2"/>
  <c r="L481" i="2"/>
  <c r="M481" i="2"/>
  <c r="O481" i="2"/>
  <c r="J475" i="2"/>
  <c r="O475" i="2"/>
  <c r="K475" i="2"/>
  <c r="L475" i="2"/>
  <c r="M475" i="2"/>
  <c r="N475" i="2"/>
  <c r="J466" i="2"/>
  <c r="L466" i="2"/>
  <c r="K466" i="2"/>
  <c r="N466" i="2"/>
  <c r="J463" i="2"/>
  <c r="O463" i="2"/>
  <c r="K463" i="2"/>
  <c r="M463" i="2"/>
  <c r="K460" i="2"/>
  <c r="N460" i="2"/>
  <c r="O460" i="2"/>
  <c r="J460" i="2"/>
  <c r="L460" i="2"/>
  <c r="K448" i="2"/>
  <c r="N448" i="2"/>
  <c r="L448" i="2"/>
  <c r="M448" i="2"/>
  <c r="O448" i="2"/>
  <c r="J448" i="2"/>
  <c r="J445" i="2"/>
  <c r="N445" i="2"/>
  <c r="K445" i="2"/>
  <c r="L445" i="2"/>
  <c r="M445" i="2"/>
  <c r="O445" i="2"/>
  <c r="J430" i="2"/>
  <c r="L430" i="2"/>
  <c r="K430" i="2"/>
  <c r="M430" i="2"/>
  <c r="N430" i="2"/>
  <c r="O430" i="2"/>
  <c r="K424" i="2"/>
  <c r="N424" i="2"/>
  <c r="J424" i="2"/>
  <c r="L424" i="2"/>
  <c r="M424" i="2"/>
  <c r="J421" i="2"/>
  <c r="N421" i="2"/>
  <c r="K421" i="2"/>
  <c r="L421" i="2"/>
  <c r="O421" i="2"/>
  <c r="J418" i="2"/>
  <c r="L418" i="2"/>
  <c r="K418" i="2"/>
  <c r="N418" i="2"/>
  <c r="J409" i="2"/>
  <c r="K409" i="2"/>
  <c r="M409" i="2"/>
  <c r="O409" i="2"/>
  <c r="L409" i="2"/>
  <c r="N409" i="2"/>
  <c r="K400" i="2"/>
  <c r="O400" i="2"/>
  <c r="N400" i="2"/>
  <c r="L400" i="2"/>
  <c r="J394" i="2"/>
  <c r="N394" i="2"/>
  <c r="L394" i="2"/>
  <c r="M394" i="2"/>
  <c r="O394" i="2"/>
  <c r="J385" i="2"/>
  <c r="K385" i="2"/>
  <c r="M385" i="2"/>
  <c r="N385" i="2"/>
  <c r="L385" i="2"/>
  <c r="O385" i="2"/>
  <c r="J382" i="2"/>
  <c r="N382" i="2"/>
  <c r="O382" i="2"/>
  <c r="K382" i="2"/>
  <c r="L382" i="2"/>
  <c r="M382" i="2"/>
  <c r="K376" i="2"/>
  <c r="M376" i="2"/>
  <c r="N376" i="2"/>
  <c r="L376" i="2"/>
  <c r="O376" i="2"/>
  <c r="J370" i="2"/>
  <c r="N370" i="2"/>
  <c r="M370" i="2"/>
  <c r="K370" i="2"/>
  <c r="L370" i="2"/>
  <c r="O370" i="2"/>
  <c r="J367" i="2"/>
  <c r="M367" i="2"/>
  <c r="K367" i="2"/>
  <c r="N367" i="2"/>
  <c r="O367" i="2"/>
  <c r="J361" i="2"/>
  <c r="K361" i="2"/>
  <c r="M361" i="2"/>
  <c r="N361" i="2"/>
  <c r="L361" i="2"/>
  <c r="O361" i="2"/>
  <c r="J355" i="2"/>
  <c r="M355" i="2"/>
  <c r="K355" i="2"/>
  <c r="N355" i="2"/>
  <c r="L355" i="2"/>
  <c r="O355" i="2"/>
  <c r="K352" i="2"/>
  <c r="N352" i="2"/>
  <c r="L352" i="2"/>
  <c r="M352" i="2"/>
  <c r="O352" i="2"/>
  <c r="J352" i="2"/>
  <c r="J346" i="2"/>
  <c r="N346" i="2"/>
  <c r="O346" i="2"/>
  <c r="M346" i="2"/>
  <c r="K346" i="2"/>
  <c r="L346" i="2"/>
  <c r="J337" i="2"/>
  <c r="K337" i="2"/>
  <c r="L337" i="2"/>
  <c r="M337" i="2"/>
  <c r="N337" i="2"/>
  <c r="O337" i="2"/>
  <c r="J334" i="2"/>
  <c r="M334" i="2"/>
  <c r="K334" i="2"/>
  <c r="L334" i="2"/>
  <c r="N334" i="2"/>
  <c r="O334" i="2"/>
  <c r="J325" i="2"/>
  <c r="N325" i="2"/>
  <c r="O325" i="2"/>
  <c r="K325" i="2"/>
  <c r="L325" i="2"/>
  <c r="M325" i="2"/>
  <c r="J322" i="2"/>
  <c r="M322" i="2"/>
  <c r="L322" i="2"/>
  <c r="N322" i="2"/>
  <c r="O322" i="2"/>
  <c r="J313" i="2"/>
  <c r="N313" i="2"/>
  <c r="O313" i="2"/>
  <c r="K313" i="2"/>
  <c r="L313" i="2"/>
  <c r="M313" i="2"/>
  <c r="J310" i="2"/>
  <c r="M310" i="2"/>
  <c r="L310" i="2"/>
  <c r="N310" i="2"/>
  <c r="O310" i="2"/>
  <c r="J301" i="2"/>
  <c r="K301" i="2"/>
  <c r="L301" i="2"/>
  <c r="M301" i="2"/>
  <c r="O301" i="2"/>
  <c r="N301" i="2"/>
  <c r="J295" i="2"/>
  <c r="K295" i="2"/>
  <c r="L295" i="2"/>
  <c r="M295" i="2"/>
  <c r="O295" i="2"/>
  <c r="N295" i="2"/>
  <c r="J289" i="2"/>
  <c r="N289" i="2"/>
  <c r="O289" i="2"/>
  <c r="L289" i="2"/>
  <c r="K289" i="2"/>
  <c r="J286" i="2"/>
  <c r="M286" i="2"/>
  <c r="L286" i="2"/>
  <c r="N286" i="2"/>
  <c r="O286" i="2"/>
  <c r="K286" i="2"/>
  <c r="N280" i="2"/>
  <c r="O280" i="2"/>
  <c r="M280" i="2"/>
  <c r="K280" i="2"/>
  <c r="J280" i="2"/>
  <c r="J277" i="2"/>
  <c r="N277" i="2"/>
  <c r="L277" i="2"/>
  <c r="O277" i="2"/>
  <c r="K277" i="2"/>
  <c r="J274" i="2"/>
  <c r="M274" i="2"/>
  <c r="L274" i="2"/>
  <c r="N274" i="2"/>
  <c r="K274" i="2"/>
  <c r="O274" i="2"/>
  <c r="J271" i="2"/>
  <c r="K271" i="2"/>
  <c r="L271" i="2"/>
  <c r="M271" i="2"/>
  <c r="O271" i="2"/>
  <c r="N271" i="2"/>
  <c r="J265" i="2"/>
  <c r="K265" i="2"/>
  <c r="O265" i="2"/>
  <c r="L265" i="2"/>
  <c r="M265" i="2"/>
  <c r="N265" i="2"/>
  <c r="J259" i="2"/>
  <c r="K259" i="2"/>
  <c r="N259" i="2"/>
  <c r="L259" i="2"/>
  <c r="O259" i="2"/>
  <c r="M259" i="2"/>
  <c r="L256" i="2"/>
  <c r="M256" i="2"/>
  <c r="N256" i="2"/>
  <c r="K256" i="2"/>
  <c r="O256" i="2"/>
  <c r="J253" i="2"/>
  <c r="K253" i="2"/>
  <c r="O253" i="2"/>
  <c r="L253" i="2"/>
  <c r="N253" i="2"/>
  <c r="J250" i="2"/>
  <c r="N250" i="2"/>
  <c r="O250" i="2"/>
  <c r="K250" i="2"/>
  <c r="L250" i="2"/>
  <c r="L244" i="2"/>
  <c r="M244" i="2"/>
  <c r="N244" i="2"/>
  <c r="K244" i="2"/>
  <c r="O244" i="2"/>
  <c r="J244" i="2"/>
  <c r="J241" i="2"/>
  <c r="K241" i="2"/>
  <c r="O241" i="2"/>
  <c r="M241" i="2"/>
  <c r="L241" i="2"/>
  <c r="N241" i="2"/>
  <c r="J235" i="2"/>
  <c r="K235" i="2"/>
  <c r="N235" i="2"/>
  <c r="O235" i="2"/>
  <c r="L235" i="2"/>
  <c r="M235" i="2"/>
  <c r="L232" i="2"/>
  <c r="M232" i="2"/>
  <c r="N232" i="2"/>
  <c r="K232" i="2"/>
  <c r="O232" i="2"/>
  <c r="J229" i="2"/>
  <c r="K229" i="2"/>
  <c r="O229" i="2"/>
  <c r="L229" i="2"/>
  <c r="M229" i="2"/>
  <c r="N229" i="2"/>
  <c r="K223" i="2"/>
  <c r="N223" i="2"/>
  <c r="M223" i="2"/>
  <c r="O223" i="2"/>
  <c r="J223" i="2"/>
  <c r="L220" i="2"/>
  <c r="M220" i="2"/>
  <c r="N220" i="2"/>
  <c r="K220" i="2"/>
  <c r="O220" i="2"/>
  <c r="J220" i="2"/>
  <c r="J217" i="2"/>
  <c r="K217" i="2"/>
  <c r="O217" i="2"/>
  <c r="M217" i="2"/>
  <c r="N217" i="2"/>
  <c r="L217" i="2"/>
  <c r="J214" i="2"/>
  <c r="N214" i="2"/>
  <c r="O214" i="2"/>
  <c r="K214" i="2"/>
  <c r="L214" i="2"/>
  <c r="M214" i="2"/>
  <c r="K211" i="2"/>
  <c r="M211" i="2"/>
  <c r="N211" i="2"/>
  <c r="O211" i="2"/>
  <c r="L211" i="2"/>
  <c r="J211" i="2"/>
  <c r="L493" i="2"/>
  <c r="M418" i="2"/>
  <c r="O388" i="2"/>
  <c r="J14" i="2"/>
  <c r="K14" i="2"/>
  <c r="O14" i="2"/>
  <c r="L14" i="2"/>
  <c r="M14" i="2"/>
  <c r="N14" i="2"/>
  <c r="J26" i="2"/>
  <c r="K26" i="2"/>
  <c r="L26" i="2"/>
  <c r="M26" i="2"/>
  <c r="O26" i="2"/>
  <c r="N26" i="2"/>
  <c r="K454" i="2"/>
  <c r="L415" i="2"/>
  <c r="M289" i="2"/>
  <c r="J12" i="2"/>
  <c r="N12" i="2"/>
  <c r="K12" i="2"/>
  <c r="L12" i="2"/>
  <c r="M12" i="2"/>
  <c r="O12" i="2"/>
  <c r="O378" i="2"/>
  <c r="O450" i="2"/>
  <c r="J11" i="2"/>
  <c r="K11" i="2"/>
  <c r="L11" i="2"/>
  <c r="M11" i="2"/>
  <c r="N11" i="2"/>
  <c r="O11" i="2"/>
  <c r="J500" i="2"/>
  <c r="K500" i="2"/>
  <c r="L500" i="2"/>
  <c r="M500" i="2"/>
  <c r="N500" i="2"/>
  <c r="O500" i="2"/>
  <c r="J497" i="2"/>
  <c r="M497" i="2"/>
  <c r="K497" i="2"/>
  <c r="L497" i="2"/>
  <c r="N497" i="2"/>
  <c r="O497" i="2"/>
  <c r="J494" i="2"/>
  <c r="K494" i="2"/>
  <c r="L494" i="2"/>
  <c r="M494" i="2"/>
  <c r="N494" i="2"/>
  <c r="O494" i="2"/>
  <c r="J491" i="2"/>
  <c r="L491" i="2"/>
  <c r="M491" i="2"/>
  <c r="N491" i="2"/>
  <c r="O491" i="2"/>
  <c r="J488" i="2"/>
  <c r="N488" i="2"/>
  <c r="O488" i="2"/>
  <c r="L488" i="2"/>
  <c r="J485" i="2"/>
  <c r="M485" i="2"/>
  <c r="O485" i="2"/>
  <c r="L485" i="2"/>
  <c r="J482" i="2"/>
  <c r="O482" i="2"/>
  <c r="K482" i="2"/>
  <c r="M482" i="2"/>
  <c r="J479" i="2"/>
  <c r="L479" i="2"/>
  <c r="O479" i="2"/>
  <c r="M479" i="2"/>
  <c r="J476" i="2"/>
  <c r="O476" i="2"/>
  <c r="N476" i="2"/>
  <c r="L476" i="2"/>
  <c r="J473" i="2"/>
  <c r="M473" i="2"/>
  <c r="N473" i="2"/>
  <c r="O473" i="2"/>
  <c r="K473" i="2"/>
  <c r="J470" i="2"/>
  <c r="L470" i="2"/>
  <c r="M470" i="2"/>
  <c r="N470" i="2"/>
  <c r="O470" i="2"/>
  <c r="J467" i="2"/>
  <c r="L467" i="2"/>
  <c r="O467" i="2"/>
  <c r="K467" i="2"/>
  <c r="M467" i="2"/>
  <c r="N467" i="2"/>
  <c r="J464" i="2"/>
  <c r="O464" i="2"/>
  <c r="K464" i="2"/>
  <c r="L464" i="2"/>
  <c r="M464" i="2"/>
  <c r="N464" i="2"/>
  <c r="J461" i="2"/>
  <c r="M461" i="2"/>
  <c r="K461" i="2"/>
  <c r="L461" i="2"/>
  <c r="N461" i="2"/>
  <c r="O461" i="2"/>
  <c r="J458" i="2"/>
  <c r="L458" i="2"/>
  <c r="K458" i="2"/>
  <c r="M458" i="2"/>
  <c r="N458" i="2"/>
  <c r="O458" i="2"/>
  <c r="J455" i="2"/>
  <c r="L455" i="2"/>
  <c r="O455" i="2"/>
  <c r="K455" i="2"/>
  <c r="M455" i="2"/>
  <c r="N455" i="2"/>
  <c r="J452" i="2"/>
  <c r="O452" i="2"/>
  <c r="K452" i="2"/>
  <c r="L452" i="2"/>
  <c r="M452" i="2"/>
  <c r="N452" i="2"/>
  <c r="J449" i="2"/>
  <c r="M449" i="2"/>
  <c r="K449" i="2"/>
  <c r="L449" i="2"/>
  <c r="N449" i="2"/>
  <c r="O449" i="2"/>
  <c r="J446" i="2"/>
  <c r="L446" i="2"/>
  <c r="K446" i="2"/>
  <c r="M446" i="2"/>
  <c r="N446" i="2"/>
  <c r="O446" i="2"/>
  <c r="J443" i="2"/>
  <c r="L443" i="2"/>
  <c r="O443" i="2"/>
  <c r="K443" i="2"/>
  <c r="M443" i="2"/>
  <c r="N443" i="2"/>
  <c r="J440" i="2"/>
  <c r="O440" i="2"/>
  <c r="K440" i="2"/>
  <c r="L440" i="2"/>
  <c r="M440" i="2"/>
  <c r="J437" i="2"/>
  <c r="M437" i="2"/>
  <c r="K437" i="2"/>
  <c r="L437" i="2"/>
  <c r="O437" i="2"/>
  <c r="J434" i="2"/>
  <c r="L434" i="2"/>
  <c r="K434" i="2"/>
  <c r="N434" i="2"/>
  <c r="J431" i="2"/>
  <c r="L431" i="2"/>
  <c r="O431" i="2"/>
  <c r="M431" i="2"/>
  <c r="J428" i="2"/>
  <c r="O428" i="2"/>
  <c r="N428" i="2"/>
  <c r="L428" i="2"/>
  <c r="J425" i="2"/>
  <c r="M425" i="2"/>
  <c r="N425" i="2"/>
  <c r="O425" i="2"/>
  <c r="K425" i="2"/>
  <c r="J422" i="2"/>
  <c r="L422" i="2"/>
  <c r="M422" i="2"/>
  <c r="N422" i="2"/>
  <c r="O422" i="2"/>
  <c r="J419" i="2"/>
  <c r="L419" i="2"/>
  <c r="O419" i="2"/>
  <c r="K419" i="2"/>
  <c r="M419" i="2"/>
  <c r="N419" i="2"/>
  <c r="J416" i="2"/>
  <c r="L416" i="2"/>
  <c r="O416" i="2"/>
  <c r="K416" i="2"/>
  <c r="M416" i="2"/>
  <c r="N416" i="2"/>
  <c r="J413" i="2"/>
  <c r="O413" i="2"/>
  <c r="K413" i="2"/>
  <c r="L413" i="2"/>
  <c r="M413" i="2"/>
  <c r="N413" i="2"/>
  <c r="J410" i="2"/>
  <c r="N410" i="2"/>
  <c r="O410" i="2"/>
  <c r="L410" i="2"/>
  <c r="J407" i="2"/>
  <c r="K407" i="2"/>
  <c r="O407" i="2"/>
  <c r="L407" i="2"/>
  <c r="M407" i="2"/>
  <c r="N407" i="2"/>
  <c r="J404" i="2"/>
  <c r="L404" i="2"/>
  <c r="N404" i="2"/>
  <c r="O404" i="2"/>
  <c r="M404" i="2"/>
  <c r="K404" i="2"/>
  <c r="J401" i="2"/>
  <c r="K401" i="2"/>
  <c r="O401" i="2"/>
  <c r="M401" i="2"/>
  <c r="N401" i="2"/>
  <c r="L401" i="2"/>
  <c r="J398" i="2"/>
  <c r="N398" i="2"/>
  <c r="K398" i="2"/>
  <c r="L398" i="2"/>
  <c r="M398" i="2"/>
  <c r="O398" i="2"/>
  <c r="J395" i="2"/>
  <c r="K395" i="2"/>
  <c r="L395" i="2"/>
  <c r="O395" i="2"/>
  <c r="N395" i="2"/>
  <c r="J392" i="2"/>
  <c r="L392" i="2"/>
  <c r="N392" i="2"/>
  <c r="O392" i="2"/>
  <c r="K392" i="2"/>
  <c r="M392" i="2"/>
  <c r="J389" i="2"/>
  <c r="K389" i="2"/>
  <c r="O389" i="2"/>
  <c r="N389" i="2"/>
  <c r="L389" i="2"/>
  <c r="J386" i="2"/>
  <c r="N386" i="2"/>
  <c r="M386" i="2"/>
  <c r="K386" i="2"/>
  <c r="L386" i="2"/>
  <c r="O386" i="2"/>
  <c r="J383" i="2"/>
  <c r="K383" i="2"/>
  <c r="L383" i="2"/>
  <c r="N383" i="2"/>
  <c r="O383" i="2"/>
  <c r="J380" i="2"/>
  <c r="L380" i="2"/>
  <c r="N380" i="2"/>
  <c r="O380" i="2"/>
  <c r="K380" i="2"/>
  <c r="M380" i="2"/>
  <c r="J377" i="2"/>
  <c r="K377" i="2"/>
  <c r="O377" i="2"/>
  <c r="N377" i="2"/>
  <c r="L377" i="2"/>
  <c r="M377" i="2"/>
  <c r="J374" i="2"/>
  <c r="N374" i="2"/>
  <c r="L374" i="2"/>
  <c r="K374" i="2"/>
  <c r="M374" i="2"/>
  <c r="O374" i="2"/>
  <c r="J371" i="2"/>
  <c r="K371" i="2"/>
  <c r="L371" i="2"/>
  <c r="M371" i="2"/>
  <c r="N371" i="2"/>
  <c r="J368" i="2"/>
  <c r="L368" i="2"/>
  <c r="N368" i="2"/>
  <c r="O368" i="2"/>
  <c r="M368" i="2"/>
  <c r="K368" i="2"/>
  <c r="J365" i="2"/>
  <c r="K365" i="2"/>
  <c r="O365" i="2"/>
  <c r="M365" i="2"/>
  <c r="N365" i="2"/>
  <c r="L365" i="2"/>
  <c r="J362" i="2"/>
  <c r="N362" i="2"/>
  <c r="K362" i="2"/>
  <c r="L362" i="2"/>
  <c r="O362" i="2"/>
  <c r="M362" i="2"/>
  <c r="J359" i="2"/>
  <c r="K359" i="2"/>
  <c r="L359" i="2"/>
  <c r="O359" i="2"/>
  <c r="M359" i="2"/>
  <c r="N359" i="2"/>
  <c r="J356" i="2"/>
  <c r="L356" i="2"/>
  <c r="N356" i="2"/>
  <c r="O356" i="2"/>
  <c r="K356" i="2"/>
  <c r="M356" i="2"/>
  <c r="J353" i="2"/>
  <c r="K353" i="2"/>
  <c r="O353" i="2"/>
  <c r="L353" i="2"/>
  <c r="N353" i="2"/>
  <c r="J350" i="2"/>
  <c r="N350" i="2"/>
  <c r="M350" i="2"/>
  <c r="K350" i="2"/>
  <c r="L350" i="2"/>
  <c r="O350" i="2"/>
  <c r="J347" i="2"/>
  <c r="K347" i="2"/>
  <c r="L347" i="2"/>
  <c r="N347" i="2"/>
  <c r="O347" i="2"/>
  <c r="J344" i="2"/>
  <c r="L344" i="2"/>
  <c r="M344" i="2"/>
  <c r="N344" i="2"/>
  <c r="O344" i="2"/>
  <c r="K344" i="2"/>
  <c r="J341" i="2"/>
  <c r="K341" i="2"/>
  <c r="O341" i="2"/>
  <c r="N341" i="2"/>
  <c r="L341" i="2"/>
  <c r="J338" i="2"/>
  <c r="L338" i="2"/>
  <c r="M338" i="2"/>
  <c r="N338" i="2"/>
  <c r="K338" i="2"/>
  <c r="O338" i="2"/>
  <c r="J335" i="2"/>
  <c r="O335" i="2"/>
  <c r="L335" i="2"/>
  <c r="N335" i="2"/>
  <c r="K335" i="2"/>
  <c r="M335" i="2"/>
  <c r="J332" i="2"/>
  <c r="K332" i="2"/>
  <c r="O332" i="2"/>
  <c r="M332" i="2"/>
  <c r="N332" i="2"/>
  <c r="J329" i="2"/>
  <c r="N329" i="2"/>
  <c r="K329" i="2"/>
  <c r="M329" i="2"/>
  <c r="O329" i="2"/>
  <c r="L329" i="2"/>
  <c r="J326" i="2"/>
  <c r="L326" i="2"/>
  <c r="M326" i="2"/>
  <c r="N326" i="2"/>
  <c r="K326" i="2"/>
  <c r="O326" i="2"/>
  <c r="J323" i="2"/>
  <c r="O323" i="2"/>
  <c r="K323" i="2"/>
  <c r="N323" i="2"/>
  <c r="L323" i="2"/>
  <c r="M323" i="2"/>
  <c r="J320" i="2"/>
  <c r="K320" i="2"/>
  <c r="O320" i="2"/>
  <c r="M320" i="2"/>
  <c r="N320" i="2"/>
  <c r="J317" i="2"/>
  <c r="N317" i="2"/>
  <c r="K317" i="2"/>
  <c r="M317" i="2"/>
  <c r="O317" i="2"/>
  <c r="L317" i="2"/>
  <c r="J314" i="2"/>
  <c r="L314" i="2"/>
  <c r="M314" i="2"/>
  <c r="N314" i="2"/>
  <c r="O314" i="2"/>
  <c r="K314" i="2"/>
  <c r="J311" i="2"/>
  <c r="O311" i="2"/>
  <c r="L311" i="2"/>
  <c r="M311" i="2"/>
  <c r="N311" i="2"/>
  <c r="K311" i="2"/>
  <c r="J308" i="2"/>
  <c r="K308" i="2"/>
  <c r="L308" i="2"/>
  <c r="M308" i="2"/>
  <c r="N308" i="2"/>
  <c r="O308" i="2"/>
  <c r="J305" i="2"/>
  <c r="N305" i="2"/>
  <c r="K305" i="2"/>
  <c r="L305" i="2"/>
  <c r="O305" i="2"/>
  <c r="M305" i="2"/>
  <c r="J302" i="2"/>
  <c r="L302" i="2"/>
  <c r="M302" i="2"/>
  <c r="N302" i="2"/>
  <c r="O302" i="2"/>
  <c r="K302" i="2"/>
  <c r="J299" i="2"/>
  <c r="O299" i="2"/>
  <c r="L299" i="2"/>
  <c r="K299" i="2"/>
  <c r="N299" i="2"/>
  <c r="J296" i="2"/>
  <c r="K296" i="2"/>
  <c r="O296" i="2"/>
  <c r="M296" i="2"/>
  <c r="N296" i="2"/>
  <c r="L296" i="2"/>
  <c r="J293" i="2"/>
  <c r="N293" i="2"/>
  <c r="K293" i="2"/>
  <c r="M293" i="2"/>
  <c r="O293" i="2"/>
  <c r="L293" i="2"/>
  <c r="J290" i="2"/>
  <c r="L290" i="2"/>
  <c r="M290" i="2"/>
  <c r="N290" i="2"/>
  <c r="K290" i="2"/>
  <c r="O290" i="2"/>
  <c r="J287" i="2"/>
  <c r="O287" i="2"/>
  <c r="K287" i="2"/>
  <c r="L287" i="2"/>
  <c r="M287" i="2"/>
  <c r="N287" i="2"/>
  <c r="J284" i="2"/>
  <c r="K284" i="2"/>
  <c r="O284" i="2"/>
  <c r="M284" i="2"/>
  <c r="N284" i="2"/>
  <c r="L284" i="2"/>
  <c r="J281" i="2"/>
  <c r="N281" i="2"/>
  <c r="K281" i="2"/>
  <c r="M281" i="2"/>
  <c r="L281" i="2"/>
  <c r="O281" i="2"/>
  <c r="J278" i="2"/>
  <c r="L278" i="2"/>
  <c r="M278" i="2"/>
  <c r="N278" i="2"/>
  <c r="K278" i="2"/>
  <c r="O278" i="2"/>
  <c r="J275" i="2"/>
  <c r="O275" i="2"/>
  <c r="L275" i="2"/>
  <c r="M275" i="2"/>
  <c r="N275" i="2"/>
  <c r="K275" i="2"/>
  <c r="J272" i="2"/>
  <c r="K272" i="2"/>
  <c r="L272" i="2"/>
  <c r="M272" i="2"/>
  <c r="N272" i="2"/>
  <c r="O272" i="2"/>
  <c r="J269" i="2"/>
  <c r="N269" i="2"/>
  <c r="K269" i="2"/>
  <c r="L269" i="2"/>
  <c r="M269" i="2"/>
  <c r="J266" i="2"/>
  <c r="K266" i="2"/>
  <c r="L266" i="2"/>
  <c r="O266" i="2"/>
  <c r="N266" i="2"/>
  <c r="M266" i="2"/>
  <c r="J263" i="2"/>
  <c r="M263" i="2"/>
  <c r="N263" i="2"/>
  <c r="O263" i="2"/>
  <c r="K263" i="2"/>
  <c r="L263" i="2"/>
  <c r="J260" i="2"/>
  <c r="L260" i="2"/>
  <c r="N260" i="2"/>
  <c r="K260" i="2"/>
  <c r="M260" i="2"/>
  <c r="O260" i="2"/>
  <c r="J257" i="2"/>
  <c r="O257" i="2"/>
  <c r="L257" i="2"/>
  <c r="M257" i="2"/>
  <c r="N257" i="2"/>
  <c r="K257" i="2"/>
  <c r="J254" i="2"/>
  <c r="K254" i="2"/>
  <c r="L254" i="2"/>
  <c r="N254" i="2"/>
  <c r="O254" i="2"/>
  <c r="M254" i="2"/>
  <c r="J251" i="2"/>
  <c r="M251" i="2"/>
  <c r="N251" i="2"/>
  <c r="O251" i="2"/>
  <c r="K251" i="2"/>
  <c r="L251" i="2"/>
  <c r="K488" i="2"/>
  <c r="M469" i="2"/>
  <c r="K431" i="2"/>
  <c r="K410" i="2"/>
  <c r="N340" i="2"/>
  <c r="M277" i="2"/>
  <c r="J23" i="2"/>
  <c r="K23" i="2"/>
  <c r="L23" i="2"/>
  <c r="M23" i="2"/>
  <c r="O23" i="2"/>
  <c r="N23" i="2"/>
  <c r="J10" i="2"/>
  <c r="L10" i="2"/>
  <c r="K10" i="2"/>
  <c r="N10" i="2"/>
  <c r="M10" i="2"/>
  <c r="O10" i="2"/>
  <c r="J22" i="2"/>
  <c r="L22" i="2"/>
  <c r="K22" i="2"/>
  <c r="M22" i="2"/>
  <c r="N22" i="2"/>
  <c r="N485" i="2"/>
  <c r="O466" i="2"/>
  <c r="N447" i="2"/>
  <c r="M428" i="2"/>
  <c r="K406" i="2"/>
  <c r="L373" i="2"/>
  <c r="L332" i="2"/>
  <c r="O269" i="2"/>
  <c r="J9" i="2"/>
  <c r="K9" i="2"/>
  <c r="L9" i="2"/>
  <c r="M9" i="2"/>
  <c r="N9" i="2"/>
  <c r="O9" i="2"/>
  <c r="J21" i="2"/>
  <c r="K21" i="2"/>
  <c r="L21" i="2"/>
  <c r="N21" i="2"/>
  <c r="M21" i="2"/>
  <c r="O21" i="2"/>
  <c r="K485" i="2"/>
  <c r="M466" i="2"/>
  <c r="K428" i="2"/>
  <c r="J25" i="2"/>
  <c r="M25" i="2"/>
  <c r="N25" i="2"/>
  <c r="O25" i="2"/>
  <c r="K25" i="2"/>
  <c r="L25" i="2"/>
  <c r="J400" i="2"/>
  <c r="N482" i="2"/>
  <c r="N463" i="2"/>
  <c r="L425" i="2"/>
  <c r="M400" i="2"/>
  <c r="L367" i="2"/>
  <c r="K322" i="2"/>
  <c r="M253" i="2"/>
  <c r="J24" i="2"/>
  <c r="N24" i="2"/>
  <c r="M24" i="2"/>
  <c r="O24" i="2"/>
  <c r="K24" i="2"/>
  <c r="J7" i="2"/>
  <c r="O7" i="2"/>
  <c r="N7" i="2"/>
  <c r="L7" i="2"/>
  <c r="K7" i="2"/>
  <c r="M7" i="2"/>
  <c r="J498" i="2"/>
  <c r="K498" i="2"/>
  <c r="L498" i="2"/>
  <c r="N498" i="2"/>
  <c r="J483" i="2"/>
  <c r="K483" i="2"/>
  <c r="L483" i="2"/>
  <c r="M483" i="2"/>
  <c r="N483" i="2"/>
  <c r="O483" i="2"/>
  <c r="J480" i="2"/>
  <c r="N480" i="2"/>
  <c r="K480" i="2"/>
  <c r="L480" i="2"/>
  <c r="M480" i="2"/>
  <c r="O480" i="2"/>
  <c r="J474" i="2"/>
  <c r="M474" i="2"/>
  <c r="K474" i="2"/>
  <c r="L474" i="2"/>
  <c r="N474" i="2"/>
  <c r="O474" i="2"/>
  <c r="J471" i="2"/>
  <c r="K471" i="2"/>
  <c r="L471" i="2"/>
  <c r="M471" i="2"/>
  <c r="N471" i="2"/>
  <c r="O471" i="2"/>
  <c r="J465" i="2"/>
  <c r="M465" i="2"/>
  <c r="K465" i="2"/>
  <c r="L465" i="2"/>
  <c r="N465" i="2"/>
  <c r="O465" i="2"/>
  <c r="J462" i="2"/>
  <c r="M462" i="2"/>
  <c r="K462" i="2"/>
  <c r="L462" i="2"/>
  <c r="N462" i="2"/>
  <c r="O462" i="2"/>
  <c r="J459" i="2"/>
  <c r="K459" i="2"/>
  <c r="L459" i="2"/>
  <c r="M459" i="2"/>
  <c r="N459" i="2"/>
  <c r="J456" i="2"/>
  <c r="N456" i="2"/>
  <c r="K456" i="2"/>
  <c r="L456" i="2"/>
  <c r="M456" i="2"/>
  <c r="J453" i="2"/>
  <c r="M453" i="2"/>
  <c r="K453" i="2"/>
  <c r="L453" i="2"/>
  <c r="O453" i="2"/>
  <c r="J444" i="2"/>
  <c r="N444" i="2"/>
  <c r="O444" i="2"/>
  <c r="L444" i="2"/>
  <c r="J441" i="2"/>
  <c r="M441" i="2"/>
  <c r="N441" i="2"/>
  <c r="O441" i="2"/>
  <c r="K441" i="2"/>
  <c r="J435" i="2"/>
  <c r="K435" i="2"/>
  <c r="L435" i="2"/>
  <c r="M435" i="2"/>
  <c r="N435" i="2"/>
  <c r="O435" i="2"/>
  <c r="J432" i="2"/>
  <c r="N432" i="2"/>
  <c r="K432" i="2"/>
  <c r="L432" i="2"/>
  <c r="M432" i="2"/>
  <c r="O432" i="2"/>
  <c r="J429" i="2"/>
  <c r="M429" i="2"/>
  <c r="K429" i="2"/>
  <c r="L429" i="2"/>
  <c r="N429" i="2"/>
  <c r="O429" i="2"/>
  <c r="J423" i="2"/>
  <c r="K423" i="2"/>
  <c r="L423" i="2"/>
  <c r="M423" i="2"/>
  <c r="N423" i="2"/>
  <c r="O423" i="2"/>
  <c r="J420" i="2"/>
  <c r="N420" i="2"/>
  <c r="K420" i="2"/>
  <c r="L420" i="2"/>
  <c r="M420" i="2"/>
  <c r="O420" i="2"/>
  <c r="J414" i="2"/>
  <c r="L414" i="2"/>
  <c r="K414" i="2"/>
  <c r="N414" i="2"/>
  <c r="O414" i="2"/>
  <c r="J408" i="2"/>
  <c r="L408" i="2"/>
  <c r="M408" i="2"/>
  <c r="N408" i="2"/>
  <c r="K408" i="2"/>
  <c r="O408" i="2"/>
  <c r="J402" i="2"/>
  <c r="L402" i="2"/>
  <c r="M402" i="2"/>
  <c r="K402" i="2"/>
  <c r="N402" i="2"/>
  <c r="O402" i="2"/>
  <c r="J399" i="2"/>
  <c r="M399" i="2"/>
  <c r="O399" i="2"/>
  <c r="L399" i="2"/>
  <c r="K399" i="2"/>
  <c r="J396" i="2"/>
  <c r="L396" i="2"/>
  <c r="K396" i="2"/>
  <c r="M396" i="2"/>
  <c r="N396" i="2"/>
  <c r="O396" i="2"/>
  <c r="J393" i="2"/>
  <c r="O393" i="2"/>
  <c r="N393" i="2"/>
  <c r="K393" i="2"/>
  <c r="L393" i="2"/>
  <c r="M393" i="2"/>
  <c r="J387" i="2"/>
  <c r="M387" i="2"/>
  <c r="O387" i="2"/>
  <c r="K387" i="2"/>
  <c r="L387" i="2"/>
  <c r="N387" i="2"/>
  <c r="J381" i="2"/>
  <c r="O381" i="2"/>
  <c r="M381" i="2"/>
  <c r="K381" i="2"/>
  <c r="L381" i="2"/>
  <c r="N381" i="2"/>
  <c r="J378" i="2"/>
  <c r="L378" i="2"/>
  <c r="M378" i="2"/>
  <c r="N378" i="2"/>
  <c r="J375" i="2"/>
  <c r="M375" i="2"/>
  <c r="O375" i="2"/>
  <c r="N375" i="2"/>
  <c r="K375" i="2"/>
  <c r="L375" i="2"/>
  <c r="J372" i="2"/>
  <c r="L372" i="2"/>
  <c r="K372" i="2"/>
  <c r="N372" i="2"/>
  <c r="O372" i="2"/>
  <c r="M372" i="2"/>
  <c r="J369" i="2"/>
  <c r="O369" i="2"/>
  <c r="L369" i="2"/>
  <c r="M369" i="2"/>
  <c r="K369" i="2"/>
  <c r="N369" i="2"/>
  <c r="J366" i="2"/>
  <c r="L366" i="2"/>
  <c r="M366" i="2"/>
  <c r="N366" i="2"/>
  <c r="O366" i="2"/>
  <c r="J363" i="2"/>
  <c r="M363" i="2"/>
  <c r="O363" i="2"/>
  <c r="L363" i="2"/>
  <c r="K363" i="2"/>
  <c r="N363" i="2"/>
  <c r="J360" i="2"/>
  <c r="L360" i="2"/>
  <c r="O360" i="2"/>
  <c r="M360" i="2"/>
  <c r="J357" i="2"/>
  <c r="O357" i="2"/>
  <c r="N357" i="2"/>
  <c r="K357" i="2"/>
  <c r="L357" i="2"/>
  <c r="M357" i="2"/>
  <c r="J354" i="2"/>
  <c r="L354" i="2"/>
  <c r="M354" i="2"/>
  <c r="K354" i="2"/>
  <c r="O354" i="2"/>
  <c r="J351" i="2"/>
  <c r="M351" i="2"/>
  <c r="O351" i="2"/>
  <c r="K351" i="2"/>
  <c r="L351" i="2"/>
  <c r="N351" i="2"/>
  <c r="J348" i="2"/>
  <c r="L348" i="2"/>
  <c r="O348" i="2"/>
  <c r="M348" i="2"/>
  <c r="K348" i="2"/>
  <c r="J345" i="2"/>
  <c r="O345" i="2"/>
  <c r="L345" i="2"/>
  <c r="K345" i="2"/>
  <c r="M345" i="2"/>
  <c r="N345" i="2"/>
  <c r="J342" i="2"/>
  <c r="K342" i="2"/>
  <c r="L342" i="2"/>
  <c r="M342" i="2"/>
  <c r="O342" i="2"/>
  <c r="N342" i="2"/>
  <c r="J339" i="2"/>
  <c r="M339" i="2"/>
  <c r="N339" i="2"/>
  <c r="O339" i="2"/>
  <c r="K339" i="2"/>
  <c r="L339" i="2"/>
  <c r="J336" i="2"/>
  <c r="K336" i="2"/>
  <c r="L336" i="2"/>
  <c r="N336" i="2"/>
  <c r="O336" i="2"/>
  <c r="M336" i="2"/>
  <c r="J333" i="2"/>
  <c r="M333" i="2"/>
  <c r="N333" i="2"/>
  <c r="O333" i="2"/>
  <c r="K333" i="2"/>
  <c r="L333" i="2"/>
  <c r="J330" i="2"/>
  <c r="K330" i="2"/>
  <c r="L330" i="2"/>
  <c r="M330" i="2"/>
  <c r="N330" i="2"/>
  <c r="J327" i="2"/>
  <c r="L327" i="2"/>
  <c r="K327" i="2"/>
  <c r="N327" i="2"/>
  <c r="O327" i="2"/>
  <c r="M327" i="2"/>
  <c r="J324" i="2"/>
  <c r="O324" i="2"/>
  <c r="K324" i="2"/>
  <c r="L324" i="2"/>
  <c r="N324" i="2"/>
  <c r="M324" i="2"/>
  <c r="J321" i="2"/>
  <c r="M321" i="2"/>
  <c r="N321" i="2"/>
  <c r="O321" i="2"/>
  <c r="K321" i="2"/>
  <c r="L321" i="2"/>
  <c r="J318" i="2"/>
  <c r="M318" i="2"/>
  <c r="N318" i="2"/>
  <c r="O318" i="2"/>
  <c r="K318" i="2"/>
  <c r="L318" i="2"/>
  <c r="J315" i="2"/>
  <c r="L315" i="2"/>
  <c r="K315" i="2"/>
  <c r="M315" i="2"/>
  <c r="N315" i="2"/>
  <c r="O315" i="2"/>
  <c r="J312" i="2"/>
  <c r="O312" i="2"/>
  <c r="K312" i="2"/>
  <c r="L312" i="2"/>
  <c r="M312" i="2"/>
  <c r="J309" i="2"/>
  <c r="M309" i="2"/>
  <c r="N309" i="2"/>
  <c r="O309" i="2"/>
  <c r="K309" i="2"/>
  <c r="L309" i="2"/>
  <c r="J306" i="2"/>
  <c r="M306" i="2"/>
  <c r="K306" i="2"/>
  <c r="L306" i="2"/>
  <c r="N306" i="2"/>
  <c r="O306" i="2"/>
  <c r="J303" i="2"/>
  <c r="L303" i="2"/>
  <c r="K303" i="2"/>
  <c r="M303" i="2"/>
  <c r="O303" i="2"/>
  <c r="N303" i="2"/>
  <c r="J300" i="2"/>
  <c r="O300" i="2"/>
  <c r="K300" i="2"/>
  <c r="L300" i="2"/>
  <c r="N300" i="2"/>
  <c r="J297" i="2"/>
  <c r="M297" i="2"/>
  <c r="N297" i="2"/>
  <c r="O297" i="2"/>
  <c r="K297" i="2"/>
  <c r="L297" i="2"/>
  <c r="J294" i="2"/>
  <c r="K294" i="2"/>
  <c r="L294" i="2"/>
  <c r="M294" i="2"/>
  <c r="N294" i="2"/>
  <c r="O294" i="2"/>
  <c r="J291" i="2"/>
  <c r="L291" i="2"/>
  <c r="K291" i="2"/>
  <c r="M291" i="2"/>
  <c r="O291" i="2"/>
  <c r="N291" i="2"/>
  <c r="J288" i="2"/>
  <c r="O288" i="2"/>
  <c r="K288" i="2"/>
  <c r="L288" i="2"/>
  <c r="N288" i="2"/>
  <c r="J285" i="2"/>
  <c r="M285" i="2"/>
  <c r="N285" i="2"/>
  <c r="O285" i="2"/>
  <c r="L285" i="2"/>
  <c r="K285" i="2"/>
  <c r="J282" i="2"/>
  <c r="M282" i="2"/>
  <c r="N282" i="2"/>
  <c r="O282" i="2"/>
  <c r="K282" i="2"/>
  <c r="L282" i="2"/>
  <c r="J279" i="2"/>
  <c r="L279" i="2"/>
  <c r="K279" i="2"/>
  <c r="M279" i="2"/>
  <c r="N279" i="2"/>
  <c r="O279" i="2"/>
  <c r="J276" i="2"/>
  <c r="O276" i="2"/>
  <c r="K276" i="2"/>
  <c r="L276" i="2"/>
  <c r="M276" i="2"/>
  <c r="N276" i="2"/>
  <c r="J273" i="2"/>
  <c r="M273" i="2"/>
  <c r="N273" i="2"/>
  <c r="O273" i="2"/>
  <c r="L273" i="2"/>
  <c r="K273" i="2"/>
  <c r="J270" i="2"/>
  <c r="M270" i="2"/>
  <c r="N270" i="2"/>
  <c r="K270" i="2"/>
  <c r="L270" i="2"/>
  <c r="O270" i="2"/>
  <c r="J267" i="2"/>
  <c r="M267" i="2"/>
  <c r="O267" i="2"/>
  <c r="N267" i="2"/>
  <c r="K267" i="2"/>
  <c r="J264" i="2"/>
  <c r="K264" i="2"/>
  <c r="L264" i="2"/>
  <c r="N264" i="2"/>
  <c r="O264" i="2"/>
  <c r="M264" i="2"/>
  <c r="J261" i="2"/>
  <c r="K261" i="2"/>
  <c r="L261" i="2"/>
  <c r="M261" i="2"/>
  <c r="O261" i="2"/>
  <c r="N261" i="2"/>
  <c r="J258" i="2"/>
  <c r="N258" i="2"/>
  <c r="O258" i="2"/>
  <c r="K258" i="2"/>
  <c r="L258" i="2"/>
  <c r="M258" i="2"/>
  <c r="J255" i="2"/>
  <c r="M255" i="2"/>
  <c r="O255" i="2"/>
  <c r="K255" i="2"/>
  <c r="N255" i="2"/>
  <c r="L255" i="2"/>
  <c r="J252" i="2"/>
  <c r="M252" i="2"/>
  <c r="L252" i="2"/>
  <c r="N252" i="2"/>
  <c r="O252" i="2"/>
  <c r="K252" i="2"/>
  <c r="J249" i="2"/>
  <c r="K249" i="2"/>
  <c r="L249" i="2"/>
  <c r="M249" i="2"/>
  <c r="O249" i="2"/>
  <c r="N249" i="2"/>
  <c r="J246" i="2"/>
  <c r="N246" i="2"/>
  <c r="O246" i="2"/>
  <c r="L246" i="2"/>
  <c r="M246" i="2"/>
  <c r="K246" i="2"/>
  <c r="J243" i="2"/>
  <c r="M243" i="2"/>
  <c r="N243" i="2"/>
  <c r="O243" i="2"/>
  <c r="K243" i="2"/>
  <c r="L243" i="2"/>
  <c r="J240" i="2"/>
  <c r="L240" i="2"/>
  <c r="M240" i="2"/>
  <c r="N240" i="2"/>
  <c r="K240" i="2"/>
  <c r="O240" i="2"/>
  <c r="J237" i="2"/>
  <c r="K237" i="2"/>
  <c r="L237" i="2"/>
  <c r="M237" i="2"/>
  <c r="N237" i="2"/>
  <c r="O237" i="2"/>
  <c r="J234" i="2"/>
  <c r="N234" i="2"/>
  <c r="O234" i="2"/>
  <c r="L234" i="2"/>
  <c r="K234" i="2"/>
  <c r="J376" i="2"/>
  <c r="M498" i="2"/>
  <c r="L482" i="2"/>
  <c r="L463" i="2"/>
  <c r="K444" i="2"/>
  <c r="O424" i="2"/>
  <c r="N399" i="2"/>
  <c r="K366" i="2"/>
  <c r="M250" i="2"/>
  <c r="J8" i="2"/>
  <c r="N8" i="2"/>
  <c r="O8" i="2"/>
  <c r="K8" i="2"/>
  <c r="L8" i="2"/>
  <c r="M8" i="2"/>
  <c r="J19" i="2"/>
  <c r="O19" i="2"/>
  <c r="K19" i="2"/>
  <c r="L19" i="2"/>
  <c r="N19" i="2"/>
  <c r="M19" i="2"/>
  <c r="J495" i="2"/>
  <c r="K495" i="2"/>
  <c r="L495" i="2"/>
  <c r="M495" i="2"/>
  <c r="N495" i="2"/>
  <c r="J492" i="2"/>
  <c r="N492" i="2"/>
  <c r="K492" i="2"/>
  <c r="L492" i="2"/>
  <c r="M492" i="2"/>
  <c r="O492" i="2"/>
  <c r="J489" i="2"/>
  <c r="K489" i="2"/>
  <c r="L489" i="2"/>
  <c r="M489" i="2"/>
  <c r="N489" i="2"/>
  <c r="O489" i="2"/>
  <c r="J486" i="2"/>
  <c r="M486" i="2"/>
  <c r="K486" i="2"/>
  <c r="L486" i="2"/>
  <c r="N486" i="2"/>
  <c r="O486" i="2"/>
  <c r="J477" i="2"/>
  <c r="M477" i="2"/>
  <c r="K477" i="2"/>
  <c r="L477" i="2"/>
  <c r="N477" i="2"/>
  <c r="O477" i="2"/>
  <c r="J468" i="2"/>
  <c r="N468" i="2"/>
  <c r="K468" i="2"/>
  <c r="L468" i="2"/>
  <c r="M468" i="2"/>
  <c r="O468" i="2"/>
  <c r="J450" i="2"/>
  <c r="M450" i="2"/>
  <c r="K450" i="2"/>
  <c r="N450" i="2"/>
  <c r="J447" i="2"/>
  <c r="K447" i="2"/>
  <c r="O447" i="2"/>
  <c r="M447" i="2"/>
  <c r="J438" i="2"/>
  <c r="M438" i="2"/>
  <c r="L438" i="2"/>
  <c r="N438" i="2"/>
  <c r="O438" i="2"/>
  <c r="J426" i="2"/>
  <c r="M426" i="2"/>
  <c r="K426" i="2"/>
  <c r="L426" i="2"/>
  <c r="N426" i="2"/>
  <c r="O426" i="2"/>
  <c r="J417" i="2"/>
  <c r="L417" i="2"/>
  <c r="M417" i="2"/>
  <c r="K417" i="2"/>
  <c r="N417" i="2"/>
  <c r="O417" i="2"/>
  <c r="J411" i="2"/>
  <c r="M411" i="2"/>
  <c r="O411" i="2"/>
  <c r="K411" i="2"/>
  <c r="N411" i="2"/>
  <c r="L411" i="2"/>
  <c r="J405" i="2"/>
  <c r="O405" i="2"/>
  <c r="L405" i="2"/>
  <c r="M405" i="2"/>
  <c r="N405" i="2"/>
  <c r="J390" i="2"/>
  <c r="L390" i="2"/>
  <c r="M390" i="2"/>
  <c r="K390" i="2"/>
  <c r="O390" i="2"/>
  <c r="N390" i="2"/>
  <c r="J384" i="2"/>
  <c r="L384" i="2"/>
  <c r="O384" i="2"/>
  <c r="N384" i="2"/>
  <c r="K384" i="2"/>
  <c r="J6" i="2"/>
  <c r="L6" i="2"/>
  <c r="M6" i="2"/>
  <c r="N6" i="2"/>
  <c r="O6" i="2"/>
  <c r="K6" i="2"/>
  <c r="J18" i="2"/>
  <c r="L18" i="2"/>
  <c r="M18" i="2"/>
  <c r="N18" i="2"/>
  <c r="O18" i="2"/>
  <c r="K18" i="2"/>
  <c r="J256" i="2"/>
  <c r="L496" i="2"/>
  <c r="N479" i="2"/>
  <c r="M460" i="2"/>
  <c r="L441" i="2"/>
  <c r="K422" i="2"/>
  <c r="M395" i="2"/>
  <c r="N360" i="2"/>
  <c r="N312" i="2"/>
  <c r="M238" i="2"/>
  <c r="J20" i="2"/>
  <c r="N20" i="2"/>
  <c r="O20" i="2"/>
  <c r="K20" i="2"/>
  <c r="L20" i="2"/>
  <c r="M20" i="2"/>
  <c r="J5" i="2"/>
  <c r="K5" i="2"/>
  <c r="L5" i="2"/>
  <c r="M5" i="2"/>
  <c r="N5" i="2"/>
  <c r="O5" i="2"/>
  <c r="J17" i="2"/>
  <c r="M17" i="2"/>
  <c r="L17" i="2"/>
  <c r="O17" i="2"/>
  <c r="N17" i="2"/>
  <c r="K17" i="2"/>
  <c r="J232" i="2"/>
  <c r="O495" i="2"/>
  <c r="K479" i="2"/>
  <c r="O459" i="2"/>
  <c r="N440" i="2"/>
  <c r="M421" i="2"/>
  <c r="K394" i="2"/>
  <c r="K360" i="2"/>
  <c r="K310" i="2"/>
  <c r="M234" i="2"/>
  <c r="L24" i="2"/>
  <c r="J13" i="2"/>
  <c r="M13" i="2"/>
  <c r="N13" i="2"/>
  <c r="O13" i="2"/>
  <c r="K13" i="2"/>
  <c r="L13" i="2"/>
  <c r="J28" i="2"/>
  <c r="K28" i="2"/>
  <c r="L28" i="2"/>
  <c r="M28" i="2"/>
  <c r="N28" i="2"/>
  <c r="O28" i="2"/>
  <c r="N493" i="2"/>
  <c r="M476" i="2"/>
  <c r="L457" i="2"/>
  <c r="K438" i="2"/>
  <c r="O418" i="2"/>
  <c r="M389" i="2"/>
  <c r="N354" i="2"/>
  <c r="M300" i="2"/>
  <c r="L223" i="2"/>
  <c r="O22" i="2"/>
  <c r="J248" i="2"/>
  <c r="L248" i="2"/>
  <c r="N248" i="2"/>
  <c r="K248" i="2"/>
  <c r="O248" i="2"/>
  <c r="J245" i="2"/>
  <c r="O245" i="2"/>
  <c r="L245" i="2"/>
  <c r="K245" i="2"/>
  <c r="N245" i="2"/>
  <c r="J242" i="2"/>
  <c r="K242" i="2"/>
  <c r="L242" i="2"/>
  <c r="M242" i="2"/>
  <c r="N242" i="2"/>
  <c r="J239" i="2"/>
  <c r="M239" i="2"/>
  <c r="N239" i="2"/>
  <c r="O239" i="2"/>
  <c r="K239" i="2"/>
  <c r="J236" i="2"/>
  <c r="L236" i="2"/>
  <c r="M236" i="2"/>
  <c r="N236" i="2"/>
  <c r="O236" i="2"/>
  <c r="K236" i="2"/>
  <c r="J233" i="2"/>
  <c r="O233" i="2"/>
  <c r="K233" i="2"/>
  <c r="L233" i="2"/>
  <c r="M233" i="2"/>
  <c r="J230" i="2"/>
  <c r="K230" i="2"/>
  <c r="L230" i="2"/>
  <c r="O230" i="2"/>
  <c r="N230" i="2"/>
  <c r="J227" i="2"/>
  <c r="M227" i="2"/>
  <c r="N227" i="2"/>
  <c r="O227" i="2"/>
  <c r="K227" i="2"/>
  <c r="J224" i="2"/>
  <c r="L224" i="2"/>
  <c r="N224" i="2"/>
  <c r="O224" i="2"/>
  <c r="J221" i="2"/>
  <c r="O221" i="2"/>
  <c r="K221" i="2"/>
  <c r="N221" i="2"/>
  <c r="L221" i="2"/>
  <c r="J218" i="2"/>
  <c r="K218" i="2"/>
  <c r="L218" i="2"/>
  <c r="N218" i="2"/>
  <c r="O218" i="2"/>
  <c r="M218" i="2"/>
  <c r="J215" i="2"/>
  <c r="M215" i="2"/>
  <c r="N215" i="2"/>
  <c r="O215" i="2"/>
  <c r="K215" i="2"/>
  <c r="L215" i="2"/>
  <c r="J212" i="2"/>
  <c r="L212" i="2"/>
  <c r="N212" i="2"/>
  <c r="M212" i="2"/>
  <c r="O212" i="2"/>
  <c r="J209" i="2"/>
  <c r="O209" i="2"/>
  <c r="L209" i="2"/>
  <c r="K209" i="2"/>
  <c r="M209" i="2"/>
  <c r="N209" i="2"/>
  <c r="J206" i="2"/>
  <c r="O206" i="2"/>
  <c r="L206" i="2"/>
  <c r="M206" i="2"/>
  <c r="J203" i="2"/>
  <c r="K203" i="2"/>
  <c r="L203" i="2"/>
  <c r="M203" i="2"/>
  <c r="O203" i="2"/>
  <c r="N203" i="2"/>
  <c r="J200" i="2"/>
  <c r="N200" i="2"/>
  <c r="O200" i="2"/>
  <c r="L200" i="2"/>
  <c r="M200" i="2"/>
  <c r="J197" i="2"/>
  <c r="L197" i="2"/>
  <c r="M197" i="2"/>
  <c r="N197" i="2"/>
  <c r="O197" i="2"/>
  <c r="K197" i="2"/>
  <c r="J194" i="2"/>
  <c r="L194" i="2"/>
  <c r="N194" i="2"/>
  <c r="M194" i="2"/>
  <c r="O194" i="2"/>
  <c r="K194" i="2"/>
  <c r="J191" i="2"/>
  <c r="K191" i="2"/>
  <c r="L191" i="2"/>
  <c r="M191" i="2"/>
  <c r="N191" i="2"/>
  <c r="J188" i="2"/>
  <c r="N188" i="2"/>
  <c r="O188" i="2"/>
  <c r="M188" i="2"/>
  <c r="K188" i="2"/>
  <c r="L188" i="2"/>
  <c r="J185" i="2"/>
  <c r="M185" i="2"/>
  <c r="N185" i="2"/>
  <c r="O185" i="2"/>
  <c r="K185" i="2"/>
  <c r="L185" i="2"/>
  <c r="J182" i="2"/>
  <c r="M182" i="2"/>
  <c r="N182" i="2"/>
  <c r="O182" i="2"/>
  <c r="L182" i="2"/>
  <c r="J179" i="2"/>
  <c r="K179" i="2"/>
  <c r="L179" i="2"/>
  <c r="M179" i="2"/>
  <c r="N179" i="2"/>
  <c r="O179" i="2"/>
  <c r="J176" i="2"/>
  <c r="N176" i="2"/>
  <c r="O176" i="2"/>
  <c r="K176" i="2"/>
  <c r="L176" i="2"/>
  <c r="J173" i="2"/>
  <c r="K173" i="2"/>
  <c r="L173" i="2"/>
  <c r="N173" i="2"/>
  <c r="O173" i="2"/>
  <c r="M173" i="2"/>
  <c r="J170" i="2"/>
  <c r="K170" i="2"/>
  <c r="L170" i="2"/>
  <c r="O170" i="2"/>
  <c r="N170" i="2"/>
  <c r="M170" i="2"/>
  <c r="J167" i="2"/>
  <c r="K167" i="2"/>
  <c r="L167" i="2"/>
  <c r="M167" i="2"/>
  <c r="N167" i="2"/>
  <c r="J164" i="2"/>
  <c r="N164" i="2"/>
  <c r="O164" i="2"/>
  <c r="K164" i="2"/>
  <c r="L164" i="2"/>
  <c r="M164" i="2"/>
  <c r="J161" i="2"/>
  <c r="O161" i="2"/>
  <c r="L161" i="2"/>
  <c r="K161" i="2"/>
  <c r="M161" i="2"/>
  <c r="J158" i="2"/>
  <c r="O158" i="2"/>
  <c r="L158" i="2"/>
  <c r="M158" i="2"/>
  <c r="N158" i="2"/>
  <c r="J155" i="2"/>
  <c r="K155" i="2"/>
  <c r="L155" i="2"/>
  <c r="M155" i="2"/>
  <c r="O155" i="2"/>
  <c r="J152" i="2"/>
  <c r="N152" i="2"/>
  <c r="O152" i="2"/>
  <c r="L152" i="2"/>
  <c r="K152" i="2"/>
  <c r="M152" i="2"/>
  <c r="J149" i="2"/>
  <c r="L149" i="2"/>
  <c r="M149" i="2"/>
  <c r="N149" i="2"/>
  <c r="O149" i="2"/>
  <c r="K149" i="2"/>
  <c r="J146" i="2"/>
  <c r="L146" i="2"/>
  <c r="N146" i="2"/>
  <c r="K146" i="2"/>
  <c r="M146" i="2"/>
  <c r="J143" i="2"/>
  <c r="K143" i="2"/>
  <c r="L143" i="2"/>
  <c r="M143" i="2"/>
  <c r="N143" i="2"/>
  <c r="O143" i="2"/>
  <c r="J140" i="2"/>
  <c r="N140" i="2"/>
  <c r="O140" i="2"/>
  <c r="M140" i="2"/>
  <c r="K140" i="2"/>
  <c r="L140" i="2"/>
  <c r="J137" i="2"/>
  <c r="M137" i="2"/>
  <c r="N137" i="2"/>
  <c r="O137" i="2"/>
  <c r="K137" i="2"/>
  <c r="L137" i="2"/>
  <c r="J134" i="2"/>
  <c r="M134" i="2"/>
  <c r="N134" i="2"/>
  <c r="O134" i="2"/>
  <c r="K134" i="2"/>
  <c r="L134" i="2"/>
  <c r="J131" i="2"/>
  <c r="K131" i="2"/>
  <c r="L131" i="2"/>
  <c r="M131" i="2"/>
  <c r="N131" i="2"/>
  <c r="O131" i="2"/>
  <c r="J128" i="2"/>
  <c r="N128" i="2"/>
  <c r="O128" i="2"/>
  <c r="K128" i="2"/>
  <c r="L128" i="2"/>
  <c r="J125" i="2"/>
  <c r="K125" i="2"/>
  <c r="L125" i="2"/>
  <c r="N125" i="2"/>
  <c r="O125" i="2"/>
  <c r="M125" i="2"/>
  <c r="J122" i="2"/>
  <c r="K122" i="2"/>
  <c r="L122" i="2"/>
  <c r="O122" i="2"/>
  <c r="N122" i="2"/>
  <c r="M122" i="2"/>
  <c r="J119" i="2"/>
  <c r="K119" i="2"/>
  <c r="L119" i="2"/>
  <c r="M119" i="2"/>
  <c r="O119" i="2"/>
  <c r="J116" i="2"/>
  <c r="N116" i="2"/>
  <c r="O116" i="2"/>
  <c r="K116" i="2"/>
  <c r="L116" i="2"/>
  <c r="M116" i="2"/>
  <c r="J113" i="2"/>
  <c r="O113" i="2"/>
  <c r="L113" i="2"/>
  <c r="K113" i="2"/>
  <c r="M113" i="2"/>
  <c r="J110" i="2"/>
  <c r="O110" i="2"/>
  <c r="K110" i="2"/>
  <c r="M110" i="2"/>
  <c r="N110" i="2"/>
  <c r="J107" i="2"/>
  <c r="K107" i="2"/>
  <c r="L107" i="2"/>
  <c r="M107" i="2"/>
  <c r="N107" i="2"/>
  <c r="O107" i="2"/>
  <c r="J104" i="2"/>
  <c r="N104" i="2"/>
  <c r="O104" i="2"/>
  <c r="L104" i="2"/>
  <c r="J101" i="2"/>
  <c r="M101" i="2"/>
  <c r="L101" i="2"/>
  <c r="N101" i="2"/>
  <c r="O101" i="2"/>
  <c r="K101" i="2"/>
  <c r="J98" i="2"/>
  <c r="K98" i="2"/>
  <c r="L98" i="2"/>
  <c r="M98" i="2"/>
  <c r="O98" i="2"/>
  <c r="J95" i="2"/>
  <c r="K95" i="2"/>
  <c r="L95" i="2"/>
  <c r="M95" i="2"/>
  <c r="N95" i="2"/>
  <c r="O95" i="2"/>
  <c r="J92" i="2"/>
  <c r="N92" i="2"/>
  <c r="O92" i="2"/>
  <c r="K92" i="2"/>
  <c r="L92" i="2"/>
  <c r="M92" i="2"/>
  <c r="J89" i="2"/>
  <c r="M89" i="2"/>
  <c r="L89" i="2"/>
  <c r="N89" i="2"/>
  <c r="O89" i="2"/>
  <c r="J86" i="2"/>
  <c r="K86" i="2"/>
  <c r="O86" i="2"/>
  <c r="M86" i="2"/>
  <c r="N86" i="2"/>
  <c r="J83" i="2"/>
  <c r="K83" i="2"/>
  <c r="L83" i="2"/>
  <c r="M83" i="2"/>
  <c r="N83" i="2"/>
  <c r="O83" i="2"/>
  <c r="J80" i="2"/>
  <c r="N80" i="2"/>
  <c r="O80" i="2"/>
  <c r="K80" i="2"/>
  <c r="L80" i="2"/>
  <c r="M80" i="2"/>
  <c r="J77" i="2"/>
  <c r="M77" i="2"/>
  <c r="K77" i="2"/>
  <c r="L77" i="2"/>
  <c r="J74" i="2"/>
  <c r="O74" i="2"/>
  <c r="K74" i="2"/>
  <c r="L74" i="2"/>
  <c r="M74" i="2"/>
  <c r="J71" i="2"/>
  <c r="K71" i="2"/>
  <c r="L71" i="2"/>
  <c r="M71" i="2"/>
  <c r="N71" i="2"/>
  <c r="O71" i="2"/>
  <c r="J68" i="2"/>
  <c r="N68" i="2"/>
  <c r="O68" i="2"/>
  <c r="K68" i="2"/>
  <c r="L68" i="2"/>
  <c r="M68" i="2"/>
  <c r="J65" i="2"/>
  <c r="M65" i="2"/>
  <c r="L65" i="2"/>
  <c r="N65" i="2"/>
  <c r="O65" i="2"/>
  <c r="J62" i="2"/>
  <c r="K62" i="2"/>
  <c r="L62" i="2"/>
  <c r="M62" i="2"/>
  <c r="O62" i="2"/>
  <c r="J59" i="2"/>
  <c r="K59" i="2"/>
  <c r="L59" i="2"/>
  <c r="M59" i="2"/>
  <c r="O59" i="2"/>
  <c r="N59" i="2"/>
  <c r="J56" i="2"/>
  <c r="N56" i="2"/>
  <c r="O56" i="2"/>
  <c r="K56" i="2"/>
  <c r="M56" i="2"/>
  <c r="J53" i="2"/>
  <c r="M53" i="2"/>
  <c r="L53" i="2"/>
  <c r="O53" i="2"/>
  <c r="K53" i="2"/>
  <c r="N53" i="2"/>
  <c r="J50" i="2"/>
  <c r="K50" i="2"/>
  <c r="O50" i="2"/>
  <c r="M50" i="2"/>
  <c r="N50" i="2"/>
  <c r="J47" i="2"/>
  <c r="K47" i="2"/>
  <c r="L47" i="2"/>
  <c r="M47" i="2"/>
  <c r="N47" i="2"/>
  <c r="O47" i="2"/>
  <c r="J44" i="2"/>
  <c r="N44" i="2"/>
  <c r="O44" i="2"/>
  <c r="K44" i="2"/>
  <c r="L44" i="2"/>
  <c r="M44" i="2"/>
  <c r="J41" i="2"/>
  <c r="M41" i="2"/>
  <c r="L41" i="2"/>
  <c r="N41" i="2"/>
  <c r="O41" i="2"/>
  <c r="K41" i="2"/>
  <c r="J38" i="2"/>
  <c r="O38" i="2"/>
  <c r="L38" i="2"/>
  <c r="N38" i="2"/>
  <c r="J35" i="2"/>
  <c r="K35" i="2"/>
  <c r="L35" i="2"/>
  <c r="M35" i="2"/>
  <c r="N35" i="2"/>
  <c r="O35" i="2"/>
  <c r="J32" i="2"/>
  <c r="N32" i="2"/>
  <c r="O32" i="2"/>
  <c r="L32" i="2"/>
  <c r="K32" i="2"/>
  <c r="M32" i="2"/>
  <c r="J29" i="2"/>
  <c r="M29" i="2"/>
  <c r="L29" i="2"/>
  <c r="N29" i="2"/>
  <c r="O29" i="2"/>
  <c r="J91" i="2"/>
  <c r="J34" i="2"/>
  <c r="M221" i="2"/>
  <c r="K182" i="2"/>
  <c r="N161" i="2"/>
  <c r="J151" i="2"/>
  <c r="N233" i="2"/>
  <c r="K200" i="2"/>
  <c r="O177" i="2"/>
  <c r="M136" i="2"/>
  <c r="J148" i="2"/>
  <c r="L199" i="2"/>
  <c r="N155" i="2"/>
  <c r="N113" i="2"/>
  <c r="K89" i="2"/>
  <c r="K65" i="2"/>
  <c r="J231" i="2"/>
  <c r="M231" i="2"/>
  <c r="K231" i="2"/>
  <c r="L231" i="2"/>
  <c r="N231" i="2"/>
  <c r="O231" i="2"/>
  <c r="J228" i="2"/>
  <c r="M228" i="2"/>
  <c r="K228" i="2"/>
  <c r="L228" i="2"/>
  <c r="O228" i="2"/>
  <c r="J225" i="2"/>
  <c r="K225" i="2"/>
  <c r="L225" i="2"/>
  <c r="M225" i="2"/>
  <c r="O225" i="2"/>
  <c r="N225" i="2"/>
  <c r="J222" i="2"/>
  <c r="N222" i="2"/>
  <c r="O222" i="2"/>
  <c r="K222" i="2"/>
  <c r="L222" i="2"/>
  <c r="M222" i="2"/>
  <c r="J219" i="2"/>
  <c r="M219" i="2"/>
  <c r="O219" i="2"/>
  <c r="K219" i="2"/>
  <c r="N219" i="2"/>
  <c r="J216" i="2"/>
  <c r="M216" i="2"/>
  <c r="K216" i="2"/>
  <c r="O216" i="2"/>
  <c r="J213" i="2"/>
  <c r="K213" i="2"/>
  <c r="L213" i="2"/>
  <c r="M213" i="2"/>
  <c r="J210" i="2"/>
  <c r="N210" i="2"/>
  <c r="O210" i="2"/>
  <c r="K210" i="2"/>
  <c r="L210" i="2"/>
  <c r="J207" i="2"/>
  <c r="O207" i="2"/>
  <c r="N207" i="2"/>
  <c r="K207" i="2"/>
  <c r="L207" i="2"/>
  <c r="M207" i="2"/>
  <c r="J204" i="2"/>
  <c r="N204" i="2"/>
  <c r="O204" i="2"/>
  <c r="L204" i="2"/>
  <c r="J201" i="2"/>
  <c r="K201" i="2"/>
  <c r="N201" i="2"/>
  <c r="O201" i="2"/>
  <c r="L201" i="2"/>
  <c r="M201" i="2"/>
  <c r="J198" i="2"/>
  <c r="L198" i="2"/>
  <c r="M198" i="2"/>
  <c r="N198" i="2"/>
  <c r="K198" i="2"/>
  <c r="O198" i="2"/>
  <c r="J195" i="2"/>
  <c r="O195" i="2"/>
  <c r="K195" i="2"/>
  <c r="L195" i="2"/>
  <c r="M195" i="2"/>
  <c r="N195" i="2"/>
  <c r="J192" i="2"/>
  <c r="K192" i="2"/>
  <c r="L192" i="2"/>
  <c r="M192" i="2"/>
  <c r="O192" i="2"/>
  <c r="J189" i="2"/>
  <c r="K189" i="2"/>
  <c r="L189" i="2"/>
  <c r="M189" i="2"/>
  <c r="N189" i="2"/>
  <c r="J186" i="2"/>
  <c r="L186" i="2"/>
  <c r="M186" i="2"/>
  <c r="N186" i="2"/>
  <c r="O186" i="2"/>
  <c r="J183" i="2"/>
  <c r="O183" i="2"/>
  <c r="L183" i="2"/>
  <c r="M183" i="2"/>
  <c r="N183" i="2"/>
  <c r="J180" i="2"/>
  <c r="M180" i="2"/>
  <c r="L180" i="2"/>
  <c r="N180" i="2"/>
  <c r="O180" i="2"/>
  <c r="J177" i="2"/>
  <c r="K177" i="2"/>
  <c r="M177" i="2"/>
  <c r="L177" i="2"/>
  <c r="J174" i="2"/>
  <c r="L174" i="2"/>
  <c r="M174" i="2"/>
  <c r="N174" i="2"/>
  <c r="K174" i="2"/>
  <c r="O174" i="2"/>
  <c r="J171" i="2"/>
  <c r="O171" i="2"/>
  <c r="M171" i="2"/>
  <c r="L171" i="2"/>
  <c r="N171" i="2"/>
  <c r="J168" i="2"/>
  <c r="M168" i="2"/>
  <c r="N168" i="2"/>
  <c r="O168" i="2"/>
  <c r="J165" i="2"/>
  <c r="K165" i="2"/>
  <c r="M165" i="2"/>
  <c r="O165" i="2"/>
  <c r="N165" i="2"/>
  <c r="J162" i="2"/>
  <c r="L162" i="2"/>
  <c r="M162" i="2"/>
  <c r="N162" i="2"/>
  <c r="O162" i="2"/>
  <c r="K162" i="2"/>
  <c r="J159" i="2"/>
  <c r="O159" i="2"/>
  <c r="N159" i="2"/>
  <c r="K159" i="2"/>
  <c r="L159" i="2"/>
  <c r="M159" i="2"/>
  <c r="J156" i="2"/>
  <c r="N156" i="2"/>
  <c r="O156" i="2"/>
  <c r="L156" i="2"/>
  <c r="K156" i="2"/>
  <c r="J153" i="2"/>
  <c r="K153" i="2"/>
  <c r="N153" i="2"/>
  <c r="O153" i="2"/>
  <c r="L153" i="2"/>
  <c r="J150" i="2"/>
  <c r="L150" i="2"/>
  <c r="M150" i="2"/>
  <c r="N150" i="2"/>
  <c r="K150" i="2"/>
  <c r="O150" i="2"/>
  <c r="J147" i="2"/>
  <c r="O147" i="2"/>
  <c r="K147" i="2"/>
  <c r="L147" i="2"/>
  <c r="M147" i="2"/>
  <c r="N147" i="2"/>
  <c r="J144" i="2"/>
  <c r="K144" i="2"/>
  <c r="L144" i="2"/>
  <c r="M144" i="2"/>
  <c r="O144" i="2"/>
  <c r="N144" i="2"/>
  <c r="J141" i="2"/>
  <c r="K141" i="2"/>
  <c r="L141" i="2"/>
  <c r="M141" i="2"/>
  <c r="O141" i="2"/>
  <c r="J138" i="2"/>
  <c r="L138" i="2"/>
  <c r="M138" i="2"/>
  <c r="N138" i="2"/>
  <c r="K138" i="2"/>
  <c r="O138" i="2"/>
  <c r="J135" i="2"/>
  <c r="O135" i="2"/>
  <c r="L135" i="2"/>
  <c r="M135" i="2"/>
  <c r="N135" i="2"/>
  <c r="K135" i="2"/>
  <c r="J132" i="2"/>
  <c r="M132" i="2"/>
  <c r="K132" i="2"/>
  <c r="O132" i="2"/>
  <c r="J129" i="2"/>
  <c r="K129" i="2"/>
  <c r="M129" i="2"/>
  <c r="N129" i="2"/>
  <c r="O129" i="2"/>
  <c r="J126" i="2"/>
  <c r="L126" i="2"/>
  <c r="M126" i="2"/>
  <c r="N126" i="2"/>
  <c r="K126" i="2"/>
  <c r="J123" i="2"/>
  <c r="O123" i="2"/>
  <c r="M123" i="2"/>
  <c r="K123" i="2"/>
  <c r="L123" i="2"/>
  <c r="N123" i="2"/>
  <c r="J120" i="2"/>
  <c r="M120" i="2"/>
  <c r="N120" i="2"/>
  <c r="O120" i="2"/>
  <c r="K120" i="2"/>
  <c r="J117" i="2"/>
  <c r="K117" i="2"/>
  <c r="M117" i="2"/>
  <c r="O117" i="2"/>
  <c r="L117" i="2"/>
  <c r="J114" i="2"/>
  <c r="L114" i="2"/>
  <c r="M114" i="2"/>
  <c r="N114" i="2"/>
  <c r="O114" i="2"/>
  <c r="K114" i="2"/>
  <c r="J111" i="2"/>
  <c r="O111" i="2"/>
  <c r="N111" i="2"/>
  <c r="K111" i="2"/>
  <c r="L111" i="2"/>
  <c r="M111" i="2"/>
  <c r="J108" i="2"/>
  <c r="N108" i="2"/>
  <c r="M108" i="2"/>
  <c r="O108" i="2"/>
  <c r="K108" i="2"/>
  <c r="L108" i="2"/>
  <c r="J105" i="2"/>
  <c r="K105" i="2"/>
  <c r="L105" i="2"/>
  <c r="M105" i="2"/>
  <c r="N105" i="2"/>
  <c r="J102" i="2"/>
  <c r="L102" i="2"/>
  <c r="M102" i="2"/>
  <c r="N102" i="2"/>
  <c r="K102" i="2"/>
  <c r="J99" i="2"/>
  <c r="K99" i="2"/>
  <c r="O99" i="2"/>
  <c r="L99" i="2"/>
  <c r="M99" i="2"/>
  <c r="N99" i="2"/>
  <c r="J96" i="2"/>
  <c r="N96" i="2"/>
  <c r="M96" i="2"/>
  <c r="K96" i="2"/>
  <c r="O96" i="2"/>
  <c r="L96" i="2"/>
  <c r="J93" i="2"/>
  <c r="K93" i="2"/>
  <c r="L93" i="2"/>
  <c r="M93" i="2"/>
  <c r="O93" i="2"/>
  <c r="J90" i="2"/>
  <c r="L90" i="2"/>
  <c r="M90" i="2"/>
  <c r="N90" i="2"/>
  <c r="O90" i="2"/>
  <c r="K90" i="2"/>
  <c r="J87" i="2"/>
  <c r="K87" i="2"/>
  <c r="O87" i="2"/>
  <c r="L87" i="2"/>
  <c r="M87" i="2"/>
  <c r="J84" i="2"/>
  <c r="N84" i="2"/>
  <c r="K84" i="2"/>
  <c r="M84" i="2"/>
  <c r="O84" i="2"/>
  <c r="L84" i="2"/>
  <c r="J81" i="2"/>
  <c r="K81" i="2"/>
  <c r="M81" i="2"/>
  <c r="L81" i="2"/>
  <c r="O81" i="2"/>
  <c r="J78" i="2"/>
  <c r="L78" i="2"/>
  <c r="M78" i="2"/>
  <c r="N78" i="2"/>
  <c r="O78" i="2"/>
  <c r="J75" i="2"/>
  <c r="K75" i="2"/>
  <c r="O75" i="2"/>
  <c r="M75" i="2"/>
  <c r="L75" i="2"/>
  <c r="N75" i="2"/>
  <c r="J72" i="2"/>
  <c r="N72" i="2"/>
  <c r="M72" i="2"/>
  <c r="O72" i="2"/>
  <c r="K72" i="2"/>
  <c r="J69" i="2"/>
  <c r="K69" i="2"/>
  <c r="L69" i="2"/>
  <c r="M69" i="2"/>
  <c r="N69" i="2"/>
  <c r="O69" i="2"/>
  <c r="J66" i="2"/>
  <c r="L66" i="2"/>
  <c r="M66" i="2"/>
  <c r="N66" i="2"/>
  <c r="K66" i="2"/>
  <c r="J63" i="2"/>
  <c r="K63" i="2"/>
  <c r="O63" i="2"/>
  <c r="L63" i="2"/>
  <c r="M63" i="2"/>
  <c r="J60" i="2"/>
  <c r="N60" i="2"/>
  <c r="M60" i="2"/>
  <c r="K60" i="2"/>
  <c r="L60" i="2"/>
  <c r="O60" i="2"/>
  <c r="J57" i="2"/>
  <c r="K57" i="2"/>
  <c r="L57" i="2"/>
  <c r="M57" i="2"/>
  <c r="N57" i="2"/>
  <c r="O57" i="2"/>
  <c r="J54" i="2"/>
  <c r="L54" i="2"/>
  <c r="M54" i="2"/>
  <c r="N54" i="2"/>
  <c r="O54" i="2"/>
  <c r="J51" i="2"/>
  <c r="K51" i="2"/>
  <c r="O51" i="2"/>
  <c r="L51" i="2"/>
  <c r="M51" i="2"/>
  <c r="N51" i="2"/>
  <c r="J48" i="2"/>
  <c r="N48" i="2"/>
  <c r="K48" i="2"/>
  <c r="O48" i="2"/>
  <c r="M48" i="2"/>
  <c r="J45" i="2"/>
  <c r="K45" i="2"/>
  <c r="L45" i="2"/>
  <c r="O45" i="2"/>
  <c r="M45" i="2"/>
  <c r="J42" i="2"/>
  <c r="L42" i="2"/>
  <c r="M42" i="2"/>
  <c r="N42" i="2"/>
  <c r="O42" i="2"/>
  <c r="J39" i="2"/>
  <c r="K39" i="2"/>
  <c r="O39" i="2"/>
  <c r="M39" i="2"/>
  <c r="N39" i="2"/>
  <c r="J36" i="2"/>
  <c r="N36" i="2"/>
  <c r="M36" i="2"/>
  <c r="O36" i="2"/>
  <c r="K36" i="2"/>
  <c r="L36" i="2"/>
  <c r="J33" i="2"/>
  <c r="K33" i="2"/>
  <c r="L33" i="2"/>
  <c r="M33" i="2"/>
  <c r="N33" i="2"/>
  <c r="J30" i="2"/>
  <c r="L30" i="2"/>
  <c r="M30" i="2"/>
  <c r="N30" i="2"/>
  <c r="O30" i="2"/>
  <c r="K30" i="2"/>
  <c r="M248" i="2"/>
  <c r="L216" i="2"/>
  <c r="N196" i="2"/>
  <c r="M176" i="2"/>
  <c r="N132" i="2"/>
  <c r="N63" i="2"/>
  <c r="L39" i="2"/>
  <c r="M245" i="2"/>
  <c r="M230" i="2"/>
  <c r="O213" i="2"/>
  <c r="N192" i="2"/>
  <c r="M153" i="2"/>
  <c r="L132" i="2"/>
  <c r="L110" i="2"/>
  <c r="N87" i="2"/>
  <c r="N228" i="2"/>
  <c r="N213" i="2"/>
  <c r="O191" i="2"/>
  <c r="K171" i="2"/>
  <c r="L129" i="2"/>
  <c r="O105" i="2"/>
  <c r="L227" i="2"/>
  <c r="K212" i="2"/>
  <c r="L168" i="2"/>
  <c r="M128" i="2"/>
  <c r="M104" i="2"/>
  <c r="N81" i="2"/>
  <c r="J205" i="2"/>
  <c r="M205" i="2"/>
  <c r="N205" i="2"/>
  <c r="O205" i="2"/>
  <c r="K205" i="2"/>
  <c r="J202" i="2"/>
  <c r="K202" i="2"/>
  <c r="M202" i="2"/>
  <c r="N202" i="2"/>
  <c r="O202" i="2"/>
  <c r="L202" i="2"/>
  <c r="K199" i="2"/>
  <c r="N199" i="2"/>
  <c r="M199" i="2"/>
  <c r="O199" i="2"/>
  <c r="K196" i="2"/>
  <c r="L196" i="2"/>
  <c r="M196" i="2"/>
  <c r="O196" i="2"/>
  <c r="J193" i="2"/>
  <c r="M193" i="2"/>
  <c r="N193" i="2"/>
  <c r="O193" i="2"/>
  <c r="K193" i="2"/>
  <c r="L193" i="2"/>
  <c r="J190" i="2"/>
  <c r="N190" i="2"/>
  <c r="K190" i="2"/>
  <c r="L190" i="2"/>
  <c r="N187" i="2"/>
  <c r="O187" i="2"/>
  <c r="K187" i="2"/>
  <c r="L187" i="2"/>
  <c r="M187" i="2"/>
  <c r="K184" i="2"/>
  <c r="L184" i="2"/>
  <c r="N184" i="2"/>
  <c r="O184" i="2"/>
  <c r="M184" i="2"/>
  <c r="J181" i="2"/>
  <c r="M181" i="2"/>
  <c r="N181" i="2"/>
  <c r="O181" i="2"/>
  <c r="K181" i="2"/>
  <c r="L181" i="2"/>
  <c r="J178" i="2"/>
  <c r="K178" i="2"/>
  <c r="O178" i="2"/>
  <c r="L178" i="2"/>
  <c r="M178" i="2"/>
  <c r="N178" i="2"/>
  <c r="K175" i="2"/>
  <c r="O175" i="2"/>
  <c r="M175" i="2"/>
  <c r="N175" i="2"/>
  <c r="K172" i="2"/>
  <c r="L172" i="2"/>
  <c r="O172" i="2"/>
  <c r="M172" i="2"/>
  <c r="N172" i="2"/>
  <c r="J169" i="2"/>
  <c r="M169" i="2"/>
  <c r="N169" i="2"/>
  <c r="O169" i="2"/>
  <c r="L169" i="2"/>
  <c r="K169" i="2"/>
  <c r="J166" i="2"/>
  <c r="L166" i="2"/>
  <c r="M166" i="2"/>
  <c r="N166" i="2"/>
  <c r="K166" i="2"/>
  <c r="O166" i="2"/>
  <c r="L163" i="2"/>
  <c r="M163" i="2"/>
  <c r="N163" i="2"/>
  <c r="O163" i="2"/>
  <c r="K160" i="2"/>
  <c r="L160" i="2"/>
  <c r="M160" i="2"/>
  <c r="N160" i="2"/>
  <c r="O160" i="2"/>
  <c r="J157" i="2"/>
  <c r="M157" i="2"/>
  <c r="N157" i="2"/>
  <c r="O157" i="2"/>
  <c r="K157" i="2"/>
  <c r="L157" i="2"/>
  <c r="J154" i="2"/>
  <c r="K154" i="2"/>
  <c r="M154" i="2"/>
  <c r="N154" i="2"/>
  <c r="O154" i="2"/>
  <c r="K151" i="2"/>
  <c r="N151" i="2"/>
  <c r="M151" i="2"/>
  <c r="O151" i="2"/>
  <c r="K148" i="2"/>
  <c r="L148" i="2"/>
  <c r="N148" i="2"/>
  <c r="M148" i="2"/>
  <c r="J145" i="2"/>
  <c r="M145" i="2"/>
  <c r="N145" i="2"/>
  <c r="O145" i="2"/>
  <c r="K145" i="2"/>
  <c r="L145" i="2"/>
  <c r="J142" i="2"/>
  <c r="N142" i="2"/>
  <c r="K142" i="2"/>
  <c r="N139" i="2"/>
  <c r="O139" i="2"/>
  <c r="M139" i="2"/>
  <c r="K139" i="2"/>
  <c r="K136" i="2"/>
  <c r="L136" i="2"/>
  <c r="N136" i="2"/>
  <c r="O136" i="2"/>
  <c r="J133" i="2"/>
  <c r="M133" i="2"/>
  <c r="N133" i="2"/>
  <c r="O133" i="2"/>
  <c r="K133" i="2"/>
  <c r="J130" i="2"/>
  <c r="K130" i="2"/>
  <c r="O130" i="2"/>
  <c r="L130" i="2"/>
  <c r="M130" i="2"/>
  <c r="N130" i="2"/>
  <c r="K127" i="2"/>
  <c r="O127" i="2"/>
  <c r="M127" i="2"/>
  <c r="L127" i="2"/>
  <c r="N127" i="2"/>
  <c r="K124" i="2"/>
  <c r="L124" i="2"/>
  <c r="O124" i="2"/>
  <c r="M124" i="2"/>
  <c r="J121" i="2"/>
  <c r="M121" i="2"/>
  <c r="N121" i="2"/>
  <c r="O121" i="2"/>
  <c r="L121" i="2"/>
  <c r="K121" i="2"/>
  <c r="J118" i="2"/>
  <c r="L118" i="2"/>
  <c r="M118" i="2"/>
  <c r="N118" i="2"/>
  <c r="L115" i="2"/>
  <c r="M115" i="2"/>
  <c r="N115" i="2"/>
  <c r="K115" i="2"/>
  <c r="O115" i="2"/>
  <c r="K112" i="2"/>
  <c r="L112" i="2"/>
  <c r="M112" i="2"/>
  <c r="N112" i="2"/>
  <c r="J109" i="2"/>
  <c r="M109" i="2"/>
  <c r="N109" i="2"/>
  <c r="O109" i="2"/>
  <c r="K109" i="2"/>
  <c r="L109" i="2"/>
  <c r="J106" i="2"/>
  <c r="L106" i="2"/>
  <c r="K106" i="2"/>
  <c r="M106" i="2"/>
  <c r="N106" i="2"/>
  <c r="O106" i="2"/>
  <c r="O103" i="2"/>
  <c r="N103" i="2"/>
  <c r="K103" i="2"/>
  <c r="L103" i="2"/>
  <c r="K100" i="2"/>
  <c r="L100" i="2"/>
  <c r="M100" i="2"/>
  <c r="N100" i="2"/>
  <c r="O100" i="2"/>
  <c r="J97" i="2"/>
  <c r="M97" i="2"/>
  <c r="N97" i="2"/>
  <c r="O97" i="2"/>
  <c r="K97" i="2"/>
  <c r="L97" i="2"/>
  <c r="J94" i="2"/>
  <c r="L94" i="2"/>
  <c r="K94" i="2"/>
  <c r="M94" i="2"/>
  <c r="N94" i="2"/>
  <c r="O91" i="2"/>
  <c r="K91" i="2"/>
  <c r="L91" i="2"/>
  <c r="N91" i="2"/>
  <c r="K88" i="2"/>
  <c r="L88" i="2"/>
  <c r="N88" i="2"/>
  <c r="M88" i="2"/>
  <c r="J85" i="2"/>
  <c r="M85" i="2"/>
  <c r="N85" i="2"/>
  <c r="O85" i="2"/>
  <c r="K85" i="2"/>
  <c r="L85" i="2"/>
  <c r="J82" i="2"/>
  <c r="L82" i="2"/>
  <c r="K82" i="2"/>
  <c r="N82" i="2"/>
  <c r="O82" i="2"/>
  <c r="M82" i="2"/>
  <c r="O79" i="2"/>
  <c r="N79" i="2"/>
  <c r="K79" i="2"/>
  <c r="L79" i="2"/>
  <c r="M79" i="2"/>
  <c r="K76" i="2"/>
  <c r="L76" i="2"/>
  <c r="M76" i="2"/>
  <c r="N76" i="2"/>
  <c r="O76" i="2"/>
  <c r="J73" i="2"/>
  <c r="M73" i="2"/>
  <c r="N73" i="2"/>
  <c r="O73" i="2"/>
  <c r="K73" i="2"/>
  <c r="L73" i="2"/>
  <c r="J70" i="2"/>
  <c r="L70" i="2"/>
  <c r="M70" i="2"/>
  <c r="K70" i="2"/>
  <c r="N70" i="2"/>
  <c r="O67" i="2"/>
  <c r="N67" i="2"/>
  <c r="K67" i="2"/>
  <c r="L67" i="2"/>
  <c r="M67" i="2"/>
  <c r="K64" i="2"/>
  <c r="L64" i="2"/>
  <c r="M64" i="2"/>
  <c r="O64" i="2"/>
  <c r="N64" i="2"/>
  <c r="J61" i="2"/>
  <c r="M61" i="2"/>
  <c r="N61" i="2"/>
  <c r="O61" i="2"/>
  <c r="K61" i="2"/>
  <c r="L58" i="2"/>
  <c r="K58" i="2"/>
  <c r="M58" i="2"/>
  <c r="N58" i="2"/>
  <c r="O55" i="2"/>
  <c r="K55" i="2"/>
  <c r="L55" i="2"/>
  <c r="M55" i="2"/>
  <c r="N55" i="2"/>
  <c r="K52" i="2"/>
  <c r="L52" i="2"/>
  <c r="M52" i="2"/>
  <c r="N52" i="2"/>
  <c r="O52" i="2"/>
  <c r="J49" i="2"/>
  <c r="M49" i="2"/>
  <c r="N49" i="2"/>
  <c r="O49" i="2"/>
  <c r="L46" i="2"/>
  <c r="K46" i="2"/>
  <c r="M46" i="2"/>
  <c r="N46" i="2"/>
  <c r="O46" i="2"/>
  <c r="O43" i="2"/>
  <c r="N43" i="2"/>
  <c r="L43" i="2"/>
  <c r="K43" i="2"/>
  <c r="M43" i="2"/>
  <c r="K40" i="2"/>
  <c r="L40" i="2"/>
  <c r="M40" i="2"/>
  <c r="N40" i="2"/>
  <c r="O40" i="2"/>
  <c r="J37" i="2"/>
  <c r="M37" i="2"/>
  <c r="N37" i="2"/>
  <c r="O37" i="2"/>
  <c r="K37" i="2"/>
  <c r="L37" i="2"/>
  <c r="L34" i="2"/>
  <c r="M34" i="2"/>
  <c r="N34" i="2"/>
  <c r="O34" i="2"/>
  <c r="O31" i="2"/>
  <c r="N31" i="2"/>
  <c r="K31" i="2"/>
  <c r="L31" i="2"/>
  <c r="J187" i="2"/>
  <c r="J115" i="2"/>
  <c r="J52" i="2"/>
  <c r="O242" i="2"/>
  <c r="M224" i="2"/>
  <c r="M210" i="2"/>
  <c r="M190" i="2"/>
  <c r="K168" i="2"/>
  <c r="O146" i="2"/>
  <c r="O126" i="2"/>
  <c r="K104" i="2"/>
  <c r="K78" i="2"/>
  <c r="L56" i="2"/>
  <c r="J184" i="2"/>
  <c r="J112" i="2"/>
  <c r="J46" i="2"/>
  <c r="K224" i="2"/>
  <c r="N206" i="2"/>
  <c r="O189" i="2"/>
  <c r="O167" i="2"/>
  <c r="O142" i="2"/>
  <c r="N124" i="2"/>
  <c r="M103" i="2"/>
  <c r="O77" i="2"/>
  <c r="K54" i="2"/>
  <c r="M31" i="2"/>
  <c r="J175" i="2"/>
  <c r="J103" i="2"/>
  <c r="J43" i="2"/>
  <c r="L239" i="2"/>
  <c r="K206" i="2"/>
  <c r="K186" i="2"/>
  <c r="L165" i="2"/>
  <c r="M142" i="2"/>
  <c r="L120" i="2"/>
  <c r="O102" i="2"/>
  <c r="N77" i="2"/>
  <c r="L50" i="2"/>
  <c r="K29" i="2"/>
  <c r="O4" i="2"/>
  <c r="N4" i="2"/>
  <c r="M4" i="2"/>
  <c r="L4" i="2"/>
  <c r="K4" i="2"/>
  <c r="B450" i="2"/>
  <c r="B432" i="2"/>
  <c r="B84" i="2"/>
  <c r="A379" i="2"/>
  <c r="A258" i="2"/>
  <c r="B246" i="2"/>
  <c r="A62" i="2"/>
  <c r="A50" i="2"/>
  <c r="B342" i="2"/>
  <c r="B157" i="2"/>
  <c r="A43" i="2"/>
  <c r="A72" i="2"/>
  <c r="A204" i="2"/>
  <c r="B156" i="2"/>
  <c r="B42" i="2"/>
  <c r="B420" i="2"/>
  <c r="A240" i="2"/>
  <c r="A228" i="2"/>
  <c r="B378" i="2"/>
  <c r="B330" i="2"/>
  <c r="B41" i="2"/>
  <c r="B402" i="2"/>
  <c r="A318" i="2"/>
  <c r="B144" i="2"/>
  <c r="B38" i="2"/>
  <c r="A270" i="2"/>
  <c r="A132" i="2"/>
  <c r="A456" i="2"/>
  <c r="A96" i="2"/>
  <c r="B30" i="2"/>
  <c r="B414" i="2"/>
  <c r="B234" i="2"/>
  <c r="A66" i="2"/>
  <c r="B492" i="2"/>
  <c r="A433" i="2"/>
  <c r="A73" i="2"/>
  <c r="A486" i="2"/>
  <c r="B19" i="2"/>
  <c r="A481" i="2"/>
  <c r="B306" i="2"/>
  <c r="B216" i="2"/>
  <c r="A109" i="2"/>
  <c r="B60" i="2"/>
  <c r="A331" i="2"/>
  <c r="A474" i="2"/>
  <c r="B390" i="2"/>
  <c r="A271" i="2"/>
  <c r="A97" i="2"/>
  <c r="B54" i="2"/>
  <c r="B18" i="2"/>
  <c r="A462" i="2"/>
  <c r="A4" i="2"/>
  <c r="B469" i="2"/>
  <c r="A427" i="2"/>
  <c r="B367" i="2"/>
  <c r="B319" i="2"/>
  <c r="B85" i="2"/>
  <c r="B355" i="2"/>
  <c r="B247" i="2"/>
  <c r="B211" i="2"/>
  <c r="A457" i="2"/>
  <c r="B133" i="2"/>
  <c r="A403" i="2"/>
  <c r="B343" i="2"/>
  <c r="B307" i="2"/>
  <c r="A55" i="2"/>
  <c r="B493" i="2"/>
  <c r="B187" i="2"/>
  <c r="B77" i="2"/>
  <c r="B29" i="2"/>
  <c r="B445" i="2"/>
  <c r="B295" i="2"/>
  <c r="B181" i="2"/>
  <c r="B74" i="2"/>
  <c r="B26" i="2"/>
  <c r="B235" i="2"/>
  <c r="A121" i="2"/>
  <c r="B53" i="2"/>
  <c r="B444" i="2"/>
  <c r="A168" i="2"/>
  <c r="B25" i="2"/>
  <c r="A500" i="2"/>
  <c r="B500" i="2"/>
  <c r="A476" i="2"/>
  <c r="B476" i="2"/>
  <c r="A452" i="2"/>
  <c r="B452" i="2"/>
  <c r="B440" i="2"/>
  <c r="A440" i="2"/>
  <c r="B428" i="2"/>
  <c r="A428" i="2"/>
  <c r="B416" i="2"/>
  <c r="A416" i="2"/>
  <c r="B404" i="2"/>
  <c r="A404" i="2"/>
  <c r="A335" i="2"/>
  <c r="B335" i="2"/>
  <c r="B326" i="2"/>
  <c r="A326" i="2"/>
  <c r="A314" i="2"/>
  <c r="B314" i="2"/>
  <c r="A266" i="2"/>
  <c r="B266" i="2"/>
  <c r="A254" i="2"/>
  <c r="B254" i="2"/>
  <c r="A242" i="2"/>
  <c r="B242" i="2"/>
  <c r="A230" i="2"/>
  <c r="B230" i="2"/>
  <c r="A218" i="2"/>
  <c r="B218" i="2"/>
  <c r="A206" i="2"/>
  <c r="B206" i="2"/>
  <c r="A194" i="2"/>
  <c r="B194" i="2"/>
  <c r="A182" i="2"/>
  <c r="B182" i="2"/>
  <c r="A170" i="2"/>
  <c r="B170" i="2"/>
  <c r="A272" i="2"/>
  <c r="A212" i="2"/>
  <c r="B119" i="2"/>
  <c r="A494" i="2"/>
  <c r="B365" i="2"/>
  <c r="A164" i="2"/>
  <c r="B410" i="2"/>
  <c r="B446" i="2"/>
  <c r="A362" i="2"/>
  <c r="B293" i="2"/>
  <c r="B308" i="2"/>
  <c r="B203" i="2"/>
  <c r="B422" i="2"/>
  <c r="B176" i="2"/>
  <c r="B260" i="2"/>
  <c r="B499" i="2"/>
  <c r="A499" i="2"/>
  <c r="B487" i="2"/>
  <c r="A487" i="2"/>
  <c r="B463" i="2"/>
  <c r="A463" i="2"/>
  <c r="A409" i="2"/>
  <c r="B409" i="2"/>
  <c r="B373" i="2"/>
  <c r="A373" i="2"/>
  <c r="B349" i="2"/>
  <c r="A349" i="2"/>
  <c r="A337" i="2"/>
  <c r="B337" i="2"/>
  <c r="A301" i="2"/>
  <c r="B301" i="2"/>
  <c r="A265" i="2"/>
  <c r="B265" i="2"/>
  <c r="A253" i="2"/>
  <c r="B253" i="2"/>
  <c r="A241" i="2"/>
  <c r="B241" i="2"/>
  <c r="A229" i="2"/>
  <c r="B229" i="2"/>
  <c r="A139" i="2"/>
  <c r="B139" i="2"/>
  <c r="B127" i="2"/>
  <c r="A127" i="2"/>
  <c r="B103" i="2"/>
  <c r="A103" i="2"/>
  <c r="A79" i="2"/>
  <c r="B79" i="2"/>
  <c r="A67" i="2"/>
  <c r="B67" i="2"/>
  <c r="A49" i="2"/>
  <c r="B49" i="2"/>
  <c r="B421" i="2"/>
  <c r="B353" i="2"/>
  <c r="B152" i="2"/>
  <c r="B482" i="2"/>
  <c r="B458" i="2"/>
  <c r="A439" i="2"/>
  <c r="B398" i="2"/>
  <c r="B374" i="2"/>
  <c r="B350" i="2"/>
  <c r="A283" i="2"/>
  <c r="B259" i="2"/>
  <c r="B239" i="2"/>
  <c r="B193" i="2"/>
  <c r="B169" i="2"/>
  <c r="B145" i="2"/>
  <c r="B122" i="2"/>
  <c r="B98" i="2"/>
  <c r="B61" i="2"/>
  <c r="B14" i="2"/>
  <c r="A497" i="2"/>
  <c r="B497" i="2"/>
  <c r="B488" i="2"/>
  <c r="A488" i="2"/>
  <c r="A479" i="2"/>
  <c r="B479" i="2"/>
  <c r="B464" i="2"/>
  <c r="A464" i="2"/>
  <c r="A455" i="2"/>
  <c r="B455" i="2"/>
  <c r="A443" i="2"/>
  <c r="B443" i="2"/>
  <c r="A431" i="2"/>
  <c r="B431" i="2"/>
  <c r="B392" i="2"/>
  <c r="A392" i="2"/>
  <c r="A347" i="2"/>
  <c r="B347" i="2"/>
  <c r="A302" i="2"/>
  <c r="B302" i="2"/>
  <c r="A290" i="2"/>
  <c r="B290" i="2"/>
  <c r="A257" i="2"/>
  <c r="B257" i="2"/>
  <c r="A233" i="2"/>
  <c r="B233" i="2"/>
  <c r="A221" i="2"/>
  <c r="B221" i="2"/>
  <c r="A197" i="2"/>
  <c r="B197" i="2"/>
  <c r="A185" i="2"/>
  <c r="B185" i="2"/>
  <c r="A158" i="2"/>
  <c r="B158" i="2"/>
  <c r="A101" i="2"/>
  <c r="B101" i="2"/>
  <c r="A95" i="2"/>
  <c r="B95" i="2"/>
  <c r="A92" i="2"/>
  <c r="B92" i="2"/>
  <c r="B167" i="2"/>
  <c r="A296" i="2"/>
  <c r="B473" i="2"/>
  <c r="B413" i="2"/>
  <c r="B248" i="2"/>
  <c r="B140" i="2"/>
  <c r="B449" i="2"/>
  <c r="B386" i="2"/>
  <c r="B110" i="2"/>
  <c r="A470" i="2"/>
  <c r="B341" i="2"/>
  <c r="A332" i="2"/>
  <c r="B179" i="2"/>
  <c r="B263" i="2"/>
  <c r="B200" i="2"/>
  <c r="A224" i="2"/>
  <c r="B155" i="2"/>
  <c r="B107" i="2"/>
  <c r="A451" i="2"/>
  <c r="B451" i="2"/>
  <c r="B397" i="2"/>
  <c r="A397" i="2"/>
  <c r="A277" i="2"/>
  <c r="B277" i="2"/>
  <c r="A217" i="2"/>
  <c r="B217" i="2"/>
  <c r="A205" i="2"/>
  <c r="B205" i="2"/>
  <c r="A31" i="2"/>
  <c r="B31" i="2"/>
  <c r="B461" i="2"/>
  <c r="B377" i="2"/>
  <c r="B199" i="2"/>
  <c r="B128" i="2"/>
  <c r="A24" i="2"/>
  <c r="B24" i="2"/>
  <c r="A11" i="2"/>
  <c r="B11" i="2"/>
  <c r="B437" i="2"/>
  <c r="B329" i="2"/>
  <c r="B305" i="2"/>
  <c r="B281" i="2"/>
  <c r="B236" i="2"/>
  <c r="A491" i="2"/>
  <c r="B491" i="2"/>
  <c r="A467" i="2"/>
  <c r="B467" i="2"/>
  <c r="A419" i="2"/>
  <c r="B419" i="2"/>
  <c r="A407" i="2"/>
  <c r="B407" i="2"/>
  <c r="A395" i="2"/>
  <c r="B395" i="2"/>
  <c r="A383" i="2"/>
  <c r="B383" i="2"/>
  <c r="A380" i="2"/>
  <c r="B380" i="2"/>
  <c r="A371" i="2"/>
  <c r="B371" i="2"/>
  <c r="A359" i="2"/>
  <c r="B359" i="2"/>
  <c r="A338" i="2"/>
  <c r="B338" i="2"/>
  <c r="A323" i="2"/>
  <c r="B323" i="2"/>
  <c r="A311" i="2"/>
  <c r="B311" i="2"/>
  <c r="A278" i="2"/>
  <c r="B278" i="2"/>
  <c r="A269" i="2"/>
  <c r="B269" i="2"/>
  <c r="A245" i="2"/>
  <c r="B245" i="2"/>
  <c r="A209" i="2"/>
  <c r="B209" i="2"/>
  <c r="A173" i="2"/>
  <c r="B173" i="2"/>
  <c r="A161" i="2"/>
  <c r="B161" i="2"/>
  <c r="A149" i="2"/>
  <c r="B149" i="2"/>
  <c r="A146" i="2"/>
  <c r="B146" i="2"/>
  <c r="A137" i="2"/>
  <c r="B137" i="2"/>
  <c r="A134" i="2"/>
  <c r="B134" i="2"/>
  <c r="A125" i="2"/>
  <c r="B125" i="2"/>
  <c r="A113" i="2"/>
  <c r="B113" i="2"/>
  <c r="A83" i="2"/>
  <c r="B83" i="2"/>
  <c r="A434" i="2"/>
  <c r="B188" i="2"/>
  <c r="B251" i="2"/>
  <c r="B143" i="2"/>
  <c r="B389" i="2"/>
  <c r="B116" i="2"/>
  <c r="B89" i="2"/>
  <c r="B317" i="2"/>
  <c r="B86" i="2"/>
  <c r="B425" i="2"/>
  <c r="A356" i="2"/>
  <c r="B287" i="2"/>
  <c r="B227" i="2"/>
  <c r="B284" i="2"/>
  <c r="B65" i="2"/>
  <c r="B131" i="2"/>
  <c r="B475" i="2"/>
  <c r="A475" i="2"/>
  <c r="A385" i="2"/>
  <c r="B385" i="2"/>
  <c r="A361" i="2"/>
  <c r="B361" i="2"/>
  <c r="A325" i="2"/>
  <c r="B325" i="2"/>
  <c r="A313" i="2"/>
  <c r="B313" i="2"/>
  <c r="A289" i="2"/>
  <c r="B289" i="2"/>
  <c r="A163" i="2"/>
  <c r="B163" i="2"/>
  <c r="B151" i="2"/>
  <c r="A151" i="2"/>
  <c r="A115" i="2"/>
  <c r="B115" i="2"/>
  <c r="B91" i="2"/>
  <c r="A91" i="2"/>
  <c r="B485" i="2"/>
  <c r="B401" i="2"/>
  <c r="B223" i="2"/>
  <c r="B175" i="2"/>
  <c r="B104" i="2"/>
  <c r="B12" i="2"/>
  <c r="A12" i="2"/>
  <c r="A23" i="2"/>
  <c r="B23" i="2"/>
  <c r="A415" i="2"/>
  <c r="A391" i="2"/>
  <c r="A368" i="2"/>
  <c r="A344" i="2"/>
  <c r="A320" i="2"/>
  <c r="B299" i="2"/>
  <c r="B275" i="2"/>
  <c r="B215" i="2"/>
  <c r="B191" i="2"/>
  <c r="B37" i="2"/>
  <c r="B13" i="2"/>
  <c r="A312" i="2"/>
  <c r="B300" i="2"/>
  <c r="B288" i="2"/>
  <c r="B276" i="2"/>
  <c r="A126" i="2"/>
  <c r="A114" i="2"/>
  <c r="A102" i="2"/>
  <c r="A56" i="2"/>
  <c r="A44" i="2"/>
  <c r="B20" i="2"/>
  <c r="B90" i="2"/>
  <c r="B186" i="2"/>
  <c r="B71" i="2"/>
  <c r="B35" i="2"/>
  <c r="A384" i="2"/>
  <c r="B372" i="2"/>
  <c r="B360" i="2"/>
  <c r="B348" i="2"/>
  <c r="A198" i="2"/>
  <c r="A174" i="2"/>
  <c r="B162" i="2"/>
  <c r="B80" i="2"/>
  <c r="B68" i="2"/>
  <c r="B59" i="2"/>
  <c r="B47" i="2"/>
  <c r="B32" i="2"/>
  <c r="B480" i="2"/>
  <c r="B408" i="2"/>
  <c r="B336" i="2"/>
  <c r="B264" i="2"/>
  <c r="B192" i="2"/>
  <c r="B120" i="2"/>
  <c r="B48" i="2"/>
  <c r="B36" i="2"/>
  <c r="B438" i="2"/>
  <c r="B366" i="2"/>
  <c r="B294" i="2"/>
  <c r="B222" i="2"/>
  <c r="B150" i="2"/>
  <c r="B78" i="2"/>
  <c r="A17" i="2"/>
  <c r="B17" i="2"/>
  <c r="A495" i="2"/>
  <c r="B495" i="2"/>
  <c r="A489" i="2"/>
  <c r="B489" i="2"/>
  <c r="A483" i="2"/>
  <c r="B483" i="2"/>
  <c r="A477" i="2"/>
  <c r="B477" i="2"/>
  <c r="A471" i="2"/>
  <c r="B471" i="2"/>
  <c r="A465" i="2"/>
  <c r="B465" i="2"/>
  <c r="A459" i="2"/>
  <c r="B459" i="2"/>
  <c r="A453" i="2"/>
  <c r="B453" i="2"/>
  <c r="A447" i="2"/>
  <c r="B447" i="2"/>
  <c r="A441" i="2"/>
  <c r="B441" i="2"/>
  <c r="A435" i="2"/>
  <c r="B435" i="2"/>
  <c r="A429" i="2"/>
  <c r="B429" i="2"/>
  <c r="A423" i="2"/>
  <c r="B423" i="2"/>
  <c r="A417" i="2"/>
  <c r="B417" i="2"/>
  <c r="A411" i="2"/>
  <c r="B411" i="2"/>
  <c r="A405" i="2"/>
  <c r="B405" i="2"/>
  <c r="A399" i="2"/>
  <c r="B399" i="2"/>
  <c r="A393" i="2"/>
  <c r="B393" i="2"/>
  <c r="A387" i="2"/>
  <c r="B387" i="2"/>
  <c r="A381" i="2"/>
  <c r="B381" i="2"/>
  <c r="A375" i="2"/>
  <c r="B375" i="2"/>
  <c r="A369" i="2"/>
  <c r="B369" i="2"/>
  <c r="A363" i="2"/>
  <c r="B363" i="2"/>
  <c r="A357" i="2"/>
  <c r="B357" i="2"/>
  <c r="A351" i="2"/>
  <c r="B351" i="2"/>
  <c r="A345" i="2"/>
  <c r="B345" i="2"/>
  <c r="A339" i="2"/>
  <c r="B339" i="2"/>
  <c r="A333" i="2"/>
  <c r="B333" i="2"/>
  <c r="A327" i="2"/>
  <c r="B327" i="2"/>
  <c r="A321" i="2"/>
  <c r="B321" i="2"/>
  <c r="A315" i="2"/>
  <c r="B315" i="2"/>
  <c r="A309" i="2"/>
  <c r="B309" i="2"/>
  <c r="A303" i="2"/>
  <c r="B303" i="2"/>
  <c r="A297" i="2"/>
  <c r="B297" i="2"/>
  <c r="A291" i="2"/>
  <c r="B291" i="2"/>
  <c r="A285" i="2"/>
  <c r="B285" i="2"/>
  <c r="A279" i="2"/>
  <c r="B279" i="2"/>
  <c r="A273" i="2"/>
  <c r="B273" i="2"/>
  <c r="A267" i="2"/>
  <c r="B267" i="2"/>
  <c r="A261" i="2"/>
  <c r="B261" i="2"/>
  <c r="A255" i="2"/>
  <c r="B255" i="2"/>
  <c r="A249" i="2"/>
  <c r="B249" i="2"/>
  <c r="A243" i="2"/>
  <c r="B243" i="2"/>
  <c r="A237" i="2"/>
  <c r="B237" i="2"/>
  <c r="A231" i="2"/>
  <c r="B231" i="2"/>
  <c r="A225" i="2"/>
  <c r="B225" i="2"/>
  <c r="A219" i="2"/>
  <c r="B219" i="2"/>
  <c r="A213" i="2"/>
  <c r="B213" i="2"/>
  <c r="A207" i="2"/>
  <c r="B207" i="2"/>
  <c r="A201" i="2"/>
  <c r="B201" i="2"/>
  <c r="A195" i="2"/>
  <c r="B195" i="2"/>
  <c r="A189" i="2"/>
  <c r="B189" i="2"/>
  <c r="A183" i="2"/>
  <c r="B183" i="2"/>
  <c r="A177" i="2"/>
  <c r="B177" i="2"/>
  <c r="A171" i="2"/>
  <c r="B171" i="2"/>
  <c r="A165" i="2"/>
  <c r="B165" i="2"/>
  <c r="A159" i="2"/>
  <c r="B159" i="2"/>
  <c r="A153" i="2"/>
  <c r="B153" i="2"/>
  <c r="A147" i="2"/>
  <c r="B147" i="2"/>
  <c r="A141" i="2"/>
  <c r="B141" i="2"/>
  <c r="A135" i="2"/>
  <c r="B135" i="2"/>
  <c r="A129" i="2"/>
  <c r="B129" i="2"/>
  <c r="A123" i="2"/>
  <c r="B123" i="2"/>
  <c r="A117" i="2"/>
  <c r="B117" i="2"/>
  <c r="A111" i="2"/>
  <c r="B111" i="2"/>
  <c r="A105" i="2"/>
  <c r="B105" i="2"/>
  <c r="A99" i="2"/>
  <c r="B99" i="2"/>
  <c r="A93" i="2"/>
  <c r="B93" i="2"/>
  <c r="A87" i="2"/>
  <c r="B87" i="2"/>
  <c r="A81" i="2"/>
  <c r="B81" i="2"/>
  <c r="A75" i="2"/>
  <c r="B75" i="2"/>
  <c r="A69" i="2"/>
  <c r="B69" i="2"/>
  <c r="A63" i="2"/>
  <c r="B63" i="2"/>
  <c r="A57" i="2"/>
  <c r="B57" i="2"/>
  <c r="A51" i="2"/>
  <c r="B51" i="2"/>
  <c r="A45" i="2"/>
  <c r="B45" i="2"/>
  <c r="A39" i="2"/>
  <c r="B39" i="2"/>
  <c r="A33" i="2"/>
  <c r="B33" i="2"/>
  <c r="B468" i="2"/>
  <c r="B396" i="2"/>
  <c r="B324" i="2"/>
  <c r="B252" i="2"/>
  <c r="B180" i="2"/>
  <c r="B108" i="2"/>
  <c r="A28" i="2"/>
  <c r="B28" i="2"/>
  <c r="A16" i="2"/>
  <c r="B16" i="2"/>
  <c r="B498" i="2"/>
  <c r="B426" i="2"/>
  <c r="B354" i="2"/>
  <c r="B282" i="2"/>
  <c r="B210" i="2"/>
  <c r="B138" i="2"/>
  <c r="A27" i="2"/>
  <c r="B27" i="2"/>
  <c r="A15" i="2"/>
  <c r="B15" i="2"/>
  <c r="B496" i="2"/>
  <c r="B490" i="2"/>
  <c r="B484" i="2"/>
  <c r="B478" i="2"/>
  <c r="B472" i="2"/>
  <c r="B466" i="2"/>
  <c r="B460" i="2"/>
  <c r="B454" i="2"/>
  <c r="B448" i="2"/>
  <c r="B442" i="2"/>
  <c r="B436" i="2"/>
  <c r="B430" i="2"/>
  <c r="B424" i="2"/>
  <c r="B418" i="2"/>
  <c r="B412" i="2"/>
  <c r="B406" i="2"/>
  <c r="B400" i="2"/>
  <c r="B394" i="2"/>
  <c r="B388" i="2"/>
  <c r="B382" i="2"/>
  <c r="B376" i="2"/>
  <c r="B370" i="2"/>
  <c r="B364" i="2"/>
  <c r="B358" i="2"/>
  <c r="B352" i="2"/>
  <c r="B346" i="2"/>
  <c r="B340" i="2"/>
  <c r="B334" i="2"/>
  <c r="B328" i="2"/>
  <c r="B322" i="2"/>
  <c r="B316" i="2"/>
  <c r="B310" i="2"/>
  <c r="B304" i="2"/>
  <c r="B298" i="2"/>
  <c r="B292" i="2"/>
  <c r="B286" i="2"/>
  <c r="B280" i="2"/>
  <c r="B274" i="2"/>
  <c r="B268" i="2"/>
  <c r="B262" i="2"/>
  <c r="B256" i="2"/>
  <c r="B250" i="2"/>
  <c r="B244" i="2"/>
  <c r="B238" i="2"/>
  <c r="B232" i="2"/>
  <c r="B226" i="2"/>
  <c r="B220" i="2"/>
  <c r="B214" i="2"/>
  <c r="B208" i="2"/>
  <c r="B202" i="2"/>
  <c r="B196" i="2"/>
  <c r="B190" i="2"/>
  <c r="B184" i="2"/>
  <c r="B178" i="2"/>
  <c r="B172" i="2"/>
  <c r="B166" i="2"/>
  <c r="B160" i="2"/>
  <c r="B154" i="2"/>
  <c r="B148" i="2"/>
  <c r="B142" i="2"/>
  <c r="B136" i="2"/>
  <c r="B130" i="2"/>
  <c r="B124" i="2"/>
  <c r="B118" i="2"/>
  <c r="B112" i="2"/>
  <c r="B106" i="2"/>
  <c r="B100" i="2"/>
  <c r="B94" i="2"/>
  <c r="B88" i="2"/>
  <c r="B82" i="2"/>
  <c r="B76" i="2"/>
  <c r="B70" i="2"/>
  <c r="B64" i="2"/>
  <c r="B58" i="2"/>
  <c r="B52" i="2"/>
  <c r="B46" i="2"/>
  <c r="B40" i="2"/>
  <c r="B34" i="2"/>
  <c r="B22" i="2"/>
  <c r="B10" i="2"/>
  <c r="B21" i="2"/>
  <c r="B9" i="2"/>
  <c r="B6" i="2"/>
  <c r="B8" i="2"/>
  <c r="B5" i="2"/>
  <c r="B7" i="2"/>
  <c r="B4" i="2"/>
  <c r="O282" i="1"/>
  <c r="X281" i="2" s="1"/>
  <c r="O20" i="1"/>
  <c r="X19" i="2" s="1"/>
  <c r="O501" i="1"/>
  <c r="X500" i="2" s="1"/>
  <c r="O498" i="1"/>
  <c r="X497" i="2" s="1"/>
  <c r="O350" i="1"/>
  <c r="X349" i="2" s="1"/>
  <c r="Q190" i="1"/>
  <c r="M396" i="1"/>
  <c r="N396" i="1" s="1"/>
  <c r="AK395" i="2" s="1"/>
  <c r="AM395" i="2" s="1"/>
  <c r="O241" i="1"/>
  <c r="X240" i="2" s="1"/>
  <c r="O466" i="1"/>
  <c r="X465" i="2" s="1"/>
  <c r="O221" i="1"/>
  <c r="X220" i="2" s="1"/>
  <c r="R134" i="1"/>
  <c r="O81" i="1"/>
  <c r="X80" i="2" s="1"/>
  <c r="O394" i="1"/>
  <c r="X393" i="2" s="1"/>
  <c r="O156" i="1"/>
  <c r="X155" i="2" s="1"/>
  <c r="O117" i="1"/>
  <c r="X116" i="2" s="1"/>
  <c r="R397" i="1"/>
  <c r="O497" i="1"/>
  <c r="X496" i="2" s="1"/>
  <c r="Q238" i="1"/>
  <c r="R192" i="1"/>
  <c r="M60" i="1"/>
  <c r="N60" i="1" s="1"/>
  <c r="AK59" i="2" s="1"/>
  <c r="AM59" i="2" s="1"/>
  <c r="O222" i="1"/>
  <c r="X221" i="2" s="1"/>
  <c r="M270" i="1"/>
  <c r="N270" i="1" s="1"/>
  <c r="AK269" i="2" s="1"/>
  <c r="AM269" i="2" s="1"/>
  <c r="M226" i="1"/>
  <c r="N226" i="1" s="1"/>
  <c r="AK225" i="2" s="1"/>
  <c r="AM225" i="2" s="1"/>
  <c r="R88" i="1"/>
  <c r="M150" i="1"/>
  <c r="N150" i="1" s="1"/>
  <c r="AK149" i="2" s="1"/>
  <c r="AM149" i="2" s="1"/>
  <c r="O91" i="1"/>
  <c r="X90" i="2" s="1"/>
  <c r="O346" i="1"/>
  <c r="X345" i="2" s="1"/>
  <c r="O88" i="1"/>
  <c r="X87" i="2" s="1"/>
  <c r="O462" i="1"/>
  <c r="X461" i="2" s="1"/>
  <c r="O264" i="1"/>
  <c r="X263" i="2" s="1"/>
  <c r="O175" i="1"/>
  <c r="X174" i="2" s="1"/>
  <c r="O418" i="1"/>
  <c r="X417" i="2" s="1"/>
  <c r="O273" i="1"/>
  <c r="X272" i="2" s="1"/>
  <c r="Q88" i="1"/>
  <c r="M422" i="1"/>
  <c r="N422" i="1" s="1"/>
  <c r="AK421" i="2" s="1"/>
  <c r="AM421" i="2" s="1"/>
  <c r="R318" i="1"/>
  <c r="R206" i="1"/>
  <c r="M42" i="1"/>
  <c r="N42" i="1" s="1"/>
  <c r="AK41" i="2" s="1"/>
  <c r="AM41" i="2" s="1"/>
  <c r="M473" i="1"/>
  <c r="N473" i="1" s="1"/>
  <c r="AK472" i="2" s="1"/>
  <c r="AM472" i="2" s="1"/>
  <c r="O396" i="1"/>
  <c r="X395" i="2" s="1"/>
  <c r="O330" i="1"/>
  <c r="X329" i="2" s="1"/>
  <c r="M318" i="1"/>
  <c r="N318" i="1" s="1"/>
  <c r="AK317" i="2" s="1"/>
  <c r="AM317" i="2" s="1"/>
  <c r="Q242" i="1"/>
  <c r="O209" i="1"/>
  <c r="X208" i="2" s="1"/>
  <c r="O181" i="1"/>
  <c r="X180" i="2" s="1"/>
  <c r="Q130" i="1"/>
  <c r="O387" i="1"/>
  <c r="X386" i="2" s="1"/>
  <c r="O318" i="1"/>
  <c r="X317" i="2" s="1"/>
  <c r="O309" i="1"/>
  <c r="X308" i="2" s="1"/>
  <c r="O413" i="1"/>
  <c r="X412" i="2" s="1"/>
  <c r="M360" i="1"/>
  <c r="N360" i="1" s="1"/>
  <c r="AK359" i="2" s="1"/>
  <c r="AM359" i="2" s="1"/>
  <c r="O294" i="1"/>
  <c r="X293" i="2" s="1"/>
  <c r="O207" i="1"/>
  <c r="X206" i="2" s="1"/>
  <c r="Q160" i="1"/>
  <c r="M118" i="1"/>
  <c r="N118" i="1" s="1"/>
  <c r="AK117" i="2" s="1"/>
  <c r="AM117" i="2" s="1"/>
  <c r="O80" i="1"/>
  <c r="X79" i="2" s="1"/>
  <c r="O46" i="1"/>
  <c r="X45" i="2" s="1"/>
  <c r="R27" i="1"/>
  <c r="M230" i="1"/>
  <c r="N230" i="1" s="1"/>
  <c r="AK229" i="2" s="1"/>
  <c r="AM229" i="2" s="1"/>
  <c r="O96" i="1"/>
  <c r="X95" i="2" s="1"/>
  <c r="O37" i="1"/>
  <c r="X36" i="2" s="1"/>
  <c r="O360" i="1"/>
  <c r="X359" i="2" s="1"/>
  <c r="O338" i="1"/>
  <c r="X337" i="2" s="1"/>
  <c r="O335" i="1"/>
  <c r="X334" i="2" s="1"/>
  <c r="M164" i="1"/>
  <c r="N164" i="1" s="1"/>
  <c r="AK163" i="2" s="1"/>
  <c r="AM163" i="2" s="1"/>
  <c r="M138" i="1"/>
  <c r="N138" i="1" s="1"/>
  <c r="AK137" i="2" s="1"/>
  <c r="AM137" i="2" s="1"/>
  <c r="Q462" i="1"/>
  <c r="Q396" i="1"/>
  <c r="Q270" i="1"/>
  <c r="O160" i="1"/>
  <c r="X159" i="2" s="1"/>
  <c r="R398" i="1"/>
  <c r="R393" i="1"/>
  <c r="O11" i="1"/>
  <c r="X10" i="2" s="1"/>
  <c r="O490" i="1"/>
  <c r="X489" i="2" s="1"/>
  <c r="M481" i="1"/>
  <c r="N481" i="1" s="1"/>
  <c r="AK480" i="2" s="1"/>
  <c r="AM480" i="2" s="1"/>
  <c r="O470" i="1"/>
  <c r="X469" i="2" s="1"/>
  <c r="M437" i="1"/>
  <c r="N437" i="1" s="1"/>
  <c r="AK436" i="2" s="1"/>
  <c r="AM436" i="2" s="1"/>
  <c r="O397" i="1"/>
  <c r="X396" i="2" s="1"/>
  <c r="O229" i="1"/>
  <c r="X228" i="2" s="1"/>
  <c r="O206" i="1"/>
  <c r="X205" i="2" s="1"/>
  <c r="O139" i="1"/>
  <c r="X138" i="2" s="1"/>
  <c r="O99" i="1"/>
  <c r="X98" i="2" s="1"/>
  <c r="R80" i="1"/>
  <c r="O42" i="1"/>
  <c r="X41" i="2" s="1"/>
  <c r="O502" i="1"/>
  <c r="P502" i="1" s="1"/>
  <c r="Q478" i="1"/>
  <c r="O482" i="1"/>
  <c r="X481" i="2" s="1"/>
  <c r="M478" i="1"/>
  <c r="N478" i="1" s="1"/>
  <c r="AK477" i="2" s="1"/>
  <c r="AM477" i="2" s="1"/>
  <c r="M450" i="1"/>
  <c r="N450" i="1" s="1"/>
  <c r="AK449" i="2" s="1"/>
  <c r="AM449" i="2" s="1"/>
  <c r="O398" i="1"/>
  <c r="X397" i="2" s="1"/>
  <c r="O393" i="1"/>
  <c r="X392" i="2" s="1"/>
  <c r="M269" i="1"/>
  <c r="N269" i="1" s="1"/>
  <c r="AK268" i="2" s="1"/>
  <c r="AM268" i="2" s="1"/>
  <c r="Q241" i="1"/>
  <c r="R198" i="1"/>
  <c r="O194" i="1"/>
  <c r="X193" i="2" s="1"/>
  <c r="O187" i="1"/>
  <c r="X186" i="2" s="1"/>
  <c r="O150" i="1"/>
  <c r="X149" i="2" s="1"/>
  <c r="O146" i="1"/>
  <c r="X145" i="2" s="1"/>
  <c r="O63" i="1"/>
  <c r="X62" i="2" s="1"/>
  <c r="O59" i="1"/>
  <c r="X58" i="2" s="1"/>
  <c r="Q422" i="1"/>
  <c r="R277" i="1"/>
  <c r="R44" i="1"/>
  <c r="M277" i="1"/>
  <c r="N277" i="1" s="1"/>
  <c r="AK276" i="2" s="1"/>
  <c r="AM276" i="2" s="1"/>
  <c r="Q44" i="1"/>
  <c r="M34" i="1"/>
  <c r="N34" i="1" s="1"/>
  <c r="AK33" i="2" s="1"/>
  <c r="AM33" i="2" s="1"/>
  <c r="O450" i="1"/>
  <c r="X449" i="2" s="1"/>
  <c r="O323" i="1"/>
  <c r="X322" i="2" s="1"/>
  <c r="O147" i="1"/>
  <c r="X146" i="2" s="1"/>
  <c r="Q493" i="1"/>
  <c r="Q473" i="1"/>
  <c r="O465" i="1"/>
  <c r="X464" i="2" s="1"/>
  <c r="O412" i="1"/>
  <c r="X411" i="2" s="1"/>
  <c r="O356" i="1"/>
  <c r="X355" i="2" s="1"/>
  <c r="O231" i="1"/>
  <c r="X230" i="2" s="1"/>
  <c r="O224" i="1"/>
  <c r="X223" i="2" s="1"/>
  <c r="O208" i="1"/>
  <c r="X207" i="2" s="1"/>
  <c r="O101" i="1"/>
  <c r="X100" i="2" s="1"/>
  <c r="O54" i="1"/>
  <c r="X53" i="2" s="1"/>
  <c r="O44" i="1"/>
  <c r="X43" i="2" s="1"/>
  <c r="O485" i="1"/>
  <c r="X484" i="2" s="1"/>
  <c r="O304" i="1"/>
  <c r="X303" i="2" s="1"/>
  <c r="O271" i="1"/>
  <c r="X270" i="2" s="1"/>
  <c r="O267" i="1"/>
  <c r="X266" i="2" s="1"/>
  <c r="O239" i="1"/>
  <c r="X238" i="2" s="1"/>
  <c r="Q226" i="1"/>
  <c r="M160" i="1"/>
  <c r="N160" i="1" s="1"/>
  <c r="AK159" i="2" s="1"/>
  <c r="AM159" i="2" s="1"/>
  <c r="Q150" i="1"/>
  <c r="O145" i="1"/>
  <c r="X144" i="2" s="1"/>
  <c r="Q59" i="1"/>
  <c r="O35" i="1"/>
  <c r="X34" i="2" s="1"/>
  <c r="O473" i="1"/>
  <c r="X472" i="2" s="1"/>
  <c r="O362" i="1"/>
  <c r="X361" i="2" s="1"/>
  <c r="O322" i="1"/>
  <c r="X321" i="2" s="1"/>
  <c r="Q266" i="1"/>
  <c r="O201" i="1"/>
  <c r="X200" i="2" s="1"/>
  <c r="O197" i="1"/>
  <c r="X196" i="2" s="1"/>
  <c r="O151" i="1"/>
  <c r="X150" i="2" s="1"/>
  <c r="O103" i="1"/>
  <c r="X102" i="2" s="1"/>
  <c r="O408" i="1"/>
  <c r="X407" i="2" s="1"/>
  <c r="Q501" i="1"/>
  <c r="M482" i="1"/>
  <c r="N482" i="1" s="1"/>
  <c r="AK481" i="2" s="1"/>
  <c r="AM481" i="2" s="1"/>
  <c r="O481" i="1"/>
  <c r="X480" i="2" s="1"/>
  <c r="M470" i="1"/>
  <c r="N470" i="1" s="1"/>
  <c r="AK469" i="2" s="1"/>
  <c r="AM469" i="2" s="1"/>
  <c r="O451" i="1"/>
  <c r="X450" i="2" s="1"/>
  <c r="O422" i="1"/>
  <c r="X421" i="2" s="1"/>
  <c r="M397" i="1"/>
  <c r="N397" i="1" s="1"/>
  <c r="AK396" i="2" s="1"/>
  <c r="AM396" i="2" s="1"/>
  <c r="Q367" i="1"/>
  <c r="O306" i="1"/>
  <c r="X305" i="2" s="1"/>
  <c r="O274" i="1"/>
  <c r="X273" i="2" s="1"/>
  <c r="M266" i="1"/>
  <c r="N266" i="1" s="1"/>
  <c r="AK265" i="2" s="1"/>
  <c r="AM265" i="2" s="1"/>
  <c r="O247" i="1"/>
  <c r="X246" i="2" s="1"/>
  <c r="O215" i="1"/>
  <c r="X214" i="2" s="1"/>
  <c r="R194" i="1"/>
  <c r="O174" i="1"/>
  <c r="X173" i="2" s="1"/>
  <c r="O159" i="1"/>
  <c r="X158" i="2" s="1"/>
  <c r="O110" i="1"/>
  <c r="X109" i="2" s="1"/>
  <c r="R100" i="1"/>
  <c r="O74" i="1"/>
  <c r="X73" i="2" s="1"/>
  <c r="O51" i="1"/>
  <c r="X50" i="2" s="1"/>
  <c r="O48" i="1"/>
  <c r="X47" i="2" s="1"/>
  <c r="O32" i="1"/>
  <c r="X31" i="2" s="1"/>
  <c r="O458" i="1"/>
  <c r="X457" i="2" s="1"/>
  <c r="M502" i="1"/>
  <c r="N502" i="1" s="1"/>
  <c r="R490" i="1"/>
  <c r="M367" i="1"/>
  <c r="N367" i="1" s="1"/>
  <c r="AK366" i="2" s="1"/>
  <c r="AM366" i="2" s="1"/>
  <c r="M342" i="1"/>
  <c r="N342" i="1" s="1"/>
  <c r="AK341" i="2" s="1"/>
  <c r="AM341" i="2" s="1"/>
  <c r="O226" i="1"/>
  <c r="X225" i="2" s="1"/>
  <c r="O189" i="1"/>
  <c r="X188" i="2" s="1"/>
  <c r="R186" i="1"/>
  <c r="O171" i="1"/>
  <c r="X170" i="2" s="1"/>
  <c r="O164" i="1"/>
  <c r="X163" i="2" s="1"/>
  <c r="O92" i="1"/>
  <c r="X91" i="2" s="1"/>
  <c r="Q64" i="1"/>
  <c r="O454" i="1"/>
  <c r="X453" i="2" s="1"/>
  <c r="Q490" i="1"/>
  <c r="M368" i="1"/>
  <c r="N368" i="1" s="1"/>
  <c r="AK367" i="2" s="1"/>
  <c r="AM367" i="2" s="1"/>
  <c r="R360" i="1"/>
  <c r="O311" i="1"/>
  <c r="X310" i="2" s="1"/>
  <c r="O230" i="1"/>
  <c r="X229" i="2" s="1"/>
  <c r="R195" i="1"/>
  <c r="M190" i="1"/>
  <c r="N190" i="1" s="1"/>
  <c r="AK189" i="2" s="1"/>
  <c r="AM189" i="2" s="1"/>
  <c r="Q60" i="1"/>
  <c r="Q34" i="1"/>
  <c r="O494" i="1"/>
  <c r="X493" i="2" s="1"/>
  <c r="O486" i="1"/>
  <c r="X485" i="2" s="1"/>
  <c r="M449" i="1"/>
  <c r="N449" i="1" s="1"/>
  <c r="AK448" i="2" s="1"/>
  <c r="AM448" i="2" s="1"/>
  <c r="O342" i="1"/>
  <c r="X341" i="2" s="1"/>
  <c r="O334" i="1"/>
  <c r="X333" i="2" s="1"/>
  <c r="M312" i="1"/>
  <c r="N312" i="1" s="1"/>
  <c r="AK311" i="2" s="1"/>
  <c r="AM311" i="2" s="1"/>
  <c r="O266" i="1"/>
  <c r="X265" i="2" s="1"/>
  <c r="O262" i="1"/>
  <c r="X261" i="2" s="1"/>
  <c r="R224" i="1"/>
  <c r="O182" i="1"/>
  <c r="X181" i="2" s="1"/>
  <c r="Q166" i="1"/>
  <c r="M162" i="1"/>
  <c r="N162" i="1" s="1"/>
  <c r="AK161" i="2" s="1"/>
  <c r="AM161" i="2" s="1"/>
  <c r="O161" i="1"/>
  <c r="X160" i="2" s="1"/>
  <c r="O148" i="1"/>
  <c r="X147" i="2" s="1"/>
  <c r="R138" i="1"/>
  <c r="O114" i="1"/>
  <c r="X113" i="2" s="1"/>
  <c r="O75" i="1"/>
  <c r="X74" i="2" s="1"/>
  <c r="R72" i="1"/>
  <c r="O64" i="1"/>
  <c r="X63" i="2" s="1"/>
  <c r="M46" i="1"/>
  <c r="N46" i="1" s="1"/>
  <c r="AK45" i="2" s="1"/>
  <c r="AM45" i="2" s="1"/>
  <c r="R383" i="1"/>
  <c r="M321" i="1"/>
  <c r="N321" i="1" s="1"/>
  <c r="AK320" i="2" s="1"/>
  <c r="AM320" i="2" s="1"/>
  <c r="R207" i="1"/>
  <c r="O83" i="1"/>
  <c r="X82" i="2" s="1"/>
  <c r="O503" i="1"/>
  <c r="P503" i="1" s="1"/>
  <c r="O400" i="1"/>
  <c r="X399" i="2" s="1"/>
  <c r="O357" i="1"/>
  <c r="X356" i="2" s="1"/>
  <c r="R322" i="1"/>
  <c r="O312" i="1"/>
  <c r="X311" i="2" s="1"/>
  <c r="O276" i="1"/>
  <c r="X275" i="2" s="1"/>
  <c r="R269" i="1"/>
  <c r="R242" i="1"/>
  <c r="O220" i="1"/>
  <c r="X219" i="2" s="1"/>
  <c r="O200" i="1"/>
  <c r="X199" i="2" s="1"/>
  <c r="O162" i="1"/>
  <c r="X161" i="2" s="1"/>
  <c r="O119" i="1"/>
  <c r="X118" i="2" s="1"/>
  <c r="O115" i="1"/>
  <c r="X114" i="2" s="1"/>
  <c r="O72" i="1"/>
  <c r="X71" i="2" s="1"/>
  <c r="O47" i="1"/>
  <c r="X46" i="2" s="1"/>
  <c r="O38" i="1"/>
  <c r="X37" i="2" s="1"/>
  <c r="O34" i="1"/>
  <c r="X33" i="2" s="1"/>
  <c r="M322" i="1"/>
  <c r="N322" i="1" s="1"/>
  <c r="AK321" i="2" s="1"/>
  <c r="AM321" i="2" s="1"/>
  <c r="R197" i="1"/>
  <c r="R184" i="1"/>
  <c r="R143" i="1"/>
  <c r="Q66" i="1"/>
  <c r="O428" i="1"/>
  <c r="X427" i="2" s="1"/>
  <c r="O425" i="1"/>
  <c r="X424" i="2" s="1"/>
  <c r="O260" i="1"/>
  <c r="X259" i="2" s="1"/>
  <c r="O246" i="1"/>
  <c r="X245" i="2" s="1"/>
  <c r="M241" i="1"/>
  <c r="N241" i="1" s="1"/>
  <c r="AK240" i="2" s="1"/>
  <c r="AM240" i="2" s="1"/>
  <c r="O214" i="1"/>
  <c r="X213" i="2" s="1"/>
  <c r="O211" i="1"/>
  <c r="X210" i="2" s="1"/>
  <c r="O170" i="1"/>
  <c r="X169" i="2" s="1"/>
  <c r="O167" i="1"/>
  <c r="X166" i="2" s="1"/>
  <c r="O127" i="1"/>
  <c r="X126" i="2" s="1"/>
  <c r="O109" i="1"/>
  <c r="X108" i="2" s="1"/>
  <c r="O98" i="1"/>
  <c r="X97" i="2" s="1"/>
  <c r="O73" i="1"/>
  <c r="X72" i="2" s="1"/>
  <c r="O62" i="1"/>
  <c r="X61" i="2" s="1"/>
  <c r="O57" i="1"/>
  <c r="X56" i="2" s="1"/>
  <c r="O499" i="1"/>
  <c r="X498" i="2" s="1"/>
  <c r="Q19" i="1"/>
  <c r="M489" i="1"/>
  <c r="N489" i="1" s="1"/>
  <c r="AK488" i="2" s="1"/>
  <c r="AM488" i="2" s="1"/>
  <c r="M461" i="1"/>
  <c r="N461" i="1" s="1"/>
  <c r="AK460" i="2" s="1"/>
  <c r="AM460" i="2" s="1"/>
  <c r="Q457" i="1"/>
  <c r="Q446" i="1"/>
  <c r="O442" i="1"/>
  <c r="X441" i="2" s="1"/>
  <c r="O402" i="1"/>
  <c r="X401" i="2" s="1"/>
  <c r="M380" i="1"/>
  <c r="O372" i="1"/>
  <c r="X371" i="2" s="1"/>
  <c r="O363" i="1"/>
  <c r="X362" i="2" s="1"/>
  <c r="O336" i="1"/>
  <c r="X335" i="2" s="1"/>
  <c r="R311" i="1"/>
  <c r="O310" i="1"/>
  <c r="X309" i="2" s="1"/>
  <c r="O297" i="1"/>
  <c r="X296" i="2" s="1"/>
  <c r="O290" i="1"/>
  <c r="X289" i="2" s="1"/>
  <c r="M281" i="1"/>
  <c r="N281" i="1" s="1"/>
  <c r="AK280" i="2" s="1"/>
  <c r="AM280" i="2" s="1"/>
  <c r="O272" i="1"/>
  <c r="X271" i="2" s="1"/>
  <c r="R70" i="1"/>
  <c r="O70" i="1"/>
  <c r="X69" i="2" s="1"/>
  <c r="Q70" i="1"/>
  <c r="O478" i="1"/>
  <c r="X477" i="2" s="1"/>
  <c r="O456" i="1"/>
  <c r="X455" i="2" s="1"/>
  <c r="M442" i="1"/>
  <c r="N442" i="1" s="1"/>
  <c r="AK441" i="2" s="1"/>
  <c r="AM441" i="2" s="1"/>
  <c r="O389" i="1"/>
  <c r="X388" i="2" s="1"/>
  <c r="O376" i="1"/>
  <c r="X375" i="2" s="1"/>
  <c r="O367" i="1"/>
  <c r="X366" i="2" s="1"/>
  <c r="O359" i="1"/>
  <c r="X358" i="2" s="1"/>
  <c r="Q338" i="1"/>
  <c r="M338" i="1"/>
  <c r="R338" i="1"/>
  <c r="R238" i="1"/>
  <c r="Q320" i="1"/>
  <c r="M320" i="1"/>
  <c r="N320" i="1" s="1"/>
  <c r="AK319" i="2" s="1"/>
  <c r="AM319" i="2" s="1"/>
  <c r="O457" i="1"/>
  <c r="X456" i="2" s="1"/>
  <c r="O489" i="1"/>
  <c r="X488" i="2" s="1"/>
  <c r="R434" i="1"/>
  <c r="O424" i="1"/>
  <c r="X423" i="2" s="1"/>
  <c r="O410" i="1"/>
  <c r="X409" i="2" s="1"/>
  <c r="M391" i="1"/>
  <c r="N391" i="1" s="1"/>
  <c r="AK390" i="2" s="1"/>
  <c r="AM390" i="2" s="1"/>
  <c r="Q391" i="1"/>
  <c r="R391" i="1"/>
  <c r="O390" i="1"/>
  <c r="X389" i="2" s="1"/>
  <c r="Q383" i="1"/>
  <c r="M353" i="1"/>
  <c r="N353" i="1" s="1"/>
  <c r="AK352" i="2" s="1"/>
  <c r="AM352" i="2" s="1"/>
  <c r="O352" i="1"/>
  <c r="X351" i="2" s="1"/>
  <c r="M345" i="1"/>
  <c r="N345" i="1" s="1"/>
  <c r="AK344" i="2" s="1"/>
  <c r="AM344" i="2" s="1"/>
  <c r="M344" i="1"/>
  <c r="N344" i="1" s="1"/>
  <c r="AK343" i="2" s="1"/>
  <c r="AM343" i="2" s="1"/>
  <c r="O307" i="1"/>
  <c r="X306" i="2" s="1"/>
  <c r="M283" i="1"/>
  <c r="N283" i="1" s="1"/>
  <c r="AK282" i="2" s="1"/>
  <c r="AM282" i="2" s="1"/>
  <c r="Q283" i="1"/>
  <c r="M282" i="1"/>
  <c r="R282" i="1"/>
  <c r="O479" i="1"/>
  <c r="X478" i="2" s="1"/>
  <c r="O467" i="1"/>
  <c r="X466" i="2" s="1"/>
  <c r="O446" i="1"/>
  <c r="X445" i="2" s="1"/>
  <c r="O380" i="1"/>
  <c r="X379" i="2" s="1"/>
  <c r="R486" i="1"/>
  <c r="Q470" i="1"/>
  <c r="Q469" i="1"/>
  <c r="O438" i="1"/>
  <c r="X437" i="2" s="1"/>
  <c r="Q434" i="1"/>
  <c r="O404" i="1"/>
  <c r="X403" i="2" s="1"/>
  <c r="O391" i="1"/>
  <c r="X390" i="2" s="1"/>
  <c r="O382" i="1"/>
  <c r="X381" i="2" s="1"/>
  <c r="R357" i="1"/>
  <c r="M357" i="1"/>
  <c r="N357" i="1" s="1"/>
  <c r="AK356" i="2" s="1"/>
  <c r="AM356" i="2" s="1"/>
  <c r="Q357" i="1"/>
  <c r="O349" i="1"/>
  <c r="X348" i="2" s="1"/>
  <c r="O326" i="1"/>
  <c r="X325" i="2" s="1"/>
  <c r="O321" i="1"/>
  <c r="X320" i="2" s="1"/>
  <c r="M246" i="1"/>
  <c r="N246" i="1" s="1"/>
  <c r="AK245" i="2" s="1"/>
  <c r="AM245" i="2" s="1"/>
  <c r="Q246" i="1"/>
  <c r="R246" i="1"/>
  <c r="O484" i="1"/>
  <c r="X483" i="2" s="1"/>
  <c r="R498" i="1"/>
  <c r="M469" i="1"/>
  <c r="N469" i="1" s="1"/>
  <c r="AK468" i="2" s="1"/>
  <c r="AM468" i="2" s="1"/>
  <c r="Q408" i="1"/>
  <c r="M354" i="1"/>
  <c r="N354" i="1" s="1"/>
  <c r="AK353" i="2" s="1"/>
  <c r="AM353" i="2" s="1"/>
  <c r="R274" i="1"/>
  <c r="M274" i="1"/>
  <c r="N274" i="1" s="1"/>
  <c r="AK273" i="2" s="1"/>
  <c r="AM273" i="2" s="1"/>
  <c r="Q274" i="1"/>
  <c r="R233" i="1"/>
  <c r="M233" i="1"/>
  <c r="N233" i="1" s="1"/>
  <c r="AK232" i="2" s="1"/>
  <c r="AM232" i="2" s="1"/>
  <c r="Q233" i="1"/>
  <c r="R9" i="1"/>
  <c r="R502" i="1"/>
  <c r="Q450" i="1"/>
  <c r="Q449" i="1"/>
  <c r="O439" i="1"/>
  <c r="X438" i="2" s="1"/>
  <c r="O434" i="1"/>
  <c r="X433" i="2" s="1"/>
  <c r="R400" i="1"/>
  <c r="Q400" i="1"/>
  <c r="R394" i="1"/>
  <c r="O383" i="1"/>
  <c r="X382" i="2" s="1"/>
  <c r="O327" i="1"/>
  <c r="X326" i="2" s="1"/>
  <c r="M204" i="1"/>
  <c r="N204" i="1" s="1"/>
  <c r="AK203" i="2" s="1"/>
  <c r="AM203" i="2" s="1"/>
  <c r="Q204" i="1"/>
  <c r="R94" i="1"/>
  <c r="M94" i="1"/>
  <c r="N94" i="1" s="1"/>
  <c r="AK93" i="2" s="1"/>
  <c r="AM93" i="2" s="1"/>
  <c r="M465" i="1"/>
  <c r="N465" i="1" s="1"/>
  <c r="AK464" i="2" s="1"/>
  <c r="AM464" i="2" s="1"/>
  <c r="M393" i="1"/>
  <c r="N393" i="1" s="1"/>
  <c r="AK392" i="2" s="1"/>
  <c r="AM392" i="2" s="1"/>
  <c r="M106" i="1"/>
  <c r="N106" i="1" s="1"/>
  <c r="AK105" i="2" s="1"/>
  <c r="AM105" i="2" s="1"/>
  <c r="Q106" i="1"/>
  <c r="R106" i="1"/>
  <c r="R494" i="1"/>
  <c r="Q441" i="1"/>
  <c r="Q401" i="1"/>
  <c r="R401" i="1"/>
  <c r="R379" i="1"/>
  <c r="M379" i="1"/>
  <c r="N379" i="1" s="1"/>
  <c r="AK378" i="2" s="1"/>
  <c r="AM378" i="2" s="1"/>
  <c r="Q494" i="1"/>
  <c r="Q461" i="1"/>
  <c r="Q442" i="1"/>
  <c r="M441" i="1"/>
  <c r="N441" i="1" s="1"/>
  <c r="AK440" i="2" s="1"/>
  <c r="AM440" i="2" s="1"/>
  <c r="O401" i="1"/>
  <c r="X400" i="2" s="1"/>
  <c r="R380" i="1"/>
  <c r="R337" i="1"/>
  <c r="M337" i="1"/>
  <c r="N337" i="1" s="1"/>
  <c r="AK336" i="2" s="1"/>
  <c r="AM336" i="2" s="1"/>
  <c r="Q337" i="1"/>
  <c r="O300" i="1"/>
  <c r="X299" i="2" s="1"/>
  <c r="R281" i="1"/>
  <c r="O280" i="1"/>
  <c r="X279" i="2" s="1"/>
  <c r="O302" i="1"/>
  <c r="X301" i="2" s="1"/>
  <c r="Q279" i="1"/>
  <c r="O258" i="1"/>
  <c r="X257" i="2" s="1"/>
  <c r="O250" i="1"/>
  <c r="X249" i="2" s="1"/>
  <c r="O238" i="1"/>
  <c r="X237" i="2" s="1"/>
  <c r="R231" i="1"/>
  <c r="O218" i="1"/>
  <c r="X217" i="2" s="1"/>
  <c r="R209" i="1"/>
  <c r="Q207" i="1"/>
  <c r="Q206" i="1"/>
  <c r="O204" i="1"/>
  <c r="X203" i="2" s="1"/>
  <c r="Q198" i="1"/>
  <c r="M194" i="1"/>
  <c r="N194" i="1" s="1"/>
  <c r="AK193" i="2" s="1"/>
  <c r="AM193" i="2" s="1"/>
  <c r="R182" i="1"/>
  <c r="R170" i="1"/>
  <c r="R146" i="1"/>
  <c r="R145" i="1"/>
  <c r="Q134" i="1"/>
  <c r="R127" i="1"/>
  <c r="O107" i="1"/>
  <c r="X106" i="2" s="1"/>
  <c r="O106" i="1"/>
  <c r="X105" i="2" s="1"/>
  <c r="M100" i="1"/>
  <c r="N100" i="1" s="1"/>
  <c r="AK99" i="2" s="1"/>
  <c r="AM99" i="2" s="1"/>
  <c r="O94" i="1"/>
  <c r="X93" i="2" s="1"/>
  <c r="M84" i="1"/>
  <c r="N84" i="1" s="1"/>
  <c r="AK83" i="2" s="1"/>
  <c r="AM83" i="2" s="1"/>
  <c r="Q80" i="1"/>
  <c r="Q72" i="1"/>
  <c r="O58" i="1"/>
  <c r="X57" i="2" s="1"/>
  <c r="O50" i="1"/>
  <c r="X49" i="2" s="1"/>
  <c r="Q38" i="1"/>
  <c r="Q231" i="1"/>
  <c r="Q209" i="1"/>
  <c r="Q182" i="1"/>
  <c r="M145" i="1"/>
  <c r="N145" i="1" s="1"/>
  <c r="AK144" i="2" s="1"/>
  <c r="AM144" i="2" s="1"/>
  <c r="R115" i="1"/>
  <c r="R75" i="1"/>
  <c r="R67" i="1"/>
  <c r="M62" i="1"/>
  <c r="N62" i="1" s="1"/>
  <c r="AK61" i="2" s="1"/>
  <c r="AM61" i="2" s="1"/>
  <c r="Q51" i="1"/>
  <c r="O409" i="1"/>
  <c r="X408" i="2" s="1"/>
  <c r="O347" i="1"/>
  <c r="X346" i="2" s="1"/>
  <c r="O333" i="1"/>
  <c r="X332" i="2" s="1"/>
  <c r="O319" i="1"/>
  <c r="X318" i="2" s="1"/>
  <c r="O259" i="1"/>
  <c r="X258" i="2" s="1"/>
  <c r="M197" i="1"/>
  <c r="N197" i="1" s="1"/>
  <c r="AK196" i="2" s="1"/>
  <c r="AM196" i="2" s="1"/>
  <c r="Q176" i="1"/>
  <c r="R151" i="1"/>
  <c r="M146" i="1"/>
  <c r="N146" i="1" s="1"/>
  <c r="AK145" i="2" s="1"/>
  <c r="AM145" i="2" s="1"/>
  <c r="O140" i="1"/>
  <c r="X139" i="2" s="1"/>
  <c r="Q115" i="1"/>
  <c r="O113" i="1"/>
  <c r="X112" i="2" s="1"/>
  <c r="Q96" i="1"/>
  <c r="R91" i="1"/>
  <c r="Q75" i="1"/>
  <c r="Q74" i="1"/>
  <c r="O66" i="1"/>
  <c r="X65" i="2" s="1"/>
  <c r="M38" i="1"/>
  <c r="N38" i="1" s="1"/>
  <c r="AK37" i="2" s="1"/>
  <c r="AM37" i="2" s="1"/>
  <c r="R32" i="1"/>
  <c r="R230" i="1"/>
  <c r="M200" i="1"/>
  <c r="N200" i="1" s="1"/>
  <c r="AK199" i="2" s="1"/>
  <c r="AM199" i="2" s="1"/>
  <c r="R178" i="1"/>
  <c r="M176" i="1"/>
  <c r="N176" i="1" s="1"/>
  <c r="AK175" i="2" s="1"/>
  <c r="AM175" i="2" s="1"/>
  <c r="M170" i="1"/>
  <c r="N170" i="1" s="1"/>
  <c r="AK169" i="2" s="1"/>
  <c r="AM169" i="2" s="1"/>
  <c r="R103" i="1"/>
  <c r="M96" i="1"/>
  <c r="N96" i="1" s="1"/>
  <c r="AK95" i="2" s="1"/>
  <c r="AM95" i="2" s="1"/>
  <c r="Q91" i="1"/>
  <c r="M76" i="1"/>
  <c r="N76" i="1" s="1"/>
  <c r="AK75" i="2" s="1"/>
  <c r="AM75" i="2" s="1"/>
  <c r="R68" i="1"/>
  <c r="R40" i="1"/>
  <c r="Q32" i="1"/>
  <c r="O234" i="1"/>
  <c r="X233" i="2" s="1"/>
  <c r="R191" i="1"/>
  <c r="Q178" i="1"/>
  <c r="Q164" i="1"/>
  <c r="R163" i="1"/>
  <c r="Q162" i="1"/>
  <c r="R149" i="1"/>
  <c r="R131" i="1"/>
  <c r="R110" i="1"/>
  <c r="R104" i="1"/>
  <c r="Q103" i="1"/>
  <c r="R63" i="1"/>
  <c r="Q42" i="1"/>
  <c r="Q40" i="1"/>
  <c r="Q163" i="1"/>
  <c r="R158" i="1"/>
  <c r="O149" i="1"/>
  <c r="X148" i="2" s="1"/>
  <c r="Q131" i="1"/>
  <c r="R118" i="1"/>
  <c r="R117" i="1"/>
  <c r="Q110" i="1"/>
  <c r="Q104" i="1"/>
  <c r="R64" i="1"/>
  <c r="R166" i="1"/>
  <c r="M158" i="1"/>
  <c r="O131" i="1"/>
  <c r="X130" i="2" s="1"/>
  <c r="R130" i="1"/>
  <c r="O165" i="1"/>
  <c r="X164" i="2" s="1"/>
  <c r="O86" i="1"/>
  <c r="X85" i="2" s="1"/>
  <c r="O69" i="1"/>
  <c r="X68" i="2" s="1"/>
  <c r="O41" i="1"/>
  <c r="X40" i="2" s="1"/>
  <c r="O40" i="1"/>
  <c r="X39" i="2" s="1"/>
  <c r="O173" i="1"/>
  <c r="X172" i="2" s="1"/>
  <c r="O166" i="1"/>
  <c r="X165" i="2" s="1"/>
  <c r="O158" i="1"/>
  <c r="X157" i="2" s="1"/>
  <c r="O137" i="1"/>
  <c r="X136" i="2" s="1"/>
  <c r="O130" i="1"/>
  <c r="X129" i="2" s="1"/>
  <c r="O93" i="1"/>
  <c r="X92" i="2" s="1"/>
  <c r="O65" i="1"/>
  <c r="X64" i="2" s="1"/>
  <c r="N490" i="1"/>
  <c r="AK489" i="2" s="1"/>
  <c r="AM489" i="2" s="1"/>
  <c r="N272" i="1"/>
  <c r="AK271" i="2" s="1"/>
  <c r="AM271" i="2" s="1"/>
  <c r="R377" i="1"/>
  <c r="Q377" i="1"/>
  <c r="M501" i="1"/>
  <c r="O493" i="1"/>
  <c r="X492" i="2" s="1"/>
  <c r="Q486" i="1"/>
  <c r="O476" i="1"/>
  <c r="X475" i="2" s="1"/>
  <c r="O471" i="1"/>
  <c r="X470" i="2" s="1"/>
  <c r="M462" i="1"/>
  <c r="R427" i="1"/>
  <c r="Q426" i="1"/>
  <c r="M426" i="1"/>
  <c r="N426" i="1" s="1"/>
  <c r="AK425" i="2" s="1"/>
  <c r="AM425" i="2" s="1"/>
  <c r="R413" i="1"/>
  <c r="Q412" i="1"/>
  <c r="R410" i="1"/>
  <c r="R409" i="1"/>
  <c r="M408" i="1"/>
  <c r="N408" i="1" s="1"/>
  <c r="AK407" i="2" s="1"/>
  <c r="AM407" i="2" s="1"/>
  <c r="O388" i="1"/>
  <c r="X387" i="2" s="1"/>
  <c r="R382" i="1"/>
  <c r="M378" i="1"/>
  <c r="N378" i="1" s="1"/>
  <c r="AK377" i="2" s="1"/>
  <c r="AM377" i="2" s="1"/>
  <c r="Q378" i="1"/>
  <c r="R373" i="1"/>
  <c r="M373" i="1"/>
  <c r="N373" i="1" s="1"/>
  <c r="AK372" i="2" s="1"/>
  <c r="AM372" i="2" s="1"/>
  <c r="Q373" i="1"/>
  <c r="O366" i="1"/>
  <c r="X365" i="2" s="1"/>
  <c r="Q326" i="1"/>
  <c r="M326" i="1"/>
  <c r="N326" i="1" s="1"/>
  <c r="AK325" i="2" s="1"/>
  <c r="AM325" i="2" s="1"/>
  <c r="R326" i="1"/>
  <c r="R313" i="1"/>
  <c r="Q313" i="1"/>
  <c r="R305" i="1"/>
  <c r="Q305" i="1"/>
  <c r="O286" i="1"/>
  <c r="X285" i="2" s="1"/>
  <c r="R272" i="1"/>
  <c r="O265" i="1"/>
  <c r="X264" i="2" s="1"/>
  <c r="N221" i="1"/>
  <c r="AK220" i="2" s="1"/>
  <c r="AM220" i="2" s="1"/>
  <c r="M406" i="1"/>
  <c r="N406" i="1" s="1"/>
  <c r="AK405" i="2" s="1"/>
  <c r="AM405" i="2" s="1"/>
  <c r="R406" i="1"/>
  <c r="Q366" i="1"/>
  <c r="M366" i="1"/>
  <c r="Q286" i="1"/>
  <c r="M286" i="1"/>
  <c r="N286" i="1" s="1"/>
  <c r="AK285" i="2" s="1"/>
  <c r="AM285" i="2" s="1"/>
  <c r="R286" i="1"/>
  <c r="M265" i="1"/>
  <c r="N265" i="1" s="1"/>
  <c r="AK264" i="2" s="1"/>
  <c r="AM264" i="2" s="1"/>
  <c r="Q265" i="1"/>
  <c r="O26" i="1"/>
  <c r="X25" i="2" s="1"/>
  <c r="R15" i="1"/>
  <c r="M15" i="1"/>
  <c r="N15" i="1" s="1"/>
  <c r="AK14" i="2" s="1"/>
  <c r="AM14" i="2" s="1"/>
  <c r="M498" i="1"/>
  <c r="N498" i="1" s="1"/>
  <c r="AK497" i="2" s="1"/>
  <c r="AM497" i="2" s="1"/>
  <c r="M493" i="1"/>
  <c r="N493" i="1" s="1"/>
  <c r="AK492" i="2" s="1"/>
  <c r="AM492" i="2" s="1"/>
  <c r="O472" i="1"/>
  <c r="X471" i="2" s="1"/>
  <c r="R432" i="1"/>
  <c r="M432" i="1"/>
  <c r="N432" i="1" s="1"/>
  <c r="AK431" i="2" s="1"/>
  <c r="AM431" i="2" s="1"/>
  <c r="Q432" i="1"/>
  <c r="Q427" i="1"/>
  <c r="O426" i="1"/>
  <c r="X425" i="2" s="1"/>
  <c r="R414" i="1"/>
  <c r="M409" i="1"/>
  <c r="O378" i="1"/>
  <c r="X377" i="2" s="1"/>
  <c r="O373" i="1"/>
  <c r="X372" i="2" s="1"/>
  <c r="M362" i="1"/>
  <c r="Q362" i="1"/>
  <c r="Q314" i="1"/>
  <c r="R314" i="1"/>
  <c r="M278" i="1"/>
  <c r="N278" i="1" s="1"/>
  <c r="AK277" i="2" s="1"/>
  <c r="AM277" i="2" s="1"/>
  <c r="Q278" i="1"/>
  <c r="Q272" i="1"/>
  <c r="Q25" i="1"/>
  <c r="R7" i="1"/>
  <c r="Q482" i="1"/>
  <c r="Q445" i="1"/>
  <c r="O414" i="1"/>
  <c r="X413" i="2" s="1"/>
  <c r="M413" i="1"/>
  <c r="N413" i="1" s="1"/>
  <c r="AK412" i="2" s="1"/>
  <c r="AM412" i="2" s="1"/>
  <c r="M412" i="1"/>
  <c r="N412" i="1" s="1"/>
  <c r="AK411" i="2" s="1"/>
  <c r="AM411" i="2" s="1"/>
  <c r="Q389" i="1"/>
  <c r="M389" i="1"/>
  <c r="N389" i="1" s="1"/>
  <c r="AK388" i="2" s="1"/>
  <c r="AM388" i="2" s="1"/>
  <c r="N383" i="1"/>
  <c r="AK382" i="2" s="1"/>
  <c r="AM382" i="2" s="1"/>
  <c r="M382" i="1"/>
  <c r="N382" i="1" s="1"/>
  <c r="AK381" i="2" s="1"/>
  <c r="AM381" i="2" s="1"/>
  <c r="M355" i="1"/>
  <c r="N355" i="1" s="1"/>
  <c r="AK354" i="2" s="1"/>
  <c r="AM354" i="2" s="1"/>
  <c r="Q355" i="1"/>
  <c r="R355" i="1"/>
  <c r="O314" i="1"/>
  <c r="X313" i="2" s="1"/>
  <c r="Q306" i="1"/>
  <c r="R306" i="1"/>
  <c r="R221" i="1"/>
  <c r="Q221" i="1"/>
  <c r="Q202" i="1"/>
  <c r="R202" i="1"/>
  <c r="M202" i="1"/>
  <c r="O28" i="1"/>
  <c r="X27" i="2" s="1"/>
  <c r="O496" i="1"/>
  <c r="X495" i="2" s="1"/>
  <c r="Q481" i="1"/>
  <c r="Q465" i="1"/>
  <c r="R446" i="1"/>
  <c r="M445" i="1"/>
  <c r="N445" i="1" s="1"/>
  <c r="AK444" i="2" s="1"/>
  <c r="AM444" i="2" s="1"/>
  <c r="N401" i="1"/>
  <c r="AK400" i="2" s="1"/>
  <c r="AM400" i="2" s="1"/>
  <c r="O355" i="1"/>
  <c r="X354" i="2" s="1"/>
  <c r="M252" i="1"/>
  <c r="N252" i="1" s="1"/>
  <c r="AK251" i="2" s="1"/>
  <c r="AM251" i="2" s="1"/>
  <c r="Q252" i="1"/>
  <c r="R252" i="1"/>
  <c r="N414" i="1"/>
  <c r="AK413" i="2" s="1"/>
  <c r="AM413" i="2" s="1"/>
  <c r="Q385" i="1"/>
  <c r="R385" i="1"/>
  <c r="O374" i="1"/>
  <c r="X373" i="2" s="1"/>
  <c r="M374" i="1"/>
  <c r="N374" i="1" s="1"/>
  <c r="AK373" i="2" s="1"/>
  <c r="AM373" i="2" s="1"/>
  <c r="Q374" i="1"/>
  <c r="M257" i="1"/>
  <c r="Q257" i="1"/>
  <c r="R257" i="1"/>
  <c r="O15" i="1"/>
  <c r="X14" i="2" s="1"/>
  <c r="Q477" i="1"/>
  <c r="R454" i="1"/>
  <c r="R438" i="1"/>
  <c r="Q437" i="1"/>
  <c r="M402" i="1"/>
  <c r="N402" i="1" s="1"/>
  <c r="AK401" i="2" s="1"/>
  <c r="AM401" i="2" s="1"/>
  <c r="R402" i="1"/>
  <c r="O385" i="1"/>
  <c r="X384" i="2" s="1"/>
  <c r="O384" i="1"/>
  <c r="X383" i="2" s="1"/>
  <c r="O370" i="1"/>
  <c r="X369" i="2" s="1"/>
  <c r="O358" i="1"/>
  <c r="X357" i="2" s="1"/>
  <c r="M358" i="1"/>
  <c r="N358" i="1" s="1"/>
  <c r="AK357" i="2" s="1"/>
  <c r="AM357" i="2" s="1"/>
  <c r="R358" i="1"/>
  <c r="Q350" i="1"/>
  <c r="M350" i="1"/>
  <c r="N350" i="1" s="1"/>
  <c r="AK349" i="2" s="1"/>
  <c r="AM349" i="2" s="1"/>
  <c r="O343" i="1"/>
  <c r="X342" i="2" s="1"/>
  <c r="R333" i="1"/>
  <c r="M333" i="1"/>
  <c r="N333" i="1" s="1"/>
  <c r="AK332" i="2" s="1"/>
  <c r="AM332" i="2" s="1"/>
  <c r="M245" i="1"/>
  <c r="N245" i="1" s="1"/>
  <c r="AK244" i="2" s="1"/>
  <c r="AM244" i="2" s="1"/>
  <c r="Q245" i="1"/>
  <c r="Q474" i="1"/>
  <c r="Q438" i="1"/>
  <c r="N417" i="1"/>
  <c r="AK416" i="2" s="1"/>
  <c r="AM416" i="2" s="1"/>
  <c r="R416" i="1"/>
  <c r="Q416" i="1"/>
  <c r="M386" i="1"/>
  <c r="N386" i="1" s="1"/>
  <c r="AK385" i="2" s="1"/>
  <c r="AM385" i="2" s="1"/>
  <c r="Q386" i="1"/>
  <c r="R386" i="1"/>
  <c r="Q364" i="1"/>
  <c r="M364" i="1"/>
  <c r="N364" i="1" s="1"/>
  <c r="AK363" i="2" s="1"/>
  <c r="AM363" i="2" s="1"/>
  <c r="Q328" i="1"/>
  <c r="M328" i="1"/>
  <c r="N328" i="1" s="1"/>
  <c r="AK327" i="2" s="1"/>
  <c r="AM327" i="2" s="1"/>
  <c r="R293" i="1"/>
  <c r="M293" i="1"/>
  <c r="N293" i="1" s="1"/>
  <c r="AK292" i="2" s="1"/>
  <c r="AM292" i="2" s="1"/>
  <c r="Q293" i="1"/>
  <c r="N234" i="1"/>
  <c r="AK233" i="2" s="1"/>
  <c r="AM233" i="2" s="1"/>
  <c r="R485" i="1"/>
  <c r="M485" i="1"/>
  <c r="N485" i="1" s="1"/>
  <c r="AK484" i="2" s="1"/>
  <c r="AM484" i="2" s="1"/>
  <c r="O483" i="1"/>
  <c r="X482" i="2" s="1"/>
  <c r="O477" i="1"/>
  <c r="X476" i="2" s="1"/>
  <c r="O474" i="1"/>
  <c r="X473" i="2" s="1"/>
  <c r="Q466" i="1"/>
  <c r="R466" i="1"/>
  <c r="M454" i="1"/>
  <c r="N454" i="1" s="1"/>
  <c r="AK453" i="2" s="1"/>
  <c r="AM453" i="2" s="1"/>
  <c r="Q429" i="1"/>
  <c r="M429" i="1"/>
  <c r="N429" i="1" s="1"/>
  <c r="AK428" i="2" s="1"/>
  <c r="AM428" i="2" s="1"/>
  <c r="R429" i="1"/>
  <c r="Q423" i="1"/>
  <c r="R423" i="1"/>
  <c r="O416" i="1"/>
  <c r="X415" i="2" s="1"/>
  <c r="O405" i="1"/>
  <c r="X404" i="2" s="1"/>
  <c r="O386" i="1"/>
  <c r="X385" i="2" s="1"/>
  <c r="O364" i="1"/>
  <c r="X363" i="2" s="1"/>
  <c r="O328" i="1"/>
  <c r="X327" i="2" s="1"/>
  <c r="Q316" i="1"/>
  <c r="M316" i="1"/>
  <c r="N316" i="1" s="1"/>
  <c r="AK315" i="2" s="1"/>
  <c r="AM315" i="2" s="1"/>
  <c r="O293" i="1"/>
  <c r="X292" i="2" s="1"/>
  <c r="R24" i="1"/>
  <c r="M477" i="1"/>
  <c r="N477" i="1" s="1"/>
  <c r="AK476" i="2" s="1"/>
  <c r="AM476" i="2" s="1"/>
  <c r="M474" i="1"/>
  <c r="N474" i="1" s="1"/>
  <c r="AK473" i="2" s="1"/>
  <c r="AM473" i="2" s="1"/>
  <c r="M457" i="1"/>
  <c r="N457" i="1" s="1"/>
  <c r="AK456" i="2" s="1"/>
  <c r="AM456" i="2" s="1"/>
  <c r="R453" i="1"/>
  <c r="Q453" i="1"/>
  <c r="Q417" i="1"/>
  <c r="R417" i="1"/>
  <c r="M377" i="1"/>
  <c r="N377" i="1" s="1"/>
  <c r="AK376" i="2" s="1"/>
  <c r="AM376" i="2" s="1"/>
  <c r="M371" i="1"/>
  <c r="Q371" i="1"/>
  <c r="R371" i="1"/>
  <c r="R309" i="1"/>
  <c r="M309" i="1"/>
  <c r="N309" i="1" s="1"/>
  <c r="AK308" i="2" s="1"/>
  <c r="AM308" i="2" s="1"/>
  <c r="Q298" i="1"/>
  <c r="R298" i="1"/>
  <c r="M254" i="1"/>
  <c r="N254" i="1" s="1"/>
  <c r="AK253" i="2" s="1"/>
  <c r="AM253" i="2" s="1"/>
  <c r="Q254" i="1"/>
  <c r="R254" i="1"/>
  <c r="O8" i="1"/>
  <c r="X7" i="2" s="1"/>
  <c r="O459" i="1"/>
  <c r="X458" i="2" s="1"/>
  <c r="O447" i="1"/>
  <c r="X446" i="2" s="1"/>
  <c r="Q425" i="1"/>
  <c r="M425" i="1"/>
  <c r="N425" i="1" s="1"/>
  <c r="AK424" i="2" s="1"/>
  <c r="AM424" i="2" s="1"/>
  <c r="O417" i="1"/>
  <c r="X416" i="2" s="1"/>
  <c r="O406" i="1"/>
  <c r="X405" i="2" s="1"/>
  <c r="R404" i="1"/>
  <c r="Q404" i="1"/>
  <c r="M387" i="1"/>
  <c r="N387" i="1" s="1"/>
  <c r="AK386" i="2" s="1"/>
  <c r="AM386" i="2" s="1"/>
  <c r="Q387" i="1"/>
  <c r="Q376" i="1"/>
  <c r="R376" i="1"/>
  <c r="O371" i="1"/>
  <c r="X370" i="2" s="1"/>
  <c r="R366" i="1"/>
  <c r="R359" i="1"/>
  <c r="M359" i="1"/>
  <c r="N359" i="1" s="1"/>
  <c r="AK358" i="2" s="1"/>
  <c r="AM358" i="2" s="1"/>
  <c r="R329" i="1"/>
  <c r="Q329" i="1"/>
  <c r="M329" i="1"/>
  <c r="N329" i="1" s="1"/>
  <c r="AK328" i="2" s="1"/>
  <c r="AM328" i="2" s="1"/>
  <c r="Q310" i="1"/>
  <c r="M310" i="1"/>
  <c r="N310" i="1" s="1"/>
  <c r="AK309" i="2" s="1"/>
  <c r="AM309" i="2" s="1"/>
  <c r="R310" i="1"/>
  <c r="O299" i="1"/>
  <c r="X298" i="2" s="1"/>
  <c r="O298" i="1"/>
  <c r="X297" i="2" s="1"/>
  <c r="Q290" i="1"/>
  <c r="M290" i="1"/>
  <c r="N290" i="1" s="1"/>
  <c r="AK289" i="2" s="1"/>
  <c r="AM289" i="2" s="1"/>
  <c r="R290" i="1"/>
  <c r="R265" i="1"/>
  <c r="O254" i="1"/>
  <c r="X253" i="2" s="1"/>
  <c r="N250" i="1"/>
  <c r="AK249" i="2" s="1"/>
  <c r="AM249" i="2" s="1"/>
  <c r="Q214" i="1"/>
  <c r="M214" i="1"/>
  <c r="N214" i="1" s="1"/>
  <c r="AK213" i="2" s="1"/>
  <c r="AM213" i="2" s="1"/>
  <c r="R214" i="1"/>
  <c r="N198" i="1"/>
  <c r="AK197" i="2" s="1"/>
  <c r="AM197" i="2" s="1"/>
  <c r="Q458" i="1"/>
  <c r="R458" i="1"/>
  <c r="M418" i="1"/>
  <c r="N418" i="1" s="1"/>
  <c r="AK417" i="2" s="1"/>
  <c r="AM417" i="2" s="1"/>
  <c r="R418" i="1"/>
  <c r="Q405" i="1"/>
  <c r="R405" i="1"/>
  <c r="Q346" i="1"/>
  <c r="M346" i="1"/>
  <c r="N346" i="1" s="1"/>
  <c r="AK345" i="2" s="1"/>
  <c r="AM345" i="2" s="1"/>
  <c r="R346" i="1"/>
  <c r="Q294" i="1"/>
  <c r="M294" i="1"/>
  <c r="N294" i="1" s="1"/>
  <c r="AK293" i="2" s="1"/>
  <c r="AM293" i="2" s="1"/>
  <c r="M236" i="1"/>
  <c r="R236" i="1"/>
  <c r="O463" i="1"/>
  <c r="X462" i="2" s="1"/>
  <c r="O423" i="1"/>
  <c r="X422" i="2" s="1"/>
  <c r="O345" i="1"/>
  <c r="X344" i="2" s="1"/>
  <c r="O315" i="1"/>
  <c r="X314" i="2" s="1"/>
  <c r="O305" i="1"/>
  <c r="X304" i="2" s="1"/>
  <c r="R276" i="1"/>
  <c r="Q276" i="1"/>
  <c r="O251" i="1"/>
  <c r="X250" i="2" s="1"/>
  <c r="M213" i="1"/>
  <c r="N213" i="1" s="1"/>
  <c r="AK212" i="2" s="1"/>
  <c r="AM212" i="2" s="1"/>
  <c r="O213" i="1"/>
  <c r="X212" i="2" s="1"/>
  <c r="Q213" i="1"/>
  <c r="R213" i="1"/>
  <c r="R200" i="1"/>
  <c r="M171" i="1"/>
  <c r="N171" i="1" s="1"/>
  <c r="AK170" i="2" s="1"/>
  <c r="AM170" i="2" s="1"/>
  <c r="Q171" i="1"/>
  <c r="R171" i="1"/>
  <c r="R154" i="1"/>
  <c r="Q154" i="1"/>
  <c r="O329" i="1"/>
  <c r="X328" i="2" s="1"/>
  <c r="Q300" i="1"/>
  <c r="R300" i="1"/>
  <c r="O278" i="1"/>
  <c r="X277" i="2" s="1"/>
  <c r="O277" i="1"/>
  <c r="X276" i="2" s="1"/>
  <c r="O257" i="1"/>
  <c r="X256" i="2" s="1"/>
  <c r="O252" i="1"/>
  <c r="X251" i="2" s="1"/>
  <c r="O236" i="1"/>
  <c r="X235" i="2" s="1"/>
  <c r="Q234" i="1"/>
  <c r="R234" i="1"/>
  <c r="M228" i="1"/>
  <c r="N228" i="1" s="1"/>
  <c r="AK227" i="2" s="1"/>
  <c r="AM227" i="2" s="1"/>
  <c r="O228" i="1"/>
  <c r="X227" i="2" s="1"/>
  <c r="Q228" i="1"/>
  <c r="R222" i="1"/>
  <c r="Q222" i="1"/>
  <c r="Q330" i="1"/>
  <c r="R330" i="1"/>
  <c r="O253" i="1"/>
  <c r="X252" i="2" s="1"/>
  <c r="M253" i="1"/>
  <c r="N253" i="1" s="1"/>
  <c r="AK252" i="2" s="1"/>
  <c r="AM252" i="2" s="1"/>
  <c r="Q253" i="1"/>
  <c r="Q248" i="1"/>
  <c r="M248" i="1"/>
  <c r="Q210" i="1"/>
  <c r="R210" i="1"/>
  <c r="R175" i="1"/>
  <c r="R147" i="1"/>
  <c r="O443" i="1"/>
  <c r="X442" i="2" s="1"/>
  <c r="O392" i="1"/>
  <c r="X391" i="2" s="1"/>
  <c r="R342" i="1"/>
  <c r="R340" i="1"/>
  <c r="O292" i="1"/>
  <c r="X291" i="2" s="1"/>
  <c r="O279" i="1"/>
  <c r="X278" i="2" s="1"/>
  <c r="Q258" i="1"/>
  <c r="R258" i="1"/>
  <c r="O248" i="1"/>
  <c r="X247" i="2" s="1"/>
  <c r="O210" i="1"/>
  <c r="X209" i="2" s="1"/>
  <c r="Q175" i="1"/>
  <c r="M152" i="1"/>
  <c r="N152" i="1" s="1"/>
  <c r="AK151" i="2" s="1"/>
  <c r="AM151" i="2" s="1"/>
  <c r="Q152" i="1"/>
  <c r="R152" i="1"/>
  <c r="Q147" i="1"/>
  <c r="O492" i="1"/>
  <c r="X491" i="2" s="1"/>
  <c r="M340" i="1"/>
  <c r="N340" i="1" s="1"/>
  <c r="AK339" i="2" s="1"/>
  <c r="AM339" i="2" s="1"/>
  <c r="Q336" i="1"/>
  <c r="R336" i="1"/>
  <c r="Q334" i="1"/>
  <c r="R334" i="1"/>
  <c r="R312" i="1"/>
  <c r="M304" i="1"/>
  <c r="N304" i="1" s="1"/>
  <c r="AK303" i="2" s="1"/>
  <c r="AM303" i="2" s="1"/>
  <c r="Q302" i="1"/>
  <c r="R302" i="1"/>
  <c r="R280" i="1"/>
  <c r="M280" i="1"/>
  <c r="Q237" i="1"/>
  <c r="M237" i="1"/>
  <c r="N237" i="1" s="1"/>
  <c r="AK236" i="2" s="1"/>
  <c r="AM236" i="2" s="1"/>
  <c r="Q174" i="1"/>
  <c r="R174" i="1"/>
  <c r="M174" i="1"/>
  <c r="N174" i="1" s="1"/>
  <c r="AK173" i="2" s="1"/>
  <c r="AM173" i="2" s="1"/>
  <c r="M159" i="1"/>
  <c r="N159" i="1" s="1"/>
  <c r="AK158" i="2" s="1"/>
  <c r="AM158" i="2" s="1"/>
  <c r="Q159" i="1"/>
  <c r="R159" i="1"/>
  <c r="Q124" i="1"/>
  <c r="M124" i="1"/>
  <c r="N124" i="1" s="1"/>
  <c r="AK123" i="2" s="1"/>
  <c r="AM123" i="2" s="1"/>
  <c r="M83" i="1"/>
  <c r="N83" i="1" s="1"/>
  <c r="AK82" i="2" s="1"/>
  <c r="AM82" i="2" s="1"/>
  <c r="R83" i="1"/>
  <c r="Q83" i="1"/>
  <c r="R218" i="1"/>
  <c r="M218" i="1"/>
  <c r="Q218" i="1"/>
  <c r="R179" i="1"/>
  <c r="N147" i="1"/>
  <c r="AK146" i="2" s="1"/>
  <c r="AM146" i="2" s="1"/>
  <c r="M179" i="1"/>
  <c r="N179" i="1" s="1"/>
  <c r="AK178" i="2" s="1"/>
  <c r="AM178" i="2" s="1"/>
  <c r="R297" i="1"/>
  <c r="M297" i="1"/>
  <c r="N297" i="1" s="1"/>
  <c r="AK296" i="2" s="1"/>
  <c r="AM296" i="2" s="1"/>
  <c r="M262" i="1"/>
  <c r="N262" i="1" s="1"/>
  <c r="AK261" i="2" s="1"/>
  <c r="AM261" i="2" s="1"/>
  <c r="R262" i="1"/>
  <c r="O261" i="1"/>
  <c r="X260" i="2" s="1"/>
  <c r="Q250" i="1"/>
  <c r="R250" i="1"/>
  <c r="M135" i="1"/>
  <c r="R135" i="1"/>
  <c r="Q135" i="1"/>
  <c r="O135" i="1"/>
  <c r="X134" i="2" s="1"/>
  <c r="O243" i="1"/>
  <c r="X242" i="2" s="1"/>
  <c r="Q195" i="1"/>
  <c r="Q192" i="1"/>
  <c r="Q184" i="1"/>
  <c r="R140" i="1"/>
  <c r="Q140" i="1"/>
  <c r="O124" i="1"/>
  <c r="X123" i="2" s="1"/>
  <c r="Q92" i="1"/>
  <c r="M92" i="1"/>
  <c r="N92" i="1" s="1"/>
  <c r="AK91" i="2" s="1"/>
  <c r="AM91" i="2" s="1"/>
  <c r="Q84" i="1"/>
  <c r="Q76" i="1"/>
  <c r="O245" i="1"/>
  <c r="X244" i="2" s="1"/>
  <c r="O242" i="1"/>
  <c r="X241" i="2" s="1"/>
  <c r="O240" i="1"/>
  <c r="X239" i="2" s="1"/>
  <c r="M239" i="1"/>
  <c r="N239" i="1" s="1"/>
  <c r="AK238" i="2" s="1"/>
  <c r="AM238" i="2" s="1"/>
  <c r="R239" i="1"/>
  <c r="O233" i="1"/>
  <c r="X232" i="2" s="1"/>
  <c r="M216" i="1"/>
  <c r="Q216" i="1"/>
  <c r="O154" i="1"/>
  <c r="X153" i="2" s="1"/>
  <c r="M126" i="1"/>
  <c r="Q126" i="1"/>
  <c r="R126" i="1"/>
  <c r="O125" i="1"/>
  <c r="X124" i="2" s="1"/>
  <c r="Q78" i="1"/>
  <c r="Q56" i="1"/>
  <c r="R56" i="1"/>
  <c r="M56" i="1"/>
  <c r="N56" i="1" s="1"/>
  <c r="AK55" i="2" s="1"/>
  <c r="AM55" i="2" s="1"/>
  <c r="R30" i="1"/>
  <c r="M30" i="1"/>
  <c r="Q30" i="1"/>
  <c r="O216" i="1"/>
  <c r="X215" i="2" s="1"/>
  <c r="O198" i="1"/>
  <c r="X197" i="2" s="1"/>
  <c r="O192" i="1"/>
  <c r="X191" i="2" s="1"/>
  <c r="M167" i="1"/>
  <c r="N167" i="1" s="1"/>
  <c r="AK166" i="2" s="1"/>
  <c r="AM166" i="2" s="1"/>
  <c r="Q167" i="1"/>
  <c r="R167" i="1"/>
  <c r="M155" i="1"/>
  <c r="N155" i="1" s="1"/>
  <c r="AK154" i="2" s="1"/>
  <c r="AM154" i="2" s="1"/>
  <c r="Q155" i="1"/>
  <c r="O141" i="1"/>
  <c r="X140" i="2" s="1"/>
  <c r="R133" i="1"/>
  <c r="O132" i="1"/>
  <c r="X131" i="2" s="1"/>
  <c r="Q129" i="1"/>
  <c r="M129" i="1"/>
  <c r="N129" i="1" s="1"/>
  <c r="AK128" i="2" s="1"/>
  <c r="AM128" i="2" s="1"/>
  <c r="R129" i="1"/>
  <c r="O126" i="1"/>
  <c r="X125" i="2" s="1"/>
  <c r="Q114" i="1"/>
  <c r="R114" i="1"/>
  <c r="M114" i="1"/>
  <c r="N114" i="1" s="1"/>
  <c r="AK113" i="2" s="1"/>
  <c r="AM113" i="2" s="1"/>
  <c r="O78" i="1"/>
  <c r="X77" i="2" s="1"/>
  <c r="O56" i="1"/>
  <c r="X55" i="2" s="1"/>
  <c r="N48" i="1"/>
  <c r="AK47" i="2" s="1"/>
  <c r="AM47" i="2" s="1"/>
  <c r="M47" i="1"/>
  <c r="N47" i="1" s="1"/>
  <c r="AK46" i="2" s="1"/>
  <c r="AM46" i="2" s="1"/>
  <c r="Q47" i="1"/>
  <c r="O30" i="1"/>
  <c r="X29" i="2" s="1"/>
  <c r="O317" i="1"/>
  <c r="X316" i="2" s="1"/>
  <c r="O281" i="1"/>
  <c r="X280" i="2" s="1"/>
  <c r="O195" i="1"/>
  <c r="X194" i="2" s="1"/>
  <c r="O184" i="1"/>
  <c r="X183" i="2" s="1"/>
  <c r="O155" i="1"/>
  <c r="X154" i="2" s="1"/>
  <c r="Q142" i="1"/>
  <c r="R142" i="1"/>
  <c r="M142" i="1"/>
  <c r="O133" i="1"/>
  <c r="X132" i="2" s="1"/>
  <c r="O121" i="1"/>
  <c r="X120" i="2" s="1"/>
  <c r="O84" i="1"/>
  <c r="X83" i="2" s="1"/>
  <c r="Q79" i="1"/>
  <c r="M78" i="1"/>
  <c r="O77" i="1"/>
  <c r="X76" i="2" s="1"/>
  <c r="O76" i="1"/>
  <c r="X75" i="2" s="1"/>
  <c r="O288" i="1"/>
  <c r="X287" i="2" s="1"/>
  <c r="O270" i="1"/>
  <c r="X269" i="2" s="1"/>
  <c r="O269" i="1"/>
  <c r="X268" i="2" s="1"/>
  <c r="O193" i="1"/>
  <c r="X192" i="2" s="1"/>
  <c r="O191" i="1"/>
  <c r="X190" i="2" s="1"/>
  <c r="Q189" i="1"/>
  <c r="M189" i="1"/>
  <c r="N189" i="1" s="1"/>
  <c r="AK188" i="2" s="1"/>
  <c r="AM188" i="2" s="1"/>
  <c r="O163" i="1"/>
  <c r="X162" i="2" s="1"/>
  <c r="M156" i="1"/>
  <c r="R156" i="1"/>
  <c r="O142" i="1"/>
  <c r="X141" i="2" s="1"/>
  <c r="Q122" i="1"/>
  <c r="M119" i="1"/>
  <c r="R119" i="1"/>
  <c r="Q119" i="1"/>
  <c r="O85" i="1"/>
  <c r="X84" i="2" s="1"/>
  <c r="Q48" i="1"/>
  <c r="R48" i="1"/>
  <c r="M122" i="1"/>
  <c r="M107" i="1"/>
  <c r="N107" i="1" s="1"/>
  <c r="AK106" i="2" s="1"/>
  <c r="AM106" i="2" s="1"/>
  <c r="Q107" i="1"/>
  <c r="R107" i="1"/>
  <c r="R86" i="1"/>
  <c r="Q86" i="1"/>
  <c r="Q121" i="1"/>
  <c r="R121" i="1"/>
  <c r="R58" i="1"/>
  <c r="Q58" i="1"/>
  <c r="M58" i="1"/>
  <c r="N58" i="1" s="1"/>
  <c r="AK57" i="2" s="1"/>
  <c r="AM57" i="2" s="1"/>
  <c r="M111" i="1"/>
  <c r="N111" i="1" s="1"/>
  <c r="AK110" i="2" s="1"/>
  <c r="AM110" i="2" s="1"/>
  <c r="R111" i="1"/>
  <c r="Q137" i="1"/>
  <c r="R137" i="1"/>
  <c r="O111" i="1"/>
  <c r="X110" i="2" s="1"/>
  <c r="R50" i="1"/>
  <c r="Q50" i="1"/>
  <c r="M50" i="1"/>
  <c r="O157" i="1"/>
  <c r="X156" i="2" s="1"/>
  <c r="O61" i="1"/>
  <c r="X60" i="2" s="1"/>
  <c r="O52" i="1"/>
  <c r="X51" i="2" s="1"/>
  <c r="Q151" i="1"/>
  <c r="O112" i="1"/>
  <c r="X111" i="2" s="1"/>
  <c r="O60" i="1"/>
  <c r="X59" i="2" s="1"/>
  <c r="Q46" i="1"/>
  <c r="O33" i="1"/>
  <c r="X32" i="2" s="1"/>
  <c r="O45" i="1"/>
  <c r="X44" i="2" s="1"/>
  <c r="R36" i="1"/>
  <c r="O202" i="1"/>
  <c r="X201" i="2" s="1"/>
  <c r="O138" i="1"/>
  <c r="X137" i="2" s="1"/>
  <c r="O122" i="1"/>
  <c r="X121" i="2" s="1"/>
  <c r="O116" i="1"/>
  <c r="X115" i="2" s="1"/>
  <c r="Q98" i="1"/>
  <c r="Q94" i="1"/>
  <c r="M74" i="1"/>
  <c r="M70" i="1"/>
  <c r="N70" i="1" s="1"/>
  <c r="AK69" i="2" s="1"/>
  <c r="AM69" i="2" s="1"/>
  <c r="Q68" i="1"/>
  <c r="Q67" i="1"/>
  <c r="Q63" i="1"/>
  <c r="Q62" i="1"/>
  <c r="Q54" i="1"/>
  <c r="R52" i="1"/>
  <c r="Q36" i="1"/>
  <c r="O199" i="1"/>
  <c r="X198" i="2" s="1"/>
  <c r="O190" i="1"/>
  <c r="X189" i="2" s="1"/>
  <c r="O177" i="1"/>
  <c r="X176" i="2" s="1"/>
  <c r="O134" i="1"/>
  <c r="X133" i="2" s="1"/>
  <c r="O118" i="1"/>
  <c r="X117" i="2" s="1"/>
  <c r="R95" i="1"/>
  <c r="M66" i="1"/>
  <c r="Q52" i="1"/>
  <c r="R51" i="1"/>
  <c r="M54" i="1"/>
  <c r="O143" i="1"/>
  <c r="X142" i="2" s="1"/>
  <c r="O129" i="1"/>
  <c r="X128" i="2" s="1"/>
  <c r="O68" i="1"/>
  <c r="X67" i="2" s="1"/>
  <c r="O53" i="1"/>
  <c r="X52" i="2" s="1"/>
  <c r="O36" i="1"/>
  <c r="X35" i="2" s="1"/>
  <c r="N440" i="1"/>
  <c r="AK439" i="2" s="1"/>
  <c r="AM439" i="2" s="1"/>
  <c r="N452" i="1"/>
  <c r="AK451" i="2" s="1"/>
  <c r="AM451" i="2" s="1"/>
  <c r="N444" i="1"/>
  <c r="AK443" i="2" s="1"/>
  <c r="AM443" i="2" s="1"/>
  <c r="N431" i="1"/>
  <c r="AK430" i="2" s="1"/>
  <c r="AM430" i="2" s="1"/>
  <c r="N448" i="1"/>
  <c r="AK447" i="2" s="1"/>
  <c r="AM447" i="2" s="1"/>
  <c r="N24" i="1"/>
  <c r="AK23" i="2" s="1"/>
  <c r="AM23" i="2" s="1"/>
  <c r="N436" i="1"/>
  <c r="AK435" i="2" s="1"/>
  <c r="AM435" i="2" s="1"/>
  <c r="Q488" i="1"/>
  <c r="R488" i="1"/>
  <c r="N453" i="1"/>
  <c r="AK452" i="2" s="1"/>
  <c r="AM452" i="2" s="1"/>
  <c r="R424" i="1"/>
  <c r="Q424" i="1"/>
  <c r="M419" i="1"/>
  <c r="Q419" i="1"/>
  <c r="R289" i="1"/>
  <c r="M289" i="1"/>
  <c r="O289" i="1"/>
  <c r="X288" i="2" s="1"/>
  <c r="Q289" i="1"/>
  <c r="Q496" i="1"/>
  <c r="R496" i="1"/>
  <c r="Q492" i="1"/>
  <c r="R492" i="1"/>
  <c r="O488" i="1"/>
  <c r="X487" i="2" s="1"/>
  <c r="Q484" i="1"/>
  <c r="R484" i="1"/>
  <c r="Q476" i="1"/>
  <c r="R476" i="1"/>
  <c r="Q472" i="1"/>
  <c r="R472" i="1"/>
  <c r="R428" i="1"/>
  <c r="M428" i="1"/>
  <c r="Q468" i="1"/>
  <c r="R468" i="1"/>
  <c r="Q460" i="1"/>
  <c r="R460" i="1"/>
  <c r="O433" i="1"/>
  <c r="X432" i="2" s="1"/>
  <c r="Q433" i="1"/>
  <c r="R433" i="1"/>
  <c r="R375" i="1"/>
  <c r="M375" i="1"/>
  <c r="O375" i="1"/>
  <c r="X374" i="2" s="1"/>
  <c r="Q375" i="1"/>
  <c r="N365" i="1"/>
  <c r="AK364" i="2" s="1"/>
  <c r="AM364" i="2" s="1"/>
  <c r="Q339" i="1"/>
  <c r="M339" i="1"/>
  <c r="R339" i="1"/>
  <c r="Q296" i="1"/>
  <c r="R296" i="1"/>
  <c r="M296" i="1"/>
  <c r="M13" i="1"/>
  <c r="N13" i="1" s="1"/>
  <c r="AK12" i="2" s="1"/>
  <c r="AM12" i="2" s="1"/>
  <c r="Q13" i="1"/>
  <c r="R13" i="1"/>
  <c r="Q504" i="1"/>
  <c r="R504" i="1"/>
  <c r="Q495" i="1"/>
  <c r="M495" i="1"/>
  <c r="Q491" i="1"/>
  <c r="M491" i="1"/>
  <c r="Q487" i="1"/>
  <c r="M487" i="1"/>
  <c r="O480" i="1"/>
  <c r="X479" i="2" s="1"/>
  <c r="Q475" i="1"/>
  <c r="M475" i="1"/>
  <c r="O468" i="1"/>
  <c r="X467" i="2" s="1"/>
  <c r="Q464" i="1"/>
  <c r="R464" i="1"/>
  <c r="O460" i="1"/>
  <c r="X459" i="2" s="1"/>
  <c r="M399" i="1"/>
  <c r="Q399" i="1"/>
  <c r="R399" i="1"/>
  <c r="N388" i="1"/>
  <c r="AK387" i="2" s="1"/>
  <c r="AM387" i="2" s="1"/>
  <c r="Q24" i="1"/>
  <c r="O21" i="1"/>
  <c r="X20" i="2" s="1"/>
  <c r="O500" i="1"/>
  <c r="X499" i="2" s="1"/>
  <c r="M27" i="1"/>
  <c r="O23" i="1"/>
  <c r="X22" i="2" s="1"/>
  <c r="O504" i="1"/>
  <c r="P504" i="1" s="1"/>
  <c r="Q499" i="1"/>
  <c r="M499" i="1"/>
  <c r="Q497" i="1"/>
  <c r="O495" i="1"/>
  <c r="X494" i="2" s="1"/>
  <c r="O491" i="1"/>
  <c r="X490" i="2" s="1"/>
  <c r="Q489" i="1"/>
  <c r="O487" i="1"/>
  <c r="X486" i="2" s="1"/>
  <c r="Q483" i="1"/>
  <c r="M483" i="1"/>
  <c r="Q479" i="1"/>
  <c r="M479" i="1"/>
  <c r="O475" i="1"/>
  <c r="X474" i="2" s="1"/>
  <c r="Q471" i="1"/>
  <c r="M471" i="1"/>
  <c r="O464" i="1"/>
  <c r="X463" i="2" s="1"/>
  <c r="Q456" i="1"/>
  <c r="R456" i="1"/>
  <c r="R25" i="1"/>
  <c r="O24" i="1"/>
  <c r="X23" i="2" s="1"/>
  <c r="Q503" i="1"/>
  <c r="M503" i="1"/>
  <c r="Q467" i="1"/>
  <c r="M467" i="1"/>
  <c r="Q463" i="1"/>
  <c r="M463" i="1"/>
  <c r="Q459" i="1"/>
  <c r="M459" i="1"/>
  <c r="Q420" i="1"/>
  <c r="Q452" i="1"/>
  <c r="R452" i="1"/>
  <c r="Q448" i="1"/>
  <c r="R448" i="1"/>
  <c r="Q444" i="1"/>
  <c r="R444" i="1"/>
  <c r="Q440" i="1"/>
  <c r="R440" i="1"/>
  <c r="Q436" i="1"/>
  <c r="R436" i="1"/>
  <c r="M407" i="1"/>
  <c r="Q407" i="1"/>
  <c r="R407" i="1"/>
  <c r="R381" i="1"/>
  <c r="Q381" i="1"/>
  <c r="M381" i="1"/>
  <c r="R341" i="1"/>
  <c r="M341" i="1"/>
  <c r="Q341" i="1"/>
  <c r="O341" i="1"/>
  <c r="X340" i="2" s="1"/>
  <c r="Q500" i="1"/>
  <c r="R500" i="1"/>
  <c r="O29" i="1"/>
  <c r="X28" i="2" s="1"/>
  <c r="Q18" i="1"/>
  <c r="O6" i="1"/>
  <c r="X5" i="2" s="1"/>
  <c r="M497" i="1"/>
  <c r="Q455" i="1"/>
  <c r="M455" i="1"/>
  <c r="O452" i="1"/>
  <c r="X451" i="2" s="1"/>
  <c r="O444" i="1"/>
  <c r="X443" i="2" s="1"/>
  <c r="O436" i="1"/>
  <c r="X435" i="2" s="1"/>
  <c r="Q431" i="1"/>
  <c r="R431" i="1"/>
  <c r="Q421" i="1"/>
  <c r="R421" i="1"/>
  <c r="M421" i="1"/>
  <c r="O421" i="1"/>
  <c r="X420" i="2" s="1"/>
  <c r="M420" i="1"/>
  <c r="N416" i="1"/>
  <c r="AK415" i="2" s="1"/>
  <c r="AM415" i="2" s="1"/>
  <c r="M395" i="1"/>
  <c r="Q395" i="1"/>
  <c r="R395" i="1"/>
  <c r="M6" i="1"/>
  <c r="Q6" i="1"/>
  <c r="R6" i="1"/>
  <c r="O17" i="1"/>
  <c r="X16" i="2" s="1"/>
  <c r="O448" i="1"/>
  <c r="X447" i="2" s="1"/>
  <c r="O440" i="1"/>
  <c r="X439" i="2" s="1"/>
  <c r="O27" i="1"/>
  <c r="X26" i="2" s="1"/>
  <c r="O22" i="1"/>
  <c r="X21" i="2" s="1"/>
  <c r="O14" i="1"/>
  <c r="X13" i="2" s="1"/>
  <c r="O469" i="1"/>
  <c r="X468" i="2" s="1"/>
  <c r="O461" i="1"/>
  <c r="X460" i="2" s="1"/>
  <c r="O455" i="1"/>
  <c r="X454" i="2" s="1"/>
  <c r="Q451" i="1"/>
  <c r="M451" i="1"/>
  <c r="Q447" i="1"/>
  <c r="M447" i="1"/>
  <c r="Q443" i="1"/>
  <c r="M443" i="1"/>
  <c r="Q439" i="1"/>
  <c r="M439" i="1"/>
  <c r="O429" i="1"/>
  <c r="X428" i="2" s="1"/>
  <c r="M411" i="1"/>
  <c r="Q411" i="1"/>
  <c r="R411" i="1"/>
  <c r="Q435" i="1"/>
  <c r="M435" i="1"/>
  <c r="Q430" i="1"/>
  <c r="M430" i="1"/>
  <c r="N424" i="1"/>
  <c r="AK423" i="2" s="1"/>
  <c r="AM423" i="2" s="1"/>
  <c r="O18" i="1"/>
  <c r="X17" i="2" s="1"/>
  <c r="R21" i="1"/>
  <c r="Q12" i="1"/>
  <c r="M12" i="1"/>
  <c r="Q7" i="1"/>
  <c r="O435" i="1"/>
  <c r="X434" i="2" s="1"/>
  <c r="M415" i="1"/>
  <c r="Q415" i="1"/>
  <c r="R415" i="1"/>
  <c r="Q480" i="1"/>
  <c r="R480" i="1"/>
  <c r="O430" i="1"/>
  <c r="X429" i="2" s="1"/>
  <c r="M21" i="1"/>
  <c r="N21" i="1" s="1"/>
  <c r="AK20" i="2" s="1"/>
  <c r="AM20" i="2" s="1"/>
  <c r="R19" i="1"/>
  <c r="M18" i="1"/>
  <c r="O16" i="1"/>
  <c r="X15" i="2" s="1"/>
  <c r="O12" i="1"/>
  <c r="X11" i="2" s="1"/>
  <c r="M9" i="1"/>
  <c r="N9" i="1" s="1"/>
  <c r="AK8" i="2" s="1"/>
  <c r="AM8" i="2" s="1"/>
  <c r="M500" i="1"/>
  <c r="M480" i="1"/>
  <c r="M468" i="1"/>
  <c r="M460" i="1"/>
  <c r="O453" i="1"/>
  <c r="X452" i="2" s="1"/>
  <c r="O449" i="1"/>
  <c r="X448" i="2" s="1"/>
  <c r="O445" i="1"/>
  <c r="X444" i="2" s="1"/>
  <c r="O441" i="1"/>
  <c r="X440" i="2" s="1"/>
  <c r="O437" i="1"/>
  <c r="X436" i="2" s="1"/>
  <c r="M433" i="1"/>
  <c r="Q428" i="1"/>
  <c r="O420" i="1"/>
  <c r="X419" i="2" s="1"/>
  <c r="M403" i="1"/>
  <c r="Q403" i="1"/>
  <c r="R403" i="1"/>
  <c r="Q392" i="1"/>
  <c r="R392" i="1"/>
  <c r="M392" i="1"/>
  <c r="R325" i="1"/>
  <c r="M325" i="1"/>
  <c r="O325" i="1"/>
  <c r="X324" i="2" s="1"/>
  <c r="Q325" i="1"/>
  <c r="O381" i="1"/>
  <c r="X380" i="2" s="1"/>
  <c r="Q361" i="1"/>
  <c r="Q351" i="1"/>
  <c r="M351" i="1"/>
  <c r="R351" i="1"/>
  <c r="O339" i="1"/>
  <c r="X338" i="2" s="1"/>
  <c r="Q324" i="1"/>
  <c r="M324" i="1"/>
  <c r="O427" i="1"/>
  <c r="X426" i="2" s="1"/>
  <c r="Q384" i="1"/>
  <c r="R384" i="1"/>
  <c r="M363" i="1"/>
  <c r="R363" i="1"/>
  <c r="Q352" i="1"/>
  <c r="M352" i="1"/>
  <c r="O324" i="1"/>
  <c r="X323" i="2" s="1"/>
  <c r="R390" i="1"/>
  <c r="Q379" i="1"/>
  <c r="M361" i="1"/>
  <c r="N314" i="1"/>
  <c r="AK313" i="2" s="1"/>
  <c r="AM313" i="2" s="1"/>
  <c r="O10" i="1"/>
  <c r="X9" i="2" s="1"/>
  <c r="Q390" i="1"/>
  <c r="R378" i="1"/>
  <c r="O377" i="1"/>
  <c r="X376" i="2" s="1"/>
  <c r="R349" i="1"/>
  <c r="M349" i="1"/>
  <c r="Q348" i="1"/>
  <c r="M348" i="1"/>
  <c r="R348" i="1"/>
  <c r="O348" i="1"/>
  <c r="X347" i="2" s="1"/>
  <c r="Q315" i="1"/>
  <c r="M315" i="1"/>
  <c r="R315" i="1"/>
  <c r="Q388" i="1"/>
  <c r="R388" i="1"/>
  <c r="O361" i="1"/>
  <c r="X360" i="2" s="1"/>
  <c r="Q332" i="1"/>
  <c r="M332" i="1"/>
  <c r="R332" i="1"/>
  <c r="Q331" i="1"/>
  <c r="M331" i="1"/>
  <c r="R317" i="1"/>
  <c r="M317" i="1"/>
  <c r="Q317" i="1"/>
  <c r="O419" i="1"/>
  <c r="X418" i="2" s="1"/>
  <c r="Q418" i="1"/>
  <c r="O415" i="1"/>
  <c r="X414" i="2" s="1"/>
  <c r="Q414" i="1"/>
  <c r="O411" i="1"/>
  <c r="X410" i="2" s="1"/>
  <c r="Q410" i="1"/>
  <c r="O407" i="1"/>
  <c r="X406" i="2" s="1"/>
  <c r="Q406" i="1"/>
  <c r="O403" i="1"/>
  <c r="X402" i="2" s="1"/>
  <c r="Q402" i="1"/>
  <c r="O399" i="1"/>
  <c r="X398" i="2" s="1"/>
  <c r="Q398" i="1"/>
  <c r="O395" i="1"/>
  <c r="X394" i="2" s="1"/>
  <c r="Q394" i="1"/>
  <c r="O379" i="1"/>
  <c r="X378" i="2" s="1"/>
  <c r="Q372" i="1"/>
  <c r="M372" i="1"/>
  <c r="R372" i="1"/>
  <c r="O331" i="1"/>
  <c r="X330" i="2" s="1"/>
  <c r="M284" i="1"/>
  <c r="O284" i="1"/>
  <c r="X283" i="2" s="1"/>
  <c r="Q284" i="1"/>
  <c r="R284" i="1"/>
  <c r="Q356" i="1"/>
  <c r="M356" i="1"/>
  <c r="R356" i="1"/>
  <c r="N264" i="1"/>
  <c r="AK263" i="2" s="1"/>
  <c r="AM263" i="2" s="1"/>
  <c r="N404" i="1"/>
  <c r="AK403" i="2" s="1"/>
  <c r="AM403" i="2" s="1"/>
  <c r="N400" i="1"/>
  <c r="AK399" i="2" s="1"/>
  <c r="AM399" i="2" s="1"/>
  <c r="M370" i="1"/>
  <c r="Q370" i="1"/>
  <c r="R370" i="1"/>
  <c r="R365" i="1"/>
  <c r="Q365" i="1"/>
  <c r="O9" i="1"/>
  <c r="X8" i="2" s="1"/>
  <c r="O432" i="1"/>
  <c r="X431" i="2" s="1"/>
  <c r="O431" i="1"/>
  <c r="X430" i="2" s="1"/>
  <c r="N384" i="1"/>
  <c r="AK383" i="2" s="1"/>
  <c r="AM383" i="2" s="1"/>
  <c r="R369" i="1"/>
  <c r="M369" i="1"/>
  <c r="O369" i="1"/>
  <c r="X368" i="2" s="1"/>
  <c r="O365" i="1"/>
  <c r="X364" i="2" s="1"/>
  <c r="R353" i="1"/>
  <c r="O353" i="1"/>
  <c r="X352" i="2" s="1"/>
  <c r="O351" i="1"/>
  <c r="X350" i="2" s="1"/>
  <c r="Q327" i="1"/>
  <c r="M327" i="1"/>
  <c r="R327" i="1"/>
  <c r="Q308" i="1"/>
  <c r="M308" i="1"/>
  <c r="R308" i="1"/>
  <c r="Q303" i="1"/>
  <c r="M303" i="1"/>
  <c r="O303" i="1"/>
  <c r="X302" i="2" s="1"/>
  <c r="R303" i="1"/>
  <c r="R301" i="1"/>
  <c r="M301" i="1"/>
  <c r="O301" i="1"/>
  <c r="X300" i="2" s="1"/>
  <c r="Q301" i="1"/>
  <c r="Q287" i="1"/>
  <c r="M287" i="1"/>
  <c r="R287" i="1"/>
  <c r="R285" i="1"/>
  <c r="M285" i="1"/>
  <c r="O285" i="1"/>
  <c r="X284" i="2" s="1"/>
  <c r="N249" i="1"/>
  <c r="AK248" i="2" s="1"/>
  <c r="AM248" i="2" s="1"/>
  <c r="O296" i="1"/>
  <c r="X295" i="2" s="1"/>
  <c r="Q291" i="1"/>
  <c r="M291" i="1"/>
  <c r="O287" i="1"/>
  <c r="X286" i="2" s="1"/>
  <c r="M275" i="1"/>
  <c r="O275" i="1"/>
  <c r="X274" i="2" s="1"/>
  <c r="Q275" i="1"/>
  <c r="Q263" i="1"/>
  <c r="M263" i="1"/>
  <c r="R263" i="1"/>
  <c r="Q256" i="1"/>
  <c r="R256" i="1"/>
  <c r="R249" i="1"/>
  <c r="Q358" i="1"/>
  <c r="Q347" i="1"/>
  <c r="M347" i="1"/>
  <c r="O344" i="1"/>
  <c r="X343" i="2" s="1"/>
  <c r="Q323" i="1"/>
  <c r="M323" i="1"/>
  <c r="O320" i="1"/>
  <c r="X319" i="2" s="1"/>
  <c r="N305" i="1"/>
  <c r="AK304" i="2" s="1"/>
  <c r="AM304" i="2" s="1"/>
  <c r="Q299" i="1"/>
  <c r="M299" i="1"/>
  <c r="Q295" i="1"/>
  <c r="M295" i="1"/>
  <c r="O291" i="1"/>
  <c r="X290" i="2" s="1"/>
  <c r="O263" i="1"/>
  <c r="X262" i="2" s="1"/>
  <c r="O256" i="1"/>
  <c r="X255" i="2" s="1"/>
  <c r="Q249" i="1"/>
  <c r="R244" i="1"/>
  <c r="M223" i="1"/>
  <c r="Q223" i="1"/>
  <c r="R223" i="1"/>
  <c r="O223" i="1"/>
  <c r="X222" i="2" s="1"/>
  <c r="N132" i="1"/>
  <c r="AK131" i="2" s="1"/>
  <c r="AM131" i="2" s="1"/>
  <c r="O368" i="1"/>
  <c r="X367" i="2" s="1"/>
  <c r="R354" i="1"/>
  <c r="Q345" i="1"/>
  <c r="Q321" i="1"/>
  <c r="Q297" i="1"/>
  <c r="O295" i="1"/>
  <c r="X294" i="2" s="1"/>
  <c r="O244" i="1"/>
  <c r="X243" i="2" s="1"/>
  <c r="Q212" i="1"/>
  <c r="O212" i="1"/>
  <c r="X211" i="2" s="1"/>
  <c r="R212" i="1"/>
  <c r="M212" i="1"/>
  <c r="Q172" i="1"/>
  <c r="M172" i="1"/>
  <c r="R172" i="1"/>
  <c r="N148" i="1"/>
  <c r="AK147" i="2" s="1"/>
  <c r="AM147" i="2" s="1"/>
  <c r="Q343" i="1"/>
  <c r="M343" i="1"/>
  <c r="O340" i="1"/>
  <c r="X339" i="2" s="1"/>
  <c r="R328" i="1"/>
  <c r="Q319" i="1"/>
  <c r="M319" i="1"/>
  <c r="O316" i="1"/>
  <c r="X315" i="2" s="1"/>
  <c r="R304" i="1"/>
  <c r="Q261" i="1"/>
  <c r="M261" i="1"/>
  <c r="M244" i="1"/>
  <c r="Q185" i="1"/>
  <c r="R185" i="1"/>
  <c r="M185" i="1"/>
  <c r="O185" i="1"/>
  <c r="X184" i="2" s="1"/>
  <c r="O354" i="1"/>
  <c r="X353" i="2" s="1"/>
  <c r="Q260" i="1"/>
  <c r="R260" i="1"/>
  <c r="Q220" i="1"/>
  <c r="R220" i="1"/>
  <c r="M220" i="1"/>
  <c r="M217" i="1"/>
  <c r="Q217" i="1"/>
  <c r="R217" i="1"/>
  <c r="M203" i="1"/>
  <c r="Q203" i="1"/>
  <c r="O203" i="1"/>
  <c r="X202" i="2" s="1"/>
  <c r="R203" i="1"/>
  <c r="M205" i="1"/>
  <c r="Q205" i="1"/>
  <c r="R205" i="1"/>
  <c r="M157" i="1"/>
  <c r="Q157" i="1"/>
  <c r="R157" i="1"/>
  <c r="N242" i="1"/>
  <c r="AK241" i="2" s="1"/>
  <c r="AM241" i="2" s="1"/>
  <c r="M227" i="1"/>
  <c r="Q227" i="1"/>
  <c r="O227" i="1"/>
  <c r="X226" i="2" s="1"/>
  <c r="R227" i="1"/>
  <c r="R368" i="1"/>
  <c r="R350" i="1"/>
  <c r="R344" i="1"/>
  <c r="Q335" i="1"/>
  <c r="M335" i="1"/>
  <c r="O332" i="1"/>
  <c r="X331" i="2" s="1"/>
  <c r="R320" i="1"/>
  <c r="Q311" i="1"/>
  <c r="M311" i="1"/>
  <c r="O308" i="1"/>
  <c r="X307" i="2" s="1"/>
  <c r="M300" i="1"/>
  <c r="O249" i="1"/>
  <c r="X248" i="2" s="1"/>
  <c r="Q243" i="1"/>
  <c r="M243" i="1"/>
  <c r="O337" i="1"/>
  <c r="X336" i="2" s="1"/>
  <c r="O313" i="1"/>
  <c r="X312" i="2" s="1"/>
  <c r="M268" i="1"/>
  <c r="O268" i="1"/>
  <c r="X267" i="2" s="1"/>
  <c r="Q268" i="1"/>
  <c r="N209" i="1"/>
  <c r="AK208" i="2" s="1"/>
  <c r="AM208" i="2" s="1"/>
  <c r="N313" i="1"/>
  <c r="AK312" i="2" s="1"/>
  <c r="AM312" i="2" s="1"/>
  <c r="Q307" i="1"/>
  <c r="M307" i="1"/>
  <c r="Q288" i="1"/>
  <c r="R288" i="1"/>
  <c r="Q264" i="1"/>
  <c r="R264" i="1"/>
  <c r="Q247" i="1"/>
  <c r="M247" i="1"/>
  <c r="R247" i="1"/>
  <c r="N192" i="1"/>
  <c r="AK191" i="2" s="1"/>
  <c r="AM191" i="2" s="1"/>
  <c r="Q292" i="1"/>
  <c r="R292" i="1"/>
  <c r="Q273" i="1"/>
  <c r="R273" i="1"/>
  <c r="M153" i="1"/>
  <c r="Q153" i="1"/>
  <c r="R153" i="1"/>
  <c r="O153" i="1"/>
  <c r="X152" i="2" s="1"/>
  <c r="Q251" i="1"/>
  <c r="M251" i="1"/>
  <c r="N177" i="1"/>
  <c r="AK176" i="2" s="1"/>
  <c r="AM176" i="2" s="1"/>
  <c r="N168" i="1"/>
  <c r="AK167" i="2" s="1"/>
  <c r="AM167" i="2" s="1"/>
  <c r="Q144" i="1"/>
  <c r="O144" i="1"/>
  <c r="X143" i="2" s="1"/>
  <c r="R144" i="1"/>
  <c r="Q125" i="1"/>
  <c r="M125" i="1"/>
  <c r="R125" i="1"/>
  <c r="Q267" i="1"/>
  <c r="M267" i="1"/>
  <c r="M225" i="1"/>
  <c r="R225" i="1"/>
  <c r="M188" i="1"/>
  <c r="O188" i="1"/>
  <c r="X187" i="2" s="1"/>
  <c r="Q188" i="1"/>
  <c r="Q255" i="1"/>
  <c r="M255" i="1"/>
  <c r="M235" i="1"/>
  <c r="Q235" i="1"/>
  <c r="R235" i="1"/>
  <c r="Q232" i="1"/>
  <c r="R232" i="1"/>
  <c r="M232" i="1"/>
  <c r="M219" i="1"/>
  <c r="Q219" i="1"/>
  <c r="Q196" i="1"/>
  <c r="R196" i="1"/>
  <c r="M196" i="1"/>
  <c r="N116" i="1"/>
  <c r="AK115" i="2" s="1"/>
  <c r="AM115" i="2" s="1"/>
  <c r="Q112" i="1"/>
  <c r="R112" i="1"/>
  <c r="M112" i="1"/>
  <c r="R279" i="1"/>
  <c r="Q259" i="1"/>
  <c r="M259" i="1"/>
  <c r="R240" i="1"/>
  <c r="M240" i="1"/>
  <c r="O232" i="1"/>
  <c r="X231" i="2" s="1"/>
  <c r="O219" i="1"/>
  <c r="X218" i="2" s="1"/>
  <c r="O196" i="1"/>
  <c r="X195" i="2" s="1"/>
  <c r="N95" i="1"/>
  <c r="AK94" i="2" s="1"/>
  <c r="AM94" i="2" s="1"/>
  <c r="N113" i="1"/>
  <c r="AK112" i="2" s="1"/>
  <c r="AM112" i="2" s="1"/>
  <c r="R43" i="1"/>
  <c r="M43" i="1"/>
  <c r="Q43" i="1"/>
  <c r="O43" i="1"/>
  <c r="X42" i="2" s="1"/>
  <c r="R39" i="1"/>
  <c r="M39" i="1"/>
  <c r="O39" i="1"/>
  <c r="X38" i="2" s="1"/>
  <c r="Q39" i="1"/>
  <c r="R283" i="1"/>
  <c r="R267" i="1"/>
  <c r="R253" i="1"/>
  <c r="R251" i="1"/>
  <c r="R237" i="1"/>
  <c r="O237" i="1"/>
  <c r="X236" i="2" s="1"/>
  <c r="O217" i="1"/>
  <c r="X216" i="2" s="1"/>
  <c r="M183" i="1"/>
  <c r="R183" i="1"/>
  <c r="O183" i="1"/>
  <c r="X182" i="2" s="1"/>
  <c r="Q183" i="1"/>
  <c r="N182" i="1"/>
  <c r="AK181" i="2" s="1"/>
  <c r="AM181" i="2" s="1"/>
  <c r="O179" i="1"/>
  <c r="X178" i="2" s="1"/>
  <c r="N134" i="1"/>
  <c r="AK133" i="2" s="1"/>
  <c r="AM133" i="2" s="1"/>
  <c r="Q132" i="1"/>
  <c r="R132" i="1"/>
  <c r="O283" i="1"/>
  <c r="X282" i="2" s="1"/>
  <c r="Q271" i="1"/>
  <c r="M271" i="1"/>
  <c r="O255" i="1"/>
  <c r="X254" i="2" s="1"/>
  <c r="O235" i="1"/>
  <c r="X234" i="2" s="1"/>
  <c r="O225" i="1"/>
  <c r="X224" i="2" s="1"/>
  <c r="R188" i="1"/>
  <c r="M144" i="1"/>
  <c r="N103" i="1"/>
  <c r="AK102" i="2" s="1"/>
  <c r="AM102" i="2" s="1"/>
  <c r="O205" i="1"/>
  <c r="X204" i="2" s="1"/>
  <c r="N184" i="1"/>
  <c r="AK183" i="2" s="1"/>
  <c r="AM183" i="2" s="1"/>
  <c r="M139" i="1"/>
  <c r="Q139" i="1"/>
  <c r="R139" i="1"/>
  <c r="M123" i="1"/>
  <c r="Q123" i="1"/>
  <c r="R123" i="1"/>
  <c r="M108" i="1"/>
  <c r="Q108" i="1"/>
  <c r="R108" i="1"/>
  <c r="M97" i="1"/>
  <c r="Q97" i="1"/>
  <c r="R97" i="1"/>
  <c r="R201" i="1"/>
  <c r="O123" i="1"/>
  <c r="X122" i="2" s="1"/>
  <c r="O108" i="1"/>
  <c r="X107" i="2" s="1"/>
  <c r="Q201" i="1"/>
  <c r="M199" i="1"/>
  <c r="Q199" i="1"/>
  <c r="R199" i="1"/>
  <c r="M193" i="1"/>
  <c r="Q193" i="1"/>
  <c r="R193" i="1"/>
  <c r="N181" i="1"/>
  <c r="AK180" i="2" s="1"/>
  <c r="AM180" i="2" s="1"/>
  <c r="M136" i="1"/>
  <c r="Q136" i="1"/>
  <c r="R136" i="1"/>
  <c r="Q128" i="1"/>
  <c r="O128" i="1"/>
  <c r="X127" i="2" s="1"/>
  <c r="R128" i="1"/>
  <c r="Q239" i="1"/>
  <c r="Q236" i="1"/>
  <c r="R228" i="1"/>
  <c r="M211" i="1"/>
  <c r="Q211" i="1"/>
  <c r="R211" i="1"/>
  <c r="N201" i="1"/>
  <c r="AK200" i="2" s="1"/>
  <c r="AM200" i="2" s="1"/>
  <c r="M180" i="1"/>
  <c r="Q180" i="1"/>
  <c r="R180" i="1"/>
  <c r="M161" i="1"/>
  <c r="Q161" i="1"/>
  <c r="R161" i="1"/>
  <c r="Q116" i="1"/>
  <c r="R116" i="1"/>
  <c r="Q87" i="1"/>
  <c r="R87" i="1"/>
  <c r="O87" i="1"/>
  <c r="X86" i="2" s="1"/>
  <c r="M87" i="1"/>
  <c r="M229" i="1"/>
  <c r="Q229" i="1"/>
  <c r="R229" i="1"/>
  <c r="M187" i="1"/>
  <c r="R187" i="1"/>
  <c r="Q169" i="1"/>
  <c r="R169" i="1"/>
  <c r="M169" i="1"/>
  <c r="O169" i="1"/>
  <c r="X168" i="2" s="1"/>
  <c r="Q168" i="1"/>
  <c r="R168" i="1"/>
  <c r="M224" i="1"/>
  <c r="M215" i="1"/>
  <c r="Q215" i="1"/>
  <c r="Q208" i="1"/>
  <c r="R208" i="1"/>
  <c r="M186" i="1"/>
  <c r="O186" i="1"/>
  <c r="X185" i="2" s="1"/>
  <c r="O168" i="1"/>
  <c r="X167" i="2" s="1"/>
  <c r="Q148" i="1"/>
  <c r="R148" i="1"/>
  <c r="Q181" i="1"/>
  <c r="R181" i="1"/>
  <c r="Q165" i="1"/>
  <c r="R165" i="1"/>
  <c r="Q105" i="1"/>
  <c r="R105" i="1"/>
  <c r="M105" i="1"/>
  <c r="N79" i="1"/>
  <c r="AK78" i="2" s="1"/>
  <c r="AM78" i="2" s="1"/>
  <c r="O176" i="1"/>
  <c r="X175" i="2" s="1"/>
  <c r="N137" i="1"/>
  <c r="AK136" i="2" s="1"/>
  <c r="AM136" i="2" s="1"/>
  <c r="O105" i="1"/>
  <c r="X104" i="2" s="1"/>
  <c r="N52" i="1"/>
  <c r="AK51" i="2" s="1"/>
  <c r="AM51" i="2" s="1"/>
  <c r="Q173" i="1"/>
  <c r="R173" i="1"/>
  <c r="M55" i="1"/>
  <c r="O55" i="1"/>
  <c r="X54" i="2" s="1"/>
  <c r="Q55" i="1"/>
  <c r="R55" i="1"/>
  <c r="O136" i="1"/>
  <c r="X135" i="2" s="1"/>
  <c r="N130" i="1"/>
  <c r="AK129" i="2" s="1"/>
  <c r="AM129" i="2" s="1"/>
  <c r="M120" i="1"/>
  <c r="Q120" i="1"/>
  <c r="Q191" i="1"/>
  <c r="O180" i="1"/>
  <c r="X179" i="2" s="1"/>
  <c r="O172" i="1"/>
  <c r="X171" i="2" s="1"/>
  <c r="M49" i="1"/>
  <c r="Q49" i="1"/>
  <c r="R49" i="1"/>
  <c r="O178" i="1"/>
  <c r="X177" i="2" s="1"/>
  <c r="Q177" i="1"/>
  <c r="R177" i="1"/>
  <c r="O120" i="1"/>
  <c r="X119" i="2" s="1"/>
  <c r="O152" i="1"/>
  <c r="X151" i="2" s="1"/>
  <c r="R31" i="1"/>
  <c r="M31" i="1"/>
  <c r="O31" i="1"/>
  <c r="X30" i="2" s="1"/>
  <c r="Q31" i="1"/>
  <c r="Q141" i="1"/>
  <c r="M141" i="1"/>
  <c r="R141" i="1"/>
  <c r="M89" i="1"/>
  <c r="Q89" i="1"/>
  <c r="R89" i="1"/>
  <c r="Q102" i="1"/>
  <c r="R102" i="1"/>
  <c r="O95" i="1"/>
  <c r="X94" i="2" s="1"/>
  <c r="Q95" i="1"/>
  <c r="N68" i="1"/>
  <c r="AK67" i="2" s="1"/>
  <c r="AM67" i="2" s="1"/>
  <c r="M149" i="1"/>
  <c r="Q143" i="1"/>
  <c r="M133" i="1"/>
  <c r="Q127" i="1"/>
  <c r="M117" i="1"/>
  <c r="Q99" i="1"/>
  <c r="R99" i="1"/>
  <c r="O67" i="1"/>
  <c r="X66" i="2" s="1"/>
  <c r="Q109" i="1"/>
  <c r="R109" i="1"/>
  <c r="O104" i="1"/>
  <c r="X103" i="2" s="1"/>
  <c r="R101" i="1"/>
  <c r="M101" i="1"/>
  <c r="R90" i="1"/>
  <c r="M90" i="1"/>
  <c r="O90" i="1"/>
  <c r="X89" i="2" s="1"/>
  <c r="M85" i="1"/>
  <c r="Q85" i="1"/>
  <c r="R85" i="1"/>
  <c r="N36" i="1"/>
  <c r="AK35" i="2" s="1"/>
  <c r="AM35" i="2" s="1"/>
  <c r="Q113" i="1"/>
  <c r="R113" i="1"/>
  <c r="N82" i="1"/>
  <c r="AK81" i="2" s="1"/>
  <c r="AM81" i="2" s="1"/>
  <c r="O79" i="1"/>
  <c r="X78" i="2" s="1"/>
  <c r="R79" i="1"/>
  <c r="M73" i="1"/>
  <c r="Q73" i="1"/>
  <c r="R73" i="1"/>
  <c r="M61" i="1"/>
  <c r="Q61" i="1"/>
  <c r="R61" i="1"/>
  <c r="O102" i="1"/>
  <c r="X101" i="2" s="1"/>
  <c r="O97" i="1"/>
  <c r="X96" i="2" s="1"/>
  <c r="O89" i="1"/>
  <c r="X88" i="2" s="1"/>
  <c r="R82" i="1"/>
  <c r="O82" i="1"/>
  <c r="X81" i="2" s="1"/>
  <c r="Q82" i="1"/>
  <c r="O49" i="1"/>
  <c r="X48" i="2" s="1"/>
  <c r="M98" i="1"/>
  <c r="M81" i="1"/>
  <c r="Q81" i="1"/>
  <c r="R81" i="1"/>
  <c r="R71" i="1"/>
  <c r="R59" i="1"/>
  <c r="R47" i="1"/>
  <c r="R35" i="1"/>
  <c r="M35" i="1"/>
  <c r="Q71" i="1"/>
  <c r="O100" i="1"/>
  <c r="X99" i="2" s="1"/>
  <c r="M69" i="1"/>
  <c r="Q69" i="1"/>
  <c r="R69" i="1"/>
  <c r="M57" i="1"/>
  <c r="Q57" i="1"/>
  <c r="R57" i="1"/>
  <c r="M45" i="1"/>
  <c r="Q45" i="1"/>
  <c r="R45" i="1"/>
  <c r="N40" i="1"/>
  <c r="AK39" i="2" s="1"/>
  <c r="AM39" i="2" s="1"/>
  <c r="M93" i="1"/>
  <c r="Q93" i="1"/>
  <c r="R93" i="1"/>
  <c r="O71" i="1"/>
  <c r="X70" i="2" s="1"/>
  <c r="M77" i="1"/>
  <c r="Q77" i="1"/>
  <c r="R77" i="1"/>
  <c r="M65" i="1"/>
  <c r="Q65" i="1"/>
  <c r="R65" i="1"/>
  <c r="M53" i="1"/>
  <c r="Q53" i="1"/>
  <c r="R53" i="1"/>
  <c r="N32" i="1"/>
  <c r="AK31" i="2" s="1"/>
  <c r="AM31" i="2" s="1"/>
  <c r="R41" i="1"/>
  <c r="R37" i="1"/>
  <c r="R33" i="1"/>
  <c r="Q41" i="1"/>
  <c r="Q37" i="1"/>
  <c r="Q33" i="1"/>
  <c r="N11" i="1"/>
  <c r="AK10" i="2" s="1"/>
  <c r="AM10" i="2" s="1"/>
  <c r="N23" i="1"/>
  <c r="AK22" i="2" s="1"/>
  <c r="AM22" i="2" s="1"/>
  <c r="N10" i="1"/>
  <c r="AK9" i="2" s="1"/>
  <c r="AM9" i="2" s="1"/>
  <c r="N19" i="1"/>
  <c r="AK18" i="2" s="1"/>
  <c r="AM18" i="2" s="1"/>
  <c r="N29" i="1"/>
  <c r="AK28" i="2" s="1"/>
  <c r="AM28" i="2" s="1"/>
  <c r="N22" i="1"/>
  <c r="AK21" i="2" s="1"/>
  <c r="AM21" i="2" s="1"/>
  <c r="N25" i="1"/>
  <c r="AK24" i="2" s="1"/>
  <c r="AM24" i="2" s="1"/>
  <c r="N17" i="1"/>
  <c r="AK16" i="2" s="1"/>
  <c r="AM16" i="2" s="1"/>
  <c r="N28" i="1"/>
  <c r="AK27" i="2" s="1"/>
  <c r="AM27" i="2" s="1"/>
  <c r="N16" i="1"/>
  <c r="AK15" i="2" s="1"/>
  <c r="AM15" i="2" s="1"/>
  <c r="N7" i="1"/>
  <c r="AK6" i="2" s="1"/>
  <c r="AM6" i="2" s="1"/>
  <c r="M26" i="1"/>
  <c r="O25" i="1"/>
  <c r="X24" i="2" s="1"/>
  <c r="M20" i="1"/>
  <c r="O19" i="1"/>
  <c r="X18" i="2" s="1"/>
  <c r="M14" i="1"/>
  <c r="O13" i="1"/>
  <c r="X12" i="2" s="1"/>
  <c r="M8" i="1"/>
  <c r="O7" i="1"/>
  <c r="X6" i="2" s="1"/>
  <c r="R29" i="1"/>
  <c r="R23" i="1"/>
  <c r="R17" i="1"/>
  <c r="R11" i="1"/>
  <c r="Q29" i="1"/>
  <c r="Q23" i="1"/>
  <c r="Q17" i="1"/>
  <c r="Q11" i="1"/>
  <c r="R16" i="1"/>
  <c r="R10" i="1"/>
  <c r="Q28" i="1"/>
  <c r="Q22" i="1"/>
  <c r="Q16" i="1"/>
  <c r="Q10" i="1"/>
  <c r="R26" i="1"/>
  <c r="R20" i="1"/>
  <c r="R14" i="1"/>
  <c r="R8" i="1"/>
  <c r="R28" i="1"/>
  <c r="R22" i="1"/>
  <c r="R5" i="1"/>
  <c r="Q5" i="1"/>
  <c r="O5" i="1"/>
  <c r="X4" i="2" s="1"/>
  <c r="X502" i="2" l="1"/>
  <c r="AD2" i="2"/>
  <c r="P105" i="1"/>
  <c r="P39" i="1"/>
  <c r="P268" i="1"/>
  <c r="P285" i="1"/>
  <c r="P369" i="1"/>
  <c r="P469" i="1"/>
  <c r="T469" i="1" s="1"/>
  <c r="AH468" i="2" s="1"/>
  <c r="P480" i="1"/>
  <c r="P134" i="1"/>
  <c r="T134" i="1" s="1"/>
  <c r="AH133" i="2" s="1"/>
  <c r="P112" i="1"/>
  <c r="P133" i="1"/>
  <c r="P141" i="1"/>
  <c r="P15" i="1"/>
  <c r="T15" i="1" s="1"/>
  <c r="AH14" i="2" s="1"/>
  <c r="P194" i="1"/>
  <c r="T194" i="1" s="1"/>
  <c r="AH193" i="2" s="1"/>
  <c r="P332" i="1"/>
  <c r="P411" i="1"/>
  <c r="P381" i="1"/>
  <c r="P12" i="1"/>
  <c r="P21" i="1"/>
  <c r="T21" i="1" s="1"/>
  <c r="AH20" i="2" s="1"/>
  <c r="P443" i="1"/>
  <c r="P69" i="1"/>
  <c r="P409" i="1"/>
  <c r="P58" i="1"/>
  <c r="T58" i="1" s="1"/>
  <c r="AH57" i="2" s="1"/>
  <c r="P258" i="1"/>
  <c r="T258" i="1" s="1"/>
  <c r="AH257" i="2" s="1"/>
  <c r="P439" i="1"/>
  <c r="P479" i="1"/>
  <c r="P272" i="1"/>
  <c r="T272" i="1" s="1"/>
  <c r="AH271" i="2" s="1"/>
  <c r="P167" i="1"/>
  <c r="T167" i="1" s="1"/>
  <c r="AH166" i="2" s="1"/>
  <c r="P64" i="1"/>
  <c r="T64" i="1" s="1"/>
  <c r="AH63" i="2" s="1"/>
  <c r="P266" i="1"/>
  <c r="T266" i="1" s="1"/>
  <c r="AH265" i="2" s="1"/>
  <c r="P311" i="1"/>
  <c r="P174" i="1"/>
  <c r="T174" i="1" s="1"/>
  <c r="AH173" i="2" s="1"/>
  <c r="P481" i="1"/>
  <c r="T481" i="1" s="1"/>
  <c r="AH480" i="2" s="1"/>
  <c r="P35" i="1"/>
  <c r="P54" i="1"/>
  <c r="P450" i="1"/>
  <c r="T450" i="1" s="1"/>
  <c r="AH449" i="2" s="1"/>
  <c r="P19" i="1"/>
  <c r="T19" i="1" s="1"/>
  <c r="AH18" i="2" s="1"/>
  <c r="P89" i="1"/>
  <c r="P95" i="1"/>
  <c r="T95" i="1" s="1"/>
  <c r="AH94" i="2" s="1"/>
  <c r="P168" i="1"/>
  <c r="T168" i="1" s="1"/>
  <c r="AH167" i="2" s="1"/>
  <c r="P225" i="1"/>
  <c r="P183" i="1"/>
  <c r="P223" i="1"/>
  <c r="P361" i="1"/>
  <c r="P377" i="1"/>
  <c r="T377" i="1" s="1"/>
  <c r="AH376" i="2" s="1"/>
  <c r="P16" i="1"/>
  <c r="T16" i="1" s="1"/>
  <c r="AH15" i="2" s="1"/>
  <c r="P429" i="1"/>
  <c r="T429" i="1" s="1"/>
  <c r="AH428" i="2" s="1"/>
  <c r="P14" i="1"/>
  <c r="P24" i="1"/>
  <c r="T24" i="1" s="1"/>
  <c r="AH23" i="2" s="1"/>
  <c r="P487" i="1"/>
  <c r="P433" i="1"/>
  <c r="P36" i="1"/>
  <c r="T36" i="1" s="1"/>
  <c r="AH35" i="2" s="1"/>
  <c r="P177" i="1"/>
  <c r="T177" i="1" s="1"/>
  <c r="AH176" i="2" s="1"/>
  <c r="P191" i="1"/>
  <c r="T191" i="1" s="1"/>
  <c r="AH190" i="2" s="1"/>
  <c r="P56" i="1"/>
  <c r="T56" i="1" s="1"/>
  <c r="AH55" i="2" s="1"/>
  <c r="P251" i="1"/>
  <c r="P355" i="1"/>
  <c r="T355" i="1" s="1"/>
  <c r="AH354" i="2" s="1"/>
  <c r="P366" i="1"/>
  <c r="P86" i="1"/>
  <c r="T86" i="1" s="1"/>
  <c r="AH85" i="2" s="1"/>
  <c r="P149" i="1"/>
  <c r="P113" i="1"/>
  <c r="T113" i="1" s="1"/>
  <c r="AH112" i="2" s="1"/>
  <c r="P382" i="1"/>
  <c r="T382" i="1" s="1"/>
  <c r="AH381" i="2" s="1"/>
  <c r="P170" i="1"/>
  <c r="T170" i="1" s="1"/>
  <c r="AH169" i="2" s="1"/>
  <c r="P276" i="1"/>
  <c r="T276" i="1" s="1"/>
  <c r="AH275" i="2" s="1"/>
  <c r="P101" i="1"/>
  <c r="P99" i="1"/>
  <c r="T99" i="1" s="1"/>
  <c r="AH98" i="2" s="1"/>
  <c r="P160" i="1"/>
  <c r="T160" i="1" s="1"/>
  <c r="AH159" i="2" s="1"/>
  <c r="P221" i="1"/>
  <c r="T221" i="1" s="1"/>
  <c r="AH220" i="2" s="1"/>
  <c r="P97" i="1"/>
  <c r="P235" i="1"/>
  <c r="P316" i="1"/>
  <c r="T316" i="1" s="1"/>
  <c r="AH315" i="2" s="1"/>
  <c r="P379" i="1"/>
  <c r="T379" i="1" s="1"/>
  <c r="AH378" i="2" s="1"/>
  <c r="P325" i="1"/>
  <c r="P22" i="1"/>
  <c r="T22" i="1" s="1"/>
  <c r="AH21" i="2" s="1"/>
  <c r="P190" i="1"/>
  <c r="T190" i="1" s="1"/>
  <c r="AH189" i="2" s="1"/>
  <c r="P193" i="1"/>
  <c r="P240" i="1"/>
  <c r="P358" i="1"/>
  <c r="T358" i="1" s="1"/>
  <c r="AH357" i="2" s="1"/>
  <c r="P414" i="1"/>
  <c r="T414" i="1" s="1"/>
  <c r="AH413" i="2" s="1"/>
  <c r="P302" i="1"/>
  <c r="T302" i="1" s="1"/>
  <c r="AH301" i="2" s="1"/>
  <c r="P391" i="1"/>
  <c r="T391" i="1" s="1"/>
  <c r="AH390" i="2" s="1"/>
  <c r="P34" i="1"/>
  <c r="T34" i="1" s="1"/>
  <c r="AH33" i="2" s="1"/>
  <c r="P75" i="1"/>
  <c r="T75" i="1" s="1"/>
  <c r="AH74" i="2" s="1"/>
  <c r="P208" i="1"/>
  <c r="T208" i="1" s="1"/>
  <c r="AH207" i="2" s="1"/>
  <c r="P46" i="1"/>
  <c r="T46" i="1" s="1"/>
  <c r="AH45" i="2" s="1"/>
  <c r="P273" i="1"/>
  <c r="T273" i="1" s="1"/>
  <c r="AH272" i="2" s="1"/>
  <c r="P466" i="1"/>
  <c r="T466" i="1" s="1"/>
  <c r="AH465" i="2" s="1"/>
  <c r="P25" i="1"/>
  <c r="T25" i="1" s="1"/>
  <c r="AH24" i="2" s="1"/>
  <c r="P102" i="1"/>
  <c r="T102" i="1" s="1"/>
  <c r="AH101" i="2" s="1"/>
  <c r="P67" i="1"/>
  <c r="T67" i="1" s="1"/>
  <c r="AH66" i="2" s="1"/>
  <c r="P120" i="1"/>
  <c r="P255" i="1"/>
  <c r="P43" i="1"/>
  <c r="P153" i="1"/>
  <c r="P337" i="1"/>
  <c r="T337" i="1" s="1"/>
  <c r="AH336" i="2" s="1"/>
  <c r="P212" i="1"/>
  <c r="P441" i="1"/>
  <c r="T441" i="1" s="1"/>
  <c r="AH440" i="2" s="1"/>
  <c r="P27" i="1"/>
  <c r="P421" i="1"/>
  <c r="P6" i="1"/>
  <c r="P491" i="1"/>
  <c r="P68" i="1"/>
  <c r="T68" i="1" s="1"/>
  <c r="AH67" i="2" s="1"/>
  <c r="P199" i="1"/>
  <c r="P116" i="1"/>
  <c r="T116" i="1" s="1"/>
  <c r="AH115" i="2" s="1"/>
  <c r="P61" i="1"/>
  <c r="P269" i="1"/>
  <c r="T269" i="1" s="1"/>
  <c r="AH268" i="2" s="1"/>
  <c r="P242" i="1"/>
  <c r="T242" i="1" s="1"/>
  <c r="AH241" i="2" s="1"/>
  <c r="P243" i="1"/>
  <c r="P210" i="1"/>
  <c r="T210" i="1" s="1"/>
  <c r="AH209" i="2" s="1"/>
  <c r="P228" i="1"/>
  <c r="T228" i="1" s="1"/>
  <c r="AH227" i="2" s="1"/>
  <c r="P254" i="1"/>
  <c r="T254" i="1" s="1"/>
  <c r="AH253" i="2" s="1"/>
  <c r="P417" i="1"/>
  <c r="T417" i="1" s="1"/>
  <c r="AH416" i="2" s="1"/>
  <c r="P370" i="1"/>
  <c r="P378" i="1"/>
  <c r="T378" i="1" s="1"/>
  <c r="AH377" i="2" s="1"/>
  <c r="P265" i="1"/>
  <c r="T265" i="1" s="1"/>
  <c r="AH264" i="2" s="1"/>
  <c r="P65" i="1"/>
  <c r="P140" i="1"/>
  <c r="T140" i="1" s="1"/>
  <c r="AH139" i="2" s="1"/>
  <c r="P280" i="1"/>
  <c r="P484" i="1"/>
  <c r="T484" i="1" s="1"/>
  <c r="AH483" i="2" s="1"/>
  <c r="P404" i="1"/>
  <c r="T404" i="1" s="1"/>
  <c r="AH403" i="2" s="1"/>
  <c r="P410" i="1"/>
  <c r="T410" i="1" s="1"/>
  <c r="AH409" i="2" s="1"/>
  <c r="P367" i="1"/>
  <c r="T367" i="1" s="1"/>
  <c r="AH366" i="2" s="1"/>
  <c r="P297" i="1"/>
  <c r="T297" i="1" s="1"/>
  <c r="AH296" i="2" s="1"/>
  <c r="P214" i="1"/>
  <c r="T214" i="1" s="1"/>
  <c r="AH213" i="2" s="1"/>
  <c r="P38" i="1"/>
  <c r="T38" i="1" s="1"/>
  <c r="AH37" i="2" s="1"/>
  <c r="P114" i="1"/>
  <c r="T114" i="1" s="1"/>
  <c r="AH113" i="2" s="1"/>
  <c r="P342" i="1"/>
  <c r="T342" i="1" s="1"/>
  <c r="AH341" i="2" s="1"/>
  <c r="P247" i="1"/>
  <c r="P408" i="1"/>
  <c r="T408" i="1" s="1"/>
  <c r="AH407" i="2" s="1"/>
  <c r="P224" i="1"/>
  <c r="P206" i="1"/>
  <c r="T206" i="1" s="1"/>
  <c r="AH205" i="2" s="1"/>
  <c r="P80" i="1"/>
  <c r="T80" i="1" s="1"/>
  <c r="AH79" i="2" s="1"/>
  <c r="P209" i="1"/>
  <c r="T209" i="1" s="1"/>
  <c r="AH208" i="2" s="1"/>
  <c r="P418" i="1"/>
  <c r="T418" i="1" s="1"/>
  <c r="AH417" i="2" s="1"/>
  <c r="P241" i="1"/>
  <c r="T241" i="1" s="1"/>
  <c r="AH240" i="2" s="1"/>
  <c r="P186" i="1"/>
  <c r="P437" i="1"/>
  <c r="T437" i="1" s="1"/>
  <c r="AH436" i="2" s="1"/>
  <c r="P488" i="1"/>
  <c r="T488" i="1" s="1"/>
  <c r="AH487" i="2" s="1"/>
  <c r="P53" i="1"/>
  <c r="P52" i="1"/>
  <c r="T52" i="1" s="1"/>
  <c r="AH51" i="2" s="1"/>
  <c r="P85" i="1"/>
  <c r="P78" i="1"/>
  <c r="P329" i="1"/>
  <c r="T329" i="1" s="1"/>
  <c r="AH328" i="2" s="1"/>
  <c r="P165" i="1"/>
  <c r="T165" i="1" s="1"/>
  <c r="AH164" i="2" s="1"/>
  <c r="P290" i="1"/>
  <c r="T290" i="1" s="1"/>
  <c r="AH289" i="2" s="1"/>
  <c r="P211" i="1"/>
  <c r="P312" i="1"/>
  <c r="T312" i="1" s="1"/>
  <c r="AH311" i="2" s="1"/>
  <c r="P334" i="1"/>
  <c r="T334" i="1" s="1"/>
  <c r="AH333" i="2" s="1"/>
  <c r="P215" i="1"/>
  <c r="P145" i="1"/>
  <c r="T145" i="1" s="1"/>
  <c r="AH144" i="2" s="1"/>
  <c r="P181" i="1"/>
  <c r="T181" i="1" s="1"/>
  <c r="AH180" i="2" s="1"/>
  <c r="P222" i="1"/>
  <c r="T222" i="1" s="1"/>
  <c r="AH221" i="2" s="1"/>
  <c r="P136" i="1"/>
  <c r="P217" i="1"/>
  <c r="P431" i="1"/>
  <c r="T431" i="1" s="1"/>
  <c r="AH430" i="2" s="1"/>
  <c r="P395" i="1"/>
  <c r="P419" i="1"/>
  <c r="P10" i="1"/>
  <c r="T10" i="1" s="1"/>
  <c r="P445" i="1"/>
  <c r="T445" i="1" s="1"/>
  <c r="AH444" i="2" s="1"/>
  <c r="P18" i="1"/>
  <c r="P440" i="1"/>
  <c r="T440" i="1" s="1"/>
  <c r="AH439" i="2" s="1"/>
  <c r="P495" i="1"/>
  <c r="P129" i="1"/>
  <c r="T129" i="1" s="1"/>
  <c r="AH128" i="2" s="1"/>
  <c r="P122" i="1"/>
  <c r="P157" i="1"/>
  <c r="P155" i="1"/>
  <c r="T155" i="1" s="1"/>
  <c r="AH154" i="2" s="1"/>
  <c r="P125" i="1"/>
  <c r="P245" i="1"/>
  <c r="T245" i="1" s="1"/>
  <c r="AH244" i="2" s="1"/>
  <c r="P135" i="1"/>
  <c r="P248" i="1"/>
  <c r="P305" i="1"/>
  <c r="T305" i="1" s="1"/>
  <c r="AH304" i="2" s="1"/>
  <c r="P293" i="1"/>
  <c r="T293" i="1" s="1"/>
  <c r="AH292" i="2" s="1"/>
  <c r="P384" i="1"/>
  <c r="T384" i="1" s="1"/>
  <c r="AH383" i="2" s="1"/>
  <c r="P314" i="1"/>
  <c r="T314" i="1" s="1"/>
  <c r="AH313" i="2" s="1"/>
  <c r="P26" i="1"/>
  <c r="P93" i="1"/>
  <c r="P131" i="1"/>
  <c r="T131" i="1" s="1"/>
  <c r="AH130" i="2" s="1"/>
  <c r="P94" i="1"/>
  <c r="T94" i="1" s="1"/>
  <c r="AH93" i="2" s="1"/>
  <c r="P204" i="1"/>
  <c r="T204" i="1" s="1"/>
  <c r="AH203" i="2" s="1"/>
  <c r="P424" i="1"/>
  <c r="T424" i="1" s="1"/>
  <c r="AH423" i="2" s="1"/>
  <c r="P376" i="1"/>
  <c r="T376" i="1" s="1"/>
  <c r="AH375" i="2" s="1"/>
  <c r="P310" i="1"/>
  <c r="T310" i="1" s="1"/>
  <c r="AH309" i="2" s="1"/>
  <c r="P47" i="1"/>
  <c r="T47" i="1" s="1"/>
  <c r="AH46" i="2" s="1"/>
  <c r="P357" i="1"/>
  <c r="T357" i="1" s="1"/>
  <c r="AH356" i="2" s="1"/>
  <c r="P454" i="1"/>
  <c r="T454" i="1" s="1"/>
  <c r="AH453" i="2" s="1"/>
  <c r="P458" i="1"/>
  <c r="T458" i="1" s="1"/>
  <c r="AH457" i="2" s="1"/>
  <c r="P103" i="1"/>
  <c r="T103" i="1" s="1"/>
  <c r="AH102" i="2" s="1"/>
  <c r="P231" i="1"/>
  <c r="T231" i="1" s="1"/>
  <c r="AH230" i="2" s="1"/>
  <c r="P393" i="1"/>
  <c r="T393" i="1" s="1"/>
  <c r="AH392" i="2" s="1"/>
  <c r="P229" i="1"/>
  <c r="P175" i="1"/>
  <c r="T175" i="1" s="1"/>
  <c r="AH174" i="2" s="1"/>
  <c r="P313" i="1"/>
  <c r="T313" i="1" s="1"/>
  <c r="AH312" i="2" s="1"/>
  <c r="P415" i="1"/>
  <c r="P406" i="1"/>
  <c r="T406" i="1" s="1"/>
  <c r="AH405" i="2" s="1"/>
  <c r="P373" i="1"/>
  <c r="T373" i="1" s="1"/>
  <c r="AH372" i="2" s="1"/>
  <c r="P359" i="1"/>
  <c r="T359" i="1" s="1"/>
  <c r="AH358" i="2" s="1"/>
  <c r="P139" i="1"/>
  <c r="P108" i="1"/>
  <c r="P237" i="1"/>
  <c r="T237" i="1" s="1"/>
  <c r="AH236" i="2" s="1"/>
  <c r="P354" i="1"/>
  <c r="T354" i="1" s="1"/>
  <c r="AH353" i="2" s="1"/>
  <c r="P244" i="1"/>
  <c r="P275" i="1"/>
  <c r="P432" i="1"/>
  <c r="T432" i="1" s="1"/>
  <c r="AH431" i="2" s="1"/>
  <c r="P449" i="1"/>
  <c r="T449" i="1" s="1"/>
  <c r="AH448" i="2" s="1"/>
  <c r="P430" i="1"/>
  <c r="P448" i="1"/>
  <c r="T448" i="1" s="1"/>
  <c r="AH447" i="2" s="1"/>
  <c r="P29" i="1"/>
  <c r="T29" i="1" s="1"/>
  <c r="AH28" i="2" s="1"/>
  <c r="P464" i="1"/>
  <c r="T464" i="1" s="1"/>
  <c r="AH463" i="2" s="1"/>
  <c r="P143" i="1"/>
  <c r="T143" i="1" s="1"/>
  <c r="AH142" i="2" s="1"/>
  <c r="P138" i="1"/>
  <c r="T138" i="1" s="1"/>
  <c r="AH137" i="2" s="1"/>
  <c r="P288" i="1"/>
  <c r="T288" i="1" s="1"/>
  <c r="AH287" i="2" s="1"/>
  <c r="P184" i="1"/>
  <c r="T184" i="1" s="1"/>
  <c r="AH183" i="2" s="1"/>
  <c r="P315" i="1"/>
  <c r="P385" i="1"/>
  <c r="T385" i="1" s="1"/>
  <c r="AH384" i="2" s="1"/>
  <c r="P286" i="1"/>
  <c r="T286" i="1" s="1"/>
  <c r="AH285" i="2" s="1"/>
  <c r="P130" i="1"/>
  <c r="T130" i="1" s="1"/>
  <c r="AH129" i="2" s="1"/>
  <c r="P234" i="1"/>
  <c r="T234" i="1" s="1"/>
  <c r="AH233" i="2" s="1"/>
  <c r="P300" i="1"/>
  <c r="P438" i="1"/>
  <c r="T438" i="1" s="1"/>
  <c r="AH437" i="2" s="1"/>
  <c r="P307" i="1"/>
  <c r="P389" i="1"/>
  <c r="T389" i="1" s="1"/>
  <c r="AH388" i="2" s="1"/>
  <c r="P499" i="1"/>
  <c r="P246" i="1"/>
  <c r="T246" i="1" s="1"/>
  <c r="AH245" i="2" s="1"/>
  <c r="P72" i="1"/>
  <c r="T72" i="1" s="1"/>
  <c r="AH71" i="2" s="1"/>
  <c r="P400" i="1"/>
  <c r="T400" i="1" s="1"/>
  <c r="AH399" i="2" s="1"/>
  <c r="P148" i="1"/>
  <c r="T148" i="1" s="1"/>
  <c r="AH147" i="2" s="1"/>
  <c r="P486" i="1"/>
  <c r="T486" i="1" s="1"/>
  <c r="AH485" i="2" s="1"/>
  <c r="P32" i="1"/>
  <c r="T32" i="1" s="1"/>
  <c r="AH31" i="2" s="1"/>
  <c r="P274" i="1"/>
  <c r="T274" i="1" s="1"/>
  <c r="AH273" i="2" s="1"/>
  <c r="P151" i="1"/>
  <c r="T151" i="1" s="1"/>
  <c r="AH150" i="2" s="1"/>
  <c r="P356" i="1"/>
  <c r="P398" i="1"/>
  <c r="T398" i="1" s="1"/>
  <c r="AH397" i="2" s="1"/>
  <c r="P397" i="1"/>
  <c r="T397" i="1" s="1"/>
  <c r="AH396" i="2" s="1"/>
  <c r="P264" i="1"/>
  <c r="T264" i="1" s="1"/>
  <c r="AH263" i="2" s="1"/>
  <c r="P123" i="1"/>
  <c r="P249" i="1"/>
  <c r="T249" i="1" s="1"/>
  <c r="AH248" i="2" s="1"/>
  <c r="P203" i="1"/>
  <c r="P185" i="1"/>
  <c r="P340" i="1"/>
  <c r="T340" i="1" s="1"/>
  <c r="AH339" i="2" s="1"/>
  <c r="P295" i="1"/>
  <c r="P9" i="1"/>
  <c r="T9" i="1" s="1"/>
  <c r="P399" i="1"/>
  <c r="P453" i="1"/>
  <c r="T453" i="1" s="1"/>
  <c r="AH452" i="2" s="1"/>
  <c r="P17" i="1"/>
  <c r="T17" i="1" s="1"/>
  <c r="AH16" i="2" s="1"/>
  <c r="P460" i="1"/>
  <c r="P202" i="1"/>
  <c r="P76" i="1"/>
  <c r="T76" i="1" s="1"/>
  <c r="AH75" i="2" s="1"/>
  <c r="P126" i="1"/>
  <c r="P192" i="1"/>
  <c r="T192" i="1" s="1"/>
  <c r="AH191" i="2" s="1"/>
  <c r="P345" i="1"/>
  <c r="T345" i="1" s="1"/>
  <c r="AH344" i="2" s="1"/>
  <c r="P447" i="1"/>
  <c r="P374" i="1"/>
  <c r="T374" i="1" s="1"/>
  <c r="AH373" i="2" s="1"/>
  <c r="P426" i="1"/>
  <c r="T426" i="1" s="1"/>
  <c r="AH425" i="2" s="1"/>
  <c r="P471" i="1"/>
  <c r="P137" i="1"/>
  <c r="T137" i="1" s="1"/>
  <c r="AH136" i="2" s="1"/>
  <c r="P106" i="1"/>
  <c r="T106" i="1" s="1"/>
  <c r="AH105" i="2" s="1"/>
  <c r="P327" i="1"/>
  <c r="P489" i="1"/>
  <c r="T489" i="1" s="1"/>
  <c r="AH488" i="2" s="1"/>
  <c r="P336" i="1"/>
  <c r="T336" i="1" s="1"/>
  <c r="AH335" i="2" s="1"/>
  <c r="P57" i="1"/>
  <c r="P260" i="1"/>
  <c r="T260" i="1" s="1"/>
  <c r="AH259" i="2" s="1"/>
  <c r="P115" i="1"/>
  <c r="T115" i="1" s="1"/>
  <c r="AH114" i="2" s="1"/>
  <c r="P161" i="1"/>
  <c r="P494" i="1"/>
  <c r="T494" i="1" s="1"/>
  <c r="AH493" i="2" s="1"/>
  <c r="P92" i="1"/>
  <c r="T92" i="1" s="1"/>
  <c r="AH91" i="2" s="1"/>
  <c r="P48" i="1"/>
  <c r="T48" i="1" s="1"/>
  <c r="AH47" i="2" s="1"/>
  <c r="P306" i="1"/>
  <c r="T306" i="1" s="1"/>
  <c r="AH305" i="2" s="1"/>
  <c r="P197" i="1"/>
  <c r="T197" i="1" s="1"/>
  <c r="AH196" i="2" s="1"/>
  <c r="P239" i="1"/>
  <c r="T239" i="1" s="1"/>
  <c r="AH238" i="2" s="1"/>
  <c r="P412" i="1"/>
  <c r="T412" i="1" s="1"/>
  <c r="AH411" i="2" s="1"/>
  <c r="P207" i="1"/>
  <c r="T207" i="1" s="1"/>
  <c r="AH206" i="2" s="1"/>
  <c r="P330" i="1"/>
  <c r="T330" i="1" s="1"/>
  <c r="AH329" i="2" s="1"/>
  <c r="P462" i="1"/>
  <c r="P497" i="1"/>
  <c r="P350" i="1"/>
  <c r="T350" i="1" s="1"/>
  <c r="AH349" i="2" s="1"/>
  <c r="P90" i="1"/>
  <c r="P55" i="1"/>
  <c r="P227" i="1"/>
  <c r="P256" i="1"/>
  <c r="T256" i="1" s="1"/>
  <c r="AH255" i="2" s="1"/>
  <c r="P287" i="1"/>
  <c r="P301" i="1"/>
  <c r="P348" i="1"/>
  <c r="P339" i="1"/>
  <c r="P142" i="1"/>
  <c r="P77" i="1"/>
  <c r="P281" i="1"/>
  <c r="T281" i="1" s="1"/>
  <c r="AH280" i="2" s="1"/>
  <c r="P198" i="1"/>
  <c r="T198" i="1" s="1"/>
  <c r="AH197" i="2" s="1"/>
  <c r="P279" i="1"/>
  <c r="T279" i="1" s="1"/>
  <c r="AH278" i="2" s="1"/>
  <c r="P236" i="1"/>
  <c r="P423" i="1"/>
  <c r="T423" i="1" s="1"/>
  <c r="AH422" i="2" s="1"/>
  <c r="P371" i="1"/>
  <c r="P459" i="1"/>
  <c r="P328" i="1"/>
  <c r="T328" i="1" s="1"/>
  <c r="AH327" i="2" s="1"/>
  <c r="P496" i="1"/>
  <c r="T496" i="1" s="1"/>
  <c r="AH495" i="2" s="1"/>
  <c r="P476" i="1"/>
  <c r="T476" i="1" s="1"/>
  <c r="AH475" i="2" s="1"/>
  <c r="P158" i="1"/>
  <c r="P107" i="1"/>
  <c r="T107" i="1" s="1"/>
  <c r="AH106" i="2" s="1"/>
  <c r="P383" i="1"/>
  <c r="T383" i="1" s="1"/>
  <c r="AH382" i="2" s="1"/>
  <c r="P321" i="1"/>
  <c r="T321" i="1" s="1"/>
  <c r="AH320" i="2" s="1"/>
  <c r="P457" i="1"/>
  <c r="T457" i="1" s="1"/>
  <c r="AH456" i="2" s="1"/>
  <c r="P456" i="1"/>
  <c r="T456" i="1" s="1"/>
  <c r="AH455" i="2" s="1"/>
  <c r="P363" i="1"/>
  <c r="P62" i="1"/>
  <c r="T62" i="1" s="1"/>
  <c r="AH61" i="2" s="1"/>
  <c r="P425" i="1"/>
  <c r="T425" i="1" s="1"/>
  <c r="AH424" i="2" s="1"/>
  <c r="P119" i="1"/>
  <c r="P83" i="1"/>
  <c r="T83" i="1" s="1"/>
  <c r="AH82" i="2" s="1"/>
  <c r="P164" i="1"/>
  <c r="T164" i="1" s="1"/>
  <c r="AH163" i="2" s="1"/>
  <c r="P51" i="1"/>
  <c r="T51" i="1" s="1"/>
  <c r="AH50" i="2" s="1"/>
  <c r="P201" i="1"/>
  <c r="T201" i="1" s="1"/>
  <c r="AH200" i="2" s="1"/>
  <c r="P267" i="1"/>
  <c r="P465" i="1"/>
  <c r="T465" i="1" s="1"/>
  <c r="AH464" i="2" s="1"/>
  <c r="P59" i="1"/>
  <c r="T59" i="1" s="1"/>
  <c r="AH58" i="2" s="1"/>
  <c r="P470" i="1"/>
  <c r="T470" i="1" s="1"/>
  <c r="AH469" i="2" s="1"/>
  <c r="P335" i="1"/>
  <c r="P294" i="1"/>
  <c r="T294" i="1" s="1"/>
  <c r="AH293" i="2" s="1"/>
  <c r="P396" i="1"/>
  <c r="T396" i="1" s="1"/>
  <c r="AH395" i="2" s="1"/>
  <c r="P88" i="1"/>
  <c r="T88" i="1" s="1"/>
  <c r="AH87" i="2" s="1"/>
  <c r="P498" i="1"/>
  <c r="T498" i="1" s="1"/>
  <c r="AH497" i="2" s="1"/>
  <c r="P263" i="1"/>
  <c r="P351" i="1"/>
  <c r="P284" i="1"/>
  <c r="P403" i="1"/>
  <c r="P341" i="1"/>
  <c r="P475" i="1"/>
  <c r="P375" i="1"/>
  <c r="P289" i="1"/>
  <c r="P45" i="1"/>
  <c r="P317" i="1"/>
  <c r="P216" i="1"/>
  <c r="P154" i="1"/>
  <c r="T154" i="1" s="1"/>
  <c r="AH153" i="2" s="1"/>
  <c r="P292" i="1"/>
  <c r="T292" i="1" s="1"/>
  <c r="AH291" i="2" s="1"/>
  <c r="P252" i="1"/>
  <c r="T252" i="1" s="1"/>
  <c r="AH251" i="2" s="1"/>
  <c r="P463" i="1"/>
  <c r="P298" i="1"/>
  <c r="T298" i="1" s="1"/>
  <c r="AH297" i="2" s="1"/>
  <c r="P8" i="1"/>
  <c r="P364" i="1"/>
  <c r="T364" i="1" s="1"/>
  <c r="AH363" i="2" s="1"/>
  <c r="P474" i="1"/>
  <c r="T474" i="1" s="1"/>
  <c r="AH473" i="2" s="1"/>
  <c r="P28" i="1"/>
  <c r="T28" i="1" s="1"/>
  <c r="AH27" i="2" s="1"/>
  <c r="P388" i="1"/>
  <c r="T388" i="1" s="1"/>
  <c r="AH387" i="2" s="1"/>
  <c r="P166" i="1"/>
  <c r="T166" i="1" s="1"/>
  <c r="AH165" i="2" s="1"/>
  <c r="P66" i="1"/>
  <c r="P259" i="1"/>
  <c r="P218" i="1"/>
  <c r="P326" i="1"/>
  <c r="T326" i="1" s="1"/>
  <c r="AH325" i="2" s="1"/>
  <c r="P352" i="1"/>
  <c r="P478" i="1"/>
  <c r="T478" i="1" s="1"/>
  <c r="AH477" i="2" s="1"/>
  <c r="P372" i="1"/>
  <c r="P73" i="1"/>
  <c r="P428" i="1"/>
  <c r="P162" i="1"/>
  <c r="T162" i="1" s="1"/>
  <c r="AH161" i="2" s="1"/>
  <c r="P171" i="1"/>
  <c r="T171" i="1" s="1"/>
  <c r="AH170" i="2" s="1"/>
  <c r="P74" i="1"/>
  <c r="P271" i="1"/>
  <c r="P63" i="1"/>
  <c r="T63" i="1" s="1"/>
  <c r="AH62" i="2" s="1"/>
  <c r="P482" i="1"/>
  <c r="T482" i="1" s="1"/>
  <c r="AH481" i="2" s="1"/>
  <c r="P338" i="1"/>
  <c r="P346" i="1"/>
  <c r="T346" i="1" s="1"/>
  <c r="AH345" i="2" s="1"/>
  <c r="P117" i="1"/>
  <c r="P501" i="1"/>
  <c r="P49" i="1"/>
  <c r="P87" i="1"/>
  <c r="P205" i="1"/>
  <c r="P196" i="1"/>
  <c r="P144" i="1"/>
  <c r="P291" i="1"/>
  <c r="P324" i="1"/>
  <c r="P436" i="1"/>
  <c r="T436" i="1" s="1"/>
  <c r="AH435" i="2" s="1"/>
  <c r="P23" i="1"/>
  <c r="T23" i="1" s="1"/>
  <c r="AH22" i="2" s="1"/>
  <c r="P468" i="1"/>
  <c r="P33" i="1"/>
  <c r="T33" i="1" s="1"/>
  <c r="AH32" i="2" s="1"/>
  <c r="P30" i="1"/>
  <c r="P124" i="1"/>
  <c r="T124" i="1" s="1"/>
  <c r="AH123" i="2" s="1"/>
  <c r="P492" i="1"/>
  <c r="T492" i="1" s="1"/>
  <c r="AH491" i="2" s="1"/>
  <c r="P253" i="1"/>
  <c r="T253" i="1" s="1"/>
  <c r="AH252" i="2" s="1"/>
  <c r="P257" i="1"/>
  <c r="P299" i="1"/>
  <c r="P477" i="1"/>
  <c r="T477" i="1" s="1"/>
  <c r="AH476" i="2" s="1"/>
  <c r="P343" i="1"/>
  <c r="P493" i="1"/>
  <c r="T493" i="1" s="1"/>
  <c r="AH492" i="2" s="1"/>
  <c r="P173" i="1"/>
  <c r="T173" i="1" s="1"/>
  <c r="AH172" i="2" s="1"/>
  <c r="P319" i="1"/>
  <c r="P349" i="1"/>
  <c r="P380" i="1"/>
  <c r="P98" i="1"/>
  <c r="P200" i="1"/>
  <c r="T200" i="1" s="1"/>
  <c r="AH199" i="2" s="1"/>
  <c r="P182" i="1"/>
  <c r="T182" i="1" s="1"/>
  <c r="AH181" i="2" s="1"/>
  <c r="P422" i="1"/>
  <c r="T422" i="1" s="1"/>
  <c r="AH421" i="2" s="1"/>
  <c r="P322" i="1"/>
  <c r="T322" i="1" s="1"/>
  <c r="AH321" i="2" s="1"/>
  <c r="P304" i="1"/>
  <c r="T304" i="1" s="1"/>
  <c r="AH303" i="2" s="1"/>
  <c r="P146" i="1"/>
  <c r="T146" i="1" s="1"/>
  <c r="AH145" i="2" s="1"/>
  <c r="P490" i="1"/>
  <c r="T490" i="1" s="1"/>
  <c r="AH489" i="2" s="1"/>
  <c r="P360" i="1"/>
  <c r="T360" i="1" s="1"/>
  <c r="AH359" i="2" s="1"/>
  <c r="P413" i="1"/>
  <c r="T413" i="1" s="1"/>
  <c r="AH412" i="2" s="1"/>
  <c r="P91" i="1"/>
  <c r="T91" i="1" s="1"/>
  <c r="AH90" i="2" s="1"/>
  <c r="P156" i="1"/>
  <c r="P20" i="1"/>
  <c r="P71" i="1"/>
  <c r="T71" i="1" s="1"/>
  <c r="AH70" i="2" s="1"/>
  <c r="P308" i="1"/>
  <c r="P7" i="1"/>
  <c r="T7" i="1" s="1"/>
  <c r="P219" i="1"/>
  <c r="P296" i="1"/>
  <c r="P331" i="1"/>
  <c r="P407" i="1"/>
  <c r="P455" i="1"/>
  <c r="P444" i="1"/>
  <c r="T444" i="1" s="1"/>
  <c r="AH443" i="2" s="1"/>
  <c r="P163" i="1"/>
  <c r="T163" i="1" s="1"/>
  <c r="AH162" i="2" s="1"/>
  <c r="P84" i="1"/>
  <c r="T84" i="1" s="1"/>
  <c r="AH83" i="2" s="1"/>
  <c r="P132" i="1"/>
  <c r="T132" i="1" s="1"/>
  <c r="AH131" i="2" s="1"/>
  <c r="P261" i="1"/>
  <c r="P277" i="1"/>
  <c r="T277" i="1" s="1"/>
  <c r="AH276" i="2" s="1"/>
  <c r="P405" i="1"/>
  <c r="T405" i="1" s="1"/>
  <c r="AH404" i="2" s="1"/>
  <c r="P483" i="1"/>
  <c r="P40" i="1"/>
  <c r="T40" i="1" s="1"/>
  <c r="AH39" i="2" s="1"/>
  <c r="P333" i="1"/>
  <c r="T333" i="1" s="1"/>
  <c r="AH332" i="2" s="1"/>
  <c r="P401" i="1"/>
  <c r="T401" i="1" s="1"/>
  <c r="AH400" i="2" s="1"/>
  <c r="P446" i="1"/>
  <c r="T446" i="1" s="1"/>
  <c r="AH445" i="2" s="1"/>
  <c r="P70" i="1"/>
  <c r="T70" i="1" s="1"/>
  <c r="AH69" i="2" s="1"/>
  <c r="P402" i="1"/>
  <c r="T402" i="1" s="1"/>
  <c r="AH401" i="2" s="1"/>
  <c r="P109" i="1"/>
  <c r="T109" i="1" s="1"/>
  <c r="AH108" i="2" s="1"/>
  <c r="P220" i="1"/>
  <c r="P189" i="1"/>
  <c r="T189" i="1" s="1"/>
  <c r="AH188" i="2" s="1"/>
  <c r="P110" i="1"/>
  <c r="T110" i="1" s="1"/>
  <c r="AH109" i="2" s="1"/>
  <c r="P451" i="1"/>
  <c r="P362" i="1"/>
  <c r="P485" i="1"/>
  <c r="T485" i="1" s="1"/>
  <c r="AH484" i="2" s="1"/>
  <c r="P147" i="1"/>
  <c r="T147" i="1" s="1"/>
  <c r="AH146" i="2" s="1"/>
  <c r="P150" i="1"/>
  <c r="T150" i="1" s="1"/>
  <c r="AH149" i="2" s="1"/>
  <c r="P11" i="1"/>
  <c r="T11" i="1" s="1"/>
  <c r="P37" i="1"/>
  <c r="T37" i="1" s="1"/>
  <c r="AH36" i="2" s="1"/>
  <c r="P309" i="1"/>
  <c r="T309" i="1" s="1"/>
  <c r="AH308" i="2" s="1"/>
  <c r="P394" i="1"/>
  <c r="T394" i="1" s="1"/>
  <c r="AH393" i="2" s="1"/>
  <c r="P282" i="1"/>
  <c r="P100" i="1"/>
  <c r="T100" i="1" s="1"/>
  <c r="AH99" i="2" s="1"/>
  <c r="P172" i="1"/>
  <c r="P179" i="1"/>
  <c r="T179" i="1" s="1"/>
  <c r="AH178" i="2" s="1"/>
  <c r="P13" i="1"/>
  <c r="T13" i="1" s="1"/>
  <c r="P82" i="1"/>
  <c r="T82" i="1" s="1"/>
  <c r="AH81" i="2" s="1"/>
  <c r="P79" i="1"/>
  <c r="T79" i="1" s="1"/>
  <c r="AH78" i="2" s="1"/>
  <c r="P31" i="1"/>
  <c r="P180" i="1"/>
  <c r="P169" i="1"/>
  <c r="P232" i="1"/>
  <c r="P188" i="1"/>
  <c r="P368" i="1"/>
  <c r="T368" i="1" s="1"/>
  <c r="AH367" i="2" s="1"/>
  <c r="P303" i="1"/>
  <c r="P365" i="1"/>
  <c r="T365" i="1" s="1"/>
  <c r="AH364" i="2" s="1"/>
  <c r="P420" i="1"/>
  <c r="P435" i="1"/>
  <c r="P461" i="1"/>
  <c r="T461" i="1" s="1"/>
  <c r="AH460" i="2" s="1"/>
  <c r="P452" i="1"/>
  <c r="T452" i="1" s="1"/>
  <c r="AH451" i="2" s="1"/>
  <c r="P500" i="1"/>
  <c r="P118" i="1"/>
  <c r="T118" i="1" s="1"/>
  <c r="AH117" i="2" s="1"/>
  <c r="P60" i="1"/>
  <c r="T60" i="1" s="1"/>
  <c r="AH59" i="2" s="1"/>
  <c r="P121" i="1"/>
  <c r="T121" i="1" s="1"/>
  <c r="AH120" i="2" s="1"/>
  <c r="P233" i="1"/>
  <c r="T233" i="1" s="1"/>
  <c r="AH232" i="2" s="1"/>
  <c r="P392" i="1"/>
  <c r="P278" i="1"/>
  <c r="T278" i="1" s="1"/>
  <c r="AH277" i="2" s="1"/>
  <c r="P213" i="1"/>
  <c r="T213" i="1" s="1"/>
  <c r="AH212" i="2" s="1"/>
  <c r="P416" i="1"/>
  <c r="T416" i="1" s="1"/>
  <c r="AH415" i="2" s="1"/>
  <c r="P472" i="1"/>
  <c r="T472" i="1" s="1"/>
  <c r="AH471" i="2" s="1"/>
  <c r="P41" i="1"/>
  <c r="T41" i="1" s="1"/>
  <c r="AH40" i="2" s="1"/>
  <c r="P347" i="1"/>
  <c r="P50" i="1"/>
  <c r="P250" i="1"/>
  <c r="T250" i="1" s="1"/>
  <c r="AH249" i="2" s="1"/>
  <c r="P434" i="1"/>
  <c r="T434" i="1" s="1"/>
  <c r="AH433" i="2" s="1"/>
  <c r="P467" i="1"/>
  <c r="P390" i="1"/>
  <c r="T390" i="1" s="1"/>
  <c r="AH389" i="2" s="1"/>
  <c r="P442" i="1"/>
  <c r="T442" i="1" s="1"/>
  <c r="AH441" i="2" s="1"/>
  <c r="P127" i="1"/>
  <c r="T127" i="1" s="1"/>
  <c r="AH126" i="2" s="1"/>
  <c r="P262" i="1"/>
  <c r="T262" i="1" s="1"/>
  <c r="AH261" i="2" s="1"/>
  <c r="P230" i="1"/>
  <c r="T230" i="1" s="1"/>
  <c r="AH229" i="2" s="1"/>
  <c r="P226" i="1"/>
  <c r="T226" i="1" s="1"/>
  <c r="AH225" i="2" s="1"/>
  <c r="P159" i="1"/>
  <c r="T159" i="1" s="1"/>
  <c r="AH158" i="2" s="1"/>
  <c r="P473" i="1"/>
  <c r="T473" i="1" s="1"/>
  <c r="AH472" i="2" s="1"/>
  <c r="P44" i="1"/>
  <c r="T44" i="1" s="1"/>
  <c r="AH43" i="2" s="1"/>
  <c r="P323" i="1"/>
  <c r="P187" i="1"/>
  <c r="P42" i="1"/>
  <c r="T42" i="1" s="1"/>
  <c r="AH41" i="2" s="1"/>
  <c r="P96" i="1"/>
  <c r="T96" i="1" s="1"/>
  <c r="AH95" i="2" s="1"/>
  <c r="P318" i="1"/>
  <c r="T318" i="1" s="1"/>
  <c r="AH317" i="2" s="1"/>
  <c r="P81" i="1"/>
  <c r="P5" i="1"/>
  <c r="T5" i="1" s="1"/>
  <c r="AH4" i="2" s="1"/>
  <c r="O502" i="2"/>
  <c r="U11" i="3" s="1"/>
  <c r="N502" i="2"/>
  <c r="S11" i="3" s="1"/>
  <c r="M502" i="2"/>
  <c r="Q11" i="3" s="1"/>
  <c r="L502" i="2"/>
  <c r="O11" i="3" s="1"/>
  <c r="K502" i="2"/>
  <c r="M11" i="3" s="1"/>
  <c r="J502" i="2"/>
  <c r="K11" i="3" s="1"/>
  <c r="E4" i="2"/>
  <c r="F11" i="3" s="1"/>
  <c r="D4" i="2"/>
  <c r="D11" i="3" s="1"/>
  <c r="S208" i="1"/>
  <c r="S150" i="1"/>
  <c r="S264" i="1"/>
  <c r="S103" i="1"/>
  <c r="S59" i="1"/>
  <c r="S11" i="1"/>
  <c r="S478" i="1"/>
  <c r="S273" i="1"/>
  <c r="S466" i="1"/>
  <c r="S58" i="1"/>
  <c r="S482" i="1"/>
  <c r="S91" i="1"/>
  <c r="S88" i="1"/>
  <c r="S37" i="1"/>
  <c r="S75" i="1"/>
  <c r="S182" i="1"/>
  <c r="S204" i="1"/>
  <c r="S473" i="1"/>
  <c r="S46" i="1"/>
  <c r="S400" i="1"/>
  <c r="S162" i="1"/>
  <c r="S398" i="1"/>
  <c r="S387" i="1"/>
  <c r="S109" i="1"/>
  <c r="S171" i="1"/>
  <c r="S257" i="1"/>
  <c r="S241" i="1"/>
  <c r="S501" i="1"/>
  <c r="S113" i="1"/>
  <c r="S405" i="1"/>
  <c r="S221" i="1"/>
  <c r="P387" i="1"/>
  <c r="T387" i="1" s="1"/>
  <c r="AH386" i="2" s="1"/>
  <c r="S282" i="1"/>
  <c r="S239" i="1"/>
  <c r="S158" i="1"/>
  <c r="S230" i="1"/>
  <c r="N257" i="1"/>
  <c r="AK256" i="2" s="1"/>
  <c r="AM256" i="2" s="1"/>
  <c r="S384" i="1"/>
  <c r="S63" i="1"/>
  <c r="S99" i="1"/>
  <c r="S164" i="1"/>
  <c r="S62" i="1"/>
  <c r="T504" i="1"/>
  <c r="S86" i="1"/>
  <c r="S54" i="1"/>
  <c r="S312" i="1"/>
  <c r="S175" i="1"/>
  <c r="S222" i="1"/>
  <c r="S68" i="1"/>
  <c r="S127" i="1"/>
  <c r="S23" i="1"/>
  <c r="S110" i="1"/>
  <c r="S394" i="1"/>
  <c r="S238" i="1"/>
  <c r="S130" i="1"/>
  <c r="S191" i="1"/>
  <c r="S159" i="1"/>
  <c r="S147" i="1"/>
  <c r="S47" i="1"/>
  <c r="S92" i="1"/>
  <c r="S160" i="1"/>
  <c r="S206" i="1"/>
  <c r="S328" i="1"/>
  <c r="N282" i="1"/>
  <c r="AK281" i="2" s="1"/>
  <c r="AM281" i="2" s="1"/>
  <c r="S404" i="1"/>
  <c r="S266" i="1"/>
  <c r="S458" i="1"/>
  <c r="S132" i="1"/>
  <c r="S270" i="1"/>
  <c r="S302" i="1"/>
  <c r="S342" i="1"/>
  <c r="S330" i="1"/>
  <c r="S470" i="1"/>
  <c r="S242" i="1"/>
  <c r="S391" i="1"/>
  <c r="S502" i="1"/>
  <c r="S396" i="1"/>
  <c r="S276" i="1"/>
  <c r="S314" i="1"/>
  <c r="S40" i="1"/>
  <c r="S209" i="1"/>
  <c r="S494" i="1"/>
  <c r="S146" i="1"/>
  <c r="S410" i="1"/>
  <c r="S145" i="1"/>
  <c r="S207" i="1"/>
  <c r="S490" i="1"/>
  <c r="S360" i="1"/>
  <c r="S41" i="1"/>
  <c r="S173" i="1"/>
  <c r="N158" i="1"/>
  <c r="AK157" i="2" s="1"/>
  <c r="AM157" i="2" s="1"/>
  <c r="S390" i="1"/>
  <c r="S412" i="1"/>
  <c r="S334" i="1"/>
  <c r="S326" i="1"/>
  <c r="P238" i="1"/>
  <c r="T238" i="1" s="1"/>
  <c r="AH237" i="2" s="1"/>
  <c r="S465" i="1"/>
  <c r="S484" i="1"/>
  <c r="S32" i="1"/>
  <c r="S52" i="1"/>
  <c r="S481" i="1"/>
  <c r="S34" i="1"/>
  <c r="S380" i="1"/>
  <c r="S486" i="1"/>
  <c r="N501" i="1"/>
  <c r="AK500" i="2" s="1"/>
  <c r="AM500" i="2" s="1"/>
  <c r="S234" i="1"/>
  <c r="S278" i="1"/>
  <c r="S338" i="1"/>
  <c r="S64" i="1"/>
  <c r="S137" i="1"/>
  <c r="S181" i="1"/>
  <c r="S192" i="1"/>
  <c r="S329" i="1"/>
  <c r="S489" i="1"/>
  <c r="S424" i="1"/>
  <c r="S38" i="1"/>
  <c r="S80" i="1"/>
  <c r="S140" i="1"/>
  <c r="S318" i="1"/>
  <c r="S401" i="1"/>
  <c r="S107" i="1"/>
  <c r="S362" i="1"/>
  <c r="S260" i="1"/>
  <c r="S21" i="1"/>
  <c r="S29" i="1"/>
  <c r="S33" i="1"/>
  <c r="N338" i="1"/>
  <c r="AK337" i="2" s="1"/>
  <c r="AM337" i="2" s="1"/>
  <c r="N380" i="1"/>
  <c r="AK379" i="2" s="1"/>
  <c r="AM379" i="2" s="1"/>
  <c r="S42" i="1"/>
  <c r="S336" i="1"/>
  <c r="T502" i="1"/>
  <c r="S44" i="1"/>
  <c r="S83" i="1"/>
  <c r="S115" i="1"/>
  <c r="S201" i="1"/>
  <c r="S190" i="1"/>
  <c r="S134" i="1"/>
  <c r="S446" i="1"/>
  <c r="S151" i="1"/>
  <c r="S258" i="1"/>
  <c r="S246" i="1"/>
  <c r="S118" i="1"/>
  <c r="S15" i="1"/>
  <c r="S252" i="1"/>
  <c r="S165" i="1"/>
  <c r="S197" i="1"/>
  <c r="S288" i="1"/>
  <c r="S286" i="1"/>
  <c r="S388" i="1"/>
  <c r="S450" i="1"/>
  <c r="S121" i="1"/>
  <c r="S272" i="1"/>
  <c r="S434" i="1"/>
  <c r="S9" i="1"/>
  <c r="S36" i="1"/>
  <c r="S148" i="1"/>
  <c r="S155" i="1"/>
  <c r="S231" i="1"/>
  <c r="S95" i="1"/>
  <c r="S297" i="1"/>
  <c r="S423" i="1"/>
  <c r="S322" i="1"/>
  <c r="S397" i="1"/>
  <c r="S367" i="1"/>
  <c r="S19" i="1"/>
  <c r="S17" i="1"/>
  <c r="S48" i="1"/>
  <c r="S226" i="1"/>
  <c r="S51" i="1"/>
  <c r="S174" i="1"/>
  <c r="S213" i="1"/>
  <c r="S422" i="1"/>
  <c r="S496" i="1"/>
  <c r="S306" i="1"/>
  <c r="S138" i="1"/>
  <c r="S96" i="1"/>
  <c r="S131" i="1"/>
  <c r="S305" i="1"/>
  <c r="S72" i="1"/>
  <c r="S316" i="1"/>
  <c r="S358" i="1"/>
  <c r="S233" i="1"/>
  <c r="S346" i="1"/>
  <c r="S214" i="1"/>
  <c r="S345" i="1"/>
  <c r="S274" i="1"/>
  <c r="S355" i="1"/>
  <c r="S456" i="1"/>
  <c r="S441" i="1"/>
  <c r="S84" i="1"/>
  <c r="S184" i="1"/>
  <c r="S254" i="1"/>
  <c r="S408" i="1"/>
  <c r="S293" i="1"/>
  <c r="S383" i="1"/>
  <c r="S22" i="1"/>
  <c r="S67" i="1"/>
  <c r="S114" i="1"/>
  <c r="S262" i="1"/>
  <c r="S385" i="1"/>
  <c r="S474" i="1"/>
  <c r="S106" i="1"/>
  <c r="S163" i="1"/>
  <c r="S167" i="1"/>
  <c r="S194" i="1"/>
  <c r="S228" i="1"/>
  <c r="S200" i="1"/>
  <c r="S265" i="1"/>
  <c r="S350" i="1"/>
  <c r="S179" i="1"/>
  <c r="P270" i="1"/>
  <c r="T270" i="1" s="1"/>
  <c r="AH269" i="2" s="1"/>
  <c r="S354" i="1"/>
  <c r="N362" i="1"/>
  <c r="AK361" i="2" s="1"/>
  <c r="AM361" i="2" s="1"/>
  <c r="S438" i="1"/>
  <c r="S476" i="1"/>
  <c r="S250" i="1"/>
  <c r="S393" i="1"/>
  <c r="S429" i="1"/>
  <c r="S281" i="1"/>
  <c r="S425" i="1"/>
  <c r="S94" i="1"/>
  <c r="N54" i="1"/>
  <c r="AK53" i="2" s="1"/>
  <c r="AM53" i="2" s="1"/>
  <c r="S277" i="1"/>
  <c r="S253" i="1"/>
  <c r="S368" i="1"/>
  <c r="S310" i="1"/>
  <c r="S245" i="1"/>
  <c r="S493" i="1"/>
  <c r="S442" i="1"/>
  <c r="S170" i="1"/>
  <c r="S417" i="1"/>
  <c r="S357" i="1"/>
  <c r="S321" i="1"/>
  <c r="S189" i="1"/>
  <c r="S124" i="1"/>
  <c r="S378" i="1"/>
  <c r="S389" i="1"/>
  <c r="S298" i="1"/>
  <c r="S359" i="1"/>
  <c r="S309" i="1"/>
  <c r="S457" i="1"/>
  <c r="S488" i="1"/>
  <c r="S414" i="1"/>
  <c r="S166" i="1"/>
  <c r="S129" i="1"/>
  <c r="S492" i="1"/>
  <c r="S472" i="1"/>
  <c r="S279" i="1"/>
  <c r="S60" i="1"/>
  <c r="S376" i="1"/>
  <c r="S256" i="1"/>
  <c r="S249" i="1"/>
  <c r="S304" i="1"/>
  <c r="N74" i="1"/>
  <c r="AK73" i="2" s="1"/>
  <c r="AM73" i="2" s="1"/>
  <c r="S74" i="1"/>
  <c r="S111" i="1"/>
  <c r="P111" i="1"/>
  <c r="T111" i="1" s="1"/>
  <c r="AH110" i="2" s="1"/>
  <c r="S216" i="1"/>
  <c r="N216" i="1"/>
  <c r="AK215" i="2" s="1"/>
  <c r="AM215" i="2" s="1"/>
  <c r="S154" i="1"/>
  <c r="S366" i="1"/>
  <c r="N366" i="1"/>
  <c r="AK365" i="2" s="1"/>
  <c r="AM365" i="2" s="1"/>
  <c r="S102" i="1"/>
  <c r="S116" i="1"/>
  <c r="S269" i="1"/>
  <c r="S413" i="1"/>
  <c r="S485" i="1"/>
  <c r="S292" i="1"/>
  <c r="S426" i="1"/>
  <c r="S24" i="1"/>
  <c r="S452" i="1"/>
  <c r="N78" i="1"/>
  <c r="AK77" i="2" s="1"/>
  <c r="AM77" i="2" s="1"/>
  <c r="S78" i="1"/>
  <c r="S195" i="1"/>
  <c r="P195" i="1"/>
  <c r="T195" i="1" s="1"/>
  <c r="AH194" i="2" s="1"/>
  <c r="S406" i="1"/>
  <c r="N135" i="1"/>
  <c r="AK134" i="2" s="1"/>
  <c r="AM134" i="2" s="1"/>
  <c r="S135" i="1"/>
  <c r="N462" i="1"/>
  <c r="AK461" i="2" s="1"/>
  <c r="AM461" i="2" s="1"/>
  <c r="S462" i="1"/>
  <c r="S70" i="1"/>
  <c r="S449" i="1"/>
  <c r="N156" i="1"/>
  <c r="AK155" i="2" s="1"/>
  <c r="AM155" i="2" s="1"/>
  <c r="S156" i="1"/>
  <c r="S177" i="1"/>
  <c r="S374" i="1"/>
  <c r="N218" i="1"/>
  <c r="AK217" i="2" s="1"/>
  <c r="AM217" i="2" s="1"/>
  <c r="S218" i="1"/>
  <c r="N371" i="1"/>
  <c r="AK370" i="2" s="1"/>
  <c r="AM370" i="2" s="1"/>
  <c r="S371" i="1"/>
  <c r="S418" i="1"/>
  <c r="S365" i="1"/>
  <c r="N122" i="1"/>
  <c r="AK121" i="2" s="1"/>
  <c r="AM121" i="2" s="1"/>
  <c r="S122" i="1"/>
  <c r="N409" i="1"/>
  <c r="AK408" i="2" s="1"/>
  <c r="AM408" i="2" s="1"/>
  <c r="S409" i="1"/>
  <c r="S210" i="1"/>
  <c r="S142" i="1"/>
  <c r="N142" i="1"/>
  <c r="AK141" i="2" s="1"/>
  <c r="AM141" i="2" s="1"/>
  <c r="N236" i="1"/>
  <c r="AK235" i="2" s="1"/>
  <c r="AM235" i="2" s="1"/>
  <c r="S236" i="1"/>
  <c r="S202" i="1"/>
  <c r="N202" i="1"/>
  <c r="AK201" i="2" s="1"/>
  <c r="AM201" i="2" s="1"/>
  <c r="S56" i="1"/>
  <c r="S340" i="1"/>
  <c r="N66" i="1"/>
  <c r="AK65" i="2" s="1"/>
  <c r="AM65" i="2" s="1"/>
  <c r="S66" i="1"/>
  <c r="N280" i="1"/>
  <c r="AK279" i="2" s="1"/>
  <c r="AM279" i="2" s="1"/>
  <c r="S280" i="1"/>
  <c r="N248" i="1"/>
  <c r="AK247" i="2" s="1"/>
  <c r="AM247" i="2" s="1"/>
  <c r="S248" i="1"/>
  <c r="S498" i="1"/>
  <c r="S290" i="1"/>
  <c r="S386" i="1"/>
  <c r="P386" i="1"/>
  <c r="T386" i="1" s="1"/>
  <c r="AH385" i="2" s="1"/>
  <c r="S373" i="1"/>
  <c r="S126" i="1"/>
  <c r="N126" i="1"/>
  <c r="AK125" i="2" s="1"/>
  <c r="AM125" i="2" s="1"/>
  <c r="S76" i="1"/>
  <c r="S82" i="1"/>
  <c r="S143" i="1"/>
  <c r="S333" i="1"/>
  <c r="S477" i="1"/>
  <c r="N50" i="1"/>
  <c r="AK49" i="2" s="1"/>
  <c r="AM49" i="2" s="1"/>
  <c r="S50" i="1"/>
  <c r="N30" i="1"/>
  <c r="AK29" i="2" s="1"/>
  <c r="AM29" i="2" s="1"/>
  <c r="S30" i="1"/>
  <c r="S28" i="1"/>
  <c r="S10" i="1"/>
  <c r="S382" i="1"/>
  <c r="S504" i="1"/>
  <c r="S416" i="1"/>
  <c r="S436" i="1"/>
  <c r="S454" i="1"/>
  <c r="N119" i="1"/>
  <c r="AK118" i="2" s="1"/>
  <c r="AM118" i="2" s="1"/>
  <c r="S119" i="1"/>
  <c r="S198" i="1"/>
  <c r="S402" i="1"/>
  <c r="S364" i="1"/>
  <c r="S294" i="1"/>
  <c r="N120" i="1"/>
  <c r="AK119" i="2" s="1"/>
  <c r="AM119" i="2" s="1"/>
  <c r="S120" i="1"/>
  <c r="P176" i="1"/>
  <c r="T176" i="1" s="1"/>
  <c r="AH175" i="2" s="1"/>
  <c r="S176" i="1"/>
  <c r="S57" i="1"/>
  <c r="N57" i="1"/>
  <c r="AK56" i="2" s="1"/>
  <c r="AM56" i="2" s="1"/>
  <c r="N251" i="1"/>
  <c r="AK250" i="2" s="1"/>
  <c r="AM250" i="2" s="1"/>
  <c r="S251" i="1"/>
  <c r="N370" i="1"/>
  <c r="AK369" i="2" s="1"/>
  <c r="AM369" i="2" s="1"/>
  <c r="S370" i="1"/>
  <c r="N224" i="1"/>
  <c r="AK223" i="2" s="1"/>
  <c r="AM223" i="2" s="1"/>
  <c r="S224" i="1"/>
  <c r="N299" i="1"/>
  <c r="AK298" i="2" s="1"/>
  <c r="AM298" i="2" s="1"/>
  <c r="S299" i="1"/>
  <c r="N285" i="1"/>
  <c r="AK284" i="2" s="1"/>
  <c r="AM284" i="2" s="1"/>
  <c r="S285" i="1"/>
  <c r="N361" i="1"/>
  <c r="AK360" i="2" s="1"/>
  <c r="AM360" i="2" s="1"/>
  <c r="S361" i="1"/>
  <c r="N325" i="1"/>
  <c r="AK324" i="2" s="1"/>
  <c r="AM324" i="2" s="1"/>
  <c r="S325" i="1"/>
  <c r="N411" i="1"/>
  <c r="AK410" i="2" s="1"/>
  <c r="AM410" i="2" s="1"/>
  <c r="S411" i="1"/>
  <c r="N471" i="1"/>
  <c r="AK470" i="2" s="1"/>
  <c r="AM470" i="2" s="1"/>
  <c r="S471" i="1"/>
  <c r="S16" i="1"/>
  <c r="S53" i="1"/>
  <c r="N53" i="1"/>
  <c r="AK52" i="2" s="1"/>
  <c r="AM52" i="2" s="1"/>
  <c r="N93" i="1"/>
  <c r="AK92" i="2" s="1"/>
  <c r="AM92" i="2" s="1"/>
  <c r="S93" i="1"/>
  <c r="N101" i="1"/>
  <c r="AK100" i="2" s="1"/>
  <c r="AM100" i="2" s="1"/>
  <c r="S101" i="1"/>
  <c r="N136" i="1"/>
  <c r="AK135" i="2" s="1"/>
  <c r="AM135" i="2" s="1"/>
  <c r="S136" i="1"/>
  <c r="S199" i="1"/>
  <c r="N199" i="1"/>
  <c r="AK198" i="2" s="1"/>
  <c r="AM198" i="2" s="1"/>
  <c r="N144" i="1"/>
  <c r="AK143" i="2" s="1"/>
  <c r="AM143" i="2" s="1"/>
  <c r="S144" i="1"/>
  <c r="N219" i="1"/>
  <c r="AK218" i="2" s="1"/>
  <c r="AM218" i="2" s="1"/>
  <c r="S219" i="1"/>
  <c r="S300" i="1"/>
  <c r="N300" i="1"/>
  <c r="AK299" i="2" s="1"/>
  <c r="AM299" i="2" s="1"/>
  <c r="N261" i="1"/>
  <c r="AK260" i="2" s="1"/>
  <c r="AM260" i="2" s="1"/>
  <c r="S261" i="1"/>
  <c r="N331" i="1"/>
  <c r="AK330" i="2" s="1"/>
  <c r="AM330" i="2" s="1"/>
  <c r="S331" i="1"/>
  <c r="S324" i="1"/>
  <c r="N324" i="1"/>
  <c r="AK323" i="2" s="1"/>
  <c r="AM323" i="2" s="1"/>
  <c r="S18" i="1"/>
  <c r="N18" i="1"/>
  <c r="AK17" i="2" s="1"/>
  <c r="AM17" i="2" s="1"/>
  <c r="N339" i="1"/>
  <c r="AK338" i="2" s="1"/>
  <c r="AM338" i="2" s="1"/>
  <c r="S339" i="1"/>
  <c r="N85" i="1"/>
  <c r="AK84" i="2" s="1"/>
  <c r="AM84" i="2" s="1"/>
  <c r="S85" i="1"/>
  <c r="S117" i="1"/>
  <c r="N117" i="1"/>
  <c r="AK116" i="2" s="1"/>
  <c r="AM116" i="2" s="1"/>
  <c r="N90" i="1"/>
  <c r="AK89" i="2" s="1"/>
  <c r="AM89" i="2" s="1"/>
  <c r="S90" i="1"/>
  <c r="S215" i="1"/>
  <c r="N215" i="1"/>
  <c r="AK214" i="2" s="1"/>
  <c r="AM214" i="2" s="1"/>
  <c r="N303" i="1"/>
  <c r="AK302" i="2" s="1"/>
  <c r="AM302" i="2" s="1"/>
  <c r="S303" i="1"/>
  <c r="N317" i="1"/>
  <c r="AK316" i="2" s="1"/>
  <c r="AM316" i="2" s="1"/>
  <c r="S317" i="1"/>
  <c r="N12" i="1"/>
  <c r="AK11" i="2" s="1"/>
  <c r="AM11" i="2" s="1"/>
  <c r="S12" i="1"/>
  <c r="S133" i="1"/>
  <c r="N133" i="1"/>
  <c r="AK132" i="2" s="1"/>
  <c r="AM132" i="2" s="1"/>
  <c r="N211" i="1"/>
  <c r="AK210" i="2" s="1"/>
  <c r="AM210" i="2" s="1"/>
  <c r="S211" i="1"/>
  <c r="S39" i="1"/>
  <c r="N39" i="1"/>
  <c r="AK38" i="2" s="1"/>
  <c r="AM38" i="2" s="1"/>
  <c r="S203" i="1"/>
  <c r="N203" i="1"/>
  <c r="AK202" i="2" s="1"/>
  <c r="AM202" i="2" s="1"/>
  <c r="S275" i="1"/>
  <c r="N275" i="1"/>
  <c r="AK274" i="2" s="1"/>
  <c r="AM274" i="2" s="1"/>
  <c r="N349" i="1"/>
  <c r="AK348" i="2" s="1"/>
  <c r="AM348" i="2" s="1"/>
  <c r="S349" i="1"/>
  <c r="N352" i="1"/>
  <c r="AK351" i="2" s="1"/>
  <c r="AM351" i="2" s="1"/>
  <c r="S352" i="1"/>
  <c r="N433" i="1"/>
  <c r="AK432" i="2" s="1"/>
  <c r="AM432" i="2" s="1"/>
  <c r="S433" i="1"/>
  <c r="N499" i="1"/>
  <c r="AK498" i="2" s="1"/>
  <c r="AM498" i="2" s="1"/>
  <c r="S499" i="1"/>
  <c r="N491" i="1"/>
  <c r="AK490" i="2" s="1"/>
  <c r="AM490" i="2" s="1"/>
  <c r="S491" i="1"/>
  <c r="S419" i="1"/>
  <c r="N419" i="1"/>
  <c r="AK418" i="2" s="1"/>
  <c r="AM418" i="2" s="1"/>
  <c r="S453" i="1"/>
  <c r="S73" i="1"/>
  <c r="N73" i="1"/>
  <c r="AK72" i="2" s="1"/>
  <c r="AM72" i="2" s="1"/>
  <c r="S149" i="1"/>
  <c r="N149" i="1"/>
  <c r="AK148" i="2" s="1"/>
  <c r="AM148" i="2" s="1"/>
  <c r="S79" i="1"/>
  <c r="S97" i="1"/>
  <c r="N97" i="1"/>
  <c r="AK96" i="2" s="1"/>
  <c r="AM96" i="2" s="1"/>
  <c r="P283" i="1"/>
  <c r="T283" i="1" s="1"/>
  <c r="AH282" i="2" s="1"/>
  <c r="S283" i="1"/>
  <c r="N188" i="1"/>
  <c r="AK187" i="2" s="1"/>
  <c r="AM187" i="2" s="1"/>
  <c r="S188" i="1"/>
  <c r="S268" i="1"/>
  <c r="N268" i="1"/>
  <c r="AK267" i="2" s="1"/>
  <c r="AM267" i="2" s="1"/>
  <c r="N291" i="1"/>
  <c r="AK290" i="2" s="1"/>
  <c r="AM290" i="2" s="1"/>
  <c r="S291" i="1"/>
  <c r="N308" i="1"/>
  <c r="AK307" i="2" s="1"/>
  <c r="AM307" i="2" s="1"/>
  <c r="S308" i="1"/>
  <c r="S469" i="1"/>
  <c r="N439" i="1"/>
  <c r="AK438" i="2" s="1"/>
  <c r="AM438" i="2" s="1"/>
  <c r="S439" i="1"/>
  <c r="N495" i="1"/>
  <c r="AK494" i="2" s="1"/>
  <c r="AM494" i="2" s="1"/>
  <c r="S495" i="1"/>
  <c r="S169" i="1"/>
  <c r="N169" i="1"/>
  <c r="AK168" i="2" s="1"/>
  <c r="AM168" i="2" s="1"/>
  <c r="S193" i="1"/>
  <c r="N193" i="1"/>
  <c r="AK192" i="2" s="1"/>
  <c r="AM192" i="2" s="1"/>
  <c r="S141" i="1"/>
  <c r="N141" i="1"/>
  <c r="AK140" i="2" s="1"/>
  <c r="AM140" i="2" s="1"/>
  <c r="N259" i="1"/>
  <c r="AK258" i="2" s="1"/>
  <c r="AM258" i="2" s="1"/>
  <c r="S259" i="1"/>
  <c r="N244" i="1"/>
  <c r="AK243" i="2" s="1"/>
  <c r="AM243" i="2" s="1"/>
  <c r="S244" i="1"/>
  <c r="N271" i="1"/>
  <c r="AK270" i="2" s="1"/>
  <c r="AM270" i="2" s="1"/>
  <c r="S271" i="1"/>
  <c r="S157" i="1"/>
  <c r="N157" i="1"/>
  <c r="AK156" i="2" s="1"/>
  <c r="AM156" i="2" s="1"/>
  <c r="S461" i="1"/>
  <c r="N503" i="1"/>
  <c r="T503" i="1" s="1"/>
  <c r="S503" i="1"/>
  <c r="S69" i="1"/>
  <c r="N69" i="1"/>
  <c r="AK68" i="2" s="1"/>
  <c r="AM68" i="2" s="1"/>
  <c r="P104" i="1"/>
  <c r="T104" i="1" s="1"/>
  <c r="AH103" i="2" s="1"/>
  <c r="S104" i="1"/>
  <c r="S187" i="1"/>
  <c r="N187" i="1"/>
  <c r="AK186" i="2" s="1"/>
  <c r="AM186" i="2" s="1"/>
  <c r="N112" i="1"/>
  <c r="AK111" i="2" s="1"/>
  <c r="AM111" i="2" s="1"/>
  <c r="S112" i="1"/>
  <c r="S232" i="1"/>
  <c r="N232" i="1"/>
  <c r="AK231" i="2" s="1"/>
  <c r="AM231" i="2" s="1"/>
  <c r="N307" i="1"/>
  <c r="AK306" i="2" s="1"/>
  <c r="AM306" i="2" s="1"/>
  <c r="S307" i="1"/>
  <c r="N311" i="1"/>
  <c r="AK310" i="2" s="1"/>
  <c r="AM310" i="2" s="1"/>
  <c r="S311" i="1"/>
  <c r="S205" i="1"/>
  <c r="N205" i="1"/>
  <c r="AK204" i="2" s="1"/>
  <c r="AM204" i="2" s="1"/>
  <c r="S217" i="1"/>
  <c r="N217" i="1"/>
  <c r="AK216" i="2" s="1"/>
  <c r="AM216" i="2" s="1"/>
  <c r="N172" i="1"/>
  <c r="AK171" i="2" s="1"/>
  <c r="AM171" i="2" s="1"/>
  <c r="S172" i="1"/>
  <c r="N287" i="1"/>
  <c r="AK286" i="2" s="1"/>
  <c r="AM286" i="2" s="1"/>
  <c r="S287" i="1"/>
  <c r="S372" i="1"/>
  <c r="N372" i="1"/>
  <c r="AK371" i="2" s="1"/>
  <c r="AM371" i="2" s="1"/>
  <c r="S348" i="1"/>
  <c r="N348" i="1"/>
  <c r="AK347" i="2" s="1"/>
  <c r="AM347" i="2" s="1"/>
  <c r="N363" i="1"/>
  <c r="AK362" i="2" s="1"/>
  <c r="AM362" i="2" s="1"/>
  <c r="S363" i="1"/>
  <c r="N392" i="1"/>
  <c r="AK391" i="2" s="1"/>
  <c r="AM391" i="2" s="1"/>
  <c r="S392" i="1"/>
  <c r="N395" i="1"/>
  <c r="AK394" i="2" s="1"/>
  <c r="AM394" i="2" s="1"/>
  <c r="S395" i="1"/>
  <c r="N407" i="1"/>
  <c r="AK406" i="2" s="1"/>
  <c r="AM406" i="2" s="1"/>
  <c r="S407" i="1"/>
  <c r="N479" i="1"/>
  <c r="AK478" i="2" s="1"/>
  <c r="AM478" i="2" s="1"/>
  <c r="S479" i="1"/>
  <c r="N289" i="1"/>
  <c r="AK288" i="2" s="1"/>
  <c r="AM288" i="2" s="1"/>
  <c r="S289" i="1"/>
  <c r="N139" i="1"/>
  <c r="AK138" i="2" s="1"/>
  <c r="AM138" i="2" s="1"/>
  <c r="S139" i="1"/>
  <c r="N81" i="1"/>
  <c r="AK80" i="2" s="1"/>
  <c r="AM80" i="2" s="1"/>
  <c r="S81" i="1"/>
  <c r="N89" i="1"/>
  <c r="AK88" i="2" s="1"/>
  <c r="AM88" i="2" s="1"/>
  <c r="S89" i="1"/>
  <c r="S31" i="1"/>
  <c r="N31" i="1"/>
  <c r="AK30" i="2" s="1"/>
  <c r="AM30" i="2" s="1"/>
  <c r="S161" i="1"/>
  <c r="N161" i="1"/>
  <c r="AK160" i="2" s="1"/>
  <c r="AM160" i="2" s="1"/>
  <c r="S43" i="1"/>
  <c r="N43" i="1"/>
  <c r="AK42" i="2" s="1"/>
  <c r="AM42" i="2" s="1"/>
  <c r="S168" i="1"/>
  <c r="N220" i="1"/>
  <c r="AK219" i="2" s="1"/>
  <c r="AM219" i="2" s="1"/>
  <c r="S220" i="1"/>
  <c r="P320" i="1"/>
  <c r="T320" i="1" s="1"/>
  <c r="AH319" i="2" s="1"/>
  <c r="S320" i="1"/>
  <c r="N369" i="1"/>
  <c r="AK368" i="2" s="1"/>
  <c r="AM368" i="2" s="1"/>
  <c r="S369" i="1"/>
  <c r="S337" i="1"/>
  <c r="N332" i="1"/>
  <c r="AK331" i="2" s="1"/>
  <c r="AM331" i="2" s="1"/>
  <c r="S332" i="1"/>
  <c r="N443" i="1"/>
  <c r="AK442" i="2" s="1"/>
  <c r="AM442" i="2" s="1"/>
  <c r="S443" i="1"/>
  <c r="N455" i="1"/>
  <c r="AK454" i="2" s="1"/>
  <c r="AM454" i="2" s="1"/>
  <c r="S455" i="1"/>
  <c r="N341" i="1"/>
  <c r="AK340" i="2" s="1"/>
  <c r="AM340" i="2" s="1"/>
  <c r="S341" i="1"/>
  <c r="S27" i="1"/>
  <c r="N27" i="1"/>
  <c r="AK26" i="2" s="1"/>
  <c r="AM26" i="2" s="1"/>
  <c r="S377" i="1"/>
  <c r="S437" i="1"/>
  <c r="S431" i="1"/>
  <c r="N108" i="1"/>
  <c r="AK107" i="2" s="1"/>
  <c r="AM107" i="2" s="1"/>
  <c r="S108" i="1"/>
  <c r="N319" i="1"/>
  <c r="AK318" i="2" s="1"/>
  <c r="AM318" i="2" s="1"/>
  <c r="S319" i="1"/>
  <c r="N323" i="1"/>
  <c r="AK322" i="2" s="1"/>
  <c r="AM322" i="2" s="1"/>
  <c r="S323" i="1"/>
  <c r="N327" i="1"/>
  <c r="AK326" i="2" s="1"/>
  <c r="AM326" i="2" s="1"/>
  <c r="S327" i="1"/>
  <c r="N315" i="1"/>
  <c r="AK314" i="2" s="1"/>
  <c r="AM314" i="2" s="1"/>
  <c r="S315" i="1"/>
  <c r="N351" i="1"/>
  <c r="AK350" i="2" s="1"/>
  <c r="AM350" i="2" s="1"/>
  <c r="S351" i="1"/>
  <c r="N483" i="1"/>
  <c r="AK482" i="2" s="1"/>
  <c r="AM482" i="2" s="1"/>
  <c r="S483" i="1"/>
  <c r="S65" i="1"/>
  <c r="N65" i="1"/>
  <c r="AK64" i="2" s="1"/>
  <c r="AM64" i="2" s="1"/>
  <c r="S71" i="1"/>
  <c r="N267" i="1"/>
  <c r="AK266" i="2" s="1"/>
  <c r="AM266" i="2" s="1"/>
  <c r="S267" i="1"/>
  <c r="S237" i="1"/>
  <c r="S77" i="1"/>
  <c r="N77" i="1"/>
  <c r="AK76" i="2" s="1"/>
  <c r="AM76" i="2" s="1"/>
  <c r="S55" i="1"/>
  <c r="N55" i="1"/>
  <c r="AK54" i="2" s="1"/>
  <c r="AM54" i="2" s="1"/>
  <c r="S186" i="1"/>
  <c r="N186" i="1"/>
  <c r="AK185" i="2" s="1"/>
  <c r="AM185" i="2" s="1"/>
  <c r="S313" i="1"/>
  <c r="N227" i="1"/>
  <c r="AK226" i="2" s="1"/>
  <c r="AM226" i="2" s="1"/>
  <c r="S227" i="1"/>
  <c r="S100" i="1"/>
  <c r="S105" i="1"/>
  <c r="N105" i="1"/>
  <c r="AK104" i="2" s="1"/>
  <c r="AM104" i="2" s="1"/>
  <c r="S183" i="1"/>
  <c r="N183" i="1"/>
  <c r="AK182" i="2" s="1"/>
  <c r="AM182" i="2" s="1"/>
  <c r="S356" i="1"/>
  <c r="N356" i="1"/>
  <c r="AK355" i="2" s="1"/>
  <c r="AM355" i="2" s="1"/>
  <c r="S379" i="1"/>
  <c r="N447" i="1"/>
  <c r="AK446" i="2" s="1"/>
  <c r="AM446" i="2" s="1"/>
  <c r="S447" i="1"/>
  <c r="N459" i="1"/>
  <c r="AK458" i="2" s="1"/>
  <c r="AM458" i="2" s="1"/>
  <c r="S459" i="1"/>
  <c r="N428" i="1"/>
  <c r="AK427" i="2" s="1"/>
  <c r="AM427" i="2" s="1"/>
  <c r="S428" i="1"/>
  <c r="S45" i="1"/>
  <c r="N45" i="1"/>
  <c r="AK44" i="2" s="1"/>
  <c r="AM44" i="2" s="1"/>
  <c r="P152" i="1"/>
  <c r="T152" i="1" s="1"/>
  <c r="AH151" i="2" s="1"/>
  <c r="S152" i="1"/>
  <c r="S229" i="1"/>
  <c r="N229" i="1"/>
  <c r="AK228" i="2" s="1"/>
  <c r="AM228" i="2" s="1"/>
  <c r="N180" i="1"/>
  <c r="AK179" i="2" s="1"/>
  <c r="AM179" i="2" s="1"/>
  <c r="S180" i="1"/>
  <c r="N335" i="1"/>
  <c r="AK334" i="2" s="1"/>
  <c r="AM334" i="2" s="1"/>
  <c r="S335" i="1"/>
  <c r="N301" i="1"/>
  <c r="AK300" i="2" s="1"/>
  <c r="AM300" i="2" s="1"/>
  <c r="S301" i="1"/>
  <c r="N468" i="1"/>
  <c r="AK467" i="2" s="1"/>
  <c r="AM467" i="2" s="1"/>
  <c r="S468" i="1"/>
  <c r="N415" i="1"/>
  <c r="AK414" i="2" s="1"/>
  <c r="AM414" i="2" s="1"/>
  <c r="S415" i="1"/>
  <c r="N475" i="1"/>
  <c r="AK474" i="2" s="1"/>
  <c r="AM474" i="2" s="1"/>
  <c r="S475" i="1"/>
  <c r="S448" i="1"/>
  <c r="S440" i="1"/>
  <c r="N98" i="1"/>
  <c r="AK97" i="2" s="1"/>
  <c r="AM97" i="2" s="1"/>
  <c r="S98" i="1"/>
  <c r="P178" i="1"/>
  <c r="T178" i="1" s="1"/>
  <c r="AH177" i="2" s="1"/>
  <c r="S178" i="1"/>
  <c r="S225" i="1"/>
  <c r="N225" i="1"/>
  <c r="AK224" i="2" s="1"/>
  <c r="AM224" i="2" s="1"/>
  <c r="N185" i="1"/>
  <c r="AK184" i="2" s="1"/>
  <c r="AM184" i="2" s="1"/>
  <c r="S185" i="1"/>
  <c r="S284" i="1"/>
  <c r="N284" i="1"/>
  <c r="AK283" i="2" s="1"/>
  <c r="AM283" i="2" s="1"/>
  <c r="N460" i="1"/>
  <c r="AK459" i="2" s="1"/>
  <c r="AM459" i="2" s="1"/>
  <c r="S460" i="1"/>
  <c r="N420" i="1"/>
  <c r="AK419" i="2" s="1"/>
  <c r="AM419" i="2" s="1"/>
  <c r="S420" i="1"/>
  <c r="S35" i="1"/>
  <c r="N35" i="1"/>
  <c r="AK34" i="2" s="1"/>
  <c r="AM34" i="2" s="1"/>
  <c r="S49" i="1"/>
  <c r="N49" i="1"/>
  <c r="AK48" i="2" s="1"/>
  <c r="AM48" i="2" s="1"/>
  <c r="S87" i="1"/>
  <c r="N87" i="1"/>
  <c r="AK86" i="2" s="1"/>
  <c r="AM86" i="2" s="1"/>
  <c r="N123" i="1"/>
  <c r="AK122" i="2" s="1"/>
  <c r="AM122" i="2" s="1"/>
  <c r="S123" i="1"/>
  <c r="S235" i="1"/>
  <c r="N235" i="1"/>
  <c r="AK234" i="2" s="1"/>
  <c r="AM234" i="2" s="1"/>
  <c r="S153" i="1"/>
  <c r="N153" i="1"/>
  <c r="AK152" i="2" s="1"/>
  <c r="AM152" i="2" s="1"/>
  <c r="N247" i="1"/>
  <c r="AK246" i="2" s="1"/>
  <c r="AM246" i="2" s="1"/>
  <c r="S247" i="1"/>
  <c r="S212" i="1"/>
  <c r="N212" i="1"/>
  <c r="AK211" i="2" s="1"/>
  <c r="AM211" i="2" s="1"/>
  <c r="N263" i="1"/>
  <c r="AK262" i="2" s="1"/>
  <c r="AM262" i="2" s="1"/>
  <c r="S263" i="1"/>
  <c r="N403" i="1"/>
  <c r="AK402" i="2" s="1"/>
  <c r="AM402" i="2" s="1"/>
  <c r="S403" i="1"/>
  <c r="N480" i="1"/>
  <c r="AK479" i="2" s="1"/>
  <c r="AM479" i="2" s="1"/>
  <c r="S480" i="1"/>
  <c r="S464" i="1"/>
  <c r="N430" i="1"/>
  <c r="AK429" i="2" s="1"/>
  <c r="AM429" i="2" s="1"/>
  <c r="S430" i="1"/>
  <c r="N451" i="1"/>
  <c r="AK450" i="2" s="1"/>
  <c r="AM450" i="2" s="1"/>
  <c r="S451" i="1"/>
  <c r="N421" i="1"/>
  <c r="AK420" i="2" s="1"/>
  <c r="AM420" i="2" s="1"/>
  <c r="S421" i="1"/>
  <c r="N497" i="1"/>
  <c r="AK496" i="2" s="1"/>
  <c r="AM496" i="2" s="1"/>
  <c r="S497" i="1"/>
  <c r="N381" i="1"/>
  <c r="AK380" i="2" s="1"/>
  <c r="AM380" i="2" s="1"/>
  <c r="S381" i="1"/>
  <c r="N463" i="1"/>
  <c r="AK462" i="2" s="1"/>
  <c r="AM462" i="2" s="1"/>
  <c r="S463" i="1"/>
  <c r="S445" i="1"/>
  <c r="S444" i="1"/>
  <c r="N240" i="1"/>
  <c r="AK239" i="2" s="1"/>
  <c r="AM239" i="2" s="1"/>
  <c r="S240" i="1"/>
  <c r="N196" i="1"/>
  <c r="AK195" i="2" s="1"/>
  <c r="AM195" i="2" s="1"/>
  <c r="S196" i="1"/>
  <c r="S255" i="1"/>
  <c r="N255" i="1"/>
  <c r="AK254" i="2" s="1"/>
  <c r="AM254" i="2" s="1"/>
  <c r="S125" i="1"/>
  <c r="N125" i="1"/>
  <c r="AK124" i="2" s="1"/>
  <c r="AM124" i="2" s="1"/>
  <c r="N243" i="1"/>
  <c r="AK242" i="2" s="1"/>
  <c r="AM242" i="2" s="1"/>
  <c r="S243" i="1"/>
  <c r="N343" i="1"/>
  <c r="AK342" i="2" s="1"/>
  <c r="AM342" i="2" s="1"/>
  <c r="S343" i="1"/>
  <c r="P344" i="1"/>
  <c r="T344" i="1" s="1"/>
  <c r="AH343" i="2" s="1"/>
  <c r="S344" i="1"/>
  <c r="P353" i="1"/>
  <c r="T353" i="1" s="1"/>
  <c r="AH352" i="2" s="1"/>
  <c r="S353" i="1"/>
  <c r="P427" i="1"/>
  <c r="T427" i="1" s="1"/>
  <c r="AH426" i="2" s="1"/>
  <c r="S427" i="1"/>
  <c r="N500" i="1"/>
  <c r="AK499" i="2" s="1"/>
  <c r="AM499" i="2" s="1"/>
  <c r="S500" i="1"/>
  <c r="S432" i="1"/>
  <c r="N296" i="1"/>
  <c r="AK295" i="2" s="1"/>
  <c r="AM295" i="2" s="1"/>
  <c r="S296" i="1"/>
  <c r="N375" i="1"/>
  <c r="AK374" i="2" s="1"/>
  <c r="AM374" i="2" s="1"/>
  <c r="S375" i="1"/>
  <c r="P128" i="1"/>
  <c r="T128" i="1" s="1"/>
  <c r="AH127" i="2" s="1"/>
  <c r="S128" i="1"/>
  <c r="S61" i="1"/>
  <c r="N61" i="1"/>
  <c r="AK60" i="2" s="1"/>
  <c r="AM60" i="2" s="1"/>
  <c r="S223" i="1"/>
  <c r="N223" i="1"/>
  <c r="AK222" i="2" s="1"/>
  <c r="AM222" i="2" s="1"/>
  <c r="N295" i="1"/>
  <c r="AK294" i="2" s="1"/>
  <c r="AM294" i="2" s="1"/>
  <c r="S295" i="1"/>
  <c r="N347" i="1"/>
  <c r="AK346" i="2" s="1"/>
  <c r="AM346" i="2" s="1"/>
  <c r="S347" i="1"/>
  <c r="N435" i="1"/>
  <c r="AK434" i="2" s="1"/>
  <c r="AM434" i="2" s="1"/>
  <c r="S435" i="1"/>
  <c r="N6" i="1"/>
  <c r="AK5" i="2" s="1"/>
  <c r="AM5" i="2" s="1"/>
  <c r="S6" i="1"/>
  <c r="N467" i="1"/>
  <c r="AK466" i="2" s="1"/>
  <c r="AM466" i="2" s="1"/>
  <c r="S467" i="1"/>
  <c r="N399" i="1"/>
  <c r="AK398" i="2" s="1"/>
  <c r="AM398" i="2" s="1"/>
  <c r="S399" i="1"/>
  <c r="N487" i="1"/>
  <c r="AK486" i="2" s="1"/>
  <c r="AM486" i="2" s="1"/>
  <c r="S487" i="1"/>
  <c r="S8" i="1"/>
  <c r="N8" i="1"/>
  <c r="AK7" i="2" s="1"/>
  <c r="AM7" i="2" s="1"/>
  <c r="S26" i="1"/>
  <c r="N26" i="1"/>
  <c r="AK25" i="2" s="1"/>
  <c r="AM25" i="2" s="1"/>
  <c r="S14" i="1"/>
  <c r="N14" i="1"/>
  <c r="AK13" i="2" s="1"/>
  <c r="AM13" i="2" s="1"/>
  <c r="S20" i="1"/>
  <c r="N20" i="1"/>
  <c r="AK19" i="2" s="1"/>
  <c r="AM19" i="2" s="1"/>
  <c r="S13" i="1"/>
  <c r="S7" i="1"/>
  <c r="S25" i="1"/>
  <c r="S5" i="1"/>
  <c r="AE232" i="2" l="1"/>
  <c r="AE108" i="2"/>
  <c r="AE349" i="2"/>
  <c r="AE485" i="2"/>
  <c r="AE174" i="2"/>
  <c r="AE328" i="2"/>
  <c r="AE336" i="2"/>
  <c r="AE120" i="2"/>
  <c r="AE401" i="2"/>
  <c r="AE32" i="2"/>
  <c r="AE297" i="2"/>
  <c r="AE147" i="2"/>
  <c r="AE33" i="2"/>
  <c r="AE443" i="2"/>
  <c r="AE345" i="2"/>
  <c r="AE106" i="2"/>
  <c r="AE399" i="2"/>
  <c r="AE130" i="2"/>
  <c r="AE407" i="2"/>
  <c r="AE390" i="2"/>
  <c r="AE445" i="2"/>
  <c r="AE172" i="2"/>
  <c r="AE251" i="2"/>
  <c r="AE329" i="2"/>
  <c r="AE71" i="2"/>
  <c r="AE230" i="2"/>
  <c r="AE426" i="2"/>
  <c r="AE43" i="2"/>
  <c r="AE400" i="2"/>
  <c r="AE492" i="2"/>
  <c r="AE291" i="2"/>
  <c r="AE75" i="2"/>
  <c r="AE287" i="2"/>
  <c r="AE341" i="2"/>
  <c r="AE159" i="2"/>
  <c r="AE451" i="2"/>
  <c r="AE332" i="2"/>
  <c r="AE497" i="2"/>
  <c r="AE263" i="2"/>
  <c r="AE457" i="2"/>
  <c r="AE144" i="2"/>
  <c r="AE377" i="2"/>
  <c r="AE66" i="2"/>
  <c r="AE175" i="2"/>
  <c r="AE158" i="2"/>
  <c r="AE81" i="2"/>
  <c r="AE87" i="2"/>
  <c r="AE327" i="2"/>
  <c r="AE396" i="2"/>
  <c r="AE142" i="2"/>
  <c r="AE453" i="2"/>
  <c r="AE439" i="2"/>
  <c r="AE436" i="2"/>
  <c r="AE101" i="2"/>
  <c r="AE127" i="2"/>
  <c r="AE165" i="2"/>
  <c r="AE16" i="2"/>
  <c r="AE463" i="2"/>
  <c r="AE356" i="2"/>
  <c r="AE333" i="2"/>
  <c r="AE213" i="2"/>
  <c r="AE416" i="2"/>
  <c r="AE24" i="2"/>
  <c r="AE275" i="2"/>
  <c r="AE35" i="2"/>
  <c r="AE167" i="2"/>
  <c r="AE166" i="2"/>
  <c r="AE428" i="2"/>
  <c r="AE480" i="2"/>
  <c r="AE249" i="2"/>
  <c r="AE22" i="2"/>
  <c r="AE163" i="2"/>
  <c r="AE468" i="2"/>
  <c r="AE386" i="2"/>
  <c r="AE145" i="2"/>
  <c r="AE411" i="2"/>
  <c r="AE39" i="2"/>
  <c r="AE63" i="2"/>
  <c r="AE225" i="2"/>
  <c r="AE395" i="2"/>
  <c r="AE105" i="2"/>
  <c r="AE292" i="2"/>
  <c r="AE110" i="2"/>
  <c r="AE229" i="2"/>
  <c r="AE415" i="2"/>
  <c r="AE178" i="2"/>
  <c r="AE404" i="2"/>
  <c r="AE421" i="2"/>
  <c r="AE170" i="2"/>
  <c r="AE387" i="2"/>
  <c r="AE293" i="2"/>
  <c r="AE61" i="2"/>
  <c r="AE255" i="2"/>
  <c r="AE305" i="2"/>
  <c r="AE136" i="2"/>
  <c r="AE452" i="2"/>
  <c r="AE437" i="2"/>
  <c r="AE28" i="2"/>
  <c r="AE372" i="2"/>
  <c r="AE46" i="2"/>
  <c r="AE304" i="2"/>
  <c r="AE444" i="2"/>
  <c r="AE311" i="2"/>
  <c r="AE240" i="2"/>
  <c r="AE296" i="2"/>
  <c r="AE253" i="2"/>
  <c r="AE465" i="2"/>
  <c r="AE189" i="2"/>
  <c r="AE169" i="2"/>
  <c r="AE94" i="2"/>
  <c r="AE271" i="2"/>
  <c r="AE95" i="2"/>
  <c r="AE83" i="2"/>
  <c r="AE464" i="2"/>
  <c r="AE197" i="2"/>
  <c r="AE285" i="2"/>
  <c r="AE203" i="2"/>
  <c r="AE205" i="2"/>
  <c r="AE483" i="2"/>
  <c r="AE74" i="2"/>
  <c r="AE315" i="2"/>
  <c r="AE85" i="2"/>
  <c r="AE308" i="2"/>
  <c r="AE90" i="2"/>
  <c r="AE280" i="2"/>
  <c r="AE114" i="2"/>
  <c r="AE93" i="2"/>
  <c r="AE15" i="2"/>
  <c r="AE194" i="2"/>
  <c r="AE433" i="2"/>
  <c r="AE36" i="2"/>
  <c r="AE412" i="2"/>
  <c r="AE191" i="2"/>
  <c r="AE392" i="2"/>
  <c r="AE139" i="2"/>
  <c r="AE354" i="2"/>
  <c r="AE133" i="2"/>
  <c r="AE117" i="2"/>
  <c r="AE325" i="2"/>
  <c r="AE50" i="2"/>
  <c r="AE248" i="2"/>
  <c r="AE183" i="2"/>
  <c r="AE51" i="2"/>
  <c r="AE301" i="2"/>
  <c r="AE173" i="2"/>
  <c r="AE149" i="2"/>
  <c r="AE489" i="2"/>
  <c r="AE481" i="2"/>
  <c r="AE206" i="2"/>
  <c r="AE236" i="2"/>
  <c r="AE128" i="2"/>
  <c r="AE20" i="2"/>
  <c r="AE146" i="2"/>
  <c r="AE495" i="2"/>
  <c r="AE137" i="2"/>
  <c r="AE313" i="2"/>
  <c r="AE113" i="2"/>
  <c r="AE98" i="2"/>
  <c r="AE460" i="2"/>
  <c r="AE176" i="2"/>
  <c r="AE471" i="2"/>
  <c r="AE321" i="2"/>
  <c r="AE424" i="2"/>
  <c r="AE196" i="2"/>
  <c r="AE397" i="2"/>
  <c r="AE358" i="2"/>
  <c r="AE343" i="2"/>
  <c r="AE319" i="2"/>
  <c r="AE177" i="2"/>
  <c r="AE282" i="2"/>
  <c r="AE261" i="2"/>
  <c r="AE212" i="2"/>
  <c r="AE364" i="2"/>
  <c r="AE109" i="2"/>
  <c r="AE276" i="2"/>
  <c r="AE181" i="2"/>
  <c r="AE252" i="2"/>
  <c r="AE161" i="2"/>
  <c r="AE27" i="2"/>
  <c r="AE422" i="2"/>
  <c r="AE47" i="2"/>
  <c r="AE150" i="2"/>
  <c r="AE447" i="2"/>
  <c r="AE405" i="2"/>
  <c r="AE309" i="2"/>
  <c r="AE417" i="2"/>
  <c r="AE366" i="2"/>
  <c r="AE227" i="2"/>
  <c r="AE272" i="2"/>
  <c r="AE21" i="2"/>
  <c r="AE381" i="2"/>
  <c r="AE193" i="2"/>
  <c r="AE389" i="2"/>
  <c r="AE393" i="2"/>
  <c r="AE320" i="2"/>
  <c r="AE339" i="2"/>
  <c r="AE431" i="2"/>
  <c r="AE430" i="2"/>
  <c r="AE241" i="2"/>
  <c r="AE57" i="2"/>
  <c r="AE237" i="2"/>
  <c r="AE41" i="2"/>
  <c r="AE162" i="2"/>
  <c r="AE477" i="2"/>
  <c r="AE382" i="2"/>
  <c r="AE344" i="2"/>
  <c r="AE384" i="2"/>
  <c r="AE154" i="2"/>
  <c r="AE268" i="2"/>
  <c r="AE59" i="2"/>
  <c r="AE69" i="2"/>
  <c r="AE200" i="2"/>
  <c r="AE259" i="2"/>
  <c r="AE376" i="2"/>
  <c r="AE359" i="2"/>
  <c r="AE353" i="2"/>
  <c r="AE221" i="2"/>
  <c r="AE115" i="2"/>
  <c r="AE220" i="2"/>
  <c r="AE435" i="2"/>
  <c r="AE475" i="2"/>
  <c r="AE335" i="2"/>
  <c r="AE245" i="2"/>
  <c r="AE102" i="2"/>
  <c r="AE180" i="2"/>
  <c r="AE264" i="2"/>
  <c r="AE413" i="2"/>
  <c r="AE55" i="2"/>
  <c r="AE151" i="2"/>
  <c r="AE78" i="2"/>
  <c r="AE62" i="2"/>
  <c r="AE82" i="2"/>
  <c r="AE488" i="2"/>
  <c r="AE487" i="2"/>
  <c r="AE67" i="2"/>
  <c r="AE357" i="2"/>
  <c r="AE265" i="2"/>
  <c r="AE352" i="2"/>
  <c r="AE269" i="2"/>
  <c r="AE40" i="2"/>
  <c r="AE484" i="2"/>
  <c r="AE303" i="2"/>
  <c r="AE238" i="2"/>
  <c r="AE388" i="2"/>
  <c r="AE383" i="2"/>
  <c r="AE37" i="2"/>
  <c r="AE385" i="2"/>
  <c r="AE126" i="2"/>
  <c r="AE277" i="2"/>
  <c r="AE99" i="2"/>
  <c r="AE188" i="2"/>
  <c r="AE70" i="2"/>
  <c r="AE199" i="2"/>
  <c r="AE491" i="2"/>
  <c r="AE473" i="2"/>
  <c r="AE469" i="2"/>
  <c r="AE455" i="2"/>
  <c r="AE91" i="2"/>
  <c r="AE425" i="2"/>
  <c r="AE273" i="2"/>
  <c r="AE233" i="2"/>
  <c r="AE375" i="2"/>
  <c r="AE289" i="2"/>
  <c r="AE208" i="2"/>
  <c r="AE409" i="2"/>
  <c r="AE209" i="2"/>
  <c r="AE440" i="2"/>
  <c r="AE45" i="2"/>
  <c r="AE112" i="2"/>
  <c r="AE23" i="2"/>
  <c r="AE18" i="2"/>
  <c r="AE14" i="2"/>
  <c r="AE472" i="2"/>
  <c r="AE153" i="2"/>
  <c r="AE190" i="2"/>
  <c r="AE476" i="2"/>
  <c r="AE103" i="2"/>
  <c r="AE317" i="2"/>
  <c r="AE441" i="2"/>
  <c r="AE367" i="2"/>
  <c r="AE131" i="2"/>
  <c r="AE123" i="2"/>
  <c r="AE363" i="2"/>
  <c r="AE58" i="2"/>
  <c r="AE456" i="2"/>
  <c r="AE278" i="2"/>
  <c r="AE493" i="2"/>
  <c r="AE373" i="2"/>
  <c r="AE31" i="2"/>
  <c r="AE129" i="2"/>
  <c r="AE448" i="2"/>
  <c r="AE312" i="2"/>
  <c r="AE423" i="2"/>
  <c r="AE244" i="2"/>
  <c r="AE164" i="2"/>
  <c r="AE79" i="2"/>
  <c r="AE403" i="2"/>
  <c r="AE207" i="2"/>
  <c r="AE378" i="2"/>
  <c r="AE449" i="2"/>
  <c r="AE257" i="2"/>
  <c r="AE10" i="2"/>
  <c r="AH10" i="2"/>
  <c r="AE12" i="2"/>
  <c r="AH12" i="2"/>
  <c r="AE6" i="2"/>
  <c r="AH6" i="2"/>
  <c r="AE9" i="2"/>
  <c r="AH9" i="2"/>
  <c r="AE8" i="2"/>
  <c r="AH8" i="2"/>
  <c r="AN7" i="2"/>
  <c r="AC4" i="2"/>
  <c r="T487" i="1"/>
  <c r="AH486" i="2" s="1"/>
  <c r="T480" i="1"/>
  <c r="AH479" i="2" s="1"/>
  <c r="T248" i="1"/>
  <c r="AH247" i="2" s="1"/>
  <c r="T479" i="1"/>
  <c r="AH478" i="2" s="1"/>
  <c r="T335" i="1"/>
  <c r="AH334" i="2" s="1"/>
  <c r="T471" i="1"/>
  <c r="AH470" i="2" s="1"/>
  <c r="T251" i="1"/>
  <c r="AH250" i="2" s="1"/>
  <c r="T300" i="1"/>
  <c r="AH299" i="2" s="1"/>
  <c r="T361" i="1"/>
  <c r="AH360" i="2" s="1"/>
  <c r="T443" i="1"/>
  <c r="AH442" i="2" s="1"/>
  <c r="T227" i="1"/>
  <c r="AH226" i="2" s="1"/>
  <c r="T65" i="1"/>
  <c r="AH64" i="2" s="1"/>
  <c r="T455" i="1"/>
  <c r="AH454" i="2" s="1"/>
  <c r="T363" i="1"/>
  <c r="AH362" i="2" s="1"/>
  <c r="T122" i="1"/>
  <c r="AH121" i="2" s="1"/>
  <c r="T126" i="1"/>
  <c r="AH125" i="2" s="1"/>
  <c r="T323" i="1"/>
  <c r="AH322" i="2" s="1"/>
  <c r="T205" i="1"/>
  <c r="AH204" i="2" s="1"/>
  <c r="T27" i="1"/>
  <c r="AH26" i="2" s="1"/>
  <c r="T93" i="1"/>
  <c r="AH92" i="2" s="1"/>
  <c r="T399" i="1"/>
  <c r="AH398" i="2" s="1"/>
  <c r="T255" i="1"/>
  <c r="AH254" i="2" s="1"/>
  <c r="T180" i="1"/>
  <c r="AH179" i="2" s="1"/>
  <c r="T289" i="1"/>
  <c r="AH288" i="2" s="1"/>
  <c r="T211" i="1"/>
  <c r="AH210" i="2" s="1"/>
  <c r="T105" i="1"/>
  <c r="AH104" i="2" s="1"/>
  <c r="T89" i="1"/>
  <c r="AH88" i="2" s="1"/>
  <c r="T203" i="1"/>
  <c r="AH202" i="2" s="1"/>
  <c r="T69" i="1"/>
  <c r="AH68" i="2" s="1"/>
  <c r="T462" i="1"/>
  <c r="AH461" i="2" s="1"/>
  <c r="T468" i="1"/>
  <c r="AH467" i="2" s="1"/>
  <c r="T45" i="1"/>
  <c r="AH44" i="2" s="1"/>
  <c r="T308" i="1"/>
  <c r="AH307" i="2" s="1"/>
  <c r="T362" i="1"/>
  <c r="AH361" i="2" s="1"/>
  <c r="T366" i="1"/>
  <c r="AH365" i="2" s="1"/>
  <c r="T78" i="1"/>
  <c r="AH77" i="2" s="1"/>
  <c r="AA4" i="2"/>
  <c r="H22" i="3" s="1"/>
  <c r="T186" i="1"/>
  <c r="AH185" i="2" s="1"/>
  <c r="T185" i="1"/>
  <c r="AH184" i="2" s="1"/>
  <c r="T6" i="1"/>
  <c r="T77" i="1"/>
  <c r="AH76" i="2" s="1"/>
  <c r="T229" i="1"/>
  <c r="AH228" i="2" s="1"/>
  <c r="T411" i="1"/>
  <c r="AH410" i="2" s="1"/>
  <c r="T332" i="1"/>
  <c r="AH331" i="2" s="1"/>
  <c r="T433" i="1"/>
  <c r="AH432" i="2" s="1"/>
  <c r="T153" i="1"/>
  <c r="AH152" i="2" s="1"/>
  <c r="T235" i="1"/>
  <c r="AH234" i="2" s="1"/>
  <c r="T172" i="1"/>
  <c r="AH171" i="2" s="1"/>
  <c r="T112" i="1"/>
  <c r="AH111" i="2" s="1"/>
  <c r="T275" i="1"/>
  <c r="AH274" i="2" s="1"/>
  <c r="T338" i="1"/>
  <c r="AH337" i="2" s="1"/>
  <c r="T35" i="1"/>
  <c r="AH34" i="2" s="1"/>
  <c r="T351" i="1"/>
  <c r="AH350" i="2" s="1"/>
  <c r="T247" i="1"/>
  <c r="AH246" i="2" s="1"/>
  <c r="T193" i="1"/>
  <c r="AH192" i="2" s="1"/>
  <c r="T57" i="1"/>
  <c r="AH56" i="2" s="1"/>
  <c r="T142" i="1"/>
  <c r="AH141" i="2" s="1"/>
  <c r="T158" i="1"/>
  <c r="AH157" i="2" s="1"/>
  <c r="T268" i="1"/>
  <c r="AH267" i="2" s="1"/>
  <c r="T225" i="1"/>
  <c r="AH224" i="2" s="1"/>
  <c r="T101" i="1"/>
  <c r="AH100" i="2" s="1"/>
  <c r="T403" i="1"/>
  <c r="AH402" i="2" s="1"/>
  <c r="T280" i="1"/>
  <c r="AH279" i="2" s="1"/>
  <c r="T497" i="1"/>
  <c r="AH496" i="2" s="1"/>
  <c r="T459" i="1"/>
  <c r="AH458" i="2" s="1"/>
  <c r="T217" i="1"/>
  <c r="AH216" i="2" s="1"/>
  <c r="T74" i="1"/>
  <c r="AH73" i="2" s="1"/>
  <c r="T319" i="1"/>
  <c r="AH318" i="2" s="1"/>
  <c r="T43" i="1"/>
  <c r="AH42" i="2" s="1"/>
  <c r="T39" i="1"/>
  <c r="AH38" i="2" s="1"/>
  <c r="T224" i="1"/>
  <c r="AH223" i="2" s="1"/>
  <c r="T243" i="1"/>
  <c r="AH242" i="2" s="1"/>
  <c r="T125" i="1"/>
  <c r="AH124" i="2" s="1"/>
  <c r="T271" i="1"/>
  <c r="AH270" i="2" s="1"/>
  <c r="T139" i="1"/>
  <c r="AH138" i="2" s="1"/>
  <c r="T447" i="1"/>
  <c r="AH446" i="2" s="1"/>
  <c r="T61" i="1"/>
  <c r="AH60" i="2" s="1"/>
  <c r="T420" i="1"/>
  <c r="AH419" i="2" s="1"/>
  <c r="T54" i="1"/>
  <c r="AH53" i="2" s="1"/>
  <c r="T352" i="1"/>
  <c r="AH351" i="2" s="1"/>
  <c r="T119" i="1"/>
  <c r="AH118" i="2" s="1"/>
  <c r="T421" i="1"/>
  <c r="AH420" i="2" s="1"/>
  <c r="T395" i="1"/>
  <c r="AH394" i="2" s="1"/>
  <c r="T371" i="1"/>
  <c r="AH370" i="2" s="1"/>
  <c r="T12" i="1"/>
  <c r="T187" i="1"/>
  <c r="AH186" i="2" s="1"/>
  <c r="T196" i="1"/>
  <c r="AH195" i="2" s="1"/>
  <c r="T315" i="1"/>
  <c r="AH314" i="2" s="1"/>
  <c r="T117" i="1"/>
  <c r="AH116" i="2" s="1"/>
  <c r="T136" i="1"/>
  <c r="AH135" i="2" s="1"/>
  <c r="T409" i="1"/>
  <c r="AH408" i="2" s="1"/>
  <c r="T284" i="1"/>
  <c r="AH283" i="2" s="1"/>
  <c r="T287" i="1"/>
  <c r="AH286" i="2" s="1"/>
  <c r="T451" i="1"/>
  <c r="AH450" i="2" s="1"/>
  <c r="T267" i="1"/>
  <c r="AH266" i="2" s="1"/>
  <c r="T81" i="1"/>
  <c r="AH80" i="2" s="1"/>
  <c r="T157" i="1"/>
  <c r="AH156" i="2" s="1"/>
  <c r="T169" i="1"/>
  <c r="AH168" i="2" s="1"/>
  <c r="T349" i="1"/>
  <c r="AH348" i="2" s="1"/>
  <c r="T85" i="1"/>
  <c r="AH84" i="2" s="1"/>
  <c r="T463" i="1"/>
  <c r="AH462" i="2" s="1"/>
  <c r="T356" i="1"/>
  <c r="AH355" i="2" s="1"/>
  <c r="T244" i="1"/>
  <c r="AH243" i="2" s="1"/>
  <c r="T97" i="1"/>
  <c r="AH96" i="2" s="1"/>
  <c r="T381" i="1"/>
  <c r="AH380" i="2" s="1"/>
  <c r="T430" i="1"/>
  <c r="AH429" i="2" s="1"/>
  <c r="T236" i="1"/>
  <c r="AH235" i="2" s="1"/>
  <c r="T331" i="1"/>
  <c r="AH330" i="2" s="1"/>
  <c r="T133" i="1"/>
  <c r="AH132" i="2" s="1"/>
  <c r="T428" i="1"/>
  <c r="AH427" i="2" s="1"/>
  <c r="T407" i="1"/>
  <c r="AH406" i="2" s="1"/>
  <c r="T370" i="1"/>
  <c r="AH369" i="2" s="1"/>
  <c r="T14" i="1"/>
  <c r="T161" i="1"/>
  <c r="AH160" i="2" s="1"/>
  <c r="T55" i="1"/>
  <c r="AH54" i="2" s="1"/>
  <c r="T439" i="1"/>
  <c r="AH438" i="2" s="1"/>
  <c r="T491" i="1"/>
  <c r="AH490" i="2" s="1"/>
  <c r="T303" i="1"/>
  <c r="AH302" i="2" s="1"/>
  <c r="T53" i="1"/>
  <c r="AH52" i="2" s="1"/>
  <c r="T135" i="1"/>
  <c r="AH134" i="2" s="1"/>
  <c r="T415" i="1"/>
  <c r="AH414" i="2" s="1"/>
  <c r="T339" i="1"/>
  <c r="AH338" i="2" s="1"/>
  <c r="T50" i="1"/>
  <c r="AH49" i="2" s="1"/>
  <c r="T31" i="1"/>
  <c r="AH30" i="2" s="1"/>
  <c r="T240" i="1"/>
  <c r="AH239" i="2" s="1"/>
  <c r="T311" i="1"/>
  <c r="AH310" i="2" s="1"/>
  <c r="T199" i="1"/>
  <c r="AH198" i="2" s="1"/>
  <c r="T261" i="1"/>
  <c r="AH260" i="2" s="1"/>
  <c r="T500" i="1"/>
  <c r="AH499" i="2" s="1"/>
  <c r="T419" i="1"/>
  <c r="AH418" i="2" s="1"/>
  <c r="T325" i="1"/>
  <c r="AH324" i="2" s="1"/>
  <c r="T218" i="1"/>
  <c r="AH217" i="2" s="1"/>
  <c r="T392" i="1"/>
  <c r="AH391" i="2" s="1"/>
  <c r="T108" i="1"/>
  <c r="AH107" i="2" s="1"/>
  <c r="T26" i="1"/>
  <c r="AH25" i="2" s="1"/>
  <c r="T183" i="1"/>
  <c r="AH182" i="2" s="1"/>
  <c r="T285" i="1"/>
  <c r="AH284" i="2" s="1"/>
  <c r="T263" i="1"/>
  <c r="AH262" i="2" s="1"/>
  <c r="T375" i="1"/>
  <c r="AH374" i="2" s="1"/>
  <c r="T212" i="1"/>
  <c r="AH211" i="2" s="1"/>
  <c r="T369" i="1"/>
  <c r="AH368" i="2" s="1"/>
  <c r="T141" i="1"/>
  <c r="AH140" i="2" s="1"/>
  <c r="T120" i="1"/>
  <c r="AH119" i="2" s="1"/>
  <c r="T223" i="1"/>
  <c r="AH222" i="2" s="1"/>
  <c r="T495" i="1"/>
  <c r="AH494" i="2" s="1"/>
  <c r="T123" i="1"/>
  <c r="AH122" i="2" s="1"/>
  <c r="T87" i="1"/>
  <c r="AH86" i="2" s="1"/>
  <c r="T347" i="1"/>
  <c r="AH346" i="2" s="1"/>
  <c r="T343" i="1"/>
  <c r="AH342" i="2" s="1"/>
  <c r="T149" i="1"/>
  <c r="AH148" i="2" s="1"/>
  <c r="T219" i="1"/>
  <c r="AH218" i="2" s="1"/>
  <c r="T296" i="1"/>
  <c r="AH295" i="2" s="1"/>
  <c r="T307" i="1"/>
  <c r="AH306" i="2" s="1"/>
  <c r="T299" i="1"/>
  <c r="AH298" i="2" s="1"/>
  <c r="T20" i="1"/>
  <c r="AH19" i="2" s="1"/>
  <c r="T295" i="1"/>
  <c r="AH294" i="2" s="1"/>
  <c r="T232" i="1"/>
  <c r="AH231" i="2" s="1"/>
  <c r="T202" i="1"/>
  <c r="AH201" i="2" s="1"/>
  <c r="T467" i="1"/>
  <c r="AH466" i="2" s="1"/>
  <c r="T188" i="1"/>
  <c r="AH187" i="2" s="1"/>
  <c r="T317" i="1"/>
  <c r="AH316" i="2" s="1"/>
  <c r="T98" i="1"/>
  <c r="AH97" i="2" s="1"/>
  <c r="T348" i="1"/>
  <c r="AH347" i="2" s="1"/>
  <c r="T18" i="1"/>
  <c r="AH17" i="2" s="1"/>
  <c r="T8" i="1"/>
  <c r="T460" i="1"/>
  <c r="AH459" i="2" s="1"/>
  <c r="T215" i="1"/>
  <c r="AH214" i="2" s="1"/>
  <c r="T144" i="1"/>
  <c r="AH143" i="2" s="1"/>
  <c r="T282" i="1"/>
  <c r="AH281" i="2" s="1"/>
  <c r="T475" i="1"/>
  <c r="AH474" i="2" s="1"/>
  <c r="T327" i="1"/>
  <c r="AH326" i="2" s="1"/>
  <c r="T324" i="1"/>
  <c r="AH323" i="2" s="1"/>
  <c r="T341" i="1"/>
  <c r="AH340" i="2" s="1"/>
  <c r="T291" i="1"/>
  <c r="AH290" i="2" s="1"/>
  <c r="T73" i="1"/>
  <c r="AH72" i="2" s="1"/>
  <c r="T90" i="1"/>
  <c r="AH89" i="2" s="1"/>
  <c r="T220" i="1"/>
  <c r="AH219" i="2" s="1"/>
  <c r="T216" i="1"/>
  <c r="AH215" i="2" s="1"/>
  <c r="T380" i="1"/>
  <c r="AH379" i="2" s="1"/>
  <c r="T156" i="1"/>
  <c r="AH155" i="2" s="1"/>
  <c r="T30" i="1"/>
  <c r="AH29" i="2" s="1"/>
  <c r="T301" i="1"/>
  <c r="AH300" i="2" s="1"/>
  <c r="T66" i="1"/>
  <c r="AH65" i="2" s="1"/>
  <c r="T49" i="1"/>
  <c r="AH48" i="2" s="1"/>
  <c r="T372" i="1"/>
  <c r="AH371" i="2" s="1"/>
  <c r="T259" i="1"/>
  <c r="AH258" i="2" s="1"/>
  <c r="T499" i="1"/>
  <c r="AH498" i="2" s="1"/>
  <c r="T501" i="1"/>
  <c r="AH500" i="2" s="1"/>
  <c r="T435" i="1"/>
  <c r="AH434" i="2" s="1"/>
  <c r="T483" i="1"/>
  <c r="AH482" i="2" s="1"/>
  <c r="T257" i="1"/>
  <c r="AH256" i="2" s="1"/>
  <c r="U208" i="1"/>
  <c r="U413" i="1"/>
  <c r="U264" i="1"/>
  <c r="U150" i="1"/>
  <c r="U5" i="1"/>
  <c r="U109" i="1"/>
  <c r="U96" i="1"/>
  <c r="U59" i="1"/>
  <c r="U154" i="1"/>
  <c r="U206" i="1"/>
  <c r="U110" i="1"/>
  <c r="U63" i="1"/>
  <c r="U103" i="1"/>
  <c r="U11" i="1"/>
  <c r="U37" i="1"/>
  <c r="U309" i="1"/>
  <c r="U478" i="1"/>
  <c r="U312" i="1"/>
  <c r="U318" i="1"/>
  <c r="U239" i="1"/>
  <c r="U277" i="1"/>
  <c r="U466" i="1"/>
  <c r="U222" i="1"/>
  <c r="U304" i="1"/>
  <c r="U44" i="1"/>
  <c r="U46" i="1"/>
  <c r="U273" i="1"/>
  <c r="U394" i="1"/>
  <c r="U391" i="1"/>
  <c r="U148" i="1"/>
  <c r="U41" i="1"/>
  <c r="U70" i="1"/>
  <c r="U189" i="1"/>
  <c r="U182" i="1"/>
  <c r="U58" i="1"/>
  <c r="U482" i="1"/>
  <c r="U390" i="1"/>
  <c r="U146" i="1"/>
  <c r="U326" i="1"/>
  <c r="U209" i="1"/>
  <c r="U40" i="1"/>
  <c r="U160" i="1"/>
  <c r="U88" i="1"/>
  <c r="U91" i="1"/>
  <c r="U60" i="1"/>
  <c r="U64" i="1"/>
  <c r="U86" i="1"/>
  <c r="U359" i="1"/>
  <c r="U254" i="1"/>
  <c r="U412" i="1"/>
  <c r="U242" i="1"/>
  <c r="U350" i="1"/>
  <c r="U170" i="1"/>
  <c r="U334" i="1"/>
  <c r="U92" i="1"/>
  <c r="U204" i="1"/>
  <c r="U434" i="1"/>
  <c r="U68" i="1"/>
  <c r="U130" i="1"/>
  <c r="U493" i="1"/>
  <c r="U230" i="1"/>
  <c r="U398" i="1"/>
  <c r="U494" i="1"/>
  <c r="U276" i="1"/>
  <c r="U330" i="1"/>
  <c r="U62" i="1"/>
  <c r="U42" i="1"/>
  <c r="U258" i="1"/>
  <c r="U266" i="1"/>
  <c r="U75" i="1"/>
  <c r="U396" i="1"/>
  <c r="U52" i="1"/>
  <c r="U84" i="1"/>
  <c r="U473" i="1"/>
  <c r="U171" i="1"/>
  <c r="U21" i="1"/>
  <c r="U387" i="1"/>
  <c r="U485" i="1"/>
  <c r="U397" i="1"/>
  <c r="U400" i="1"/>
  <c r="U246" i="1"/>
  <c r="U322" i="1"/>
  <c r="U306" i="1"/>
  <c r="U162" i="1"/>
  <c r="U241" i="1"/>
  <c r="U115" i="1"/>
  <c r="U132" i="1"/>
  <c r="U504" i="1"/>
  <c r="U159" i="1"/>
  <c r="U423" i="1"/>
  <c r="U165" i="1"/>
  <c r="U384" i="1"/>
  <c r="U340" i="1"/>
  <c r="U262" i="1"/>
  <c r="U138" i="1"/>
  <c r="U342" i="1"/>
  <c r="U99" i="1"/>
  <c r="U140" i="1"/>
  <c r="U175" i="1"/>
  <c r="U191" i="1"/>
  <c r="U298" i="1"/>
  <c r="U502" i="1"/>
  <c r="U260" i="1"/>
  <c r="U314" i="1"/>
  <c r="U382" i="1"/>
  <c r="U294" i="1"/>
  <c r="U147" i="1"/>
  <c r="U213" i="1"/>
  <c r="U465" i="1"/>
  <c r="U164" i="1"/>
  <c r="U9" i="1"/>
  <c r="U51" i="1"/>
  <c r="U19" i="1"/>
  <c r="U278" i="1"/>
  <c r="U344" i="1"/>
  <c r="U446" i="1"/>
  <c r="U385" i="1"/>
  <c r="U410" i="1"/>
  <c r="U113" i="1"/>
  <c r="U201" i="1"/>
  <c r="U376" i="1"/>
  <c r="U367" i="1"/>
  <c r="U118" i="1"/>
  <c r="U490" i="1"/>
  <c r="U145" i="1"/>
  <c r="U441" i="1"/>
  <c r="U279" i="1"/>
  <c r="U498" i="1"/>
  <c r="U450" i="1"/>
  <c r="U23" i="1"/>
  <c r="U221" i="1"/>
  <c r="U47" i="1"/>
  <c r="U408" i="1"/>
  <c r="U456" i="1"/>
  <c r="U316" i="1"/>
  <c r="U329" i="1"/>
  <c r="U238" i="1"/>
  <c r="U442" i="1"/>
  <c r="U166" i="1"/>
  <c r="U401" i="1"/>
  <c r="U72" i="1"/>
  <c r="U127" i="1"/>
  <c r="U71" i="1"/>
  <c r="U405" i="1"/>
  <c r="U194" i="1"/>
  <c r="U190" i="1"/>
  <c r="U181" i="1"/>
  <c r="U102" i="1"/>
  <c r="U416" i="1"/>
  <c r="U457" i="1"/>
  <c r="U357" i="1"/>
  <c r="U231" i="1"/>
  <c r="U360" i="1"/>
  <c r="U269" i="1"/>
  <c r="U163" i="1"/>
  <c r="U458" i="1"/>
  <c r="U320" i="1"/>
  <c r="U333" i="1"/>
  <c r="U177" i="1"/>
  <c r="U378" i="1"/>
  <c r="U106" i="1"/>
  <c r="U83" i="1"/>
  <c r="U470" i="1"/>
  <c r="U197" i="1"/>
  <c r="U406" i="1"/>
  <c r="U36" i="1"/>
  <c r="U288" i="1"/>
  <c r="U124" i="1"/>
  <c r="U302" i="1"/>
  <c r="U336" i="1"/>
  <c r="U76" i="1"/>
  <c r="U134" i="1"/>
  <c r="U137" i="1"/>
  <c r="U207" i="1"/>
  <c r="U32" i="1"/>
  <c r="U95" i="1"/>
  <c r="U454" i="1"/>
  <c r="U449" i="1"/>
  <c r="U404" i="1"/>
  <c r="U355" i="1"/>
  <c r="U270" i="1"/>
  <c r="U345" i="1"/>
  <c r="U155" i="1"/>
  <c r="U328" i="1"/>
  <c r="U80" i="1"/>
  <c r="U129" i="1"/>
  <c r="U393" i="1"/>
  <c r="U214" i="1"/>
  <c r="U121" i="1"/>
  <c r="U476" i="1"/>
  <c r="U310" i="1"/>
  <c r="U173" i="1"/>
  <c r="U256" i="1"/>
  <c r="U472" i="1"/>
  <c r="U286" i="1"/>
  <c r="U274" i="1"/>
  <c r="U234" i="1"/>
  <c r="U422" i="1"/>
  <c r="U489" i="1"/>
  <c r="U486" i="1"/>
  <c r="U368" i="1"/>
  <c r="U151" i="1"/>
  <c r="U143" i="1"/>
  <c r="U321" i="1"/>
  <c r="U114" i="1"/>
  <c r="U272" i="1"/>
  <c r="U10" i="1"/>
  <c r="U388" i="1"/>
  <c r="U461" i="1"/>
  <c r="U198" i="1"/>
  <c r="U484" i="1"/>
  <c r="U131" i="1"/>
  <c r="U15" i="1"/>
  <c r="U34" i="1"/>
  <c r="U192" i="1"/>
  <c r="U358" i="1"/>
  <c r="U33" i="1"/>
  <c r="U452" i="1"/>
  <c r="U48" i="1"/>
  <c r="U29" i="1"/>
  <c r="U104" i="1"/>
  <c r="U107" i="1"/>
  <c r="U346" i="1"/>
  <c r="U374" i="1"/>
  <c r="U184" i="1"/>
  <c r="U297" i="1"/>
  <c r="U354" i="1"/>
  <c r="U100" i="1"/>
  <c r="U237" i="1"/>
  <c r="U424" i="1"/>
  <c r="U481" i="1"/>
  <c r="U38" i="1"/>
  <c r="U226" i="1"/>
  <c r="U17" i="1"/>
  <c r="U488" i="1"/>
  <c r="U265" i="1"/>
  <c r="U373" i="1"/>
  <c r="U496" i="1"/>
  <c r="U200" i="1"/>
  <c r="U305" i="1"/>
  <c r="U174" i="1"/>
  <c r="U252" i="1"/>
  <c r="U67" i="1"/>
  <c r="U503" i="1"/>
  <c r="U365" i="1"/>
  <c r="U250" i="1"/>
  <c r="U233" i="1"/>
  <c r="U418" i="1"/>
  <c r="U253" i="1"/>
  <c r="U179" i="1"/>
  <c r="U436" i="1"/>
  <c r="U364" i="1"/>
  <c r="U477" i="1"/>
  <c r="U24" i="1"/>
  <c r="U425" i="1"/>
  <c r="U245" i="1"/>
  <c r="U228" i="1"/>
  <c r="U438" i="1"/>
  <c r="U283" i="1"/>
  <c r="U56" i="1"/>
  <c r="U210" i="1"/>
  <c r="U426" i="1"/>
  <c r="U167" i="1"/>
  <c r="U22" i="1"/>
  <c r="U464" i="1"/>
  <c r="U82" i="1"/>
  <c r="U417" i="1"/>
  <c r="U389" i="1"/>
  <c r="U414" i="1"/>
  <c r="U281" i="1"/>
  <c r="U128" i="1"/>
  <c r="U474" i="1"/>
  <c r="U94" i="1"/>
  <c r="U492" i="1"/>
  <c r="U116" i="1"/>
  <c r="U313" i="1"/>
  <c r="U293" i="1"/>
  <c r="U195" i="1"/>
  <c r="U377" i="1"/>
  <c r="U290" i="1"/>
  <c r="U28" i="1"/>
  <c r="U429" i="1"/>
  <c r="U337" i="1"/>
  <c r="U292" i="1"/>
  <c r="U249" i="1"/>
  <c r="U383" i="1"/>
  <c r="U437" i="1"/>
  <c r="U168" i="1"/>
  <c r="U353" i="1"/>
  <c r="U440" i="1"/>
  <c r="U402" i="1"/>
  <c r="U111" i="1"/>
  <c r="U16" i="1"/>
  <c r="U386" i="1"/>
  <c r="U445" i="1"/>
  <c r="U178" i="1"/>
  <c r="U427" i="1"/>
  <c r="U152" i="1"/>
  <c r="U453" i="1"/>
  <c r="U176" i="1"/>
  <c r="U379" i="1"/>
  <c r="U448" i="1"/>
  <c r="U79" i="1"/>
  <c r="U469" i="1"/>
  <c r="U432" i="1"/>
  <c r="U431" i="1"/>
  <c r="U7" i="1"/>
  <c r="U444" i="1"/>
  <c r="U25" i="1"/>
  <c r="U13" i="1"/>
  <c r="AE360" i="2" l="1"/>
  <c r="AE299" i="2"/>
  <c r="AE470" i="2"/>
  <c r="AE334" i="2"/>
  <c r="AE478" i="2"/>
  <c r="AE362" i="2"/>
  <c r="AE479" i="2"/>
  <c r="AE250" i="2"/>
  <c r="AE486" i="2"/>
  <c r="AE247" i="2"/>
  <c r="AE64" i="2"/>
  <c r="AE13" i="2"/>
  <c r="AH13" i="2"/>
  <c r="AE5" i="2"/>
  <c r="AH5" i="2"/>
  <c r="AE7" i="2"/>
  <c r="AH7" i="2"/>
  <c r="AE11" i="2"/>
  <c r="AH11" i="2"/>
  <c r="U480" i="1"/>
  <c r="U487" i="1"/>
  <c r="U335" i="1"/>
  <c r="U479" i="1"/>
  <c r="U471" i="1"/>
  <c r="U251" i="1"/>
  <c r="U248" i="1"/>
  <c r="U361" i="1"/>
  <c r="U65" i="1"/>
  <c r="U363" i="1"/>
  <c r="U300" i="1"/>
  <c r="U411" i="1"/>
  <c r="AE410" i="2"/>
  <c r="U462" i="1"/>
  <c r="AE461" i="2"/>
  <c r="U69" i="1"/>
  <c r="AE68" i="2"/>
  <c r="U35" i="1"/>
  <c r="AE34" i="2"/>
  <c r="U185" i="1"/>
  <c r="AE184" i="2"/>
  <c r="U105" i="1"/>
  <c r="AE104" i="2"/>
  <c r="U282" i="1"/>
  <c r="AE281" i="2"/>
  <c r="U392" i="1"/>
  <c r="AE391" i="2"/>
  <c r="U157" i="1"/>
  <c r="AE156" i="2"/>
  <c r="U101" i="1"/>
  <c r="AE100" i="2"/>
  <c r="U156" i="1"/>
  <c r="AE155" i="2"/>
  <c r="U144" i="1"/>
  <c r="AE143" i="2"/>
  <c r="U295" i="1"/>
  <c r="AE294" i="2"/>
  <c r="U223" i="1"/>
  <c r="AE222" i="2"/>
  <c r="U218" i="1"/>
  <c r="AE217" i="2"/>
  <c r="U135" i="1"/>
  <c r="AE134" i="2"/>
  <c r="U331" i="1"/>
  <c r="AE330" i="2"/>
  <c r="U81" i="1"/>
  <c r="AE80" i="2"/>
  <c r="U371" i="1"/>
  <c r="AE370" i="2"/>
  <c r="U243" i="1"/>
  <c r="AE242" i="2"/>
  <c r="U225" i="1"/>
  <c r="AE224" i="2"/>
  <c r="U172" i="1"/>
  <c r="AE171" i="2"/>
  <c r="U78" i="1"/>
  <c r="AE77" i="2"/>
  <c r="U289" i="1"/>
  <c r="AE288" i="2"/>
  <c r="U74" i="1"/>
  <c r="AE73" i="2"/>
  <c r="U217" i="1"/>
  <c r="AE216" i="2"/>
  <c r="U459" i="1"/>
  <c r="AE458" i="2"/>
  <c r="U203" i="1"/>
  <c r="AE202" i="2"/>
  <c r="U257" i="1"/>
  <c r="AE256" i="2"/>
  <c r="U380" i="1"/>
  <c r="AE379" i="2"/>
  <c r="U215" i="1"/>
  <c r="AE214" i="2"/>
  <c r="U20" i="1"/>
  <c r="AE19" i="2"/>
  <c r="U120" i="1"/>
  <c r="AE119" i="2"/>
  <c r="U325" i="1"/>
  <c r="AE324" i="2"/>
  <c r="U53" i="1"/>
  <c r="AE52" i="2"/>
  <c r="U236" i="1"/>
  <c r="AE235" i="2"/>
  <c r="U267" i="1"/>
  <c r="AE266" i="2"/>
  <c r="U395" i="1"/>
  <c r="AE394" i="2"/>
  <c r="U224" i="1"/>
  <c r="AE223" i="2"/>
  <c r="U268" i="1"/>
  <c r="AE267" i="2"/>
  <c r="U235" i="1"/>
  <c r="AE234" i="2"/>
  <c r="U366" i="1"/>
  <c r="AE365" i="2"/>
  <c r="U180" i="1"/>
  <c r="AE179" i="2"/>
  <c r="U227" i="1"/>
  <c r="AE226" i="2"/>
  <c r="U468" i="1"/>
  <c r="AE467" i="2"/>
  <c r="U229" i="1"/>
  <c r="AE228" i="2"/>
  <c r="U77" i="1"/>
  <c r="AE76" i="2"/>
  <c r="U497" i="1"/>
  <c r="AE496" i="2"/>
  <c r="U338" i="1"/>
  <c r="AE337" i="2"/>
  <c r="U475" i="1"/>
  <c r="AE474" i="2"/>
  <c r="U275" i="1"/>
  <c r="AE274" i="2"/>
  <c r="U415" i="1"/>
  <c r="AE414" i="2"/>
  <c r="U211" i="1"/>
  <c r="AE210" i="2"/>
  <c r="U216" i="1"/>
  <c r="AE215" i="2"/>
  <c r="U460" i="1"/>
  <c r="AE459" i="2"/>
  <c r="U299" i="1"/>
  <c r="AE298" i="2"/>
  <c r="U141" i="1"/>
  <c r="AE140" i="2"/>
  <c r="U419" i="1"/>
  <c r="AE418" i="2"/>
  <c r="U430" i="1"/>
  <c r="AE429" i="2"/>
  <c r="U451" i="1"/>
  <c r="AE450" i="2"/>
  <c r="U421" i="1"/>
  <c r="AE420" i="2"/>
  <c r="U39" i="1"/>
  <c r="AE38" i="2"/>
  <c r="U158" i="1"/>
  <c r="AE157" i="2"/>
  <c r="U153" i="1"/>
  <c r="AE152" i="2"/>
  <c r="U362" i="1"/>
  <c r="AE361" i="2"/>
  <c r="U255" i="1"/>
  <c r="AE254" i="2"/>
  <c r="U443" i="1"/>
  <c r="AE442" i="2"/>
  <c r="U499" i="1"/>
  <c r="AE498" i="2"/>
  <c r="U73" i="1"/>
  <c r="AE72" i="2"/>
  <c r="U348" i="1"/>
  <c r="AE347" i="2"/>
  <c r="U219" i="1"/>
  <c r="AE218" i="2"/>
  <c r="U375" i="1"/>
  <c r="AE374" i="2"/>
  <c r="U199" i="1"/>
  <c r="AE198" i="2"/>
  <c r="U55" i="1"/>
  <c r="AE54" i="2"/>
  <c r="U244" i="1"/>
  <c r="AE243" i="2"/>
  <c r="U409" i="1"/>
  <c r="AE408" i="2"/>
  <c r="U54" i="1"/>
  <c r="AE53" i="2"/>
  <c r="U27" i="1"/>
  <c r="AE26" i="2"/>
  <c r="U259" i="1"/>
  <c r="AE258" i="2"/>
  <c r="U291" i="1"/>
  <c r="AE290" i="2"/>
  <c r="U98" i="1"/>
  <c r="AE97" i="2"/>
  <c r="U149" i="1"/>
  <c r="AE148" i="2"/>
  <c r="U263" i="1"/>
  <c r="AE262" i="2"/>
  <c r="U311" i="1"/>
  <c r="AE310" i="2"/>
  <c r="U161" i="1"/>
  <c r="AE160" i="2"/>
  <c r="U356" i="1"/>
  <c r="AE355" i="2"/>
  <c r="U136" i="1"/>
  <c r="AE135" i="2"/>
  <c r="U420" i="1"/>
  <c r="AE419" i="2"/>
  <c r="U205" i="1"/>
  <c r="AE204" i="2"/>
  <c r="U372" i="1"/>
  <c r="AE371" i="2"/>
  <c r="U341" i="1"/>
  <c r="AE340" i="2"/>
  <c r="U317" i="1"/>
  <c r="AE316" i="2"/>
  <c r="U343" i="1"/>
  <c r="AE342" i="2"/>
  <c r="U285" i="1"/>
  <c r="AE284" i="2"/>
  <c r="U240" i="1"/>
  <c r="AE239" i="2"/>
  <c r="U463" i="1"/>
  <c r="AE462" i="2"/>
  <c r="U117" i="1"/>
  <c r="AE116" i="2"/>
  <c r="U61" i="1"/>
  <c r="AE60" i="2"/>
  <c r="U323" i="1"/>
  <c r="AE322" i="2"/>
  <c r="U49" i="1"/>
  <c r="AE48" i="2"/>
  <c r="U324" i="1"/>
  <c r="AE323" i="2"/>
  <c r="U188" i="1"/>
  <c r="AE187" i="2"/>
  <c r="U347" i="1"/>
  <c r="AE346" i="2"/>
  <c r="U183" i="1"/>
  <c r="AE182" i="2"/>
  <c r="U31" i="1"/>
  <c r="AE30" i="2"/>
  <c r="U370" i="1"/>
  <c r="AE369" i="2"/>
  <c r="U85" i="1"/>
  <c r="AE84" i="2"/>
  <c r="U315" i="1"/>
  <c r="AE314" i="2"/>
  <c r="U447" i="1"/>
  <c r="AE446" i="2"/>
  <c r="U126" i="1"/>
  <c r="AE125" i="2"/>
  <c r="U66" i="1"/>
  <c r="AE65" i="2"/>
  <c r="U327" i="1"/>
  <c r="AE326" i="2"/>
  <c r="U467" i="1"/>
  <c r="AE466" i="2"/>
  <c r="U87" i="1"/>
  <c r="AE86" i="2"/>
  <c r="U26" i="1"/>
  <c r="AE25" i="2"/>
  <c r="U50" i="1"/>
  <c r="AE49" i="2"/>
  <c r="U407" i="1"/>
  <c r="AE406" i="2"/>
  <c r="U349" i="1"/>
  <c r="AE348" i="2"/>
  <c r="U196" i="1"/>
  <c r="AE195" i="2"/>
  <c r="U139" i="1"/>
  <c r="AE138" i="2"/>
  <c r="U280" i="1"/>
  <c r="AE279" i="2"/>
  <c r="U122" i="1"/>
  <c r="AE121" i="2"/>
  <c r="U301" i="1"/>
  <c r="AE300" i="2"/>
  <c r="U202" i="1"/>
  <c r="AE201" i="2"/>
  <c r="U123" i="1"/>
  <c r="AE122" i="2"/>
  <c r="U108" i="1"/>
  <c r="AE107" i="2"/>
  <c r="U339" i="1"/>
  <c r="AE338" i="2"/>
  <c r="U428" i="1"/>
  <c r="AE427" i="2"/>
  <c r="U169" i="1"/>
  <c r="AE168" i="2"/>
  <c r="U187" i="1"/>
  <c r="AE186" i="2"/>
  <c r="U271" i="1"/>
  <c r="AE270" i="2"/>
  <c r="U403" i="1"/>
  <c r="AE402" i="2"/>
  <c r="U30" i="1"/>
  <c r="AE29" i="2"/>
  <c r="U232" i="1"/>
  <c r="AE231" i="2"/>
  <c r="U133" i="1"/>
  <c r="AE132" i="2"/>
  <c r="U125" i="1"/>
  <c r="AE124" i="2"/>
  <c r="U112" i="1"/>
  <c r="AE111" i="2"/>
  <c r="U483" i="1"/>
  <c r="AE482" i="2"/>
  <c r="U303" i="1"/>
  <c r="AE302" i="2"/>
  <c r="U435" i="1"/>
  <c r="AE434" i="2"/>
  <c r="U220" i="1"/>
  <c r="AE219" i="2"/>
  <c r="U307" i="1"/>
  <c r="AE306" i="2"/>
  <c r="U369" i="1"/>
  <c r="AE368" i="2"/>
  <c r="U500" i="1"/>
  <c r="AE499" i="2"/>
  <c r="U491" i="1"/>
  <c r="AE490" i="2"/>
  <c r="U381" i="1"/>
  <c r="AE380" i="2"/>
  <c r="U287" i="1"/>
  <c r="AE286" i="2"/>
  <c r="U119" i="1"/>
  <c r="AE118" i="2"/>
  <c r="U43" i="1"/>
  <c r="AE42" i="2"/>
  <c r="U142" i="1"/>
  <c r="AE141" i="2"/>
  <c r="U433" i="1"/>
  <c r="AE432" i="2"/>
  <c r="U308" i="1"/>
  <c r="AE307" i="2"/>
  <c r="U399" i="1"/>
  <c r="AE398" i="2"/>
  <c r="U193" i="1"/>
  <c r="AE192" i="2"/>
  <c r="U247" i="1"/>
  <c r="AE246" i="2"/>
  <c r="U351" i="1"/>
  <c r="AE350" i="2"/>
  <c r="U89" i="1"/>
  <c r="AE88" i="2"/>
  <c r="U186" i="1"/>
  <c r="AE185" i="2"/>
  <c r="U495" i="1"/>
  <c r="AE494" i="2"/>
  <c r="U455" i="1"/>
  <c r="AE454" i="2"/>
  <c r="U501" i="1"/>
  <c r="AE500" i="2"/>
  <c r="U90" i="1"/>
  <c r="AE89" i="2"/>
  <c r="U18" i="1"/>
  <c r="AE17" i="2"/>
  <c r="U296" i="1"/>
  <c r="AE295" i="2"/>
  <c r="U212" i="1"/>
  <c r="AE211" i="2"/>
  <c r="U261" i="1"/>
  <c r="AE260" i="2"/>
  <c r="U439" i="1"/>
  <c r="AE438" i="2"/>
  <c r="U97" i="1"/>
  <c r="AE96" i="2"/>
  <c r="U284" i="1"/>
  <c r="AE283" i="2"/>
  <c r="U352" i="1"/>
  <c r="AE351" i="2"/>
  <c r="U319" i="1"/>
  <c r="AE318" i="2"/>
  <c r="U57" i="1"/>
  <c r="AE56" i="2"/>
  <c r="U332" i="1"/>
  <c r="AE331" i="2"/>
  <c r="U45" i="1"/>
  <c r="AE44" i="2"/>
  <c r="U93" i="1"/>
  <c r="AE92" i="2"/>
  <c r="U14" i="1"/>
  <c r="U12" i="1"/>
  <c r="U8" i="1"/>
  <c r="U6" i="1"/>
  <c r="AI4" i="2" l="1"/>
  <c r="H35" i="3" s="1"/>
  <c r="AH502" i="2"/>
  <c r="AF4" i="2"/>
  <c r="H28" i="3" s="1"/>
  <c r="AE502" i="2"/>
</calcChain>
</file>

<file path=xl/sharedStrings.xml><?xml version="1.0" encoding="utf-8"?>
<sst xmlns="http://schemas.openxmlformats.org/spreadsheetml/2006/main" count="598" uniqueCount="75">
  <si>
    <t xml:space="preserve">Gender </t>
  </si>
  <si>
    <t>Age</t>
  </si>
  <si>
    <t>Field of Work</t>
  </si>
  <si>
    <t>Filed of Work</t>
  </si>
  <si>
    <t>Health</t>
  </si>
  <si>
    <t>Construction</t>
  </si>
  <si>
    <t>Teaching</t>
  </si>
  <si>
    <t>IT</t>
  </si>
  <si>
    <t>General Work</t>
  </si>
  <si>
    <t>Agriculture</t>
  </si>
  <si>
    <t>Education</t>
  </si>
  <si>
    <t>High School</t>
  </si>
  <si>
    <t>College</t>
  </si>
  <si>
    <t>University</t>
  </si>
  <si>
    <t>Technical</t>
  </si>
  <si>
    <t>Other</t>
  </si>
  <si>
    <t>Kids</t>
  </si>
  <si>
    <t>Cars</t>
  </si>
  <si>
    <t>Income</t>
  </si>
  <si>
    <t>Yukon</t>
  </si>
  <si>
    <t>BC</t>
  </si>
  <si>
    <t>Northwest TR</t>
  </si>
  <si>
    <t>Alberta</t>
  </si>
  <si>
    <t>Nunavut</t>
  </si>
  <si>
    <t>Saskatchewan</t>
  </si>
  <si>
    <t>Ontario</t>
  </si>
  <si>
    <t>Quebec</t>
  </si>
  <si>
    <t>New Foundland</t>
  </si>
  <si>
    <t>New Brunckwick</t>
  </si>
  <si>
    <t>Nova Scotia</t>
  </si>
  <si>
    <t>Prince Edward Island</t>
  </si>
  <si>
    <t xml:space="preserve">Area </t>
  </si>
  <si>
    <t>Area</t>
  </si>
  <si>
    <t>Manitoba</t>
  </si>
  <si>
    <t>Value of House</t>
  </si>
  <si>
    <t xml:space="preserve">Mortgage </t>
  </si>
  <si>
    <t>Cars Value</t>
  </si>
  <si>
    <t>Car value left to pay on cars</t>
  </si>
  <si>
    <t>Debts</t>
  </si>
  <si>
    <t>Investments</t>
  </si>
  <si>
    <t>Value of the person</t>
  </si>
  <si>
    <t>Value of Debts</t>
  </si>
  <si>
    <t>Net Worth of person</t>
  </si>
  <si>
    <t>Column1</t>
  </si>
  <si>
    <t>Column2</t>
  </si>
  <si>
    <t>Column3</t>
  </si>
  <si>
    <t>Column4</t>
  </si>
  <si>
    <t>Men</t>
  </si>
  <si>
    <t>Gender</t>
  </si>
  <si>
    <t>Women</t>
  </si>
  <si>
    <t>Total Number of Men &amp; Women</t>
  </si>
  <si>
    <t>Total</t>
  </si>
  <si>
    <t xml:space="preserve">Average value of Car per citizen </t>
  </si>
  <si>
    <t>X</t>
  </si>
  <si>
    <t>Value of debt&gt;AE</t>
  </si>
  <si>
    <t>Total number of person who has less than $80000 mortgage</t>
  </si>
  <si>
    <t>In Percentage left to pay</t>
  </si>
  <si>
    <t>Left less than 30%</t>
  </si>
  <si>
    <t>This is the total of person who has less than 30% mortgage</t>
  </si>
  <si>
    <t>Value</t>
  </si>
  <si>
    <t xml:space="preserve">Health </t>
  </si>
  <si>
    <t>1. MEN VS WOMEN</t>
  </si>
  <si>
    <t>2. Average Age</t>
  </si>
  <si>
    <t>3. Number of person in each Profession</t>
  </si>
  <si>
    <t>4. Number of person per area</t>
  </si>
  <si>
    <t>5. Average Inome</t>
  </si>
  <si>
    <t>1. Number of Men VS Number of Women</t>
  </si>
  <si>
    <t>5. Average Income</t>
  </si>
  <si>
    <t>6. Average value of single car</t>
  </si>
  <si>
    <t>Average of Car Value</t>
  </si>
  <si>
    <t>BASIC QUERIES IN EXCEL</t>
  </si>
  <si>
    <t>Average Debt (X)</t>
  </si>
  <si>
    <t>Left to pay</t>
  </si>
  <si>
    <t xml:space="preserve">8. Number of person that have more than X% left on their mortgage </t>
  </si>
  <si>
    <t>7. Number of person with debt higher than Average debt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</si>
</sst>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0" xfId="1" applyNumberFormat="1" applyFont="1"/>
    <xf numFmtId="164" fontId="1" fillId="0" borderId="0" xfId="1" applyNumberFormat="1" applyFont="1" applyAlignment="1">
      <alignment horizontal="center"/>
    </xf>
    <xf numFmtId="9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  <xf numFmtId="0" fontId="3" fillId="0" borderId="18" xfId="0" applyFont="1" applyBorder="1"/>
    <xf numFmtId="0" fontId="3" fillId="0" borderId="19" xfId="0" applyFont="1" applyBorder="1"/>
    <xf numFmtId="164" fontId="1" fillId="0" borderId="24" xfId="1" applyNumberFormat="1" applyFont="1" applyBorder="1" applyAlignment="1">
      <alignment horizontal="center"/>
    </xf>
    <xf numFmtId="164" fontId="0" fillId="0" borderId="25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0" xfId="0" applyNumberFormat="1" applyFont="1"/>
    <xf numFmtId="9" fontId="0" fillId="0" borderId="0" xfId="2" applyFont="1" applyBorder="1"/>
    <xf numFmtId="0" fontId="1" fillId="0" borderId="0" xfId="0" applyFont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164" fontId="1" fillId="0" borderId="22" xfId="1" applyNumberFormat="1" applyFont="1" applyBorder="1" applyAlignment="1">
      <alignment horizontal="center"/>
    </xf>
    <xf numFmtId="164" fontId="1" fillId="0" borderId="23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Alignment="1"/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0" xfId="0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2" borderId="0" xfId="0" applyFont="1" applyFill="1"/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44" fontId="3" fillId="4" borderId="10" xfId="1" applyFont="1" applyFill="1" applyBorder="1" applyAlignment="1">
      <alignment horizontal="center"/>
    </xf>
    <xf numFmtId="44" fontId="3" fillId="4" borderId="11" xfId="1" applyFont="1" applyFill="1" applyBorder="1" applyAlignment="1">
      <alignment horizontal="center"/>
    </xf>
    <xf numFmtId="44" fontId="3" fillId="4" borderId="12" xfId="1" applyFont="1" applyFill="1" applyBorder="1" applyAlignment="1">
      <alignment horizontal="center"/>
    </xf>
    <xf numFmtId="44" fontId="3" fillId="4" borderId="18" xfId="1" applyFont="1" applyFill="1" applyBorder="1" applyAlignment="1">
      <alignment horizontal="center"/>
    </xf>
    <xf numFmtId="44" fontId="3" fillId="4" borderId="0" xfId="1" applyFont="1" applyFill="1" applyBorder="1" applyAlignment="1">
      <alignment horizontal="center"/>
    </xf>
    <xf numFmtId="44" fontId="3" fillId="4" borderId="19" xfId="1" applyFont="1" applyFill="1" applyBorder="1" applyAlignment="1">
      <alignment horizontal="center"/>
    </xf>
    <xf numFmtId="44" fontId="3" fillId="4" borderId="13" xfId="1" applyFont="1" applyFill="1" applyBorder="1" applyAlignment="1">
      <alignment horizontal="center"/>
    </xf>
    <xf numFmtId="44" fontId="3" fillId="4" borderId="14" xfId="1" applyFont="1" applyFill="1" applyBorder="1" applyAlignment="1">
      <alignment horizontal="center"/>
    </xf>
    <xf numFmtId="44" fontId="3" fillId="4" borderId="15" xfId="1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44" fontId="3" fillId="6" borderId="10" xfId="1" applyFont="1" applyFill="1" applyBorder="1" applyAlignment="1">
      <alignment horizontal="center"/>
    </xf>
    <xf numFmtId="44" fontId="3" fillId="6" borderId="11" xfId="1" applyFont="1" applyFill="1" applyBorder="1" applyAlignment="1">
      <alignment horizontal="center"/>
    </xf>
    <xf numFmtId="44" fontId="3" fillId="6" borderId="12" xfId="1" applyFont="1" applyFill="1" applyBorder="1" applyAlignment="1">
      <alignment horizontal="center"/>
    </xf>
    <xf numFmtId="44" fontId="3" fillId="6" borderId="18" xfId="1" applyFont="1" applyFill="1" applyBorder="1" applyAlignment="1">
      <alignment horizontal="center"/>
    </xf>
    <xf numFmtId="44" fontId="3" fillId="6" borderId="0" xfId="1" applyFont="1" applyFill="1" applyBorder="1" applyAlignment="1">
      <alignment horizontal="center"/>
    </xf>
    <xf numFmtId="44" fontId="3" fillId="6" borderId="19" xfId="1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1" fillId="7" borderId="10" xfId="0" applyFont="1" applyFill="1" applyBorder="1" applyAlignment="1">
      <alignment horizontal="center" wrapText="1"/>
    </xf>
    <xf numFmtId="0" fontId="1" fillId="7" borderId="11" xfId="0" applyFont="1" applyFill="1" applyBorder="1" applyAlignment="1">
      <alignment horizontal="center" wrapText="1"/>
    </xf>
    <xf numFmtId="0" fontId="1" fillId="7" borderId="12" xfId="0" applyFont="1" applyFill="1" applyBorder="1" applyAlignment="1">
      <alignment horizontal="center" wrapText="1"/>
    </xf>
    <xf numFmtId="0" fontId="1" fillId="7" borderId="18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1" fillId="7" borderId="19" xfId="0" applyFont="1" applyFill="1" applyBorder="1" applyAlignment="1">
      <alignment horizontal="center" wrapText="1"/>
    </xf>
    <xf numFmtId="0" fontId="1" fillId="7" borderId="13" xfId="0" applyFont="1" applyFill="1" applyBorder="1" applyAlignment="1">
      <alignment horizontal="center" wrapText="1"/>
    </xf>
    <xf numFmtId="0" fontId="1" fillId="7" borderId="14" xfId="0" applyFont="1" applyFill="1" applyBorder="1" applyAlignment="1">
      <alignment horizontal="center" wrapText="1"/>
    </xf>
    <xf numFmtId="0" fontId="1" fillId="7" borderId="15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8" xfId="0" applyFont="1" applyBorder="1"/>
    <xf numFmtId="0" fontId="1" fillId="0" borderId="0" xfId="0" applyFont="1" applyBorder="1"/>
    <xf numFmtId="0" fontId="0" fillId="0" borderId="19" xfId="0" applyBorder="1"/>
    <xf numFmtId="0" fontId="1" fillId="0" borderId="29" xfId="0" applyFont="1" applyBorder="1"/>
    <xf numFmtId="0" fontId="0" fillId="0" borderId="28" xfId="0" applyBorder="1"/>
    <xf numFmtId="0" fontId="1" fillId="0" borderId="30" xfId="0" applyFont="1" applyBorder="1" applyAlignment="1">
      <alignment horizontal="center"/>
    </xf>
    <xf numFmtId="2" fontId="0" fillId="0" borderId="0" xfId="0" applyNumberFormat="1" applyBorder="1"/>
    <xf numFmtId="0" fontId="1" fillId="0" borderId="31" xfId="0" applyFont="1" applyBorder="1" applyAlignment="1">
      <alignment horizontal="center"/>
    </xf>
    <xf numFmtId="0" fontId="0" fillId="0" borderId="18" xfId="0" applyBorder="1"/>
    <xf numFmtId="164" fontId="0" fillId="0" borderId="27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vs.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56716169972422"/>
          <c:y val="0.24463492063492068"/>
          <c:w val="0.79151300707664707"/>
          <c:h val="0.6017252843394576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'Dashboard Basic'!$D$11:$G$11</c:f>
              <c:numCache>
                <c:formatCode>General</c:formatCode>
                <c:ptCount val="4"/>
                <c:pt idx="0">
                  <c:v>249</c:v>
                </c:pt>
                <c:pt idx="2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E-4187-B8A5-820BE6D23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21515296"/>
        <c:axId val="556592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'Dashboard Basic'!$D$12:$G$12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90E-4187-B8A5-820BE6D23F7E}"/>
                  </c:ext>
                </c:extLst>
              </c15:ser>
            </c15:filteredBarSeries>
          </c:ext>
        </c:extLst>
      </c:barChart>
      <c:catAx>
        <c:axId val="721515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92768"/>
        <c:crosses val="autoZero"/>
        <c:auto val="1"/>
        <c:lblAlgn val="ctr"/>
        <c:lblOffset val="100"/>
        <c:noMultiLvlLbl val="0"/>
      </c:catAx>
      <c:valAx>
        <c:axId val="55659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person in each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'Dashboard Basic'!$K$11:$V$11</c:f>
              <c:numCache>
                <c:formatCode>General</c:formatCode>
                <c:ptCount val="12"/>
                <c:pt idx="0">
                  <c:v>89</c:v>
                </c:pt>
                <c:pt idx="2">
                  <c:v>89</c:v>
                </c:pt>
                <c:pt idx="4">
                  <c:v>83</c:v>
                </c:pt>
                <c:pt idx="6">
                  <c:v>73</c:v>
                </c:pt>
                <c:pt idx="8">
                  <c:v>80</c:v>
                </c:pt>
                <c:pt idx="1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3-4E8E-A4CF-ADF59171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66114351"/>
        <c:axId val="15818318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'Dashboard Basic'!$K$12:$V$12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C3-4E8E-A4CF-ADF591714D7B}"/>
                  </c:ext>
                </c:extLst>
              </c15:ser>
            </c15:filteredBarSeries>
          </c:ext>
        </c:extLst>
      </c:barChart>
      <c:catAx>
        <c:axId val="1766114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31855"/>
        <c:crosses val="autoZero"/>
        <c:auto val="1"/>
        <c:lblAlgn val="ctr"/>
        <c:lblOffset val="100"/>
        <c:noMultiLvlLbl val="0"/>
      </c:catAx>
      <c:valAx>
        <c:axId val="158183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1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198120</xdr:colOff>
      <xdr:row>32</xdr:row>
      <xdr:rowOff>139901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9161C3-2497-A18D-A3B2-D5F1562DA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84520" cy="5992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3809</xdr:rowOff>
    </xdr:from>
    <xdr:to>
      <xdr:col>6</xdr:col>
      <xdr:colOff>579120</xdr:colOff>
      <xdr:row>36</xdr:row>
      <xdr:rowOff>184219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BDA97-68C7-F138-B4B0-D3DA40711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58615</xdr:colOff>
      <xdr:row>13</xdr:row>
      <xdr:rowOff>1675</xdr:rowOff>
    </xdr:from>
    <xdr:to>
      <xdr:col>22</xdr:col>
      <xdr:colOff>41868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84400-B9FD-8310-AB6C-EEAA81C2B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9B5639-3F62-46CB-8FFF-2B5FABE2BBEC}" name="Table8" displayName="Table8" ref="A4:U504" totalsRowShown="0" headerRowDxfId="22" dataDxfId="21">
  <autoFilter ref="A4:U504" xr:uid="{8F9B5639-3F62-46CB-8FFF-2B5FABE2BBEC}"/>
  <tableColumns count="21">
    <tableColumn id="1" xr3:uid="{A1667C9B-DC8E-4C47-8C24-480AF771616A}" name="Column1" dataDxfId="20">
      <calculatedColumnFormula>RANDBETWEEN(1,2)</calculatedColumnFormula>
    </tableColumn>
    <tableColumn id="2" xr3:uid="{C9447179-7267-4424-8672-BF35A3695AB1}" name="Gender " dataDxfId="19">
      <calculatedColumnFormula>IF(A5=1, "Men", "Women")</calculatedColumnFormula>
    </tableColumn>
    <tableColumn id="3" xr3:uid="{D27A5954-6640-4FD8-9BF7-4B75FE4D79FA}" name="Age" dataDxfId="18">
      <calculatedColumnFormula>RANDBETWEEN(25,45)</calculatedColumnFormula>
    </tableColumn>
    <tableColumn id="4" xr3:uid="{F96B43FA-1645-42C7-BE44-3B3745C597A2}" name="Column2" dataDxfId="17">
      <calculatedColumnFormula>RANDBETWEEN(1,6)</calculatedColumnFormula>
    </tableColumn>
    <tableColumn id="5" xr3:uid="{BCAA4342-8767-4CB9-9571-BFB1928F8498}" name="Field of Work" dataDxfId="16">
      <calculatedColumnFormula>VLOOKUP(D5,$Z$6:$AA$11, 2)</calculatedColumnFormula>
    </tableColumn>
    <tableColumn id="6" xr3:uid="{45160862-0A88-48EC-8E1F-AABEA7FA2834}" name="Column3" dataDxfId="15">
      <calculatedColumnFormula>RANDBETWEEN(1,5)</calculatedColumnFormula>
    </tableColumn>
    <tableColumn id="7" xr3:uid="{E38C4349-78DE-4A1E-AB30-A3DF74680076}" name="Education" dataDxfId="14">
      <calculatedColumnFormula>VLOOKUP(F5,$Z$29:$AA$33,2)</calculatedColumnFormula>
    </tableColumn>
    <tableColumn id="8" xr3:uid="{E8561FA4-6E07-4EF1-BA57-9683B25106B5}" name="Kids" dataDxfId="13">
      <calculatedColumnFormula>RANDBETWEEN(0,4)</calculatedColumnFormula>
    </tableColumn>
    <tableColumn id="9" xr3:uid="{540F2582-76E8-41DD-8790-AD3F4646BB92}" name="Cars" dataDxfId="12">
      <calculatedColumnFormula>RANDBETWEEN(1,3)</calculatedColumnFormula>
    </tableColumn>
    <tableColumn id="10" xr3:uid="{E26B23A6-2D67-477D-B065-8D52AABC4D3D}" name="Income" dataDxfId="11">
      <calculatedColumnFormula>RANDBETWEEN(25000,90000)</calculatedColumnFormula>
    </tableColumn>
    <tableColumn id="11" xr3:uid="{595F51FC-B3BA-4364-846C-C65AD4BC184E}" name="Column4" dataDxfId="10">
      <calculatedColumnFormula>RANDBETWEEN(1,13)</calculatedColumnFormula>
    </tableColumn>
    <tableColumn id="12" xr3:uid="{0116397D-4101-4497-896A-F7408C9A9C75}" name="Area " dataDxfId="9">
      <calculatedColumnFormula>VLOOKUP(K5,$Z$14:$AA$25,2)</calculatedColumnFormula>
    </tableColumn>
    <tableColumn id="13" xr3:uid="{D9CE8448-C339-47C6-9A3E-E14802297D2F}" name="Value of House" dataDxfId="8">
      <calculatedColumnFormula>J5*RANDBETWEEN(3,6)</calculatedColumnFormula>
    </tableColumn>
    <tableColumn id="14" xr3:uid="{ED169C87-B0DF-4941-A48E-BE55A3C3DE42}" name="Mortgage " dataDxfId="7">
      <calculatedColumnFormula>RAND()*M5</calculatedColumnFormula>
    </tableColumn>
    <tableColumn id="15" xr3:uid="{07B49587-C1DC-4BB2-A49B-F97B7E6E9911}" name="Cars Value" dataDxfId="6">
      <calculatedColumnFormula>I5*RAND()*J5</calculatedColumnFormula>
    </tableColumn>
    <tableColumn id="16" xr3:uid="{D66FACD7-DD6B-429A-A090-897D393F1ED8}" name="Car value left to pay on cars" dataDxfId="5">
      <calculatedColumnFormula>RANDBETWEEN(0,O5)</calculatedColumnFormula>
    </tableColumn>
    <tableColumn id="17" xr3:uid="{2159A967-61AE-448C-9897-42BBF34CD67E}" name="Debts" dataDxfId="4">
      <calculatedColumnFormula>RAND()*J5</calculatedColumnFormula>
    </tableColumn>
    <tableColumn id="18" xr3:uid="{2E26A781-0591-452F-9238-827122371F4D}" name="Investments" dataDxfId="3">
      <calculatedColumnFormula>RAND()*J5*1.5</calculatedColumnFormula>
    </tableColumn>
    <tableColumn id="19" xr3:uid="{5E4F1901-ABB5-4287-A866-880C3F875443}" name="Value of the person" dataDxfId="2">
      <calculatedColumnFormula>M5+O5+R5</calculatedColumnFormula>
    </tableColumn>
    <tableColumn id="20" xr3:uid="{38401E47-8511-4EE6-AF91-32C894D01B5E}" name="Value of Debts" dataDxfId="1">
      <calculatedColumnFormula>N5+P5+Q5</calculatedColumnFormula>
    </tableColumn>
    <tableColumn id="21" xr3:uid="{8EF66692-EFE7-4B4F-BCA6-F866FE7CBAEC}" name="Net Worth of person" dataDxfId="0">
      <calculatedColumnFormula>S5-T5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AAE4-C42C-416C-8D30-2F17C5FD6943}">
  <sheetPr>
    <tabColor theme="4"/>
  </sheetPr>
  <dimension ref="A3:AA504"/>
  <sheetViews>
    <sheetView topLeftCell="B1" zoomScale="98" zoomScaleNormal="98" workbookViewId="0">
      <selection activeCell="X11" sqref="X11"/>
    </sheetView>
  </sheetViews>
  <sheetFormatPr defaultRowHeight="14.4" x14ac:dyDescent="0.3"/>
  <cols>
    <col min="1" max="1" width="8.88671875" style="3" hidden="1" customWidth="1"/>
    <col min="2" max="2" width="12.21875" style="3" bestFit="1" customWidth="1"/>
    <col min="3" max="3" width="8.88671875" style="3"/>
    <col min="4" max="4" width="11" style="3" hidden="1" customWidth="1"/>
    <col min="5" max="5" width="16.88671875" style="3" bestFit="1" customWidth="1"/>
    <col min="6" max="6" width="11" style="3" hidden="1" customWidth="1"/>
    <col min="7" max="7" width="14.21875" style="3" bestFit="1" customWidth="1"/>
    <col min="8" max="8" width="9.109375" style="3" bestFit="1" customWidth="1"/>
    <col min="9" max="9" width="9.21875" style="3" bestFit="1" customWidth="1"/>
    <col min="10" max="10" width="12" style="3" bestFit="1" customWidth="1"/>
    <col min="11" max="11" width="13.21875" style="3" hidden="1" customWidth="1"/>
    <col min="12" max="12" width="18.33203125" style="3" bestFit="1" customWidth="1"/>
    <col min="13" max="13" width="18.5546875" style="3" bestFit="1" customWidth="1"/>
    <col min="14" max="14" width="14.44140625" style="3" bestFit="1" customWidth="1"/>
    <col min="15" max="15" width="14.5546875" style="3" bestFit="1" customWidth="1"/>
    <col min="16" max="16" width="29.5546875" style="3" bestFit="1" customWidth="1"/>
    <col min="17" max="17" width="12.21875" style="3" bestFit="1" customWidth="1"/>
    <col min="18" max="18" width="16.109375" style="3" bestFit="1" customWidth="1"/>
    <col min="19" max="19" width="22.5546875" style="3" bestFit="1" customWidth="1"/>
    <col min="20" max="20" width="18.109375" style="3" bestFit="1" customWidth="1"/>
    <col min="21" max="21" width="23.33203125" style="3" bestFit="1" customWidth="1"/>
    <col min="22" max="24" width="11.33203125" style="3" customWidth="1"/>
    <col min="25" max="25" width="13.88671875" style="3" bestFit="1" customWidth="1"/>
    <col min="26" max="26" width="0" style="3" hidden="1" customWidth="1"/>
    <col min="27" max="27" width="22.6640625" style="3" bestFit="1" customWidth="1"/>
    <col min="28" max="28" width="12.21875" style="3" customWidth="1"/>
    <col min="29" max="29" width="10.6640625" style="3" bestFit="1" customWidth="1"/>
    <col min="30" max="16384" width="8.88671875" style="3"/>
  </cols>
  <sheetData>
    <row r="3" spans="1:27" x14ac:dyDescent="0.3">
      <c r="W3" s="29"/>
      <c r="X3" s="29"/>
      <c r="Y3" s="2"/>
    </row>
    <row r="4" spans="1:27" x14ac:dyDescent="0.3">
      <c r="A4" s="2" t="s">
        <v>43</v>
      </c>
      <c r="B4" s="2" t="s">
        <v>0</v>
      </c>
      <c r="C4" s="2" t="s">
        <v>1</v>
      </c>
      <c r="D4" s="2" t="s">
        <v>44</v>
      </c>
      <c r="E4" s="2" t="s">
        <v>2</v>
      </c>
      <c r="F4" s="2" t="s">
        <v>45</v>
      </c>
      <c r="G4" s="2" t="s">
        <v>10</v>
      </c>
      <c r="H4" s="2" t="s">
        <v>16</v>
      </c>
      <c r="I4" s="2" t="s">
        <v>17</v>
      </c>
      <c r="J4" s="2" t="s">
        <v>18</v>
      </c>
      <c r="K4" s="2" t="s">
        <v>46</v>
      </c>
      <c r="L4" s="2" t="s">
        <v>31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  <c r="R4" s="2" t="s">
        <v>39</v>
      </c>
      <c r="S4" s="2" t="s">
        <v>40</v>
      </c>
      <c r="T4" s="2" t="s">
        <v>41</v>
      </c>
      <c r="U4" s="2" t="s">
        <v>42</v>
      </c>
      <c r="V4" s="2"/>
      <c r="W4" s="2"/>
      <c r="X4" s="2"/>
    </row>
    <row r="5" spans="1:27" x14ac:dyDescent="0.3">
      <c r="A5" s="3">
        <f ca="1">RANDBETWEEN(1,2)</f>
        <v>1</v>
      </c>
      <c r="B5" s="3" t="str">
        <f ca="1">IF(A5=1, "Men", "Women")</f>
        <v>Men</v>
      </c>
      <c r="C5" s="3">
        <f ca="1">RANDBETWEEN(25,45)</f>
        <v>27</v>
      </c>
      <c r="D5" s="3">
        <f ca="1">RANDBETWEEN(1,6)</f>
        <v>5</v>
      </c>
      <c r="E5" s="3" t="str">
        <f ca="1">VLOOKUP(D5,$Z$6:$AA$11, 2)</f>
        <v>General Work</v>
      </c>
      <c r="F5" s="3">
        <f ca="1">RANDBETWEEN(1,5)</f>
        <v>2</v>
      </c>
      <c r="G5" s="3" t="str">
        <f t="shared" ref="G5:G68" ca="1" si="0">VLOOKUP(F5,$Z$29:$AA$33,2)</f>
        <v>College</v>
      </c>
      <c r="H5" s="3">
        <f ca="1">RANDBETWEEN(0,4)</f>
        <v>3</v>
      </c>
      <c r="I5" s="3">
        <f ca="1">RANDBETWEEN(1,3)</f>
        <v>3</v>
      </c>
      <c r="J5" s="3">
        <f ca="1">RANDBETWEEN(25000,90000)</f>
        <v>36790</v>
      </c>
      <c r="K5" s="3">
        <f ca="1">RANDBETWEEN(1,13)</f>
        <v>12</v>
      </c>
      <c r="L5" s="3" t="str">
        <f ca="1">VLOOKUP(K5,$Z$14:$AA$25,2)</f>
        <v>Prince Edward Island</v>
      </c>
      <c r="M5" s="3">
        <f ca="1">J5*RANDBETWEEN(3,6)</f>
        <v>220740</v>
      </c>
      <c r="N5" s="3">
        <f ca="1">RAND()*M5</f>
        <v>135712.99870858277</v>
      </c>
      <c r="O5" s="3">
        <f ca="1">I5*RAND()*J5</f>
        <v>39882.732483894542</v>
      </c>
      <c r="P5" s="3">
        <f ca="1">RANDBETWEEN(0,O5)</f>
        <v>38110</v>
      </c>
      <c r="Q5" s="3">
        <f ca="1">RAND()*J5</f>
        <v>34109.688896769934</v>
      </c>
      <c r="R5" s="3">
        <f ca="1">RAND()*J5*1.5</f>
        <v>1814.5192318494983</v>
      </c>
      <c r="S5" s="3">
        <f ca="1">M5+O5+R5</f>
        <v>262437.25171574403</v>
      </c>
      <c r="T5" s="3">
        <f ca="1">N5+P5+Q5</f>
        <v>207932.68760535272</v>
      </c>
      <c r="U5" s="3">
        <f ca="1">S5-T5</f>
        <v>54504.564110391308</v>
      </c>
      <c r="AA5" s="2" t="s">
        <v>3</v>
      </c>
    </row>
    <row r="6" spans="1:27" x14ac:dyDescent="0.3">
      <c r="A6" s="3">
        <f t="shared" ref="A6:A69" ca="1" si="1">RANDBETWEEN(1,2)</f>
        <v>2</v>
      </c>
      <c r="B6" s="3" t="str">
        <f t="shared" ref="B6:B69" ca="1" si="2">IF(A6=1, "Men", "Women")</f>
        <v>Women</v>
      </c>
      <c r="C6" s="3">
        <f t="shared" ref="C6:C69" ca="1" si="3">RANDBETWEEN(25,45)</f>
        <v>41</v>
      </c>
      <c r="D6" s="3">
        <f t="shared" ref="D6:D69" ca="1" si="4">RANDBETWEEN(1,6)</f>
        <v>2</v>
      </c>
      <c r="E6" s="3" t="str">
        <f t="shared" ref="E6:E69" ca="1" si="5">VLOOKUP(D6,$Z$6:$AA$11, 2)</f>
        <v>Construction</v>
      </c>
      <c r="F6" s="3">
        <f t="shared" ref="F6:F69" ca="1" si="6">RANDBETWEEN(1,5)</f>
        <v>5</v>
      </c>
      <c r="G6" s="3" t="str">
        <f t="shared" ca="1" si="0"/>
        <v>Other</v>
      </c>
      <c r="H6" s="3">
        <f t="shared" ref="H6:H69" ca="1" si="7">RANDBETWEEN(0,4)</f>
        <v>1</v>
      </c>
      <c r="I6" s="3">
        <f t="shared" ref="I6:I69" ca="1" si="8">RANDBETWEEN(1,3)</f>
        <v>3</v>
      </c>
      <c r="J6" s="3">
        <f t="shared" ref="J6:J69" ca="1" si="9">RANDBETWEEN(25000,90000)</f>
        <v>83991</v>
      </c>
      <c r="K6" s="3">
        <f t="shared" ref="K6:K69" ca="1" si="10">RANDBETWEEN(1,13)</f>
        <v>8</v>
      </c>
      <c r="L6" s="3" t="str">
        <f t="shared" ref="L6:L69" ca="1" si="11">VLOOKUP(K6,$Z$14:$AA$25,2)</f>
        <v>Quebec</v>
      </c>
      <c r="M6" s="3">
        <f t="shared" ref="M6:M29" ca="1" si="12">J6*RANDBETWEEN(3,6)</f>
        <v>503946</v>
      </c>
      <c r="N6" s="3">
        <f t="shared" ref="N6:N69" ca="1" si="13">RAND()*M6</f>
        <v>266993.08824847132</v>
      </c>
      <c r="O6" s="3">
        <f t="shared" ref="O6:O29" ca="1" si="14">I6*RAND()*J6</f>
        <v>49005.202766600851</v>
      </c>
      <c r="P6" s="3">
        <f t="shared" ref="P6:P69" ca="1" si="15">RANDBETWEEN(0,O6)</f>
        <v>30856</v>
      </c>
      <c r="Q6" s="3">
        <f t="shared" ref="Q6:Q29" ca="1" si="16">RAND()*J6</f>
        <v>70777.097353117671</v>
      </c>
      <c r="R6" s="3">
        <f t="shared" ref="R6:R29" ca="1" si="17">RAND()*J6*1.5</f>
        <v>56550.600491507175</v>
      </c>
      <c r="S6" s="3">
        <f t="shared" ref="S6:S29" ca="1" si="18">M6+O6+R6</f>
        <v>609501.80325810809</v>
      </c>
      <c r="T6" s="3">
        <f t="shared" ref="T6:T29" ca="1" si="19">N6+P6+Q6</f>
        <v>368626.18560158898</v>
      </c>
      <c r="U6" s="3">
        <f t="shared" ref="U6:U29" ca="1" si="20">S6-T6</f>
        <v>240875.61765651911</v>
      </c>
      <c r="Z6" s="2">
        <v>1</v>
      </c>
      <c r="AA6" s="3" t="s">
        <v>4</v>
      </c>
    </row>
    <row r="7" spans="1:27" x14ac:dyDescent="0.3">
      <c r="A7" s="3">
        <f t="shared" ca="1" si="1"/>
        <v>2</v>
      </c>
      <c r="B7" s="3" t="str">
        <f t="shared" ca="1" si="2"/>
        <v>Women</v>
      </c>
      <c r="C7" s="3">
        <f t="shared" ca="1" si="3"/>
        <v>28</v>
      </c>
      <c r="D7" s="3">
        <f t="shared" ca="1" si="4"/>
        <v>5</v>
      </c>
      <c r="E7" s="3" t="str">
        <f t="shared" ca="1" si="5"/>
        <v>General Work</v>
      </c>
      <c r="F7" s="3">
        <f t="shared" ca="1" si="6"/>
        <v>3</v>
      </c>
      <c r="G7" s="3" t="str">
        <f t="shared" ca="1" si="0"/>
        <v>University</v>
      </c>
      <c r="H7" s="3">
        <f t="shared" ca="1" si="7"/>
        <v>4</v>
      </c>
      <c r="I7" s="3">
        <f t="shared" ca="1" si="8"/>
        <v>2</v>
      </c>
      <c r="J7" s="3">
        <f t="shared" ca="1" si="9"/>
        <v>51611</v>
      </c>
      <c r="K7" s="3">
        <f t="shared" ca="1" si="10"/>
        <v>4</v>
      </c>
      <c r="L7" s="3" t="str">
        <f t="shared" ca="1" si="11"/>
        <v>Alberta</v>
      </c>
      <c r="M7" s="3">
        <f t="shared" ca="1" si="12"/>
        <v>206444</v>
      </c>
      <c r="N7" s="3">
        <f t="shared" ca="1" si="13"/>
        <v>149624.32356855948</v>
      </c>
      <c r="O7" s="3">
        <f t="shared" ca="1" si="14"/>
        <v>84613.060398099085</v>
      </c>
      <c r="P7" s="3">
        <f t="shared" ca="1" si="15"/>
        <v>20431</v>
      </c>
      <c r="Q7" s="3">
        <f t="shared" ca="1" si="16"/>
        <v>50577.544759092722</v>
      </c>
      <c r="R7" s="3">
        <f t="shared" ca="1" si="17"/>
        <v>16465.32814239473</v>
      </c>
      <c r="S7" s="3">
        <f t="shared" ca="1" si="18"/>
        <v>307522.38854049379</v>
      </c>
      <c r="T7" s="3">
        <f t="shared" ca="1" si="19"/>
        <v>220632.86832765222</v>
      </c>
      <c r="U7" s="3">
        <f t="shared" ca="1" si="20"/>
        <v>86889.520212841569</v>
      </c>
      <c r="Z7" s="2">
        <v>2</v>
      </c>
      <c r="AA7" s="3" t="s">
        <v>5</v>
      </c>
    </row>
    <row r="8" spans="1:27" x14ac:dyDescent="0.3">
      <c r="A8" s="3">
        <f t="shared" ca="1" si="1"/>
        <v>1</v>
      </c>
      <c r="B8" s="3" t="str">
        <f t="shared" ca="1" si="2"/>
        <v>Men</v>
      </c>
      <c r="C8" s="3">
        <f t="shared" ca="1" si="3"/>
        <v>41</v>
      </c>
      <c r="D8" s="3">
        <f t="shared" ca="1" si="4"/>
        <v>2</v>
      </c>
      <c r="E8" s="3" t="str">
        <f t="shared" ca="1" si="5"/>
        <v>Construction</v>
      </c>
      <c r="F8" s="3">
        <f t="shared" ca="1" si="6"/>
        <v>1</v>
      </c>
      <c r="G8" s="3" t="str">
        <f t="shared" ca="1" si="0"/>
        <v>High School</v>
      </c>
      <c r="H8" s="3">
        <f t="shared" ca="1" si="7"/>
        <v>1</v>
      </c>
      <c r="I8" s="3">
        <f t="shared" ca="1" si="8"/>
        <v>1</v>
      </c>
      <c r="J8" s="3">
        <f t="shared" ca="1" si="9"/>
        <v>57856</v>
      </c>
      <c r="K8" s="3">
        <f t="shared" ca="1" si="10"/>
        <v>2</v>
      </c>
      <c r="L8" s="3" t="str">
        <f t="shared" ca="1" si="11"/>
        <v>BC</v>
      </c>
      <c r="M8" s="3">
        <f t="shared" ca="1" si="12"/>
        <v>173568</v>
      </c>
      <c r="N8" s="3">
        <f t="shared" ca="1" si="13"/>
        <v>105602.94850772762</v>
      </c>
      <c r="O8" s="3">
        <f t="shared" ca="1" si="14"/>
        <v>3748.6502267720853</v>
      </c>
      <c r="P8" s="3">
        <f t="shared" ca="1" si="15"/>
        <v>1939</v>
      </c>
      <c r="Q8" s="3">
        <f t="shared" ca="1" si="16"/>
        <v>32520.416091365558</v>
      </c>
      <c r="R8" s="3">
        <f t="shared" ca="1" si="17"/>
        <v>6248.1384062800626</v>
      </c>
      <c r="S8" s="3">
        <f t="shared" ca="1" si="18"/>
        <v>183564.78863305214</v>
      </c>
      <c r="T8" s="3">
        <f t="shared" ca="1" si="19"/>
        <v>140062.36459909318</v>
      </c>
      <c r="U8" s="3">
        <f t="shared" ca="1" si="20"/>
        <v>43502.42403395896</v>
      </c>
      <c r="Z8" s="2">
        <v>3</v>
      </c>
      <c r="AA8" s="3" t="s">
        <v>6</v>
      </c>
    </row>
    <row r="9" spans="1:27" x14ac:dyDescent="0.3">
      <c r="A9" s="3">
        <f t="shared" ca="1" si="1"/>
        <v>1</v>
      </c>
      <c r="B9" s="3" t="str">
        <f t="shared" ca="1" si="2"/>
        <v>Men</v>
      </c>
      <c r="C9" s="3">
        <f t="shared" ca="1" si="3"/>
        <v>43</v>
      </c>
      <c r="D9" s="3">
        <f t="shared" ca="1" si="4"/>
        <v>3</v>
      </c>
      <c r="E9" s="3" t="str">
        <f t="shared" ca="1" si="5"/>
        <v>Teaching</v>
      </c>
      <c r="F9" s="3">
        <f t="shared" ca="1" si="6"/>
        <v>3</v>
      </c>
      <c r="G9" s="3" t="str">
        <f t="shared" ca="1" si="0"/>
        <v>University</v>
      </c>
      <c r="H9" s="3">
        <f t="shared" ca="1" si="7"/>
        <v>3</v>
      </c>
      <c r="I9" s="3">
        <f t="shared" ca="1" si="8"/>
        <v>2</v>
      </c>
      <c r="J9" s="3">
        <f t="shared" ca="1" si="9"/>
        <v>61105</v>
      </c>
      <c r="K9" s="3">
        <f t="shared" ca="1" si="10"/>
        <v>2</v>
      </c>
      <c r="L9" s="3" t="str">
        <f t="shared" ca="1" si="11"/>
        <v>BC</v>
      </c>
      <c r="M9" s="3">
        <f t="shared" ca="1" si="12"/>
        <v>244420</v>
      </c>
      <c r="N9" s="3">
        <f t="shared" ca="1" si="13"/>
        <v>36279.666093524153</v>
      </c>
      <c r="O9" s="3">
        <f t="shared" ca="1" si="14"/>
        <v>50095.73805888903</v>
      </c>
      <c r="P9" s="3">
        <f t="shared" ca="1" si="15"/>
        <v>12131</v>
      </c>
      <c r="Q9" s="3">
        <f t="shared" ca="1" si="16"/>
        <v>54005.062506373339</v>
      </c>
      <c r="R9" s="3">
        <f t="shared" ca="1" si="17"/>
        <v>63808.266437403152</v>
      </c>
      <c r="S9" s="3">
        <f t="shared" ca="1" si="18"/>
        <v>358324.00449629221</v>
      </c>
      <c r="T9" s="3">
        <f t="shared" ca="1" si="19"/>
        <v>102415.7285998975</v>
      </c>
      <c r="U9" s="3">
        <f t="shared" ca="1" si="20"/>
        <v>255908.27589639471</v>
      </c>
      <c r="Z9" s="2">
        <v>4</v>
      </c>
      <c r="AA9" s="3" t="s">
        <v>7</v>
      </c>
    </row>
    <row r="10" spans="1:27" x14ac:dyDescent="0.3">
      <c r="A10" s="3">
        <f t="shared" ca="1" si="1"/>
        <v>2</v>
      </c>
      <c r="B10" s="3" t="str">
        <f t="shared" ca="1" si="2"/>
        <v>Women</v>
      </c>
      <c r="C10" s="3">
        <f t="shared" ca="1" si="3"/>
        <v>35</v>
      </c>
      <c r="D10" s="3">
        <f t="shared" ca="1" si="4"/>
        <v>5</v>
      </c>
      <c r="E10" s="3" t="str">
        <f t="shared" ca="1" si="5"/>
        <v>General Work</v>
      </c>
      <c r="F10" s="3">
        <f t="shared" ca="1" si="6"/>
        <v>5</v>
      </c>
      <c r="G10" s="3" t="str">
        <f t="shared" ca="1" si="0"/>
        <v>Other</v>
      </c>
      <c r="H10" s="3">
        <f t="shared" ca="1" si="7"/>
        <v>4</v>
      </c>
      <c r="I10" s="3">
        <f t="shared" ca="1" si="8"/>
        <v>1</v>
      </c>
      <c r="J10" s="3">
        <f t="shared" ca="1" si="9"/>
        <v>78014</v>
      </c>
      <c r="K10" s="3">
        <f t="shared" ca="1" si="10"/>
        <v>7</v>
      </c>
      <c r="L10" s="3" t="str">
        <f t="shared" ca="1" si="11"/>
        <v>Ontario</v>
      </c>
      <c r="M10" s="3">
        <f t="shared" ca="1" si="12"/>
        <v>390070</v>
      </c>
      <c r="N10" s="3">
        <f t="shared" ca="1" si="13"/>
        <v>57981.53282880511</v>
      </c>
      <c r="O10" s="3">
        <f t="shared" ca="1" si="14"/>
        <v>44835.016907286503</v>
      </c>
      <c r="P10" s="3">
        <f t="shared" ca="1" si="15"/>
        <v>37362</v>
      </c>
      <c r="Q10" s="3">
        <f t="shared" ca="1" si="16"/>
        <v>16623.574045607274</v>
      </c>
      <c r="R10" s="3">
        <f t="shared" ca="1" si="17"/>
        <v>22109.880121392802</v>
      </c>
      <c r="S10" s="3">
        <f t="shared" ca="1" si="18"/>
        <v>457014.89702867926</v>
      </c>
      <c r="T10" s="3">
        <f t="shared" ca="1" si="19"/>
        <v>111967.10687441239</v>
      </c>
      <c r="U10" s="3">
        <f t="shared" ca="1" si="20"/>
        <v>345047.79015426687</v>
      </c>
      <c r="Z10" s="2">
        <v>5</v>
      </c>
      <c r="AA10" s="3" t="s">
        <v>8</v>
      </c>
    </row>
    <row r="11" spans="1:27" x14ac:dyDescent="0.3">
      <c r="A11" s="3">
        <f t="shared" ca="1" si="1"/>
        <v>1</v>
      </c>
      <c r="B11" s="3" t="str">
        <f t="shared" ca="1" si="2"/>
        <v>Men</v>
      </c>
      <c r="C11" s="3">
        <f t="shared" ca="1" si="3"/>
        <v>27</v>
      </c>
      <c r="D11" s="3">
        <f t="shared" ca="1" si="4"/>
        <v>4</v>
      </c>
      <c r="E11" s="3" t="str">
        <f t="shared" ca="1" si="5"/>
        <v>IT</v>
      </c>
      <c r="F11" s="3">
        <f t="shared" ca="1" si="6"/>
        <v>5</v>
      </c>
      <c r="G11" s="3" t="str">
        <f t="shared" ca="1" si="0"/>
        <v>Other</v>
      </c>
      <c r="H11" s="3">
        <f t="shared" ca="1" si="7"/>
        <v>4</v>
      </c>
      <c r="I11" s="3">
        <f t="shared" ca="1" si="8"/>
        <v>2</v>
      </c>
      <c r="J11" s="3">
        <f t="shared" ca="1" si="9"/>
        <v>67287</v>
      </c>
      <c r="K11" s="3">
        <f t="shared" ca="1" si="10"/>
        <v>7</v>
      </c>
      <c r="L11" s="3" t="str">
        <f t="shared" ca="1" si="11"/>
        <v>Ontario</v>
      </c>
      <c r="M11" s="3">
        <f t="shared" ca="1" si="12"/>
        <v>403722</v>
      </c>
      <c r="N11" s="3">
        <f t="shared" ca="1" si="13"/>
        <v>250040.00804721733</v>
      </c>
      <c r="O11" s="3">
        <f t="shared" ca="1" si="14"/>
        <v>4003.5976827203308</v>
      </c>
      <c r="P11" s="3">
        <f t="shared" ca="1" si="15"/>
        <v>376</v>
      </c>
      <c r="Q11" s="3">
        <f t="shared" ca="1" si="16"/>
        <v>49127.357885338904</v>
      </c>
      <c r="R11" s="3">
        <f t="shared" ca="1" si="17"/>
        <v>58641.692536816292</v>
      </c>
      <c r="S11" s="3">
        <f t="shared" ca="1" si="18"/>
        <v>466367.29021953663</v>
      </c>
      <c r="T11" s="3">
        <f t="shared" ca="1" si="19"/>
        <v>299543.36593255622</v>
      </c>
      <c r="U11" s="3">
        <f t="shared" ca="1" si="20"/>
        <v>166823.92428698041</v>
      </c>
      <c r="Z11" s="2">
        <v>6</v>
      </c>
      <c r="AA11" s="3" t="s">
        <v>9</v>
      </c>
    </row>
    <row r="12" spans="1:27" x14ac:dyDescent="0.3">
      <c r="A12" s="3">
        <f t="shared" ca="1" si="1"/>
        <v>2</v>
      </c>
      <c r="B12" s="3" t="str">
        <f t="shared" ca="1" si="2"/>
        <v>Women</v>
      </c>
      <c r="C12" s="3">
        <f t="shared" ca="1" si="3"/>
        <v>33</v>
      </c>
      <c r="D12" s="3">
        <f t="shared" ca="1" si="4"/>
        <v>2</v>
      </c>
      <c r="E12" s="3" t="str">
        <f t="shared" ca="1" si="5"/>
        <v>Construction</v>
      </c>
      <c r="F12" s="3">
        <f t="shared" ca="1" si="6"/>
        <v>3</v>
      </c>
      <c r="G12" s="3" t="str">
        <f t="shared" ca="1" si="0"/>
        <v>University</v>
      </c>
      <c r="H12" s="3">
        <f t="shared" ca="1" si="7"/>
        <v>1</v>
      </c>
      <c r="I12" s="3">
        <f t="shared" ca="1" si="8"/>
        <v>1</v>
      </c>
      <c r="J12" s="3">
        <f t="shared" ca="1" si="9"/>
        <v>89354</v>
      </c>
      <c r="K12" s="3">
        <f t="shared" ca="1" si="10"/>
        <v>1</v>
      </c>
      <c r="L12" s="3" t="str">
        <f t="shared" ca="1" si="11"/>
        <v>Yukon</v>
      </c>
      <c r="M12" s="3">
        <f t="shared" ca="1" si="12"/>
        <v>446770</v>
      </c>
      <c r="N12" s="3">
        <f t="shared" ca="1" si="13"/>
        <v>30467.510475305124</v>
      </c>
      <c r="O12" s="3">
        <f t="shared" ca="1" si="14"/>
        <v>87051.142747159829</v>
      </c>
      <c r="P12" s="3">
        <f t="shared" ca="1" si="15"/>
        <v>71200</v>
      </c>
      <c r="Q12" s="3">
        <f t="shared" ca="1" si="16"/>
        <v>3300.1585551331723</v>
      </c>
      <c r="R12" s="3">
        <f t="shared" ca="1" si="17"/>
        <v>51369.706618211523</v>
      </c>
      <c r="S12" s="3">
        <f t="shared" ca="1" si="18"/>
        <v>585190.84936537128</v>
      </c>
      <c r="T12" s="3">
        <f t="shared" ca="1" si="19"/>
        <v>104967.66903043829</v>
      </c>
      <c r="U12" s="3">
        <f t="shared" ca="1" si="20"/>
        <v>480223.18033493299</v>
      </c>
    </row>
    <row r="13" spans="1:27" x14ac:dyDescent="0.3">
      <c r="A13" s="3">
        <f t="shared" ca="1" si="1"/>
        <v>2</v>
      </c>
      <c r="B13" s="3" t="str">
        <f t="shared" ca="1" si="2"/>
        <v>Women</v>
      </c>
      <c r="C13" s="3">
        <f t="shared" ca="1" si="3"/>
        <v>25</v>
      </c>
      <c r="D13" s="3">
        <f t="shared" ca="1" si="4"/>
        <v>1</v>
      </c>
      <c r="E13" s="3" t="str">
        <f t="shared" ca="1" si="5"/>
        <v>Health</v>
      </c>
      <c r="F13" s="3">
        <f t="shared" ca="1" si="6"/>
        <v>4</v>
      </c>
      <c r="G13" s="3" t="str">
        <f t="shared" ca="1" si="0"/>
        <v>Technical</v>
      </c>
      <c r="H13" s="3">
        <f t="shared" ca="1" si="7"/>
        <v>1</v>
      </c>
      <c r="I13" s="3">
        <f t="shared" ca="1" si="8"/>
        <v>1</v>
      </c>
      <c r="J13" s="3">
        <f t="shared" ca="1" si="9"/>
        <v>50000</v>
      </c>
      <c r="K13" s="3">
        <f t="shared" ca="1" si="10"/>
        <v>7</v>
      </c>
      <c r="L13" s="3" t="str">
        <f t="shared" ca="1" si="11"/>
        <v>Ontario</v>
      </c>
      <c r="M13" s="3">
        <f t="shared" ca="1" si="12"/>
        <v>300000</v>
      </c>
      <c r="N13" s="3">
        <f t="shared" ca="1" si="13"/>
        <v>184533.8623305152</v>
      </c>
      <c r="O13" s="3">
        <f t="shared" ca="1" si="14"/>
        <v>49821.861126325159</v>
      </c>
      <c r="P13" s="3">
        <f t="shared" ca="1" si="15"/>
        <v>30734</v>
      </c>
      <c r="Q13" s="3">
        <f t="shared" ca="1" si="16"/>
        <v>38765.21244081304</v>
      </c>
      <c r="R13" s="3">
        <f t="shared" ca="1" si="17"/>
        <v>2643.2689047039744</v>
      </c>
      <c r="S13" s="3">
        <f t="shared" ca="1" si="18"/>
        <v>352465.13003102911</v>
      </c>
      <c r="T13" s="3">
        <f t="shared" ca="1" si="19"/>
        <v>254033.07477132825</v>
      </c>
      <c r="U13" s="3">
        <f t="shared" ca="1" si="20"/>
        <v>98432.055259700865</v>
      </c>
      <c r="AA13" s="2" t="s">
        <v>32</v>
      </c>
    </row>
    <row r="14" spans="1:27" x14ac:dyDescent="0.3">
      <c r="A14" s="3">
        <f t="shared" ca="1" si="1"/>
        <v>2</v>
      </c>
      <c r="B14" s="3" t="str">
        <f t="shared" ca="1" si="2"/>
        <v>Women</v>
      </c>
      <c r="C14" s="3">
        <f t="shared" ca="1" si="3"/>
        <v>29</v>
      </c>
      <c r="D14" s="3">
        <f t="shared" ca="1" si="4"/>
        <v>5</v>
      </c>
      <c r="E14" s="3" t="str">
        <f t="shared" ca="1" si="5"/>
        <v>General Work</v>
      </c>
      <c r="F14" s="3">
        <f t="shared" ca="1" si="6"/>
        <v>4</v>
      </c>
      <c r="G14" s="3" t="str">
        <f t="shared" ca="1" si="0"/>
        <v>Technical</v>
      </c>
      <c r="H14" s="3">
        <f t="shared" ca="1" si="7"/>
        <v>2</v>
      </c>
      <c r="I14" s="3">
        <f t="shared" ca="1" si="8"/>
        <v>3</v>
      </c>
      <c r="J14" s="3">
        <f t="shared" ca="1" si="9"/>
        <v>71757</v>
      </c>
      <c r="K14" s="3">
        <f t="shared" ca="1" si="10"/>
        <v>10</v>
      </c>
      <c r="L14" s="3" t="str">
        <f t="shared" ca="1" si="11"/>
        <v>New Brunckwick</v>
      </c>
      <c r="M14" s="3">
        <f t="shared" ca="1" si="12"/>
        <v>215271</v>
      </c>
      <c r="N14" s="3">
        <f t="shared" ca="1" si="13"/>
        <v>113508.42452018923</v>
      </c>
      <c r="O14" s="3">
        <f t="shared" ca="1" si="14"/>
        <v>69503.20415385555</v>
      </c>
      <c r="P14" s="3">
        <f t="shared" ca="1" si="15"/>
        <v>65774</v>
      </c>
      <c r="Q14" s="3">
        <f t="shared" ca="1" si="16"/>
        <v>632.93867645010494</v>
      </c>
      <c r="R14" s="3">
        <f t="shared" ca="1" si="17"/>
        <v>70928.088256901683</v>
      </c>
      <c r="S14" s="3">
        <f t="shared" ca="1" si="18"/>
        <v>355702.29241075728</v>
      </c>
      <c r="T14" s="3">
        <f t="shared" ca="1" si="19"/>
        <v>179915.36319663934</v>
      </c>
      <c r="U14" s="3">
        <f t="shared" ca="1" si="20"/>
        <v>175786.92921411793</v>
      </c>
      <c r="Z14" s="2">
        <v>1</v>
      </c>
      <c r="AA14" s="3" t="s">
        <v>19</v>
      </c>
    </row>
    <row r="15" spans="1:27" x14ac:dyDescent="0.3">
      <c r="A15" s="3">
        <f t="shared" ca="1" si="1"/>
        <v>2</v>
      </c>
      <c r="B15" s="3" t="str">
        <f t="shared" ca="1" si="2"/>
        <v>Women</v>
      </c>
      <c r="C15" s="3">
        <f t="shared" ca="1" si="3"/>
        <v>26</v>
      </c>
      <c r="D15" s="3">
        <f t="shared" ca="1" si="4"/>
        <v>2</v>
      </c>
      <c r="E15" s="3" t="str">
        <f t="shared" ca="1" si="5"/>
        <v>Construction</v>
      </c>
      <c r="F15" s="3">
        <f t="shared" ca="1" si="6"/>
        <v>2</v>
      </c>
      <c r="G15" s="3" t="str">
        <f t="shared" ca="1" si="0"/>
        <v>College</v>
      </c>
      <c r="H15" s="3">
        <f t="shared" ca="1" si="7"/>
        <v>0</v>
      </c>
      <c r="I15" s="3">
        <f t="shared" ca="1" si="8"/>
        <v>2</v>
      </c>
      <c r="J15" s="3">
        <f t="shared" ca="1" si="9"/>
        <v>36551</v>
      </c>
      <c r="K15" s="3">
        <f t="shared" ca="1" si="10"/>
        <v>10</v>
      </c>
      <c r="L15" s="3" t="str">
        <f t="shared" ca="1" si="11"/>
        <v>New Brunckwick</v>
      </c>
      <c r="M15" s="3">
        <f t="shared" ca="1" si="12"/>
        <v>182755</v>
      </c>
      <c r="N15" s="3">
        <f t="shared" ca="1" si="13"/>
        <v>45578.585590174145</v>
      </c>
      <c r="O15" s="3">
        <f t="shared" ca="1" si="14"/>
        <v>68166.330730976202</v>
      </c>
      <c r="P15" s="3">
        <f t="shared" ca="1" si="15"/>
        <v>64390</v>
      </c>
      <c r="Q15" s="3">
        <f t="shared" ca="1" si="16"/>
        <v>35775.042689362919</v>
      </c>
      <c r="R15" s="3">
        <f t="shared" ca="1" si="17"/>
        <v>14049.00547657222</v>
      </c>
      <c r="S15" s="3">
        <f t="shared" ca="1" si="18"/>
        <v>264970.33620754839</v>
      </c>
      <c r="T15" s="3">
        <f t="shared" ca="1" si="19"/>
        <v>145743.62827953708</v>
      </c>
      <c r="U15" s="3">
        <f t="shared" ca="1" si="20"/>
        <v>119226.70792801131</v>
      </c>
      <c r="Z15" s="2">
        <v>2</v>
      </c>
      <c r="AA15" s="3" t="s">
        <v>20</v>
      </c>
    </row>
    <row r="16" spans="1:27" x14ac:dyDescent="0.3">
      <c r="A16" s="3">
        <f t="shared" ca="1" si="1"/>
        <v>1</v>
      </c>
      <c r="B16" s="3" t="str">
        <f t="shared" ca="1" si="2"/>
        <v>Men</v>
      </c>
      <c r="C16" s="3">
        <f t="shared" ca="1" si="3"/>
        <v>38</v>
      </c>
      <c r="D16" s="3">
        <f t="shared" ca="1" si="4"/>
        <v>5</v>
      </c>
      <c r="E16" s="3" t="str">
        <f t="shared" ca="1" si="5"/>
        <v>General Work</v>
      </c>
      <c r="F16" s="3">
        <f t="shared" ca="1" si="6"/>
        <v>1</v>
      </c>
      <c r="G16" s="3" t="str">
        <f t="shared" ca="1" si="0"/>
        <v>High School</v>
      </c>
      <c r="H16" s="3">
        <f t="shared" ca="1" si="7"/>
        <v>4</v>
      </c>
      <c r="I16" s="3">
        <f t="shared" ca="1" si="8"/>
        <v>1</v>
      </c>
      <c r="J16" s="3">
        <f t="shared" ca="1" si="9"/>
        <v>26920</v>
      </c>
      <c r="K16" s="3">
        <f t="shared" ca="1" si="10"/>
        <v>11</v>
      </c>
      <c r="L16" s="3" t="str">
        <f t="shared" ca="1" si="11"/>
        <v>Nova Scotia</v>
      </c>
      <c r="M16" s="3">
        <f t="shared" ca="1" si="12"/>
        <v>107680</v>
      </c>
      <c r="N16" s="3">
        <f t="shared" ca="1" si="13"/>
        <v>38055.608511075727</v>
      </c>
      <c r="O16" s="3">
        <f t="shared" ca="1" si="14"/>
        <v>2497.0441536241601</v>
      </c>
      <c r="P16" s="3">
        <f t="shared" ca="1" si="15"/>
        <v>80</v>
      </c>
      <c r="Q16" s="3">
        <f t="shared" ca="1" si="16"/>
        <v>3390.5593226349174</v>
      </c>
      <c r="R16" s="3">
        <f t="shared" ca="1" si="17"/>
        <v>8707.9953361034277</v>
      </c>
      <c r="S16" s="3">
        <f t="shared" ca="1" si="18"/>
        <v>118885.03948972758</v>
      </c>
      <c r="T16" s="3">
        <f t="shared" ca="1" si="19"/>
        <v>41526.167833710642</v>
      </c>
      <c r="U16" s="3">
        <f t="shared" ca="1" si="20"/>
        <v>77358.871656016941</v>
      </c>
      <c r="Z16" s="2">
        <v>3</v>
      </c>
      <c r="AA16" s="3" t="s">
        <v>21</v>
      </c>
    </row>
    <row r="17" spans="1:27" x14ac:dyDescent="0.3">
      <c r="A17" s="3">
        <f t="shared" ca="1" si="1"/>
        <v>2</v>
      </c>
      <c r="B17" s="3" t="str">
        <f t="shared" ca="1" si="2"/>
        <v>Women</v>
      </c>
      <c r="C17" s="3">
        <f t="shared" ca="1" si="3"/>
        <v>28</v>
      </c>
      <c r="D17" s="3">
        <f t="shared" ca="1" si="4"/>
        <v>5</v>
      </c>
      <c r="E17" s="3" t="str">
        <f t="shared" ca="1" si="5"/>
        <v>General Work</v>
      </c>
      <c r="F17" s="3">
        <f t="shared" ca="1" si="6"/>
        <v>3</v>
      </c>
      <c r="G17" s="3" t="str">
        <f t="shared" ca="1" si="0"/>
        <v>University</v>
      </c>
      <c r="H17" s="3">
        <f t="shared" ca="1" si="7"/>
        <v>4</v>
      </c>
      <c r="I17" s="3">
        <f t="shared" ca="1" si="8"/>
        <v>1</v>
      </c>
      <c r="J17" s="3">
        <f t="shared" ca="1" si="9"/>
        <v>57422</v>
      </c>
      <c r="K17" s="3">
        <f t="shared" ca="1" si="10"/>
        <v>3</v>
      </c>
      <c r="L17" s="3" t="str">
        <f t="shared" ca="1" si="11"/>
        <v>Northwest TR</v>
      </c>
      <c r="M17" s="3">
        <f t="shared" ca="1" si="12"/>
        <v>287110</v>
      </c>
      <c r="N17" s="3">
        <f t="shared" ca="1" si="13"/>
        <v>125866.58710554827</v>
      </c>
      <c r="O17" s="3">
        <f t="shared" ca="1" si="14"/>
        <v>1900.4340092409329</v>
      </c>
      <c r="P17" s="3">
        <f t="shared" ca="1" si="15"/>
        <v>90</v>
      </c>
      <c r="Q17" s="3">
        <f t="shared" ca="1" si="16"/>
        <v>47640.474045862997</v>
      </c>
      <c r="R17" s="3">
        <f t="shared" ca="1" si="17"/>
        <v>49048.001961492744</v>
      </c>
      <c r="S17" s="3">
        <f t="shared" ca="1" si="18"/>
        <v>338058.4359707337</v>
      </c>
      <c r="T17" s="3">
        <f t="shared" ca="1" si="19"/>
        <v>173597.06115141127</v>
      </c>
      <c r="U17" s="3">
        <f t="shared" ca="1" si="20"/>
        <v>164461.37481932243</v>
      </c>
      <c r="Z17" s="2">
        <v>4</v>
      </c>
      <c r="AA17" s="3" t="s">
        <v>22</v>
      </c>
    </row>
    <row r="18" spans="1:27" x14ac:dyDescent="0.3">
      <c r="A18" s="3">
        <f t="shared" ca="1" si="1"/>
        <v>2</v>
      </c>
      <c r="B18" s="3" t="str">
        <f t="shared" ca="1" si="2"/>
        <v>Women</v>
      </c>
      <c r="C18" s="3">
        <f t="shared" ca="1" si="3"/>
        <v>37</v>
      </c>
      <c r="D18" s="3">
        <f ca="1">RANDBETWEEN(1,6)</f>
        <v>1</v>
      </c>
      <c r="E18" s="3" t="str">
        <f ca="1">VLOOKUP(D18,$Z$6:$AA$11, 2)</f>
        <v>Health</v>
      </c>
      <c r="F18" s="3">
        <f t="shared" ca="1" si="6"/>
        <v>1</v>
      </c>
      <c r="G18" s="3" t="str">
        <f t="shared" ca="1" si="0"/>
        <v>High School</v>
      </c>
      <c r="H18" s="3">
        <f t="shared" ca="1" si="7"/>
        <v>3</v>
      </c>
      <c r="I18" s="3">
        <f t="shared" ca="1" si="8"/>
        <v>2</v>
      </c>
      <c r="J18" s="3">
        <f t="shared" ca="1" si="9"/>
        <v>71529</v>
      </c>
      <c r="K18" s="3">
        <f t="shared" ca="1" si="10"/>
        <v>2</v>
      </c>
      <c r="L18" s="3" t="str">
        <f t="shared" ca="1" si="11"/>
        <v>BC</v>
      </c>
      <c r="M18" s="3">
        <f t="shared" ca="1" si="12"/>
        <v>214587</v>
      </c>
      <c r="N18" s="3">
        <f t="shared" ca="1" si="13"/>
        <v>29330.328217187656</v>
      </c>
      <c r="O18" s="3">
        <f t="shared" ca="1" si="14"/>
        <v>17102.437810892417</v>
      </c>
      <c r="P18" s="3">
        <f t="shared" ca="1" si="15"/>
        <v>14137</v>
      </c>
      <c r="Q18" s="3">
        <f t="shared" ca="1" si="16"/>
        <v>34997.847700586193</v>
      </c>
      <c r="R18" s="3">
        <f t="shared" ca="1" si="17"/>
        <v>33886.200507144677</v>
      </c>
      <c r="S18" s="3">
        <f t="shared" ca="1" si="18"/>
        <v>265575.63831803709</v>
      </c>
      <c r="T18" s="3">
        <f t="shared" ca="1" si="19"/>
        <v>78465.175917773857</v>
      </c>
      <c r="U18" s="3">
        <f t="shared" ca="1" si="20"/>
        <v>187110.46240026323</v>
      </c>
      <c r="Z18" s="2">
        <v>5</v>
      </c>
      <c r="AA18" s="3" t="s">
        <v>23</v>
      </c>
    </row>
    <row r="19" spans="1:27" x14ac:dyDescent="0.3">
      <c r="A19" s="3">
        <f t="shared" ca="1" si="1"/>
        <v>1</v>
      </c>
      <c r="B19" s="3" t="str">
        <f t="shared" ca="1" si="2"/>
        <v>Men</v>
      </c>
      <c r="C19" s="3">
        <f t="shared" ca="1" si="3"/>
        <v>36</v>
      </c>
      <c r="D19" s="3">
        <f t="shared" ca="1" si="4"/>
        <v>1</v>
      </c>
      <c r="E19" s="3" t="str">
        <f t="shared" ca="1" si="5"/>
        <v>Health</v>
      </c>
      <c r="F19" s="3">
        <f t="shared" ca="1" si="6"/>
        <v>2</v>
      </c>
      <c r="G19" s="3" t="str">
        <f t="shared" ca="1" si="0"/>
        <v>College</v>
      </c>
      <c r="H19" s="3">
        <f t="shared" ca="1" si="7"/>
        <v>1</v>
      </c>
      <c r="I19" s="3">
        <f t="shared" ca="1" si="8"/>
        <v>2</v>
      </c>
      <c r="J19" s="3">
        <f t="shared" ca="1" si="9"/>
        <v>63788</v>
      </c>
      <c r="K19" s="3">
        <f t="shared" ca="1" si="10"/>
        <v>7</v>
      </c>
      <c r="L19" s="3" t="str">
        <f t="shared" ca="1" si="11"/>
        <v>Ontario</v>
      </c>
      <c r="M19" s="3">
        <f t="shared" ca="1" si="12"/>
        <v>191364</v>
      </c>
      <c r="N19" s="3">
        <f t="shared" ca="1" si="13"/>
        <v>172979.22016229833</v>
      </c>
      <c r="O19" s="3">
        <f t="shared" ca="1" si="14"/>
        <v>98107.420494786813</v>
      </c>
      <c r="P19" s="3">
        <f t="shared" ca="1" si="15"/>
        <v>18495</v>
      </c>
      <c r="Q19" s="3">
        <f t="shared" ca="1" si="16"/>
        <v>54377.22621196496</v>
      </c>
      <c r="R19" s="3">
        <f t="shared" ca="1" si="17"/>
        <v>4823.2338152024422</v>
      </c>
      <c r="S19" s="3">
        <f t="shared" ca="1" si="18"/>
        <v>294294.65430998924</v>
      </c>
      <c r="T19" s="3">
        <f t="shared" ca="1" si="19"/>
        <v>245851.44637426329</v>
      </c>
      <c r="U19" s="3">
        <f t="shared" ca="1" si="20"/>
        <v>48443.20793572595</v>
      </c>
      <c r="Z19" s="2">
        <v>6</v>
      </c>
      <c r="AA19" s="3" t="s">
        <v>24</v>
      </c>
    </row>
    <row r="20" spans="1:27" x14ac:dyDescent="0.3">
      <c r="A20" s="3">
        <f t="shared" ca="1" si="1"/>
        <v>1</v>
      </c>
      <c r="B20" s="3" t="str">
        <f t="shared" ca="1" si="2"/>
        <v>Men</v>
      </c>
      <c r="C20" s="3">
        <f t="shared" ca="1" si="3"/>
        <v>36</v>
      </c>
      <c r="D20" s="3">
        <f t="shared" ca="1" si="4"/>
        <v>3</v>
      </c>
      <c r="E20" s="3" t="str">
        <f t="shared" ca="1" si="5"/>
        <v>Teaching</v>
      </c>
      <c r="F20" s="3">
        <f t="shared" ca="1" si="6"/>
        <v>4</v>
      </c>
      <c r="G20" s="3" t="str">
        <f t="shared" ca="1" si="0"/>
        <v>Technical</v>
      </c>
      <c r="H20" s="3">
        <f t="shared" ca="1" si="7"/>
        <v>0</v>
      </c>
      <c r="I20" s="3">
        <f t="shared" ca="1" si="8"/>
        <v>3</v>
      </c>
      <c r="J20" s="3">
        <f t="shared" ca="1" si="9"/>
        <v>36484</v>
      </c>
      <c r="K20" s="3">
        <f t="shared" ca="1" si="10"/>
        <v>13</v>
      </c>
      <c r="L20" s="3" t="str">
        <f t="shared" ca="1" si="11"/>
        <v>Prince Edward Island</v>
      </c>
      <c r="M20" s="3">
        <f t="shared" ca="1" si="12"/>
        <v>182420</v>
      </c>
      <c r="N20" s="3">
        <f t="shared" ca="1" si="13"/>
        <v>163025.98759854599</v>
      </c>
      <c r="O20" s="3">
        <f t="shared" ca="1" si="14"/>
        <v>54291.139293580512</v>
      </c>
      <c r="P20" s="3">
        <f t="shared" ca="1" si="15"/>
        <v>41276</v>
      </c>
      <c r="Q20" s="3">
        <f t="shared" ca="1" si="16"/>
        <v>3255.1164098157305</v>
      </c>
      <c r="R20" s="3">
        <f t="shared" ca="1" si="17"/>
        <v>34398.111150483121</v>
      </c>
      <c r="S20" s="3">
        <f t="shared" ca="1" si="18"/>
        <v>271109.25044406363</v>
      </c>
      <c r="T20" s="3">
        <f t="shared" ca="1" si="19"/>
        <v>207557.10400836173</v>
      </c>
      <c r="U20" s="3">
        <f t="shared" ca="1" si="20"/>
        <v>63552.146435701899</v>
      </c>
      <c r="Z20" s="2">
        <v>7</v>
      </c>
      <c r="AA20" s="3" t="s">
        <v>25</v>
      </c>
    </row>
    <row r="21" spans="1:27" x14ac:dyDescent="0.3">
      <c r="A21" s="3">
        <f t="shared" ca="1" si="1"/>
        <v>2</v>
      </c>
      <c r="B21" s="3" t="str">
        <f t="shared" ca="1" si="2"/>
        <v>Women</v>
      </c>
      <c r="C21" s="3">
        <f t="shared" ca="1" si="3"/>
        <v>32</v>
      </c>
      <c r="D21" s="3">
        <f t="shared" ca="1" si="4"/>
        <v>3</v>
      </c>
      <c r="E21" s="3" t="str">
        <f t="shared" ca="1" si="5"/>
        <v>Teaching</v>
      </c>
      <c r="F21" s="3">
        <f t="shared" ca="1" si="6"/>
        <v>2</v>
      </c>
      <c r="G21" s="3" t="str">
        <f t="shared" ca="1" si="0"/>
        <v>College</v>
      </c>
      <c r="H21" s="3">
        <f t="shared" ca="1" si="7"/>
        <v>1</v>
      </c>
      <c r="I21" s="3">
        <f t="shared" ca="1" si="8"/>
        <v>3</v>
      </c>
      <c r="J21" s="3">
        <f t="shared" ca="1" si="9"/>
        <v>46983</v>
      </c>
      <c r="K21" s="3">
        <f t="shared" ca="1" si="10"/>
        <v>1</v>
      </c>
      <c r="L21" s="3" t="str">
        <f t="shared" ca="1" si="11"/>
        <v>Yukon</v>
      </c>
      <c r="M21" s="3">
        <f t="shared" ca="1" si="12"/>
        <v>234915</v>
      </c>
      <c r="N21" s="3">
        <f t="shared" ca="1" si="13"/>
        <v>137208.16490942836</v>
      </c>
      <c r="O21" s="3">
        <f t="shared" ca="1" si="14"/>
        <v>112954.76058498431</v>
      </c>
      <c r="P21" s="3">
        <f t="shared" ca="1" si="15"/>
        <v>33639</v>
      </c>
      <c r="Q21" s="3">
        <f t="shared" ca="1" si="16"/>
        <v>32231.273637811446</v>
      </c>
      <c r="R21" s="3">
        <f t="shared" ca="1" si="17"/>
        <v>58673.922628443441</v>
      </c>
      <c r="S21" s="3">
        <f t="shared" ca="1" si="18"/>
        <v>406543.68321342778</v>
      </c>
      <c r="T21" s="3">
        <f t="shared" ca="1" si="19"/>
        <v>203078.43854723981</v>
      </c>
      <c r="U21" s="3">
        <f t="shared" ca="1" si="20"/>
        <v>203465.24466618797</v>
      </c>
      <c r="Z21" s="2">
        <v>8</v>
      </c>
      <c r="AA21" s="3" t="s">
        <v>26</v>
      </c>
    </row>
    <row r="22" spans="1:27" x14ac:dyDescent="0.3">
      <c r="A22" s="3">
        <f t="shared" ca="1" si="1"/>
        <v>2</v>
      </c>
      <c r="B22" s="3" t="str">
        <f t="shared" ca="1" si="2"/>
        <v>Women</v>
      </c>
      <c r="C22" s="3">
        <f t="shared" ca="1" si="3"/>
        <v>41</v>
      </c>
      <c r="D22" s="3">
        <f t="shared" ca="1" si="4"/>
        <v>2</v>
      </c>
      <c r="E22" s="3" t="str">
        <f t="shared" ca="1" si="5"/>
        <v>Construction</v>
      </c>
      <c r="F22" s="3">
        <f t="shared" ca="1" si="6"/>
        <v>2</v>
      </c>
      <c r="G22" s="3" t="str">
        <f t="shared" ca="1" si="0"/>
        <v>College</v>
      </c>
      <c r="H22" s="3">
        <f t="shared" ca="1" si="7"/>
        <v>1</v>
      </c>
      <c r="I22" s="3">
        <f t="shared" ca="1" si="8"/>
        <v>2</v>
      </c>
      <c r="J22" s="3">
        <f t="shared" ca="1" si="9"/>
        <v>37852</v>
      </c>
      <c r="K22" s="3">
        <f t="shared" ca="1" si="10"/>
        <v>10</v>
      </c>
      <c r="L22" s="3" t="str">
        <f t="shared" ca="1" si="11"/>
        <v>New Brunckwick</v>
      </c>
      <c r="M22" s="3">
        <f t="shared" ca="1" si="12"/>
        <v>189260</v>
      </c>
      <c r="N22" s="3">
        <f t="shared" ca="1" si="13"/>
        <v>14420.884891492475</v>
      </c>
      <c r="O22" s="3">
        <f t="shared" ca="1" si="14"/>
        <v>51138.493262109274</v>
      </c>
      <c r="P22" s="3">
        <f t="shared" ca="1" si="15"/>
        <v>33035</v>
      </c>
      <c r="Q22" s="3">
        <f t="shared" ca="1" si="16"/>
        <v>9283.235702830154</v>
      </c>
      <c r="R22" s="3">
        <f t="shared" ca="1" si="17"/>
        <v>2059.6819206303799</v>
      </c>
      <c r="S22" s="3">
        <f t="shared" ca="1" si="18"/>
        <v>242458.17518273968</v>
      </c>
      <c r="T22" s="3">
        <f t="shared" ca="1" si="19"/>
        <v>56739.12059432263</v>
      </c>
      <c r="U22" s="3">
        <f t="shared" ca="1" si="20"/>
        <v>185719.05458841706</v>
      </c>
      <c r="Z22" s="2">
        <v>9</v>
      </c>
      <c r="AA22" s="3" t="s">
        <v>27</v>
      </c>
    </row>
    <row r="23" spans="1:27" x14ac:dyDescent="0.3">
      <c r="A23" s="3">
        <f t="shared" ca="1" si="1"/>
        <v>2</v>
      </c>
      <c r="B23" s="3" t="str">
        <f t="shared" ca="1" si="2"/>
        <v>Women</v>
      </c>
      <c r="C23" s="3">
        <f t="shared" ca="1" si="3"/>
        <v>45</v>
      </c>
      <c r="D23" s="3">
        <f t="shared" ca="1" si="4"/>
        <v>6</v>
      </c>
      <c r="E23" s="3" t="str">
        <f t="shared" ca="1" si="5"/>
        <v>Agriculture</v>
      </c>
      <c r="F23" s="3">
        <f t="shared" ca="1" si="6"/>
        <v>1</v>
      </c>
      <c r="G23" s="3" t="str">
        <f t="shared" ca="1" si="0"/>
        <v>High School</v>
      </c>
      <c r="H23" s="3">
        <f t="shared" ca="1" si="7"/>
        <v>1</v>
      </c>
      <c r="I23" s="3">
        <f t="shared" ca="1" si="8"/>
        <v>3</v>
      </c>
      <c r="J23" s="3">
        <f t="shared" ca="1" si="9"/>
        <v>50196</v>
      </c>
      <c r="K23" s="3">
        <f t="shared" ca="1" si="10"/>
        <v>4</v>
      </c>
      <c r="L23" s="3" t="str">
        <f t="shared" ca="1" si="11"/>
        <v>Alberta</v>
      </c>
      <c r="M23" s="3">
        <f t="shared" ca="1" si="12"/>
        <v>301176</v>
      </c>
      <c r="N23" s="3">
        <f t="shared" ca="1" si="13"/>
        <v>129541.36491268975</v>
      </c>
      <c r="O23" s="3">
        <f t="shared" ca="1" si="14"/>
        <v>118690.76618698155</v>
      </c>
      <c r="P23" s="3">
        <f t="shared" ca="1" si="15"/>
        <v>67866</v>
      </c>
      <c r="Q23" s="3">
        <f t="shared" ca="1" si="16"/>
        <v>7180.8386512879642</v>
      </c>
      <c r="R23" s="3">
        <f t="shared" ca="1" si="17"/>
        <v>48789.463931828708</v>
      </c>
      <c r="S23" s="3">
        <f t="shared" ca="1" si="18"/>
        <v>468656.23011881032</v>
      </c>
      <c r="T23" s="3">
        <f t="shared" ca="1" si="19"/>
        <v>204588.2035639777</v>
      </c>
      <c r="U23" s="3">
        <f t="shared" ca="1" si="20"/>
        <v>264068.02655483258</v>
      </c>
      <c r="Z23" s="2">
        <v>10</v>
      </c>
      <c r="AA23" s="3" t="s">
        <v>28</v>
      </c>
    </row>
    <row r="24" spans="1:27" x14ac:dyDescent="0.3">
      <c r="A24" s="3">
        <f t="shared" ca="1" si="1"/>
        <v>2</v>
      </c>
      <c r="B24" s="3" t="str">
        <f t="shared" ca="1" si="2"/>
        <v>Women</v>
      </c>
      <c r="C24" s="3">
        <f t="shared" ca="1" si="3"/>
        <v>27</v>
      </c>
      <c r="D24" s="3">
        <f t="shared" ca="1" si="4"/>
        <v>2</v>
      </c>
      <c r="E24" s="3" t="str">
        <f t="shared" ca="1" si="5"/>
        <v>Construction</v>
      </c>
      <c r="F24" s="3">
        <f t="shared" ca="1" si="6"/>
        <v>4</v>
      </c>
      <c r="G24" s="3" t="str">
        <f t="shared" ca="1" si="0"/>
        <v>Technical</v>
      </c>
      <c r="H24" s="3">
        <f t="shared" ca="1" si="7"/>
        <v>2</v>
      </c>
      <c r="I24" s="3">
        <f t="shared" ca="1" si="8"/>
        <v>2</v>
      </c>
      <c r="J24" s="3">
        <f t="shared" ca="1" si="9"/>
        <v>66144</v>
      </c>
      <c r="K24" s="3">
        <f t="shared" ca="1" si="10"/>
        <v>9</v>
      </c>
      <c r="L24" s="3" t="str">
        <f t="shared" ca="1" si="11"/>
        <v>New Foundland</v>
      </c>
      <c r="M24" s="3">
        <f t="shared" ca="1" si="12"/>
        <v>198432</v>
      </c>
      <c r="N24" s="3">
        <f t="shared" ca="1" si="13"/>
        <v>107267.82556685334</v>
      </c>
      <c r="O24" s="3">
        <f t="shared" ca="1" si="14"/>
        <v>125138.72461308118</v>
      </c>
      <c r="P24" s="3">
        <f t="shared" ca="1" si="15"/>
        <v>16690</v>
      </c>
      <c r="Q24" s="3">
        <f t="shared" ca="1" si="16"/>
        <v>44329.798451214687</v>
      </c>
      <c r="R24" s="3">
        <f t="shared" ca="1" si="17"/>
        <v>8150.9126366178853</v>
      </c>
      <c r="S24" s="3">
        <f t="shared" ca="1" si="18"/>
        <v>331721.6372496991</v>
      </c>
      <c r="T24" s="3">
        <f t="shared" ca="1" si="19"/>
        <v>168287.62401806802</v>
      </c>
      <c r="U24" s="3">
        <f t="shared" ca="1" si="20"/>
        <v>163434.01323163108</v>
      </c>
      <c r="Z24" s="2">
        <v>11</v>
      </c>
      <c r="AA24" s="3" t="s">
        <v>29</v>
      </c>
    </row>
    <row r="25" spans="1:27" x14ac:dyDescent="0.3">
      <c r="A25" s="3">
        <f t="shared" ca="1" si="1"/>
        <v>1</v>
      </c>
      <c r="B25" s="3" t="str">
        <f t="shared" ca="1" si="2"/>
        <v>Men</v>
      </c>
      <c r="C25" s="3">
        <f t="shared" ca="1" si="3"/>
        <v>27</v>
      </c>
      <c r="D25" s="3">
        <f t="shared" ca="1" si="4"/>
        <v>4</v>
      </c>
      <c r="E25" s="3" t="str">
        <f t="shared" ca="1" si="5"/>
        <v>IT</v>
      </c>
      <c r="F25" s="3">
        <f t="shared" ca="1" si="6"/>
        <v>4</v>
      </c>
      <c r="G25" s="3" t="str">
        <f t="shared" ca="1" si="0"/>
        <v>Technical</v>
      </c>
      <c r="H25" s="3">
        <f t="shared" ca="1" si="7"/>
        <v>0</v>
      </c>
      <c r="I25" s="3">
        <f t="shared" ca="1" si="8"/>
        <v>2</v>
      </c>
      <c r="J25" s="3">
        <f t="shared" ca="1" si="9"/>
        <v>57911</v>
      </c>
      <c r="K25" s="3">
        <f t="shared" ca="1" si="10"/>
        <v>11</v>
      </c>
      <c r="L25" s="3" t="str">
        <f t="shared" ca="1" si="11"/>
        <v>Nova Scotia</v>
      </c>
      <c r="M25" s="3">
        <f t="shared" ca="1" si="12"/>
        <v>289555</v>
      </c>
      <c r="N25" s="3">
        <f t="shared" ca="1" si="13"/>
        <v>281195.25960249518</v>
      </c>
      <c r="O25" s="3">
        <f t="shared" ca="1" si="14"/>
        <v>38221.803880751613</v>
      </c>
      <c r="P25" s="3">
        <f t="shared" ca="1" si="15"/>
        <v>20802</v>
      </c>
      <c r="Q25" s="3">
        <f t="shared" ca="1" si="16"/>
        <v>9155.096302462729</v>
      </c>
      <c r="R25" s="3">
        <f t="shared" ca="1" si="17"/>
        <v>63914.904827685939</v>
      </c>
      <c r="S25" s="3">
        <f t="shared" ca="1" si="18"/>
        <v>391691.70870843751</v>
      </c>
      <c r="T25" s="3">
        <f t="shared" ca="1" si="19"/>
        <v>311152.35590495792</v>
      </c>
      <c r="U25" s="3">
        <f t="shared" ca="1" si="20"/>
        <v>80539.352803479589</v>
      </c>
      <c r="Z25" s="2">
        <v>12</v>
      </c>
      <c r="AA25" s="3" t="s">
        <v>30</v>
      </c>
    </row>
    <row r="26" spans="1:27" x14ac:dyDescent="0.3">
      <c r="A26" s="3">
        <f t="shared" ca="1" si="1"/>
        <v>1</v>
      </c>
      <c r="B26" s="3" t="str">
        <f t="shared" ca="1" si="2"/>
        <v>Men</v>
      </c>
      <c r="C26" s="3">
        <f t="shared" ca="1" si="3"/>
        <v>33</v>
      </c>
      <c r="D26" s="3">
        <f t="shared" ca="1" si="4"/>
        <v>3</v>
      </c>
      <c r="E26" s="3" t="str">
        <f t="shared" ca="1" si="5"/>
        <v>Teaching</v>
      </c>
      <c r="F26" s="3">
        <f t="shared" ca="1" si="6"/>
        <v>4</v>
      </c>
      <c r="G26" s="3" t="str">
        <f t="shared" ca="1" si="0"/>
        <v>Technical</v>
      </c>
      <c r="H26" s="3">
        <f t="shared" ca="1" si="7"/>
        <v>0</v>
      </c>
      <c r="I26" s="3">
        <f t="shared" ca="1" si="8"/>
        <v>1</v>
      </c>
      <c r="J26" s="3">
        <f t="shared" ca="1" si="9"/>
        <v>45117</v>
      </c>
      <c r="K26" s="3">
        <f t="shared" ca="1" si="10"/>
        <v>5</v>
      </c>
      <c r="L26" s="3" t="str">
        <f t="shared" ca="1" si="11"/>
        <v>Nunavut</v>
      </c>
      <c r="M26" s="3">
        <f t="shared" ca="1" si="12"/>
        <v>135351</v>
      </c>
      <c r="N26" s="3">
        <f t="shared" ca="1" si="13"/>
        <v>129704.79113049833</v>
      </c>
      <c r="O26" s="3">
        <f t="shared" ca="1" si="14"/>
        <v>36415.353303097036</v>
      </c>
      <c r="P26" s="3">
        <f t="shared" ca="1" si="15"/>
        <v>20448</v>
      </c>
      <c r="Q26" s="3">
        <f t="shared" ca="1" si="16"/>
        <v>10390.039248598203</v>
      </c>
      <c r="R26" s="3">
        <f t="shared" ca="1" si="17"/>
        <v>1590.6133270653968</v>
      </c>
      <c r="S26" s="3">
        <f t="shared" ca="1" si="18"/>
        <v>173356.96663016244</v>
      </c>
      <c r="T26" s="3">
        <f t="shared" ca="1" si="19"/>
        <v>160542.83037909656</v>
      </c>
      <c r="U26" s="3">
        <f t="shared" ca="1" si="20"/>
        <v>12814.13625106588</v>
      </c>
      <c r="Z26" s="2">
        <v>13</v>
      </c>
      <c r="AA26" s="3" t="s">
        <v>33</v>
      </c>
    </row>
    <row r="27" spans="1:27" x14ac:dyDescent="0.3">
      <c r="A27" s="3">
        <f t="shared" ca="1" si="1"/>
        <v>2</v>
      </c>
      <c r="B27" s="3" t="str">
        <f t="shared" ca="1" si="2"/>
        <v>Women</v>
      </c>
      <c r="C27" s="3">
        <f t="shared" ca="1" si="3"/>
        <v>39</v>
      </c>
      <c r="D27" s="3">
        <f t="shared" ca="1" si="4"/>
        <v>4</v>
      </c>
      <c r="E27" s="3" t="str">
        <f t="shared" ca="1" si="5"/>
        <v>IT</v>
      </c>
      <c r="F27" s="3">
        <f t="shared" ca="1" si="6"/>
        <v>5</v>
      </c>
      <c r="G27" s="3" t="str">
        <f t="shared" ca="1" si="0"/>
        <v>Other</v>
      </c>
      <c r="H27" s="3">
        <f t="shared" ca="1" si="7"/>
        <v>3</v>
      </c>
      <c r="I27" s="3">
        <f t="shared" ca="1" si="8"/>
        <v>3</v>
      </c>
      <c r="J27" s="3">
        <f t="shared" ca="1" si="9"/>
        <v>58082</v>
      </c>
      <c r="K27" s="3">
        <f t="shared" ca="1" si="10"/>
        <v>1</v>
      </c>
      <c r="L27" s="3" t="str">
        <f t="shared" ca="1" si="11"/>
        <v>Yukon</v>
      </c>
      <c r="M27" s="3">
        <f t="shared" ca="1" si="12"/>
        <v>348492</v>
      </c>
      <c r="N27" s="3">
        <f t="shared" ca="1" si="13"/>
        <v>137837.72533617457</v>
      </c>
      <c r="O27" s="3">
        <f t="shared" ca="1" si="14"/>
        <v>36850.930652805837</v>
      </c>
      <c r="P27" s="3">
        <f t="shared" ca="1" si="15"/>
        <v>14063</v>
      </c>
      <c r="Q27" s="3">
        <f t="shared" ca="1" si="16"/>
        <v>37345.390590431496</v>
      </c>
      <c r="R27" s="3">
        <f t="shared" ca="1" si="17"/>
        <v>69368.600245553433</v>
      </c>
      <c r="S27" s="3">
        <f t="shared" ca="1" si="18"/>
        <v>454711.53089835925</v>
      </c>
      <c r="T27" s="3">
        <f t="shared" ca="1" si="19"/>
        <v>189246.11592660606</v>
      </c>
      <c r="U27" s="3">
        <f t="shared" ca="1" si="20"/>
        <v>265465.4149717532</v>
      </c>
    </row>
    <row r="28" spans="1:27" x14ac:dyDescent="0.3">
      <c r="A28" s="3">
        <f t="shared" ca="1" si="1"/>
        <v>2</v>
      </c>
      <c r="B28" s="3" t="str">
        <f t="shared" ca="1" si="2"/>
        <v>Women</v>
      </c>
      <c r="C28" s="3">
        <f t="shared" ca="1" si="3"/>
        <v>42</v>
      </c>
      <c r="D28" s="3">
        <f t="shared" ca="1" si="4"/>
        <v>2</v>
      </c>
      <c r="E28" s="3" t="str">
        <f t="shared" ca="1" si="5"/>
        <v>Construction</v>
      </c>
      <c r="F28" s="3">
        <f t="shared" ca="1" si="6"/>
        <v>1</v>
      </c>
      <c r="G28" s="3" t="str">
        <f t="shared" ca="1" si="0"/>
        <v>High School</v>
      </c>
      <c r="H28" s="3">
        <f t="shared" ca="1" si="7"/>
        <v>4</v>
      </c>
      <c r="I28" s="3">
        <f t="shared" ca="1" si="8"/>
        <v>3</v>
      </c>
      <c r="J28" s="3">
        <f t="shared" ca="1" si="9"/>
        <v>29193</v>
      </c>
      <c r="K28" s="3">
        <f t="shared" ca="1" si="10"/>
        <v>7</v>
      </c>
      <c r="L28" s="3" t="str">
        <f t="shared" ca="1" si="11"/>
        <v>Ontario</v>
      </c>
      <c r="M28" s="3">
        <f t="shared" ca="1" si="12"/>
        <v>116772</v>
      </c>
      <c r="N28" s="3">
        <f t="shared" ca="1" si="13"/>
        <v>22621.080109637711</v>
      </c>
      <c r="O28" s="3">
        <f t="shared" ca="1" si="14"/>
        <v>56789.095080782339</v>
      </c>
      <c r="P28" s="3">
        <f t="shared" ca="1" si="15"/>
        <v>45491</v>
      </c>
      <c r="Q28" s="3">
        <f t="shared" ca="1" si="16"/>
        <v>16565.711191425613</v>
      </c>
      <c r="R28" s="3">
        <f t="shared" ca="1" si="17"/>
        <v>8112.8515573589257</v>
      </c>
      <c r="S28" s="3">
        <f t="shared" ca="1" si="18"/>
        <v>181673.94663814126</v>
      </c>
      <c r="T28" s="3">
        <f t="shared" ca="1" si="19"/>
        <v>84677.79130106332</v>
      </c>
      <c r="U28" s="3">
        <f t="shared" ca="1" si="20"/>
        <v>96996.155337077944</v>
      </c>
      <c r="Z28" s="2"/>
      <c r="AA28" s="2" t="s">
        <v>10</v>
      </c>
    </row>
    <row r="29" spans="1:27" x14ac:dyDescent="0.3">
      <c r="A29" s="3">
        <f t="shared" ca="1" si="1"/>
        <v>2</v>
      </c>
      <c r="B29" s="3" t="str">
        <f t="shared" ca="1" si="2"/>
        <v>Women</v>
      </c>
      <c r="C29" s="3">
        <f t="shared" ca="1" si="3"/>
        <v>29</v>
      </c>
      <c r="D29" s="3">
        <f t="shared" ca="1" si="4"/>
        <v>5</v>
      </c>
      <c r="E29" s="3" t="str">
        <f t="shared" ca="1" si="5"/>
        <v>General Work</v>
      </c>
      <c r="F29" s="3">
        <f t="shared" ca="1" si="6"/>
        <v>4</v>
      </c>
      <c r="G29" s="3" t="str">
        <f t="shared" ca="1" si="0"/>
        <v>Technical</v>
      </c>
      <c r="H29" s="3">
        <f t="shared" ca="1" si="7"/>
        <v>2</v>
      </c>
      <c r="I29" s="3">
        <f t="shared" ca="1" si="8"/>
        <v>1</v>
      </c>
      <c r="J29" s="3">
        <f t="shared" ca="1" si="9"/>
        <v>89369</v>
      </c>
      <c r="K29" s="3">
        <f t="shared" ca="1" si="10"/>
        <v>9</v>
      </c>
      <c r="L29" s="3" t="str">
        <f t="shared" ca="1" si="11"/>
        <v>New Foundland</v>
      </c>
      <c r="M29" s="3">
        <f t="shared" ca="1" si="12"/>
        <v>536214</v>
      </c>
      <c r="N29" s="3">
        <f t="shared" ca="1" si="13"/>
        <v>19991.595759528052</v>
      </c>
      <c r="O29" s="3">
        <f t="shared" ca="1" si="14"/>
        <v>85318.507835011449</v>
      </c>
      <c r="P29" s="3">
        <f t="shared" ca="1" si="15"/>
        <v>61197</v>
      </c>
      <c r="Q29" s="3">
        <f t="shared" ca="1" si="16"/>
        <v>45815.318579583698</v>
      </c>
      <c r="R29" s="3">
        <f t="shared" ca="1" si="17"/>
        <v>13194.600939214426</v>
      </c>
      <c r="S29" s="3">
        <f t="shared" ca="1" si="18"/>
        <v>634727.10877422593</v>
      </c>
      <c r="T29" s="3">
        <f t="shared" ca="1" si="19"/>
        <v>127003.91433911174</v>
      </c>
      <c r="U29" s="3">
        <f t="shared" ca="1" si="20"/>
        <v>507723.19443511416</v>
      </c>
      <c r="Z29" s="2">
        <v>1</v>
      </c>
      <c r="AA29" s="3" t="s">
        <v>11</v>
      </c>
    </row>
    <row r="30" spans="1:27" x14ac:dyDescent="0.3">
      <c r="A30" s="3">
        <f t="shared" ca="1" si="1"/>
        <v>2</v>
      </c>
      <c r="B30" s="3" t="str">
        <f t="shared" ca="1" si="2"/>
        <v>Women</v>
      </c>
      <c r="C30" s="3">
        <f t="shared" ca="1" si="3"/>
        <v>38</v>
      </c>
      <c r="D30" s="3">
        <f t="shared" ca="1" si="4"/>
        <v>3</v>
      </c>
      <c r="E30" s="3" t="str">
        <f t="shared" ca="1" si="5"/>
        <v>Teaching</v>
      </c>
      <c r="F30" s="3">
        <f t="shared" ca="1" si="6"/>
        <v>1</v>
      </c>
      <c r="G30" s="3" t="str">
        <f t="shared" ca="1" si="0"/>
        <v>High School</v>
      </c>
      <c r="H30" s="3">
        <f t="shared" ca="1" si="7"/>
        <v>2</v>
      </c>
      <c r="I30" s="3">
        <f t="shared" ca="1" si="8"/>
        <v>2</v>
      </c>
      <c r="J30" s="3">
        <f t="shared" ca="1" si="9"/>
        <v>55439</v>
      </c>
      <c r="K30" s="3">
        <f t="shared" ca="1" si="10"/>
        <v>11</v>
      </c>
      <c r="L30" s="3" t="str">
        <f t="shared" ca="1" si="11"/>
        <v>Nova Scotia</v>
      </c>
      <c r="M30" s="3">
        <f t="shared" ref="M30:M93" ca="1" si="21">J30*RANDBETWEEN(3,6)</f>
        <v>221756</v>
      </c>
      <c r="N30" s="3">
        <f t="shared" ca="1" si="13"/>
        <v>155206.86574597808</v>
      </c>
      <c r="O30" s="3">
        <f t="shared" ref="O30:O93" ca="1" si="22">I30*RAND()*J30</f>
        <v>83489.59573901062</v>
      </c>
      <c r="P30" s="3">
        <f t="shared" ca="1" si="15"/>
        <v>30912</v>
      </c>
      <c r="Q30" s="3">
        <f t="shared" ref="Q30:Q93" ca="1" si="23">RAND()*J30</f>
        <v>43962.454015760297</v>
      </c>
      <c r="R30" s="3">
        <f t="shared" ref="R30:R93" ca="1" si="24">RAND()*J30*1.5</f>
        <v>14280.184287492768</v>
      </c>
      <c r="S30" s="3">
        <f t="shared" ref="S30:S93" ca="1" si="25">M30+O30+R30</f>
        <v>319525.78002650337</v>
      </c>
      <c r="T30" s="3">
        <f t="shared" ref="T30:T93" ca="1" si="26">N30+P30+Q30</f>
        <v>230081.31976173838</v>
      </c>
      <c r="U30" s="3">
        <f t="shared" ref="U30:U93" ca="1" si="27">S30-T30</f>
        <v>89444.460264764988</v>
      </c>
      <c r="Z30" s="2">
        <v>2</v>
      </c>
      <c r="AA30" s="3" t="s">
        <v>12</v>
      </c>
    </row>
    <row r="31" spans="1:27" x14ac:dyDescent="0.3">
      <c r="A31" s="3">
        <f t="shared" ca="1" si="1"/>
        <v>2</v>
      </c>
      <c r="B31" s="3" t="str">
        <f t="shared" ca="1" si="2"/>
        <v>Women</v>
      </c>
      <c r="C31" s="3">
        <f t="shared" ca="1" si="3"/>
        <v>25</v>
      </c>
      <c r="D31" s="3">
        <f t="shared" ca="1" si="4"/>
        <v>3</v>
      </c>
      <c r="E31" s="3" t="str">
        <f t="shared" ca="1" si="5"/>
        <v>Teaching</v>
      </c>
      <c r="F31" s="3">
        <f t="shared" ca="1" si="6"/>
        <v>1</v>
      </c>
      <c r="G31" s="3" t="str">
        <f t="shared" ca="1" si="0"/>
        <v>High School</v>
      </c>
      <c r="H31" s="3">
        <f t="shared" ca="1" si="7"/>
        <v>3</v>
      </c>
      <c r="I31" s="3">
        <f t="shared" ca="1" si="8"/>
        <v>2</v>
      </c>
      <c r="J31" s="3">
        <f t="shared" ca="1" si="9"/>
        <v>60746</v>
      </c>
      <c r="K31" s="3">
        <f t="shared" ca="1" si="10"/>
        <v>11</v>
      </c>
      <c r="L31" s="3" t="str">
        <f t="shared" ca="1" si="11"/>
        <v>Nova Scotia</v>
      </c>
      <c r="M31" s="3">
        <f t="shared" ca="1" si="21"/>
        <v>242984</v>
      </c>
      <c r="N31" s="3">
        <f t="shared" ca="1" si="13"/>
        <v>106275.55836230425</v>
      </c>
      <c r="O31" s="3">
        <f t="shared" ca="1" si="22"/>
        <v>120209.91794086483</v>
      </c>
      <c r="P31" s="3">
        <f t="shared" ca="1" si="15"/>
        <v>96276</v>
      </c>
      <c r="Q31" s="3">
        <f t="shared" ca="1" si="23"/>
        <v>43798.962100840123</v>
      </c>
      <c r="R31" s="3">
        <f t="shared" ca="1" si="24"/>
        <v>46299.491662127795</v>
      </c>
      <c r="S31" s="3">
        <f t="shared" ca="1" si="25"/>
        <v>409493.40960299259</v>
      </c>
      <c r="T31" s="3">
        <f t="shared" ca="1" si="26"/>
        <v>246350.52046314435</v>
      </c>
      <c r="U31" s="3">
        <f t="shared" ca="1" si="27"/>
        <v>163142.88913984824</v>
      </c>
      <c r="Z31" s="2">
        <v>3</v>
      </c>
      <c r="AA31" s="3" t="s">
        <v>13</v>
      </c>
    </row>
    <row r="32" spans="1:27" x14ac:dyDescent="0.3">
      <c r="A32" s="3">
        <f t="shared" ca="1" si="1"/>
        <v>1</v>
      </c>
      <c r="B32" s="3" t="str">
        <f t="shared" ca="1" si="2"/>
        <v>Men</v>
      </c>
      <c r="C32" s="3">
        <f t="shared" ca="1" si="3"/>
        <v>45</v>
      </c>
      <c r="D32" s="3">
        <f t="shared" ca="1" si="4"/>
        <v>3</v>
      </c>
      <c r="E32" s="3" t="str">
        <f t="shared" ca="1" si="5"/>
        <v>Teaching</v>
      </c>
      <c r="F32" s="3">
        <f t="shared" ca="1" si="6"/>
        <v>3</v>
      </c>
      <c r="G32" s="3" t="str">
        <f t="shared" ca="1" si="0"/>
        <v>University</v>
      </c>
      <c r="H32" s="3">
        <f t="shared" ca="1" si="7"/>
        <v>2</v>
      </c>
      <c r="I32" s="3">
        <f t="shared" ca="1" si="8"/>
        <v>1</v>
      </c>
      <c r="J32" s="3">
        <f t="shared" ca="1" si="9"/>
        <v>88259</v>
      </c>
      <c r="K32" s="3">
        <f t="shared" ca="1" si="10"/>
        <v>10</v>
      </c>
      <c r="L32" s="3" t="str">
        <f t="shared" ca="1" si="11"/>
        <v>New Brunckwick</v>
      </c>
      <c r="M32" s="3">
        <f t="shared" ca="1" si="21"/>
        <v>353036</v>
      </c>
      <c r="N32" s="3">
        <f t="shared" ca="1" si="13"/>
        <v>285667.93917304691</v>
      </c>
      <c r="O32" s="3">
        <f t="shared" ca="1" si="22"/>
        <v>49638.328194925933</v>
      </c>
      <c r="P32" s="3">
        <f t="shared" ca="1" si="15"/>
        <v>49109</v>
      </c>
      <c r="Q32" s="3">
        <f t="shared" ca="1" si="23"/>
        <v>10701.675543376161</v>
      </c>
      <c r="R32" s="3">
        <f t="shared" ca="1" si="24"/>
        <v>122993.62093257377</v>
      </c>
      <c r="S32" s="3">
        <f t="shared" ca="1" si="25"/>
        <v>525667.94912749971</v>
      </c>
      <c r="T32" s="3">
        <f t="shared" ca="1" si="26"/>
        <v>345478.61471642309</v>
      </c>
      <c r="U32" s="3">
        <f t="shared" ca="1" si="27"/>
        <v>180189.33441107662</v>
      </c>
      <c r="Z32" s="2">
        <v>4</v>
      </c>
      <c r="AA32" s="3" t="s">
        <v>14</v>
      </c>
    </row>
    <row r="33" spans="1:27" x14ac:dyDescent="0.3">
      <c r="A33" s="3">
        <f t="shared" ca="1" si="1"/>
        <v>1</v>
      </c>
      <c r="B33" s="3" t="str">
        <f t="shared" ca="1" si="2"/>
        <v>Men</v>
      </c>
      <c r="C33" s="3">
        <f t="shared" ca="1" si="3"/>
        <v>37</v>
      </c>
      <c r="D33" s="3">
        <f t="shared" ca="1" si="4"/>
        <v>6</v>
      </c>
      <c r="E33" s="3" t="str">
        <f t="shared" ca="1" si="5"/>
        <v>Agriculture</v>
      </c>
      <c r="F33" s="3">
        <f t="shared" ca="1" si="6"/>
        <v>4</v>
      </c>
      <c r="G33" s="3" t="str">
        <f t="shared" ca="1" si="0"/>
        <v>Technical</v>
      </c>
      <c r="H33" s="3">
        <f t="shared" ca="1" si="7"/>
        <v>1</v>
      </c>
      <c r="I33" s="3">
        <f t="shared" ca="1" si="8"/>
        <v>1</v>
      </c>
      <c r="J33" s="3">
        <f t="shared" ca="1" si="9"/>
        <v>35410</v>
      </c>
      <c r="K33" s="3">
        <f t="shared" ca="1" si="10"/>
        <v>8</v>
      </c>
      <c r="L33" s="3" t="str">
        <f t="shared" ca="1" si="11"/>
        <v>Quebec</v>
      </c>
      <c r="M33" s="3">
        <f t="shared" ca="1" si="21"/>
        <v>212460</v>
      </c>
      <c r="N33" s="3">
        <f t="shared" ca="1" si="13"/>
        <v>165538.52316641618</v>
      </c>
      <c r="O33" s="3">
        <f t="shared" ca="1" si="22"/>
        <v>24793.042170499124</v>
      </c>
      <c r="P33" s="3">
        <f t="shared" ca="1" si="15"/>
        <v>22453</v>
      </c>
      <c r="Q33" s="3">
        <f t="shared" ca="1" si="23"/>
        <v>31705.658430777781</v>
      </c>
      <c r="R33" s="3">
        <f t="shared" ca="1" si="24"/>
        <v>932.66150096745662</v>
      </c>
      <c r="S33" s="3">
        <f t="shared" ca="1" si="25"/>
        <v>238185.70367146659</v>
      </c>
      <c r="T33" s="3">
        <f t="shared" ca="1" si="26"/>
        <v>219697.18159719396</v>
      </c>
      <c r="U33" s="3">
        <f t="shared" ca="1" si="27"/>
        <v>18488.522074272623</v>
      </c>
      <c r="Z33" s="2">
        <v>5</v>
      </c>
      <c r="AA33" s="3" t="s">
        <v>15</v>
      </c>
    </row>
    <row r="34" spans="1:27" x14ac:dyDescent="0.3">
      <c r="A34" s="3">
        <f t="shared" ca="1" si="1"/>
        <v>1</v>
      </c>
      <c r="B34" s="3" t="str">
        <f t="shared" ca="1" si="2"/>
        <v>Men</v>
      </c>
      <c r="C34" s="3">
        <f t="shared" ca="1" si="3"/>
        <v>30</v>
      </c>
      <c r="D34" s="3">
        <f t="shared" ca="1" si="4"/>
        <v>2</v>
      </c>
      <c r="E34" s="3" t="str">
        <f t="shared" ca="1" si="5"/>
        <v>Construction</v>
      </c>
      <c r="F34" s="3">
        <f t="shared" ca="1" si="6"/>
        <v>3</v>
      </c>
      <c r="G34" s="3" t="str">
        <f t="shared" ca="1" si="0"/>
        <v>University</v>
      </c>
      <c r="H34" s="3">
        <f t="shared" ca="1" si="7"/>
        <v>4</v>
      </c>
      <c r="I34" s="3">
        <f t="shared" ca="1" si="8"/>
        <v>3</v>
      </c>
      <c r="J34" s="3">
        <f t="shared" ca="1" si="9"/>
        <v>63496</v>
      </c>
      <c r="K34" s="3">
        <f t="shared" ca="1" si="10"/>
        <v>2</v>
      </c>
      <c r="L34" s="3" t="str">
        <f t="shared" ca="1" si="11"/>
        <v>BC</v>
      </c>
      <c r="M34" s="3">
        <f t="shared" ca="1" si="21"/>
        <v>380976</v>
      </c>
      <c r="N34" s="3">
        <f t="shared" ca="1" si="13"/>
        <v>198316.08708019723</v>
      </c>
      <c r="O34" s="3">
        <f t="shared" ca="1" si="22"/>
        <v>128906.53786073746</v>
      </c>
      <c r="P34" s="3">
        <f t="shared" ca="1" si="15"/>
        <v>125162</v>
      </c>
      <c r="Q34" s="3">
        <f t="shared" ca="1" si="23"/>
        <v>57329.224656320766</v>
      </c>
      <c r="R34" s="3">
        <f t="shared" ca="1" si="24"/>
        <v>52930.031801325007</v>
      </c>
      <c r="S34" s="3">
        <f t="shared" ca="1" si="25"/>
        <v>562812.56966206245</v>
      </c>
      <c r="T34" s="3">
        <f t="shared" ca="1" si="26"/>
        <v>380807.31173651799</v>
      </c>
      <c r="U34" s="3">
        <f t="shared" ca="1" si="27"/>
        <v>182005.25792554446</v>
      </c>
    </row>
    <row r="35" spans="1:27" x14ac:dyDescent="0.3">
      <c r="A35" s="3">
        <f t="shared" ca="1" si="1"/>
        <v>2</v>
      </c>
      <c r="B35" s="3" t="str">
        <f t="shared" ca="1" si="2"/>
        <v>Women</v>
      </c>
      <c r="C35" s="3">
        <f t="shared" ca="1" si="3"/>
        <v>35</v>
      </c>
      <c r="D35" s="3">
        <f t="shared" ca="1" si="4"/>
        <v>3</v>
      </c>
      <c r="E35" s="3" t="str">
        <f t="shared" ca="1" si="5"/>
        <v>Teaching</v>
      </c>
      <c r="F35" s="3">
        <f t="shared" ca="1" si="6"/>
        <v>5</v>
      </c>
      <c r="G35" s="3" t="str">
        <f t="shared" ca="1" si="0"/>
        <v>Other</v>
      </c>
      <c r="H35" s="3">
        <f t="shared" ca="1" si="7"/>
        <v>1</v>
      </c>
      <c r="I35" s="3">
        <f t="shared" ca="1" si="8"/>
        <v>3</v>
      </c>
      <c r="J35" s="3">
        <f t="shared" ca="1" si="9"/>
        <v>83215</v>
      </c>
      <c r="K35" s="3">
        <f t="shared" ca="1" si="10"/>
        <v>5</v>
      </c>
      <c r="L35" s="3" t="str">
        <f t="shared" ca="1" si="11"/>
        <v>Nunavut</v>
      </c>
      <c r="M35" s="3">
        <f t="shared" ca="1" si="21"/>
        <v>249645</v>
      </c>
      <c r="N35" s="3">
        <f t="shared" ca="1" si="13"/>
        <v>169755.60789474461</v>
      </c>
      <c r="O35" s="3">
        <f t="shared" ca="1" si="22"/>
        <v>52484.123104810235</v>
      </c>
      <c r="P35" s="3">
        <f t="shared" ca="1" si="15"/>
        <v>7623</v>
      </c>
      <c r="Q35" s="3">
        <f t="shared" ca="1" si="23"/>
        <v>39486.794056687613</v>
      </c>
      <c r="R35" s="3">
        <f t="shared" ca="1" si="24"/>
        <v>89289.230921712006</v>
      </c>
      <c r="S35" s="3">
        <f t="shared" ca="1" si="25"/>
        <v>391418.35402652225</v>
      </c>
      <c r="T35" s="3">
        <f t="shared" ca="1" si="26"/>
        <v>216865.40195143223</v>
      </c>
      <c r="U35" s="3">
        <f t="shared" ca="1" si="27"/>
        <v>174552.95207509003</v>
      </c>
    </row>
    <row r="36" spans="1:27" x14ac:dyDescent="0.3">
      <c r="A36" s="3">
        <f t="shared" ca="1" si="1"/>
        <v>2</v>
      </c>
      <c r="B36" s="3" t="str">
        <f t="shared" ca="1" si="2"/>
        <v>Women</v>
      </c>
      <c r="C36" s="3">
        <f t="shared" ca="1" si="3"/>
        <v>38</v>
      </c>
      <c r="D36" s="3">
        <f t="shared" ca="1" si="4"/>
        <v>6</v>
      </c>
      <c r="E36" s="3" t="str">
        <f t="shared" ca="1" si="5"/>
        <v>Agriculture</v>
      </c>
      <c r="F36" s="3">
        <f t="shared" ca="1" si="6"/>
        <v>4</v>
      </c>
      <c r="G36" s="3" t="str">
        <f t="shared" ca="1" si="0"/>
        <v>Technical</v>
      </c>
      <c r="H36" s="3">
        <f t="shared" ca="1" si="7"/>
        <v>2</v>
      </c>
      <c r="I36" s="3">
        <f t="shared" ca="1" si="8"/>
        <v>3</v>
      </c>
      <c r="J36" s="3">
        <f t="shared" ca="1" si="9"/>
        <v>76300</v>
      </c>
      <c r="K36" s="3">
        <f t="shared" ca="1" si="10"/>
        <v>5</v>
      </c>
      <c r="L36" s="3" t="str">
        <f t="shared" ca="1" si="11"/>
        <v>Nunavut</v>
      </c>
      <c r="M36" s="3">
        <f t="shared" ca="1" si="21"/>
        <v>381500</v>
      </c>
      <c r="N36" s="3">
        <f t="shared" ca="1" si="13"/>
        <v>38650.687805566457</v>
      </c>
      <c r="O36" s="3">
        <f t="shared" ca="1" si="22"/>
        <v>162701.94621121426</v>
      </c>
      <c r="P36" s="3">
        <f t="shared" ca="1" si="15"/>
        <v>23401</v>
      </c>
      <c r="Q36" s="3">
        <f t="shared" ca="1" si="23"/>
        <v>6231.2009783187168</v>
      </c>
      <c r="R36" s="3">
        <f t="shared" ca="1" si="24"/>
        <v>74538.414576499985</v>
      </c>
      <c r="S36" s="3">
        <f t="shared" ca="1" si="25"/>
        <v>618740.36078771425</v>
      </c>
      <c r="T36" s="3">
        <f t="shared" ca="1" si="26"/>
        <v>68282.888783885166</v>
      </c>
      <c r="U36" s="3">
        <f t="shared" ca="1" si="27"/>
        <v>550457.47200382908</v>
      </c>
    </row>
    <row r="37" spans="1:27" x14ac:dyDescent="0.3">
      <c r="A37" s="3">
        <f t="shared" ca="1" si="1"/>
        <v>1</v>
      </c>
      <c r="B37" s="3" t="str">
        <f t="shared" ca="1" si="2"/>
        <v>Men</v>
      </c>
      <c r="C37" s="3">
        <f t="shared" ca="1" si="3"/>
        <v>27</v>
      </c>
      <c r="D37" s="3">
        <f t="shared" ca="1" si="4"/>
        <v>2</v>
      </c>
      <c r="E37" s="3" t="str">
        <f t="shared" ca="1" si="5"/>
        <v>Construction</v>
      </c>
      <c r="F37" s="3">
        <f t="shared" ca="1" si="6"/>
        <v>5</v>
      </c>
      <c r="G37" s="3" t="str">
        <f t="shared" ca="1" si="0"/>
        <v>Other</v>
      </c>
      <c r="H37" s="3">
        <f t="shared" ca="1" si="7"/>
        <v>4</v>
      </c>
      <c r="I37" s="3">
        <f t="shared" ca="1" si="8"/>
        <v>1</v>
      </c>
      <c r="J37" s="3">
        <f t="shared" ca="1" si="9"/>
        <v>30744</v>
      </c>
      <c r="K37" s="3">
        <f t="shared" ca="1" si="10"/>
        <v>11</v>
      </c>
      <c r="L37" s="3" t="str">
        <f t="shared" ca="1" si="11"/>
        <v>Nova Scotia</v>
      </c>
      <c r="M37" s="3">
        <f t="shared" ca="1" si="21"/>
        <v>92232</v>
      </c>
      <c r="N37" s="3">
        <f t="shared" ca="1" si="13"/>
        <v>38217.253591657274</v>
      </c>
      <c r="O37" s="3">
        <f t="shared" ca="1" si="22"/>
        <v>6509.165223099797</v>
      </c>
      <c r="P37" s="3">
        <f t="shared" ca="1" si="15"/>
        <v>1764</v>
      </c>
      <c r="Q37" s="3">
        <f t="shared" ca="1" si="23"/>
        <v>12620.035803447363</v>
      </c>
      <c r="R37" s="3">
        <f t="shared" ca="1" si="24"/>
        <v>36305.214549366472</v>
      </c>
      <c r="S37" s="3">
        <f t="shared" ca="1" si="25"/>
        <v>135046.37977246626</v>
      </c>
      <c r="T37" s="3">
        <f t="shared" ca="1" si="26"/>
        <v>52601.289395104635</v>
      </c>
      <c r="U37" s="3">
        <f t="shared" ca="1" si="27"/>
        <v>82445.09037736163</v>
      </c>
    </row>
    <row r="38" spans="1:27" x14ac:dyDescent="0.3">
      <c r="A38" s="3">
        <f t="shared" ca="1" si="1"/>
        <v>1</v>
      </c>
      <c r="B38" s="3" t="str">
        <f t="shared" ca="1" si="2"/>
        <v>Men</v>
      </c>
      <c r="C38" s="3">
        <f t="shared" ca="1" si="3"/>
        <v>28</v>
      </c>
      <c r="D38" s="3">
        <f t="shared" ca="1" si="4"/>
        <v>1</v>
      </c>
      <c r="E38" s="3" t="str">
        <f t="shared" ca="1" si="5"/>
        <v>Health</v>
      </c>
      <c r="F38" s="3">
        <f t="shared" ca="1" si="6"/>
        <v>1</v>
      </c>
      <c r="G38" s="3" t="str">
        <f t="shared" ca="1" si="0"/>
        <v>High School</v>
      </c>
      <c r="H38" s="3">
        <f t="shared" ca="1" si="7"/>
        <v>3</v>
      </c>
      <c r="I38" s="3">
        <f t="shared" ca="1" si="8"/>
        <v>1</v>
      </c>
      <c r="J38" s="3">
        <f t="shared" ca="1" si="9"/>
        <v>87760</v>
      </c>
      <c r="K38" s="3">
        <f t="shared" ca="1" si="10"/>
        <v>8</v>
      </c>
      <c r="L38" s="3" t="str">
        <f t="shared" ca="1" si="11"/>
        <v>Quebec</v>
      </c>
      <c r="M38" s="3">
        <f t="shared" ca="1" si="21"/>
        <v>263280</v>
      </c>
      <c r="N38" s="3">
        <f t="shared" ca="1" si="13"/>
        <v>65527.56858642216</v>
      </c>
      <c r="O38" s="3">
        <f t="shared" ca="1" si="22"/>
        <v>10878.580783457324</v>
      </c>
      <c r="P38" s="3">
        <f t="shared" ca="1" si="15"/>
        <v>1652</v>
      </c>
      <c r="Q38" s="3">
        <f t="shared" ca="1" si="23"/>
        <v>7560.1275510784299</v>
      </c>
      <c r="R38" s="3">
        <f t="shared" ca="1" si="24"/>
        <v>98641.212141603814</v>
      </c>
      <c r="S38" s="3">
        <f t="shared" ca="1" si="25"/>
        <v>372799.79292506113</v>
      </c>
      <c r="T38" s="3">
        <f t="shared" ca="1" si="26"/>
        <v>74739.696137500592</v>
      </c>
      <c r="U38" s="3">
        <f t="shared" ca="1" si="27"/>
        <v>298060.09678756056</v>
      </c>
    </row>
    <row r="39" spans="1:27" x14ac:dyDescent="0.3">
      <c r="A39" s="3">
        <f t="shared" ca="1" si="1"/>
        <v>1</v>
      </c>
      <c r="B39" s="3" t="str">
        <f t="shared" ca="1" si="2"/>
        <v>Men</v>
      </c>
      <c r="C39" s="3">
        <f t="shared" ca="1" si="3"/>
        <v>45</v>
      </c>
      <c r="D39" s="3">
        <f t="shared" ca="1" si="4"/>
        <v>5</v>
      </c>
      <c r="E39" s="3" t="str">
        <f t="shared" ca="1" si="5"/>
        <v>General Work</v>
      </c>
      <c r="F39" s="3">
        <f t="shared" ca="1" si="6"/>
        <v>2</v>
      </c>
      <c r="G39" s="3" t="str">
        <f t="shared" ca="1" si="0"/>
        <v>College</v>
      </c>
      <c r="H39" s="3">
        <f t="shared" ca="1" si="7"/>
        <v>2</v>
      </c>
      <c r="I39" s="3">
        <f t="shared" ca="1" si="8"/>
        <v>3</v>
      </c>
      <c r="J39" s="3">
        <f t="shared" ca="1" si="9"/>
        <v>27963</v>
      </c>
      <c r="K39" s="3">
        <f t="shared" ca="1" si="10"/>
        <v>2</v>
      </c>
      <c r="L39" s="3" t="str">
        <f t="shared" ca="1" si="11"/>
        <v>BC</v>
      </c>
      <c r="M39" s="3">
        <f t="shared" ca="1" si="21"/>
        <v>111852</v>
      </c>
      <c r="N39" s="3">
        <f t="shared" ca="1" si="13"/>
        <v>90337.156526795821</v>
      </c>
      <c r="O39" s="3">
        <f t="shared" ca="1" si="22"/>
        <v>55684.458547977309</v>
      </c>
      <c r="P39" s="3">
        <f t="shared" ca="1" si="15"/>
        <v>41585</v>
      </c>
      <c r="Q39" s="3">
        <f t="shared" ca="1" si="23"/>
        <v>16878.248088208144</v>
      </c>
      <c r="R39" s="3">
        <f t="shared" ca="1" si="24"/>
        <v>23125.932197884456</v>
      </c>
      <c r="S39" s="3">
        <f t="shared" ca="1" si="25"/>
        <v>190662.39074586178</v>
      </c>
      <c r="T39" s="3">
        <f t="shared" ca="1" si="26"/>
        <v>148800.40461500396</v>
      </c>
      <c r="U39" s="3">
        <f t="shared" ca="1" si="27"/>
        <v>41861.986130857811</v>
      </c>
    </row>
    <row r="40" spans="1:27" x14ac:dyDescent="0.3">
      <c r="A40" s="3">
        <f t="shared" ca="1" si="1"/>
        <v>2</v>
      </c>
      <c r="B40" s="3" t="str">
        <f t="shared" ca="1" si="2"/>
        <v>Women</v>
      </c>
      <c r="C40" s="3">
        <f t="shared" ca="1" si="3"/>
        <v>43</v>
      </c>
      <c r="D40" s="3">
        <f t="shared" ca="1" si="4"/>
        <v>5</v>
      </c>
      <c r="E40" s="3" t="str">
        <f t="shared" ca="1" si="5"/>
        <v>General Work</v>
      </c>
      <c r="F40" s="3">
        <f t="shared" ca="1" si="6"/>
        <v>3</v>
      </c>
      <c r="G40" s="3" t="str">
        <f t="shared" ca="1" si="0"/>
        <v>University</v>
      </c>
      <c r="H40" s="3">
        <f t="shared" ca="1" si="7"/>
        <v>3</v>
      </c>
      <c r="I40" s="3">
        <f t="shared" ca="1" si="8"/>
        <v>1</v>
      </c>
      <c r="J40" s="3">
        <f t="shared" ca="1" si="9"/>
        <v>89627</v>
      </c>
      <c r="K40" s="3">
        <f t="shared" ca="1" si="10"/>
        <v>12</v>
      </c>
      <c r="L40" s="3" t="str">
        <f t="shared" ca="1" si="11"/>
        <v>Prince Edward Island</v>
      </c>
      <c r="M40" s="3">
        <f t="shared" ca="1" si="21"/>
        <v>448135</v>
      </c>
      <c r="N40" s="3">
        <f t="shared" ca="1" si="13"/>
        <v>72797.399004388353</v>
      </c>
      <c r="O40" s="3">
        <f t="shared" ca="1" si="22"/>
        <v>84057.34065966247</v>
      </c>
      <c r="P40" s="3">
        <f t="shared" ca="1" si="15"/>
        <v>33928</v>
      </c>
      <c r="Q40" s="3">
        <f t="shared" ca="1" si="23"/>
        <v>89519.251016082577</v>
      </c>
      <c r="R40" s="3">
        <f t="shared" ca="1" si="24"/>
        <v>2120.2459694274708</v>
      </c>
      <c r="S40" s="3">
        <f t="shared" ca="1" si="25"/>
        <v>534312.58662909002</v>
      </c>
      <c r="T40" s="3">
        <f t="shared" ca="1" si="26"/>
        <v>196244.65002047093</v>
      </c>
      <c r="U40" s="3">
        <f t="shared" ca="1" si="27"/>
        <v>338067.93660861906</v>
      </c>
    </row>
    <row r="41" spans="1:27" x14ac:dyDescent="0.3">
      <c r="A41" s="3">
        <f t="shared" ca="1" si="1"/>
        <v>2</v>
      </c>
      <c r="B41" s="3" t="str">
        <f t="shared" ca="1" si="2"/>
        <v>Women</v>
      </c>
      <c r="C41" s="3">
        <f t="shared" ca="1" si="3"/>
        <v>37</v>
      </c>
      <c r="D41" s="3">
        <f t="shared" ca="1" si="4"/>
        <v>4</v>
      </c>
      <c r="E41" s="3" t="str">
        <f t="shared" ca="1" si="5"/>
        <v>IT</v>
      </c>
      <c r="F41" s="3">
        <f t="shared" ca="1" si="6"/>
        <v>4</v>
      </c>
      <c r="G41" s="3" t="str">
        <f t="shared" ca="1" si="0"/>
        <v>Technical</v>
      </c>
      <c r="H41" s="3">
        <f t="shared" ca="1" si="7"/>
        <v>1</v>
      </c>
      <c r="I41" s="3">
        <f t="shared" ca="1" si="8"/>
        <v>2</v>
      </c>
      <c r="J41" s="3">
        <f t="shared" ca="1" si="9"/>
        <v>27185</v>
      </c>
      <c r="K41" s="3">
        <f t="shared" ca="1" si="10"/>
        <v>6</v>
      </c>
      <c r="L41" s="3" t="str">
        <f t="shared" ca="1" si="11"/>
        <v>Saskatchewan</v>
      </c>
      <c r="M41" s="3">
        <f t="shared" ca="1" si="21"/>
        <v>81555</v>
      </c>
      <c r="N41" s="3">
        <f t="shared" ca="1" si="13"/>
        <v>32121.958958191219</v>
      </c>
      <c r="O41" s="3">
        <f t="shared" ca="1" si="22"/>
        <v>13695.774967679326</v>
      </c>
      <c r="P41" s="3">
        <f t="shared" ca="1" si="15"/>
        <v>11899</v>
      </c>
      <c r="Q41" s="3">
        <f t="shared" ca="1" si="23"/>
        <v>4002.0923454553845</v>
      </c>
      <c r="R41" s="3">
        <f t="shared" ca="1" si="24"/>
        <v>19364.714155879214</v>
      </c>
      <c r="S41" s="3">
        <f t="shared" ca="1" si="25"/>
        <v>114615.48912355854</v>
      </c>
      <c r="T41" s="3">
        <f t="shared" ca="1" si="26"/>
        <v>48023.0513036466</v>
      </c>
      <c r="U41" s="3">
        <f t="shared" ca="1" si="27"/>
        <v>66592.437819911938</v>
      </c>
    </row>
    <row r="42" spans="1:27" x14ac:dyDescent="0.3">
      <c r="A42" s="3">
        <f t="shared" ca="1" si="1"/>
        <v>1</v>
      </c>
      <c r="B42" s="3" t="str">
        <f t="shared" ca="1" si="2"/>
        <v>Men</v>
      </c>
      <c r="C42" s="3">
        <f t="shared" ca="1" si="3"/>
        <v>31</v>
      </c>
      <c r="D42" s="3">
        <f t="shared" ca="1" si="4"/>
        <v>3</v>
      </c>
      <c r="E42" s="3" t="str">
        <f t="shared" ca="1" si="5"/>
        <v>Teaching</v>
      </c>
      <c r="F42" s="3">
        <f t="shared" ca="1" si="6"/>
        <v>2</v>
      </c>
      <c r="G42" s="3" t="str">
        <f t="shared" ca="1" si="0"/>
        <v>College</v>
      </c>
      <c r="H42" s="3">
        <f t="shared" ca="1" si="7"/>
        <v>2</v>
      </c>
      <c r="I42" s="3">
        <f t="shared" ca="1" si="8"/>
        <v>1</v>
      </c>
      <c r="J42" s="3">
        <f t="shared" ca="1" si="9"/>
        <v>55336</v>
      </c>
      <c r="K42" s="3">
        <f t="shared" ca="1" si="10"/>
        <v>6</v>
      </c>
      <c r="L42" s="3" t="str">
        <f t="shared" ca="1" si="11"/>
        <v>Saskatchewan</v>
      </c>
      <c r="M42" s="3">
        <f t="shared" ca="1" si="21"/>
        <v>332016</v>
      </c>
      <c r="N42" s="3">
        <f t="shared" ca="1" si="13"/>
        <v>74175.626364058393</v>
      </c>
      <c r="O42" s="3">
        <f t="shared" ca="1" si="22"/>
        <v>18896.75611142231</v>
      </c>
      <c r="P42" s="3">
        <f t="shared" ca="1" si="15"/>
        <v>13472</v>
      </c>
      <c r="Q42" s="3">
        <f t="shared" ca="1" si="23"/>
        <v>54602.596569521673</v>
      </c>
      <c r="R42" s="3">
        <f t="shared" ca="1" si="24"/>
        <v>41119.677461772997</v>
      </c>
      <c r="S42" s="3">
        <f t="shared" ca="1" si="25"/>
        <v>392032.4335731953</v>
      </c>
      <c r="T42" s="3">
        <f t="shared" ca="1" si="26"/>
        <v>142250.22293358005</v>
      </c>
      <c r="U42" s="3">
        <f t="shared" ca="1" si="27"/>
        <v>249782.21063961525</v>
      </c>
    </row>
    <row r="43" spans="1:27" x14ac:dyDescent="0.3">
      <c r="A43" s="3">
        <f t="shared" ca="1" si="1"/>
        <v>2</v>
      </c>
      <c r="B43" s="3" t="str">
        <f t="shared" ca="1" si="2"/>
        <v>Women</v>
      </c>
      <c r="C43" s="3">
        <f t="shared" ca="1" si="3"/>
        <v>31</v>
      </c>
      <c r="D43" s="3">
        <f t="shared" ca="1" si="4"/>
        <v>5</v>
      </c>
      <c r="E43" s="3" t="str">
        <f t="shared" ca="1" si="5"/>
        <v>General Work</v>
      </c>
      <c r="F43" s="3">
        <f t="shared" ca="1" si="6"/>
        <v>4</v>
      </c>
      <c r="G43" s="3" t="str">
        <f t="shared" ca="1" si="0"/>
        <v>Technical</v>
      </c>
      <c r="H43" s="3">
        <f t="shared" ca="1" si="7"/>
        <v>1</v>
      </c>
      <c r="I43" s="3">
        <f t="shared" ca="1" si="8"/>
        <v>1</v>
      </c>
      <c r="J43" s="3">
        <f t="shared" ca="1" si="9"/>
        <v>39002</v>
      </c>
      <c r="K43" s="3">
        <f t="shared" ca="1" si="10"/>
        <v>2</v>
      </c>
      <c r="L43" s="3" t="str">
        <f t="shared" ca="1" si="11"/>
        <v>BC</v>
      </c>
      <c r="M43" s="3">
        <f t="shared" ca="1" si="21"/>
        <v>234012</v>
      </c>
      <c r="N43" s="3">
        <f t="shared" ca="1" si="13"/>
        <v>138893.93508667769</v>
      </c>
      <c r="O43" s="3">
        <f t="shared" ca="1" si="22"/>
        <v>36191.567865166144</v>
      </c>
      <c r="P43" s="3">
        <f t="shared" ca="1" si="15"/>
        <v>32419</v>
      </c>
      <c r="Q43" s="3">
        <f t="shared" ca="1" si="23"/>
        <v>24119.680326493235</v>
      </c>
      <c r="R43" s="3">
        <f t="shared" ca="1" si="24"/>
        <v>52724.64609889748</v>
      </c>
      <c r="S43" s="3">
        <f t="shared" ca="1" si="25"/>
        <v>322928.21396406362</v>
      </c>
      <c r="T43" s="3">
        <f t="shared" ca="1" si="26"/>
        <v>195432.61541317092</v>
      </c>
      <c r="U43" s="3">
        <f t="shared" ca="1" si="27"/>
        <v>127495.5985508927</v>
      </c>
    </row>
    <row r="44" spans="1:27" x14ac:dyDescent="0.3">
      <c r="A44" s="3">
        <f t="shared" ca="1" si="1"/>
        <v>2</v>
      </c>
      <c r="B44" s="3" t="str">
        <f t="shared" ca="1" si="2"/>
        <v>Women</v>
      </c>
      <c r="C44" s="3">
        <f t="shared" ca="1" si="3"/>
        <v>41</v>
      </c>
      <c r="D44" s="3">
        <f t="shared" ca="1" si="4"/>
        <v>6</v>
      </c>
      <c r="E44" s="3" t="str">
        <f t="shared" ca="1" si="5"/>
        <v>Agriculture</v>
      </c>
      <c r="F44" s="3">
        <f t="shared" ca="1" si="6"/>
        <v>3</v>
      </c>
      <c r="G44" s="3" t="str">
        <f t="shared" ca="1" si="0"/>
        <v>University</v>
      </c>
      <c r="H44" s="3">
        <f t="shared" ca="1" si="7"/>
        <v>1</v>
      </c>
      <c r="I44" s="3">
        <f t="shared" ca="1" si="8"/>
        <v>1</v>
      </c>
      <c r="J44" s="3">
        <f t="shared" ca="1" si="9"/>
        <v>88451</v>
      </c>
      <c r="K44" s="3">
        <f t="shared" ca="1" si="10"/>
        <v>8</v>
      </c>
      <c r="L44" s="3" t="str">
        <f t="shared" ca="1" si="11"/>
        <v>Quebec</v>
      </c>
      <c r="M44" s="3">
        <f t="shared" ca="1" si="21"/>
        <v>530706</v>
      </c>
      <c r="N44" s="3">
        <f t="shared" ca="1" si="13"/>
        <v>241473.72061247349</v>
      </c>
      <c r="O44" s="3">
        <f t="shared" ca="1" si="22"/>
        <v>53985.858075858523</v>
      </c>
      <c r="P44" s="3">
        <f t="shared" ca="1" si="15"/>
        <v>22239</v>
      </c>
      <c r="Q44" s="3">
        <f t="shared" ca="1" si="23"/>
        <v>21020.202273996147</v>
      </c>
      <c r="R44" s="3">
        <f t="shared" ca="1" si="24"/>
        <v>2620.5535451433998</v>
      </c>
      <c r="S44" s="3">
        <f t="shared" ca="1" si="25"/>
        <v>587312.41162100201</v>
      </c>
      <c r="T44" s="3">
        <f t="shared" ca="1" si="26"/>
        <v>284732.92288646963</v>
      </c>
      <c r="U44" s="3">
        <f t="shared" ca="1" si="27"/>
        <v>302579.48873453238</v>
      </c>
    </row>
    <row r="45" spans="1:27" x14ac:dyDescent="0.3">
      <c r="A45" s="3">
        <f t="shared" ca="1" si="1"/>
        <v>2</v>
      </c>
      <c r="B45" s="3" t="str">
        <f t="shared" ca="1" si="2"/>
        <v>Women</v>
      </c>
      <c r="C45" s="3">
        <f t="shared" ca="1" si="3"/>
        <v>25</v>
      </c>
      <c r="D45" s="3">
        <f t="shared" ca="1" si="4"/>
        <v>1</v>
      </c>
      <c r="E45" s="3" t="str">
        <f t="shared" ca="1" si="5"/>
        <v>Health</v>
      </c>
      <c r="F45" s="3">
        <f t="shared" ca="1" si="6"/>
        <v>3</v>
      </c>
      <c r="G45" s="3" t="str">
        <f t="shared" ca="1" si="0"/>
        <v>University</v>
      </c>
      <c r="H45" s="3">
        <f t="shared" ca="1" si="7"/>
        <v>1</v>
      </c>
      <c r="I45" s="3">
        <f t="shared" ca="1" si="8"/>
        <v>1</v>
      </c>
      <c r="J45" s="3">
        <f t="shared" ca="1" si="9"/>
        <v>33337</v>
      </c>
      <c r="K45" s="3">
        <f t="shared" ca="1" si="10"/>
        <v>8</v>
      </c>
      <c r="L45" s="3" t="str">
        <f t="shared" ca="1" si="11"/>
        <v>Quebec</v>
      </c>
      <c r="M45" s="3">
        <f t="shared" ca="1" si="21"/>
        <v>166685</v>
      </c>
      <c r="N45" s="3">
        <f t="shared" ca="1" si="13"/>
        <v>143435.3240936611</v>
      </c>
      <c r="O45" s="3">
        <f t="shared" ca="1" si="22"/>
        <v>31849.974644988593</v>
      </c>
      <c r="P45" s="3">
        <f t="shared" ca="1" si="15"/>
        <v>1159</v>
      </c>
      <c r="Q45" s="3">
        <f t="shared" ca="1" si="23"/>
        <v>25069.026611317611</v>
      </c>
      <c r="R45" s="3">
        <f t="shared" ca="1" si="24"/>
        <v>13481.056964297391</v>
      </c>
      <c r="S45" s="3">
        <f t="shared" ca="1" si="25"/>
        <v>212016.031609286</v>
      </c>
      <c r="T45" s="3">
        <f t="shared" ca="1" si="26"/>
        <v>169663.35070497871</v>
      </c>
      <c r="U45" s="3">
        <f t="shared" ca="1" si="27"/>
        <v>42352.680904307286</v>
      </c>
    </row>
    <row r="46" spans="1:27" x14ac:dyDescent="0.3">
      <c r="A46" s="3">
        <f t="shared" ca="1" si="1"/>
        <v>2</v>
      </c>
      <c r="B46" s="3" t="str">
        <f t="shared" ca="1" si="2"/>
        <v>Women</v>
      </c>
      <c r="C46" s="3">
        <f t="shared" ca="1" si="3"/>
        <v>45</v>
      </c>
      <c r="D46" s="3">
        <f t="shared" ca="1" si="4"/>
        <v>5</v>
      </c>
      <c r="E46" s="3" t="str">
        <f t="shared" ca="1" si="5"/>
        <v>General Work</v>
      </c>
      <c r="F46" s="3">
        <f t="shared" ca="1" si="6"/>
        <v>3</v>
      </c>
      <c r="G46" s="3" t="str">
        <f t="shared" ca="1" si="0"/>
        <v>University</v>
      </c>
      <c r="H46" s="3">
        <f t="shared" ca="1" si="7"/>
        <v>1</v>
      </c>
      <c r="I46" s="3">
        <f t="shared" ca="1" si="8"/>
        <v>1</v>
      </c>
      <c r="J46" s="3">
        <f t="shared" ca="1" si="9"/>
        <v>30879</v>
      </c>
      <c r="K46" s="3">
        <f t="shared" ca="1" si="10"/>
        <v>2</v>
      </c>
      <c r="L46" s="3" t="str">
        <f t="shared" ca="1" si="11"/>
        <v>BC</v>
      </c>
      <c r="M46" s="3">
        <f t="shared" ca="1" si="21"/>
        <v>123516</v>
      </c>
      <c r="N46" s="3">
        <f t="shared" ca="1" si="13"/>
        <v>104938.17534139188</v>
      </c>
      <c r="O46" s="3">
        <f t="shared" ca="1" si="22"/>
        <v>17948.310167555046</v>
      </c>
      <c r="P46" s="3">
        <f t="shared" ca="1" si="15"/>
        <v>7895</v>
      </c>
      <c r="Q46" s="3">
        <f t="shared" ca="1" si="23"/>
        <v>4037.8837447742908</v>
      </c>
      <c r="R46" s="3">
        <f t="shared" ca="1" si="24"/>
        <v>1216.8862025543549</v>
      </c>
      <c r="S46" s="3">
        <f t="shared" ca="1" si="25"/>
        <v>142681.19637010942</v>
      </c>
      <c r="T46" s="3">
        <f t="shared" ca="1" si="26"/>
        <v>116871.05908616616</v>
      </c>
      <c r="U46" s="3">
        <f t="shared" ca="1" si="27"/>
        <v>25810.137283943259</v>
      </c>
    </row>
    <row r="47" spans="1:27" x14ac:dyDescent="0.3">
      <c r="A47" s="3">
        <f t="shared" ca="1" si="1"/>
        <v>2</v>
      </c>
      <c r="B47" s="3" t="str">
        <f t="shared" ca="1" si="2"/>
        <v>Women</v>
      </c>
      <c r="C47" s="3">
        <f t="shared" ca="1" si="3"/>
        <v>33</v>
      </c>
      <c r="D47" s="3">
        <f t="shared" ca="1" si="4"/>
        <v>4</v>
      </c>
      <c r="E47" s="3" t="str">
        <f t="shared" ca="1" si="5"/>
        <v>IT</v>
      </c>
      <c r="F47" s="3">
        <f t="shared" ca="1" si="6"/>
        <v>2</v>
      </c>
      <c r="G47" s="3" t="str">
        <f t="shared" ca="1" si="0"/>
        <v>College</v>
      </c>
      <c r="H47" s="3">
        <f t="shared" ca="1" si="7"/>
        <v>3</v>
      </c>
      <c r="I47" s="3">
        <f t="shared" ca="1" si="8"/>
        <v>1</v>
      </c>
      <c r="J47" s="3">
        <f t="shared" ca="1" si="9"/>
        <v>48794</v>
      </c>
      <c r="K47" s="3">
        <f t="shared" ca="1" si="10"/>
        <v>9</v>
      </c>
      <c r="L47" s="3" t="str">
        <f t="shared" ca="1" si="11"/>
        <v>New Foundland</v>
      </c>
      <c r="M47" s="3">
        <f t="shared" ca="1" si="21"/>
        <v>195176</v>
      </c>
      <c r="N47" s="3">
        <f t="shared" ca="1" si="13"/>
        <v>183238.48171238528</v>
      </c>
      <c r="O47" s="3">
        <f t="shared" ca="1" si="22"/>
        <v>29320.528285699915</v>
      </c>
      <c r="P47" s="3">
        <f t="shared" ca="1" si="15"/>
        <v>15066</v>
      </c>
      <c r="Q47" s="3">
        <f t="shared" ca="1" si="23"/>
        <v>27559.792595381259</v>
      </c>
      <c r="R47" s="3">
        <f t="shared" ca="1" si="24"/>
        <v>70283.834161456238</v>
      </c>
      <c r="S47" s="3">
        <f t="shared" ca="1" si="25"/>
        <v>294780.36244715616</v>
      </c>
      <c r="T47" s="3">
        <f t="shared" ca="1" si="26"/>
        <v>225864.27430776655</v>
      </c>
      <c r="U47" s="3">
        <f t="shared" ca="1" si="27"/>
        <v>68916.088139389612</v>
      </c>
    </row>
    <row r="48" spans="1:27" x14ac:dyDescent="0.3">
      <c r="A48" s="3">
        <f t="shared" ca="1" si="1"/>
        <v>1</v>
      </c>
      <c r="B48" s="3" t="str">
        <f t="shared" ca="1" si="2"/>
        <v>Men</v>
      </c>
      <c r="C48" s="3">
        <f t="shared" ca="1" si="3"/>
        <v>26</v>
      </c>
      <c r="D48" s="3">
        <f t="shared" ca="1" si="4"/>
        <v>4</v>
      </c>
      <c r="E48" s="3" t="str">
        <f t="shared" ca="1" si="5"/>
        <v>IT</v>
      </c>
      <c r="F48" s="3">
        <f t="shared" ca="1" si="6"/>
        <v>5</v>
      </c>
      <c r="G48" s="3" t="str">
        <f t="shared" ca="1" si="0"/>
        <v>Other</v>
      </c>
      <c r="H48" s="3">
        <f t="shared" ca="1" si="7"/>
        <v>4</v>
      </c>
      <c r="I48" s="3">
        <f t="shared" ca="1" si="8"/>
        <v>1</v>
      </c>
      <c r="J48" s="3">
        <f t="shared" ca="1" si="9"/>
        <v>53019</v>
      </c>
      <c r="K48" s="3">
        <f t="shared" ca="1" si="10"/>
        <v>11</v>
      </c>
      <c r="L48" s="3" t="str">
        <f t="shared" ca="1" si="11"/>
        <v>Nova Scotia</v>
      </c>
      <c r="M48" s="3">
        <f t="shared" ca="1" si="21"/>
        <v>265095</v>
      </c>
      <c r="N48" s="3">
        <f t="shared" ca="1" si="13"/>
        <v>38116.761938813492</v>
      </c>
      <c r="O48" s="3">
        <f t="shared" ca="1" si="22"/>
        <v>19750.740344210939</v>
      </c>
      <c r="P48" s="3">
        <f t="shared" ca="1" si="15"/>
        <v>8037</v>
      </c>
      <c r="Q48" s="3">
        <f t="shared" ca="1" si="23"/>
        <v>25049.665929139213</v>
      </c>
      <c r="R48" s="3">
        <f t="shared" ca="1" si="24"/>
        <v>68179.106229530313</v>
      </c>
      <c r="S48" s="3">
        <f t="shared" ca="1" si="25"/>
        <v>353024.84657374123</v>
      </c>
      <c r="T48" s="3">
        <f t="shared" ca="1" si="26"/>
        <v>71203.427867952705</v>
      </c>
      <c r="U48" s="3">
        <f t="shared" ca="1" si="27"/>
        <v>281821.41870578856</v>
      </c>
    </row>
    <row r="49" spans="1:21" x14ac:dyDescent="0.3">
      <c r="A49" s="3">
        <f t="shared" ca="1" si="1"/>
        <v>2</v>
      </c>
      <c r="B49" s="3" t="str">
        <f t="shared" ca="1" si="2"/>
        <v>Women</v>
      </c>
      <c r="C49" s="3">
        <f t="shared" ca="1" si="3"/>
        <v>30</v>
      </c>
      <c r="D49" s="3">
        <f t="shared" ca="1" si="4"/>
        <v>6</v>
      </c>
      <c r="E49" s="3" t="str">
        <f t="shared" ca="1" si="5"/>
        <v>Agriculture</v>
      </c>
      <c r="F49" s="3">
        <f t="shared" ca="1" si="6"/>
        <v>4</v>
      </c>
      <c r="G49" s="3" t="str">
        <f t="shared" ca="1" si="0"/>
        <v>Technical</v>
      </c>
      <c r="H49" s="3">
        <f t="shared" ca="1" si="7"/>
        <v>0</v>
      </c>
      <c r="I49" s="3">
        <f t="shared" ca="1" si="8"/>
        <v>2</v>
      </c>
      <c r="J49" s="3">
        <f t="shared" ca="1" si="9"/>
        <v>71316</v>
      </c>
      <c r="K49" s="3">
        <f t="shared" ca="1" si="10"/>
        <v>1</v>
      </c>
      <c r="L49" s="3" t="str">
        <f t="shared" ca="1" si="11"/>
        <v>Yukon</v>
      </c>
      <c r="M49" s="3">
        <f t="shared" ca="1" si="21"/>
        <v>285264</v>
      </c>
      <c r="N49" s="3">
        <f t="shared" ca="1" si="13"/>
        <v>84198.850793935082</v>
      </c>
      <c r="O49" s="3">
        <f t="shared" ca="1" si="22"/>
        <v>86448.779479867444</v>
      </c>
      <c r="P49" s="3">
        <f t="shared" ca="1" si="15"/>
        <v>83262</v>
      </c>
      <c r="Q49" s="3">
        <f t="shared" ca="1" si="23"/>
        <v>62652.046905803909</v>
      </c>
      <c r="R49" s="3">
        <f t="shared" ca="1" si="24"/>
        <v>9861.9901467897635</v>
      </c>
      <c r="S49" s="3">
        <f t="shared" ca="1" si="25"/>
        <v>381574.76962665719</v>
      </c>
      <c r="T49" s="3">
        <f t="shared" ca="1" si="26"/>
        <v>230112.89769973897</v>
      </c>
      <c r="U49" s="3">
        <f t="shared" ca="1" si="27"/>
        <v>151461.87192691822</v>
      </c>
    </row>
    <row r="50" spans="1:21" x14ac:dyDescent="0.3">
      <c r="A50" s="3">
        <f t="shared" ca="1" si="1"/>
        <v>1</v>
      </c>
      <c r="B50" s="3" t="str">
        <f t="shared" ca="1" si="2"/>
        <v>Men</v>
      </c>
      <c r="C50" s="3">
        <f t="shared" ca="1" si="3"/>
        <v>36</v>
      </c>
      <c r="D50" s="3">
        <f t="shared" ca="1" si="4"/>
        <v>2</v>
      </c>
      <c r="E50" s="3" t="str">
        <f t="shared" ca="1" si="5"/>
        <v>Construction</v>
      </c>
      <c r="F50" s="3">
        <f t="shared" ca="1" si="6"/>
        <v>2</v>
      </c>
      <c r="G50" s="3" t="str">
        <f t="shared" ca="1" si="0"/>
        <v>College</v>
      </c>
      <c r="H50" s="3">
        <f t="shared" ca="1" si="7"/>
        <v>4</v>
      </c>
      <c r="I50" s="3">
        <f t="shared" ca="1" si="8"/>
        <v>2</v>
      </c>
      <c r="J50" s="3">
        <f t="shared" ca="1" si="9"/>
        <v>72857</v>
      </c>
      <c r="K50" s="3">
        <f t="shared" ca="1" si="10"/>
        <v>3</v>
      </c>
      <c r="L50" s="3" t="str">
        <f t="shared" ca="1" si="11"/>
        <v>Northwest TR</v>
      </c>
      <c r="M50" s="3">
        <f t="shared" ca="1" si="21"/>
        <v>218571</v>
      </c>
      <c r="N50" s="3">
        <f t="shared" ca="1" si="13"/>
        <v>117519.90020393379</v>
      </c>
      <c r="O50" s="3">
        <f t="shared" ca="1" si="22"/>
        <v>114069.95066700828</v>
      </c>
      <c r="P50" s="3">
        <f t="shared" ca="1" si="15"/>
        <v>93470</v>
      </c>
      <c r="Q50" s="3">
        <f t="shared" ca="1" si="23"/>
        <v>22976.581226470513</v>
      </c>
      <c r="R50" s="3">
        <f t="shared" ca="1" si="24"/>
        <v>31421.405787275024</v>
      </c>
      <c r="S50" s="3">
        <f t="shared" ca="1" si="25"/>
        <v>364062.35645428329</v>
      </c>
      <c r="T50" s="3">
        <f t="shared" ca="1" si="26"/>
        <v>233966.4814304043</v>
      </c>
      <c r="U50" s="3">
        <f t="shared" ca="1" si="27"/>
        <v>130095.87502387899</v>
      </c>
    </row>
    <row r="51" spans="1:21" x14ac:dyDescent="0.3">
      <c r="A51" s="3">
        <f t="shared" ca="1" si="1"/>
        <v>1</v>
      </c>
      <c r="B51" s="3" t="str">
        <f t="shared" ca="1" si="2"/>
        <v>Men</v>
      </c>
      <c r="C51" s="3">
        <f t="shared" ca="1" si="3"/>
        <v>38</v>
      </c>
      <c r="D51" s="3">
        <f t="shared" ca="1" si="4"/>
        <v>5</v>
      </c>
      <c r="E51" s="3" t="str">
        <f t="shared" ca="1" si="5"/>
        <v>General Work</v>
      </c>
      <c r="F51" s="3">
        <f t="shared" ca="1" si="6"/>
        <v>2</v>
      </c>
      <c r="G51" s="3" t="str">
        <f t="shared" ca="1" si="0"/>
        <v>College</v>
      </c>
      <c r="H51" s="3">
        <f t="shared" ca="1" si="7"/>
        <v>2</v>
      </c>
      <c r="I51" s="3">
        <f t="shared" ca="1" si="8"/>
        <v>2</v>
      </c>
      <c r="J51" s="3">
        <f t="shared" ca="1" si="9"/>
        <v>41546</v>
      </c>
      <c r="K51" s="3">
        <f t="shared" ca="1" si="10"/>
        <v>5</v>
      </c>
      <c r="L51" s="3" t="str">
        <f t="shared" ca="1" si="11"/>
        <v>Nunavut</v>
      </c>
      <c r="M51" s="3">
        <f t="shared" ca="1" si="21"/>
        <v>207730</v>
      </c>
      <c r="N51" s="3">
        <f t="shared" ca="1" si="13"/>
        <v>76562.89668456644</v>
      </c>
      <c r="O51" s="3">
        <f t="shared" ca="1" si="22"/>
        <v>4017.0066035937821</v>
      </c>
      <c r="P51" s="3">
        <f t="shared" ca="1" si="15"/>
        <v>759</v>
      </c>
      <c r="Q51" s="3">
        <f t="shared" ca="1" si="23"/>
        <v>3183.3210266594997</v>
      </c>
      <c r="R51" s="3">
        <f t="shared" ca="1" si="24"/>
        <v>11166.8043040841</v>
      </c>
      <c r="S51" s="3">
        <f t="shared" ca="1" si="25"/>
        <v>222913.81090767789</v>
      </c>
      <c r="T51" s="3">
        <f t="shared" ca="1" si="26"/>
        <v>80505.217711225938</v>
      </c>
      <c r="U51" s="3">
        <f t="shared" ca="1" si="27"/>
        <v>142408.59319645196</v>
      </c>
    </row>
    <row r="52" spans="1:21" x14ac:dyDescent="0.3">
      <c r="A52" s="3">
        <f t="shared" ca="1" si="1"/>
        <v>1</v>
      </c>
      <c r="B52" s="3" t="str">
        <f t="shared" ca="1" si="2"/>
        <v>Men</v>
      </c>
      <c r="C52" s="3">
        <f t="shared" ca="1" si="3"/>
        <v>42</v>
      </c>
      <c r="D52" s="3">
        <f t="shared" ca="1" si="4"/>
        <v>5</v>
      </c>
      <c r="E52" s="3" t="str">
        <f t="shared" ca="1" si="5"/>
        <v>General Work</v>
      </c>
      <c r="F52" s="3">
        <f t="shared" ca="1" si="6"/>
        <v>1</v>
      </c>
      <c r="G52" s="3" t="str">
        <f t="shared" ca="1" si="0"/>
        <v>High School</v>
      </c>
      <c r="H52" s="3">
        <f t="shared" ca="1" si="7"/>
        <v>4</v>
      </c>
      <c r="I52" s="3">
        <f t="shared" ca="1" si="8"/>
        <v>1</v>
      </c>
      <c r="J52" s="3">
        <f t="shared" ca="1" si="9"/>
        <v>69238</v>
      </c>
      <c r="K52" s="3">
        <f t="shared" ca="1" si="10"/>
        <v>12</v>
      </c>
      <c r="L52" s="3" t="str">
        <f t="shared" ca="1" si="11"/>
        <v>Prince Edward Island</v>
      </c>
      <c r="M52" s="3">
        <f t="shared" ca="1" si="21"/>
        <v>276952</v>
      </c>
      <c r="N52" s="3">
        <f t="shared" ca="1" si="13"/>
        <v>241293.92195667679</v>
      </c>
      <c r="O52" s="3">
        <f t="shared" ca="1" si="22"/>
        <v>62631.292650832074</v>
      </c>
      <c r="P52" s="3">
        <f t="shared" ca="1" si="15"/>
        <v>24358</v>
      </c>
      <c r="Q52" s="3">
        <f t="shared" ca="1" si="23"/>
        <v>52919.535838536045</v>
      </c>
      <c r="R52" s="3">
        <f t="shared" ca="1" si="24"/>
        <v>101841.19083217191</v>
      </c>
      <c r="S52" s="3">
        <f t="shared" ca="1" si="25"/>
        <v>441424.48348300403</v>
      </c>
      <c r="T52" s="3">
        <f t="shared" ca="1" si="26"/>
        <v>318571.4577952128</v>
      </c>
      <c r="U52" s="3">
        <f t="shared" ca="1" si="27"/>
        <v>122853.02568779123</v>
      </c>
    </row>
    <row r="53" spans="1:21" x14ac:dyDescent="0.3">
      <c r="A53" s="3">
        <f t="shared" ca="1" si="1"/>
        <v>2</v>
      </c>
      <c r="B53" s="3" t="str">
        <f t="shared" ca="1" si="2"/>
        <v>Women</v>
      </c>
      <c r="C53" s="3">
        <f t="shared" ca="1" si="3"/>
        <v>28</v>
      </c>
      <c r="D53" s="3">
        <f t="shared" ca="1" si="4"/>
        <v>4</v>
      </c>
      <c r="E53" s="3" t="str">
        <f t="shared" ca="1" si="5"/>
        <v>IT</v>
      </c>
      <c r="F53" s="3">
        <f t="shared" ca="1" si="6"/>
        <v>2</v>
      </c>
      <c r="G53" s="3" t="str">
        <f t="shared" ca="1" si="0"/>
        <v>College</v>
      </c>
      <c r="H53" s="3">
        <f t="shared" ca="1" si="7"/>
        <v>4</v>
      </c>
      <c r="I53" s="3">
        <f t="shared" ca="1" si="8"/>
        <v>3</v>
      </c>
      <c r="J53" s="3">
        <f t="shared" ca="1" si="9"/>
        <v>46907</v>
      </c>
      <c r="K53" s="3">
        <f t="shared" ca="1" si="10"/>
        <v>11</v>
      </c>
      <c r="L53" s="3" t="str">
        <f t="shared" ca="1" si="11"/>
        <v>Nova Scotia</v>
      </c>
      <c r="M53" s="3">
        <f t="shared" ca="1" si="21"/>
        <v>234535</v>
      </c>
      <c r="N53" s="3">
        <f t="shared" ca="1" si="13"/>
        <v>128004.26645434338</v>
      </c>
      <c r="O53" s="3">
        <f t="shared" ca="1" si="22"/>
        <v>33795.792645186892</v>
      </c>
      <c r="P53" s="3">
        <f t="shared" ca="1" si="15"/>
        <v>21082</v>
      </c>
      <c r="Q53" s="3">
        <f t="shared" ca="1" si="23"/>
        <v>4558.8155475519543</v>
      </c>
      <c r="R53" s="3">
        <f t="shared" ca="1" si="24"/>
        <v>52714.057904141191</v>
      </c>
      <c r="S53" s="3">
        <f t="shared" ca="1" si="25"/>
        <v>321044.85054932808</v>
      </c>
      <c r="T53" s="3">
        <f t="shared" ca="1" si="26"/>
        <v>153645.08200189535</v>
      </c>
      <c r="U53" s="3">
        <f t="shared" ca="1" si="27"/>
        <v>167399.76854743273</v>
      </c>
    </row>
    <row r="54" spans="1:21" x14ac:dyDescent="0.3">
      <c r="A54" s="3">
        <f t="shared" ca="1" si="1"/>
        <v>1</v>
      </c>
      <c r="B54" s="3" t="str">
        <f t="shared" ca="1" si="2"/>
        <v>Men</v>
      </c>
      <c r="C54" s="3">
        <f t="shared" ca="1" si="3"/>
        <v>38</v>
      </c>
      <c r="D54" s="3">
        <f t="shared" ca="1" si="4"/>
        <v>2</v>
      </c>
      <c r="E54" s="3" t="str">
        <f t="shared" ca="1" si="5"/>
        <v>Construction</v>
      </c>
      <c r="F54" s="3">
        <f t="shared" ca="1" si="6"/>
        <v>1</v>
      </c>
      <c r="G54" s="3" t="str">
        <f t="shared" ca="1" si="0"/>
        <v>High School</v>
      </c>
      <c r="H54" s="3">
        <f t="shared" ca="1" si="7"/>
        <v>2</v>
      </c>
      <c r="I54" s="3">
        <f t="shared" ca="1" si="8"/>
        <v>3</v>
      </c>
      <c r="J54" s="3">
        <f t="shared" ca="1" si="9"/>
        <v>53970</v>
      </c>
      <c r="K54" s="3">
        <f t="shared" ca="1" si="10"/>
        <v>9</v>
      </c>
      <c r="L54" s="3" t="str">
        <f t="shared" ca="1" si="11"/>
        <v>New Foundland</v>
      </c>
      <c r="M54" s="3">
        <f t="shared" ca="1" si="21"/>
        <v>215880</v>
      </c>
      <c r="N54" s="3">
        <f t="shared" ca="1" si="13"/>
        <v>153429.62016369172</v>
      </c>
      <c r="O54" s="3">
        <f t="shared" ca="1" si="22"/>
        <v>95253.873916716911</v>
      </c>
      <c r="P54" s="3">
        <f t="shared" ca="1" si="15"/>
        <v>8234</v>
      </c>
      <c r="Q54" s="3">
        <f t="shared" ca="1" si="23"/>
        <v>36943.321046786892</v>
      </c>
      <c r="R54" s="3">
        <f t="shared" ca="1" si="24"/>
        <v>67077.288140581397</v>
      </c>
      <c r="S54" s="3">
        <f t="shared" ca="1" si="25"/>
        <v>378211.16205729829</v>
      </c>
      <c r="T54" s="3">
        <f t="shared" ca="1" si="26"/>
        <v>198606.9412104786</v>
      </c>
      <c r="U54" s="3">
        <f t="shared" ca="1" si="27"/>
        <v>179604.22084681969</v>
      </c>
    </row>
    <row r="55" spans="1:21" x14ac:dyDescent="0.3">
      <c r="A55" s="3">
        <f t="shared" ca="1" si="1"/>
        <v>1</v>
      </c>
      <c r="B55" s="3" t="str">
        <f t="shared" ca="1" si="2"/>
        <v>Men</v>
      </c>
      <c r="C55" s="3">
        <f t="shared" ca="1" si="3"/>
        <v>43</v>
      </c>
      <c r="D55" s="3">
        <f t="shared" ca="1" si="4"/>
        <v>4</v>
      </c>
      <c r="E55" s="3" t="str">
        <f t="shared" ca="1" si="5"/>
        <v>IT</v>
      </c>
      <c r="F55" s="3">
        <f t="shared" ca="1" si="6"/>
        <v>1</v>
      </c>
      <c r="G55" s="3" t="str">
        <f t="shared" ca="1" si="0"/>
        <v>High School</v>
      </c>
      <c r="H55" s="3">
        <f t="shared" ca="1" si="7"/>
        <v>4</v>
      </c>
      <c r="I55" s="3">
        <f t="shared" ca="1" si="8"/>
        <v>1</v>
      </c>
      <c r="J55" s="3">
        <f t="shared" ca="1" si="9"/>
        <v>72424</v>
      </c>
      <c r="K55" s="3">
        <f t="shared" ca="1" si="10"/>
        <v>2</v>
      </c>
      <c r="L55" s="3" t="str">
        <f t="shared" ca="1" si="11"/>
        <v>BC</v>
      </c>
      <c r="M55" s="3">
        <f t="shared" ca="1" si="21"/>
        <v>434544</v>
      </c>
      <c r="N55" s="3">
        <f t="shared" ca="1" si="13"/>
        <v>111111.32320577015</v>
      </c>
      <c r="O55" s="3">
        <f t="shared" ca="1" si="22"/>
        <v>40806.961273510467</v>
      </c>
      <c r="P55" s="3">
        <f t="shared" ca="1" si="15"/>
        <v>4878</v>
      </c>
      <c r="Q55" s="3">
        <f t="shared" ca="1" si="23"/>
        <v>22935.424506356016</v>
      </c>
      <c r="R55" s="3">
        <f t="shared" ca="1" si="24"/>
        <v>59527.895139395085</v>
      </c>
      <c r="S55" s="3">
        <f t="shared" ca="1" si="25"/>
        <v>534878.8564129055</v>
      </c>
      <c r="T55" s="3">
        <f t="shared" ca="1" si="26"/>
        <v>138924.74771212618</v>
      </c>
      <c r="U55" s="3">
        <f t="shared" ca="1" si="27"/>
        <v>395954.10870077932</v>
      </c>
    </row>
    <row r="56" spans="1:21" x14ac:dyDescent="0.3">
      <c r="A56" s="3">
        <f t="shared" ca="1" si="1"/>
        <v>1</v>
      </c>
      <c r="B56" s="3" t="str">
        <f t="shared" ca="1" si="2"/>
        <v>Men</v>
      </c>
      <c r="C56" s="3">
        <f t="shared" ca="1" si="3"/>
        <v>39</v>
      </c>
      <c r="D56" s="3">
        <f t="shared" ca="1" si="4"/>
        <v>1</v>
      </c>
      <c r="E56" s="3" t="str">
        <f t="shared" ca="1" si="5"/>
        <v>Health</v>
      </c>
      <c r="F56" s="3">
        <f t="shared" ca="1" si="6"/>
        <v>2</v>
      </c>
      <c r="G56" s="3" t="str">
        <f t="shared" ca="1" si="0"/>
        <v>College</v>
      </c>
      <c r="H56" s="3">
        <f t="shared" ca="1" si="7"/>
        <v>1</v>
      </c>
      <c r="I56" s="3">
        <f t="shared" ca="1" si="8"/>
        <v>1</v>
      </c>
      <c r="J56" s="3">
        <f t="shared" ca="1" si="9"/>
        <v>53504</v>
      </c>
      <c r="K56" s="3">
        <f t="shared" ca="1" si="10"/>
        <v>4</v>
      </c>
      <c r="L56" s="3" t="str">
        <f t="shared" ca="1" si="11"/>
        <v>Alberta</v>
      </c>
      <c r="M56" s="3">
        <f t="shared" ca="1" si="21"/>
        <v>214016</v>
      </c>
      <c r="N56" s="3">
        <f t="shared" ca="1" si="13"/>
        <v>8814.4227536979397</v>
      </c>
      <c r="O56" s="3">
        <f t="shared" ca="1" si="22"/>
        <v>17734.517049897582</v>
      </c>
      <c r="P56" s="3">
        <f t="shared" ca="1" si="15"/>
        <v>10064</v>
      </c>
      <c r="Q56" s="3">
        <f t="shared" ca="1" si="23"/>
        <v>33740.383208981344</v>
      </c>
      <c r="R56" s="3">
        <f t="shared" ca="1" si="24"/>
        <v>51389.134339001706</v>
      </c>
      <c r="S56" s="3">
        <f t="shared" ca="1" si="25"/>
        <v>283139.65138889931</v>
      </c>
      <c r="T56" s="3">
        <f t="shared" ca="1" si="26"/>
        <v>52618.805962679282</v>
      </c>
      <c r="U56" s="3">
        <f t="shared" ca="1" si="27"/>
        <v>230520.84542622004</v>
      </c>
    </row>
    <row r="57" spans="1:21" x14ac:dyDescent="0.3">
      <c r="A57" s="3">
        <f t="shared" ca="1" si="1"/>
        <v>1</v>
      </c>
      <c r="B57" s="3" t="str">
        <f t="shared" ca="1" si="2"/>
        <v>Men</v>
      </c>
      <c r="C57" s="3">
        <f t="shared" ca="1" si="3"/>
        <v>37</v>
      </c>
      <c r="D57" s="3">
        <f t="shared" ca="1" si="4"/>
        <v>5</v>
      </c>
      <c r="E57" s="3" t="str">
        <f t="shared" ca="1" si="5"/>
        <v>General Work</v>
      </c>
      <c r="F57" s="3">
        <f t="shared" ca="1" si="6"/>
        <v>4</v>
      </c>
      <c r="G57" s="3" t="str">
        <f t="shared" ca="1" si="0"/>
        <v>Technical</v>
      </c>
      <c r="H57" s="3">
        <f t="shared" ca="1" si="7"/>
        <v>4</v>
      </c>
      <c r="I57" s="3">
        <f t="shared" ca="1" si="8"/>
        <v>2</v>
      </c>
      <c r="J57" s="3">
        <f t="shared" ca="1" si="9"/>
        <v>56555</v>
      </c>
      <c r="K57" s="3">
        <f t="shared" ca="1" si="10"/>
        <v>9</v>
      </c>
      <c r="L57" s="3" t="str">
        <f t="shared" ca="1" si="11"/>
        <v>New Foundland</v>
      </c>
      <c r="M57" s="3">
        <f t="shared" ca="1" si="21"/>
        <v>339330</v>
      </c>
      <c r="N57" s="3">
        <f t="shared" ca="1" si="13"/>
        <v>285156.51592915005</v>
      </c>
      <c r="O57" s="3">
        <f t="shared" ca="1" si="22"/>
        <v>107192.73874497574</v>
      </c>
      <c r="P57" s="3">
        <f t="shared" ca="1" si="15"/>
        <v>71639</v>
      </c>
      <c r="Q57" s="3">
        <f t="shared" ca="1" si="23"/>
        <v>38227.492423393865</v>
      </c>
      <c r="R57" s="3">
        <f t="shared" ca="1" si="24"/>
        <v>34918.600490153003</v>
      </c>
      <c r="S57" s="3">
        <f t="shared" ca="1" si="25"/>
        <v>481441.33923512878</v>
      </c>
      <c r="T57" s="3">
        <f t="shared" ca="1" si="26"/>
        <v>395023.00835254393</v>
      </c>
      <c r="U57" s="3">
        <f t="shared" ca="1" si="27"/>
        <v>86418.330882584851</v>
      </c>
    </row>
    <row r="58" spans="1:21" x14ac:dyDescent="0.3">
      <c r="A58" s="3">
        <f t="shared" ca="1" si="1"/>
        <v>2</v>
      </c>
      <c r="B58" s="3" t="str">
        <f t="shared" ca="1" si="2"/>
        <v>Women</v>
      </c>
      <c r="C58" s="3">
        <f t="shared" ca="1" si="3"/>
        <v>45</v>
      </c>
      <c r="D58" s="3">
        <f t="shared" ca="1" si="4"/>
        <v>5</v>
      </c>
      <c r="E58" s="3" t="str">
        <f t="shared" ca="1" si="5"/>
        <v>General Work</v>
      </c>
      <c r="F58" s="3">
        <f t="shared" ca="1" si="6"/>
        <v>3</v>
      </c>
      <c r="G58" s="3" t="str">
        <f t="shared" ca="1" si="0"/>
        <v>University</v>
      </c>
      <c r="H58" s="3">
        <f t="shared" ca="1" si="7"/>
        <v>4</v>
      </c>
      <c r="I58" s="3">
        <f t="shared" ca="1" si="8"/>
        <v>2</v>
      </c>
      <c r="J58" s="3">
        <f t="shared" ca="1" si="9"/>
        <v>61132</v>
      </c>
      <c r="K58" s="3">
        <f t="shared" ca="1" si="10"/>
        <v>7</v>
      </c>
      <c r="L58" s="3" t="str">
        <f t="shared" ca="1" si="11"/>
        <v>Ontario</v>
      </c>
      <c r="M58" s="3">
        <f t="shared" ca="1" si="21"/>
        <v>366792</v>
      </c>
      <c r="N58" s="3">
        <f t="shared" ca="1" si="13"/>
        <v>249543.97573463075</v>
      </c>
      <c r="O58" s="3">
        <f t="shared" ca="1" si="22"/>
        <v>83621.468118894059</v>
      </c>
      <c r="P58" s="3">
        <f t="shared" ca="1" si="15"/>
        <v>38485</v>
      </c>
      <c r="Q58" s="3">
        <f t="shared" ca="1" si="23"/>
        <v>38147.266645632284</v>
      </c>
      <c r="R58" s="3">
        <f t="shared" ca="1" si="24"/>
        <v>65130.057710312271</v>
      </c>
      <c r="S58" s="3">
        <f t="shared" ca="1" si="25"/>
        <v>515543.52582920628</v>
      </c>
      <c r="T58" s="3">
        <f t="shared" ca="1" si="26"/>
        <v>326176.24238026299</v>
      </c>
      <c r="U58" s="3">
        <f t="shared" ca="1" si="27"/>
        <v>189367.28344894329</v>
      </c>
    </row>
    <row r="59" spans="1:21" x14ac:dyDescent="0.3">
      <c r="A59" s="3">
        <f t="shared" ca="1" si="1"/>
        <v>1</v>
      </c>
      <c r="B59" s="3" t="str">
        <f t="shared" ca="1" si="2"/>
        <v>Men</v>
      </c>
      <c r="C59" s="3">
        <f t="shared" ca="1" si="3"/>
        <v>43</v>
      </c>
      <c r="D59" s="3">
        <f t="shared" ca="1" si="4"/>
        <v>6</v>
      </c>
      <c r="E59" s="3" t="str">
        <f t="shared" ca="1" si="5"/>
        <v>Agriculture</v>
      </c>
      <c r="F59" s="3">
        <f t="shared" ca="1" si="6"/>
        <v>2</v>
      </c>
      <c r="G59" s="3" t="str">
        <f t="shared" ca="1" si="0"/>
        <v>College</v>
      </c>
      <c r="H59" s="3">
        <f t="shared" ca="1" si="7"/>
        <v>4</v>
      </c>
      <c r="I59" s="3">
        <f t="shared" ca="1" si="8"/>
        <v>3</v>
      </c>
      <c r="J59" s="3">
        <f t="shared" ca="1" si="9"/>
        <v>49353</v>
      </c>
      <c r="K59" s="3">
        <f t="shared" ca="1" si="10"/>
        <v>13</v>
      </c>
      <c r="L59" s="3" t="str">
        <f t="shared" ca="1" si="11"/>
        <v>Prince Edward Island</v>
      </c>
      <c r="M59" s="3">
        <f t="shared" ca="1" si="21"/>
        <v>197412</v>
      </c>
      <c r="N59" s="3">
        <f t="shared" ca="1" si="13"/>
        <v>28473.025645880083</v>
      </c>
      <c r="O59" s="3">
        <f t="shared" ca="1" si="22"/>
        <v>319.7867745906845</v>
      </c>
      <c r="P59" s="3">
        <f t="shared" ca="1" si="15"/>
        <v>217</v>
      </c>
      <c r="Q59" s="3">
        <f t="shared" ca="1" si="23"/>
        <v>28714.418536208606</v>
      </c>
      <c r="R59" s="3">
        <f t="shared" ca="1" si="24"/>
        <v>63305.52155162632</v>
      </c>
      <c r="S59" s="3">
        <f t="shared" ca="1" si="25"/>
        <v>261037.30832621703</v>
      </c>
      <c r="T59" s="3">
        <f t="shared" ca="1" si="26"/>
        <v>57404.444182088686</v>
      </c>
      <c r="U59" s="3">
        <f t="shared" ca="1" si="27"/>
        <v>203632.86414412834</v>
      </c>
    </row>
    <row r="60" spans="1:21" x14ac:dyDescent="0.3">
      <c r="A60" s="3">
        <f t="shared" ca="1" si="1"/>
        <v>2</v>
      </c>
      <c r="B60" s="3" t="str">
        <f t="shared" ca="1" si="2"/>
        <v>Women</v>
      </c>
      <c r="C60" s="3">
        <f t="shared" ca="1" si="3"/>
        <v>26</v>
      </c>
      <c r="D60" s="3">
        <f t="shared" ca="1" si="4"/>
        <v>3</v>
      </c>
      <c r="E60" s="3" t="str">
        <f t="shared" ca="1" si="5"/>
        <v>Teaching</v>
      </c>
      <c r="F60" s="3">
        <f t="shared" ca="1" si="6"/>
        <v>3</v>
      </c>
      <c r="G60" s="3" t="str">
        <f t="shared" ca="1" si="0"/>
        <v>University</v>
      </c>
      <c r="H60" s="3">
        <f t="shared" ca="1" si="7"/>
        <v>1</v>
      </c>
      <c r="I60" s="3">
        <f t="shared" ca="1" si="8"/>
        <v>1</v>
      </c>
      <c r="J60" s="3">
        <f t="shared" ca="1" si="9"/>
        <v>80139</v>
      </c>
      <c r="K60" s="3">
        <f t="shared" ca="1" si="10"/>
        <v>4</v>
      </c>
      <c r="L60" s="3" t="str">
        <f t="shared" ca="1" si="11"/>
        <v>Alberta</v>
      </c>
      <c r="M60" s="3">
        <f t="shared" ca="1" si="21"/>
        <v>320556</v>
      </c>
      <c r="N60" s="3">
        <f t="shared" ca="1" si="13"/>
        <v>155400.96860255735</v>
      </c>
      <c r="O60" s="3">
        <f t="shared" ca="1" si="22"/>
        <v>11558.037797382085</v>
      </c>
      <c r="P60" s="3">
        <f t="shared" ca="1" si="15"/>
        <v>5531</v>
      </c>
      <c r="Q60" s="3">
        <f t="shared" ca="1" si="23"/>
        <v>64370.698349660044</v>
      </c>
      <c r="R60" s="3">
        <f t="shared" ca="1" si="24"/>
        <v>53484.560415755848</v>
      </c>
      <c r="S60" s="3">
        <f t="shared" ca="1" si="25"/>
        <v>385598.59821313794</v>
      </c>
      <c r="T60" s="3">
        <f t="shared" ca="1" si="26"/>
        <v>225302.66695221741</v>
      </c>
      <c r="U60" s="3">
        <f t="shared" ca="1" si="27"/>
        <v>160295.93126092054</v>
      </c>
    </row>
    <row r="61" spans="1:21" x14ac:dyDescent="0.3">
      <c r="A61" s="3">
        <f t="shared" ca="1" si="1"/>
        <v>1</v>
      </c>
      <c r="B61" s="3" t="str">
        <f t="shared" ca="1" si="2"/>
        <v>Men</v>
      </c>
      <c r="C61" s="3">
        <f t="shared" ca="1" si="3"/>
        <v>42</v>
      </c>
      <c r="D61" s="3">
        <f t="shared" ca="1" si="4"/>
        <v>5</v>
      </c>
      <c r="E61" s="3" t="str">
        <f t="shared" ca="1" si="5"/>
        <v>General Work</v>
      </c>
      <c r="F61" s="3">
        <f t="shared" ca="1" si="6"/>
        <v>5</v>
      </c>
      <c r="G61" s="3" t="str">
        <f t="shared" ca="1" si="0"/>
        <v>Other</v>
      </c>
      <c r="H61" s="3">
        <f t="shared" ca="1" si="7"/>
        <v>0</v>
      </c>
      <c r="I61" s="3">
        <f t="shared" ca="1" si="8"/>
        <v>2</v>
      </c>
      <c r="J61" s="3">
        <f t="shared" ca="1" si="9"/>
        <v>82018</v>
      </c>
      <c r="K61" s="3">
        <f t="shared" ca="1" si="10"/>
        <v>10</v>
      </c>
      <c r="L61" s="3" t="str">
        <f t="shared" ca="1" si="11"/>
        <v>New Brunckwick</v>
      </c>
      <c r="M61" s="3">
        <f t="shared" ca="1" si="21"/>
        <v>246054</v>
      </c>
      <c r="N61" s="3">
        <f t="shared" ca="1" si="13"/>
        <v>109007.68322438672</v>
      </c>
      <c r="O61" s="3">
        <f t="shared" ca="1" si="22"/>
        <v>159064.28989051346</v>
      </c>
      <c r="P61" s="3">
        <f t="shared" ca="1" si="15"/>
        <v>79062</v>
      </c>
      <c r="Q61" s="3">
        <f t="shared" ca="1" si="23"/>
        <v>43986.496207624667</v>
      </c>
      <c r="R61" s="3">
        <f t="shared" ca="1" si="24"/>
        <v>16869.680412453381</v>
      </c>
      <c r="S61" s="3">
        <f t="shared" ca="1" si="25"/>
        <v>421987.97030296683</v>
      </c>
      <c r="T61" s="3">
        <f t="shared" ca="1" si="26"/>
        <v>232056.17943201138</v>
      </c>
      <c r="U61" s="3">
        <f t="shared" ca="1" si="27"/>
        <v>189931.79087095545</v>
      </c>
    </row>
    <row r="62" spans="1:21" x14ac:dyDescent="0.3">
      <c r="A62" s="3">
        <f t="shared" ca="1" si="1"/>
        <v>2</v>
      </c>
      <c r="B62" s="3" t="str">
        <f t="shared" ca="1" si="2"/>
        <v>Women</v>
      </c>
      <c r="C62" s="3">
        <f t="shared" ca="1" si="3"/>
        <v>28</v>
      </c>
      <c r="D62" s="3">
        <f t="shared" ca="1" si="4"/>
        <v>1</v>
      </c>
      <c r="E62" s="3" t="str">
        <f t="shared" ca="1" si="5"/>
        <v>Health</v>
      </c>
      <c r="F62" s="3">
        <f t="shared" ca="1" si="6"/>
        <v>2</v>
      </c>
      <c r="G62" s="3" t="str">
        <f t="shared" ca="1" si="0"/>
        <v>College</v>
      </c>
      <c r="H62" s="3">
        <f t="shared" ca="1" si="7"/>
        <v>1</v>
      </c>
      <c r="I62" s="3">
        <f t="shared" ca="1" si="8"/>
        <v>1</v>
      </c>
      <c r="J62" s="3">
        <f t="shared" ca="1" si="9"/>
        <v>75923</v>
      </c>
      <c r="K62" s="3">
        <f t="shared" ca="1" si="10"/>
        <v>1</v>
      </c>
      <c r="L62" s="3" t="str">
        <f t="shared" ca="1" si="11"/>
        <v>Yukon</v>
      </c>
      <c r="M62" s="3">
        <f t="shared" ca="1" si="21"/>
        <v>455538</v>
      </c>
      <c r="N62" s="3">
        <f t="shared" ca="1" si="13"/>
        <v>342124.71239402768</v>
      </c>
      <c r="O62" s="3">
        <f t="shared" ca="1" si="22"/>
        <v>21369.200635072397</v>
      </c>
      <c r="P62" s="3">
        <f t="shared" ca="1" si="15"/>
        <v>10991</v>
      </c>
      <c r="Q62" s="3">
        <f t="shared" ca="1" si="23"/>
        <v>44326.739158845448</v>
      </c>
      <c r="R62" s="3">
        <f t="shared" ca="1" si="24"/>
        <v>103894.8827400172</v>
      </c>
      <c r="S62" s="3">
        <f t="shared" ca="1" si="25"/>
        <v>580802.08337508957</v>
      </c>
      <c r="T62" s="3">
        <f t="shared" ca="1" si="26"/>
        <v>397442.45155287313</v>
      </c>
      <c r="U62" s="3">
        <f t="shared" ca="1" si="27"/>
        <v>183359.63182221644</v>
      </c>
    </row>
    <row r="63" spans="1:21" x14ac:dyDescent="0.3">
      <c r="A63" s="3">
        <f t="shared" ca="1" si="1"/>
        <v>1</v>
      </c>
      <c r="B63" s="3" t="str">
        <f t="shared" ca="1" si="2"/>
        <v>Men</v>
      </c>
      <c r="C63" s="3">
        <f t="shared" ca="1" si="3"/>
        <v>45</v>
      </c>
      <c r="D63" s="3">
        <f t="shared" ca="1" si="4"/>
        <v>3</v>
      </c>
      <c r="E63" s="3" t="str">
        <f t="shared" ca="1" si="5"/>
        <v>Teaching</v>
      </c>
      <c r="F63" s="3">
        <f t="shared" ca="1" si="6"/>
        <v>4</v>
      </c>
      <c r="G63" s="3" t="str">
        <f t="shared" ca="1" si="0"/>
        <v>Technical</v>
      </c>
      <c r="H63" s="3">
        <f t="shared" ca="1" si="7"/>
        <v>0</v>
      </c>
      <c r="I63" s="3">
        <f t="shared" ca="1" si="8"/>
        <v>3</v>
      </c>
      <c r="J63" s="3">
        <f t="shared" ca="1" si="9"/>
        <v>76025</v>
      </c>
      <c r="K63" s="3">
        <f t="shared" ca="1" si="10"/>
        <v>1</v>
      </c>
      <c r="L63" s="3" t="str">
        <f t="shared" ca="1" si="11"/>
        <v>Yukon</v>
      </c>
      <c r="M63" s="3">
        <f t="shared" ca="1" si="21"/>
        <v>456150</v>
      </c>
      <c r="N63" s="3">
        <f t="shared" ca="1" si="13"/>
        <v>454571.78206009424</v>
      </c>
      <c r="O63" s="3">
        <f t="shared" ca="1" si="22"/>
        <v>146630.85242220276</v>
      </c>
      <c r="P63" s="3">
        <f t="shared" ca="1" si="15"/>
        <v>121962</v>
      </c>
      <c r="Q63" s="3">
        <f t="shared" ca="1" si="23"/>
        <v>12365.138336370977</v>
      </c>
      <c r="R63" s="3">
        <f t="shared" ca="1" si="24"/>
        <v>16036.148851096994</v>
      </c>
      <c r="S63" s="3">
        <f t="shared" ca="1" si="25"/>
        <v>618817.00127329968</v>
      </c>
      <c r="T63" s="3">
        <f t="shared" ca="1" si="26"/>
        <v>588898.92039646511</v>
      </c>
      <c r="U63" s="3">
        <f t="shared" ca="1" si="27"/>
        <v>29918.080876834574</v>
      </c>
    </row>
    <row r="64" spans="1:21" x14ac:dyDescent="0.3">
      <c r="A64" s="3">
        <f t="shared" ca="1" si="1"/>
        <v>1</v>
      </c>
      <c r="B64" s="3" t="str">
        <f t="shared" ca="1" si="2"/>
        <v>Men</v>
      </c>
      <c r="C64" s="3">
        <f t="shared" ca="1" si="3"/>
        <v>25</v>
      </c>
      <c r="D64" s="3">
        <f t="shared" ca="1" si="4"/>
        <v>1</v>
      </c>
      <c r="E64" s="3" t="str">
        <f t="shared" ca="1" si="5"/>
        <v>Health</v>
      </c>
      <c r="F64" s="3">
        <f t="shared" ca="1" si="6"/>
        <v>1</v>
      </c>
      <c r="G64" s="3" t="str">
        <f t="shared" ca="1" si="0"/>
        <v>High School</v>
      </c>
      <c r="H64" s="3">
        <f t="shared" ca="1" si="7"/>
        <v>4</v>
      </c>
      <c r="I64" s="3">
        <f t="shared" ca="1" si="8"/>
        <v>3</v>
      </c>
      <c r="J64" s="3">
        <f t="shared" ca="1" si="9"/>
        <v>52371</v>
      </c>
      <c r="K64" s="3">
        <f t="shared" ca="1" si="10"/>
        <v>5</v>
      </c>
      <c r="L64" s="3" t="str">
        <f t="shared" ca="1" si="11"/>
        <v>Nunavut</v>
      </c>
      <c r="M64" s="3">
        <f t="shared" ca="1" si="21"/>
        <v>314226</v>
      </c>
      <c r="N64" s="3">
        <f t="shared" ca="1" si="13"/>
        <v>227573.34653657363</v>
      </c>
      <c r="O64" s="3">
        <f t="shared" ca="1" si="22"/>
        <v>91898.103936747604</v>
      </c>
      <c r="P64" s="3">
        <f t="shared" ca="1" si="15"/>
        <v>60480</v>
      </c>
      <c r="Q64" s="3">
        <f t="shared" ca="1" si="23"/>
        <v>6543.9873800879832</v>
      </c>
      <c r="R64" s="3">
        <f t="shared" ca="1" si="24"/>
        <v>33322.106867273847</v>
      </c>
      <c r="S64" s="3">
        <f t="shared" ca="1" si="25"/>
        <v>439446.21080402145</v>
      </c>
      <c r="T64" s="3">
        <f t="shared" ca="1" si="26"/>
        <v>294597.33391666156</v>
      </c>
      <c r="U64" s="3">
        <f t="shared" ca="1" si="27"/>
        <v>144848.87688735989</v>
      </c>
    </row>
    <row r="65" spans="1:21" x14ac:dyDescent="0.3">
      <c r="A65" s="3">
        <f t="shared" ca="1" si="1"/>
        <v>1</v>
      </c>
      <c r="B65" s="3" t="str">
        <f t="shared" ca="1" si="2"/>
        <v>Men</v>
      </c>
      <c r="C65" s="3">
        <f t="shared" ca="1" si="3"/>
        <v>36</v>
      </c>
      <c r="D65" s="3">
        <f t="shared" ca="1" si="4"/>
        <v>6</v>
      </c>
      <c r="E65" s="3" t="str">
        <f t="shared" ca="1" si="5"/>
        <v>Agriculture</v>
      </c>
      <c r="F65" s="3">
        <f t="shared" ca="1" si="6"/>
        <v>4</v>
      </c>
      <c r="G65" s="3" t="str">
        <f t="shared" ca="1" si="0"/>
        <v>Technical</v>
      </c>
      <c r="H65" s="3">
        <f t="shared" ca="1" si="7"/>
        <v>3</v>
      </c>
      <c r="I65" s="3">
        <f t="shared" ca="1" si="8"/>
        <v>2</v>
      </c>
      <c r="J65" s="3">
        <f t="shared" ca="1" si="9"/>
        <v>55328</v>
      </c>
      <c r="K65" s="3">
        <f t="shared" ca="1" si="10"/>
        <v>4</v>
      </c>
      <c r="L65" s="3" t="str">
        <f t="shared" ca="1" si="11"/>
        <v>Alberta</v>
      </c>
      <c r="M65" s="3">
        <f t="shared" ca="1" si="21"/>
        <v>165984</v>
      </c>
      <c r="N65" s="3">
        <f t="shared" ca="1" si="13"/>
        <v>59670.326249261241</v>
      </c>
      <c r="O65" s="3">
        <f t="shared" ca="1" si="22"/>
        <v>6468.6265877326086</v>
      </c>
      <c r="P65" s="3">
        <f t="shared" ca="1" si="15"/>
        <v>3512</v>
      </c>
      <c r="Q65" s="3">
        <f t="shared" ca="1" si="23"/>
        <v>21215.965073542735</v>
      </c>
      <c r="R65" s="3">
        <f t="shared" ca="1" si="24"/>
        <v>78194.966799272399</v>
      </c>
      <c r="S65" s="3">
        <f t="shared" ca="1" si="25"/>
        <v>250647.59338700501</v>
      </c>
      <c r="T65" s="3">
        <f t="shared" ca="1" si="26"/>
        <v>84398.291322803969</v>
      </c>
      <c r="U65" s="3">
        <f t="shared" ca="1" si="27"/>
        <v>166249.30206420104</v>
      </c>
    </row>
    <row r="66" spans="1:21" x14ac:dyDescent="0.3">
      <c r="A66" s="3">
        <f t="shared" ca="1" si="1"/>
        <v>2</v>
      </c>
      <c r="B66" s="3" t="str">
        <f t="shared" ca="1" si="2"/>
        <v>Women</v>
      </c>
      <c r="C66" s="3">
        <f t="shared" ca="1" si="3"/>
        <v>39</v>
      </c>
      <c r="D66" s="3">
        <f t="shared" ca="1" si="4"/>
        <v>4</v>
      </c>
      <c r="E66" s="3" t="str">
        <f t="shared" ca="1" si="5"/>
        <v>IT</v>
      </c>
      <c r="F66" s="3">
        <f t="shared" ca="1" si="6"/>
        <v>4</v>
      </c>
      <c r="G66" s="3" t="str">
        <f t="shared" ca="1" si="0"/>
        <v>Technical</v>
      </c>
      <c r="H66" s="3">
        <f t="shared" ca="1" si="7"/>
        <v>4</v>
      </c>
      <c r="I66" s="3">
        <f t="shared" ca="1" si="8"/>
        <v>2</v>
      </c>
      <c r="J66" s="3">
        <f t="shared" ca="1" si="9"/>
        <v>47316</v>
      </c>
      <c r="K66" s="3">
        <f t="shared" ca="1" si="10"/>
        <v>8</v>
      </c>
      <c r="L66" s="3" t="str">
        <f t="shared" ca="1" si="11"/>
        <v>Quebec</v>
      </c>
      <c r="M66" s="3">
        <f t="shared" ca="1" si="21"/>
        <v>189264</v>
      </c>
      <c r="N66" s="3">
        <f t="shared" ca="1" si="13"/>
        <v>10159.30986853005</v>
      </c>
      <c r="O66" s="3">
        <f t="shared" ca="1" si="22"/>
        <v>52047.358010226315</v>
      </c>
      <c r="P66" s="3">
        <f t="shared" ca="1" si="15"/>
        <v>30176</v>
      </c>
      <c r="Q66" s="3">
        <f t="shared" ca="1" si="23"/>
        <v>17323.184867696127</v>
      </c>
      <c r="R66" s="3">
        <f t="shared" ca="1" si="24"/>
        <v>15141.941206785697</v>
      </c>
      <c r="S66" s="3">
        <f t="shared" ca="1" si="25"/>
        <v>256453.29921701201</v>
      </c>
      <c r="T66" s="3">
        <f t="shared" ca="1" si="26"/>
        <v>57658.494736226174</v>
      </c>
      <c r="U66" s="3">
        <f t="shared" ca="1" si="27"/>
        <v>198794.80448078585</v>
      </c>
    </row>
    <row r="67" spans="1:21" x14ac:dyDescent="0.3">
      <c r="A67" s="3">
        <f t="shared" ca="1" si="1"/>
        <v>1</v>
      </c>
      <c r="B67" s="3" t="str">
        <f t="shared" ca="1" si="2"/>
        <v>Men</v>
      </c>
      <c r="C67" s="3">
        <f t="shared" ca="1" si="3"/>
        <v>44</v>
      </c>
      <c r="D67" s="3">
        <f t="shared" ca="1" si="4"/>
        <v>1</v>
      </c>
      <c r="E67" s="3" t="str">
        <f t="shared" ca="1" si="5"/>
        <v>Health</v>
      </c>
      <c r="F67" s="3">
        <f t="shared" ca="1" si="6"/>
        <v>3</v>
      </c>
      <c r="G67" s="3" t="str">
        <f t="shared" ca="1" si="0"/>
        <v>University</v>
      </c>
      <c r="H67" s="3">
        <f t="shared" ca="1" si="7"/>
        <v>4</v>
      </c>
      <c r="I67" s="3">
        <f t="shared" ca="1" si="8"/>
        <v>1</v>
      </c>
      <c r="J67" s="3">
        <f t="shared" ca="1" si="9"/>
        <v>44537</v>
      </c>
      <c r="K67" s="3">
        <f t="shared" ca="1" si="10"/>
        <v>13</v>
      </c>
      <c r="L67" s="3" t="str">
        <f t="shared" ca="1" si="11"/>
        <v>Prince Edward Island</v>
      </c>
      <c r="M67" s="3">
        <f t="shared" ca="1" si="21"/>
        <v>222685</v>
      </c>
      <c r="N67" s="3">
        <f t="shared" ca="1" si="13"/>
        <v>97740.513428540129</v>
      </c>
      <c r="O67" s="3">
        <f t="shared" ca="1" si="22"/>
        <v>32440.149240426115</v>
      </c>
      <c r="P67" s="3">
        <f t="shared" ca="1" si="15"/>
        <v>19994</v>
      </c>
      <c r="Q67" s="3">
        <f t="shared" ca="1" si="23"/>
        <v>7179.5396633755045</v>
      </c>
      <c r="R67" s="3">
        <f t="shared" ca="1" si="24"/>
        <v>21443.740632837151</v>
      </c>
      <c r="S67" s="3">
        <f t="shared" ca="1" si="25"/>
        <v>276568.88987326325</v>
      </c>
      <c r="T67" s="3">
        <f t="shared" ca="1" si="26"/>
        <v>124914.05309191563</v>
      </c>
      <c r="U67" s="3">
        <f t="shared" ca="1" si="27"/>
        <v>151654.83678134764</v>
      </c>
    </row>
    <row r="68" spans="1:21" x14ac:dyDescent="0.3">
      <c r="A68" s="3">
        <f t="shared" ca="1" si="1"/>
        <v>2</v>
      </c>
      <c r="B68" s="3" t="str">
        <f t="shared" ca="1" si="2"/>
        <v>Women</v>
      </c>
      <c r="C68" s="3">
        <f t="shared" ca="1" si="3"/>
        <v>34</v>
      </c>
      <c r="D68" s="3">
        <f t="shared" ca="1" si="4"/>
        <v>6</v>
      </c>
      <c r="E68" s="3" t="str">
        <f t="shared" ca="1" si="5"/>
        <v>Agriculture</v>
      </c>
      <c r="F68" s="3">
        <f t="shared" ca="1" si="6"/>
        <v>2</v>
      </c>
      <c r="G68" s="3" t="str">
        <f t="shared" ca="1" si="0"/>
        <v>College</v>
      </c>
      <c r="H68" s="3">
        <f t="shared" ca="1" si="7"/>
        <v>4</v>
      </c>
      <c r="I68" s="3">
        <f t="shared" ca="1" si="8"/>
        <v>2</v>
      </c>
      <c r="J68" s="3">
        <f t="shared" ca="1" si="9"/>
        <v>68881</v>
      </c>
      <c r="K68" s="3">
        <f t="shared" ca="1" si="10"/>
        <v>6</v>
      </c>
      <c r="L68" s="3" t="str">
        <f t="shared" ca="1" si="11"/>
        <v>Saskatchewan</v>
      </c>
      <c r="M68" s="3">
        <f t="shared" ca="1" si="21"/>
        <v>206643</v>
      </c>
      <c r="N68" s="3">
        <f t="shared" ca="1" si="13"/>
        <v>68004.776741219306</v>
      </c>
      <c r="O68" s="3">
        <f t="shared" ca="1" si="22"/>
        <v>83101.652304249816</v>
      </c>
      <c r="P68" s="3">
        <f t="shared" ca="1" si="15"/>
        <v>76795</v>
      </c>
      <c r="Q68" s="3">
        <f t="shared" ca="1" si="23"/>
        <v>15356.982241184674</v>
      </c>
      <c r="R68" s="3">
        <f t="shared" ca="1" si="24"/>
        <v>24101.652728003006</v>
      </c>
      <c r="S68" s="3">
        <f t="shared" ca="1" si="25"/>
        <v>313846.3050322528</v>
      </c>
      <c r="T68" s="3">
        <f t="shared" ca="1" si="26"/>
        <v>160156.75898240399</v>
      </c>
      <c r="U68" s="3">
        <f t="shared" ca="1" si="27"/>
        <v>153689.54604984881</v>
      </c>
    </row>
    <row r="69" spans="1:21" x14ac:dyDescent="0.3">
      <c r="A69" s="3">
        <f t="shared" ca="1" si="1"/>
        <v>2</v>
      </c>
      <c r="B69" s="3" t="str">
        <f t="shared" ca="1" si="2"/>
        <v>Women</v>
      </c>
      <c r="C69" s="3">
        <f t="shared" ca="1" si="3"/>
        <v>42</v>
      </c>
      <c r="D69" s="3">
        <f t="shared" ca="1" si="4"/>
        <v>6</v>
      </c>
      <c r="E69" s="3" t="str">
        <f t="shared" ca="1" si="5"/>
        <v>Agriculture</v>
      </c>
      <c r="F69" s="3">
        <f t="shared" ca="1" si="6"/>
        <v>4</v>
      </c>
      <c r="G69" s="3" t="str">
        <f t="shared" ref="G69:G132" ca="1" si="28">VLOOKUP(F69,$Z$29:$AA$33,2)</f>
        <v>Technical</v>
      </c>
      <c r="H69" s="3">
        <f t="shared" ca="1" si="7"/>
        <v>3</v>
      </c>
      <c r="I69" s="3">
        <f t="shared" ca="1" si="8"/>
        <v>3</v>
      </c>
      <c r="J69" s="3">
        <f t="shared" ca="1" si="9"/>
        <v>63687</v>
      </c>
      <c r="K69" s="3">
        <f t="shared" ca="1" si="10"/>
        <v>8</v>
      </c>
      <c r="L69" s="3" t="str">
        <f t="shared" ca="1" si="11"/>
        <v>Quebec</v>
      </c>
      <c r="M69" s="3">
        <f t="shared" ca="1" si="21"/>
        <v>254748</v>
      </c>
      <c r="N69" s="3">
        <f t="shared" ca="1" si="13"/>
        <v>38207.560324005397</v>
      </c>
      <c r="O69" s="3">
        <f t="shared" ca="1" si="22"/>
        <v>35417.192383542548</v>
      </c>
      <c r="P69" s="3">
        <f t="shared" ca="1" si="15"/>
        <v>34891</v>
      </c>
      <c r="Q69" s="3">
        <f t="shared" ca="1" si="23"/>
        <v>59878.456326416301</v>
      </c>
      <c r="R69" s="3">
        <f t="shared" ca="1" si="24"/>
        <v>74855.757504932728</v>
      </c>
      <c r="S69" s="3">
        <f t="shared" ca="1" si="25"/>
        <v>365020.94988847524</v>
      </c>
      <c r="T69" s="3">
        <f t="shared" ca="1" si="26"/>
        <v>132977.01665042172</v>
      </c>
      <c r="U69" s="3">
        <f t="shared" ca="1" si="27"/>
        <v>232043.93323805352</v>
      </c>
    </row>
    <row r="70" spans="1:21" x14ac:dyDescent="0.3">
      <c r="A70" s="3">
        <f t="shared" ref="A70:A133" ca="1" si="29">RANDBETWEEN(1,2)</f>
        <v>2</v>
      </c>
      <c r="B70" s="3" t="str">
        <f t="shared" ref="B70:B133" ca="1" si="30">IF(A70=1, "Men", "Women")</f>
        <v>Women</v>
      </c>
      <c r="C70" s="3">
        <f t="shared" ref="C70:C133" ca="1" si="31">RANDBETWEEN(25,45)</f>
        <v>39</v>
      </c>
      <c r="D70" s="3">
        <f t="shared" ref="D70:D133" ca="1" si="32">RANDBETWEEN(1,6)</f>
        <v>4</v>
      </c>
      <c r="E70" s="3" t="str">
        <f t="shared" ref="E70:E133" ca="1" si="33">VLOOKUP(D70,$Z$6:$AA$11, 2)</f>
        <v>IT</v>
      </c>
      <c r="F70" s="3">
        <f t="shared" ref="F70:F133" ca="1" si="34">RANDBETWEEN(1,5)</f>
        <v>3</v>
      </c>
      <c r="G70" s="3" t="str">
        <f t="shared" ca="1" si="28"/>
        <v>University</v>
      </c>
      <c r="H70" s="3">
        <f t="shared" ref="H70:H133" ca="1" si="35">RANDBETWEEN(0,4)</f>
        <v>3</v>
      </c>
      <c r="I70" s="3">
        <f t="shared" ref="I70:I133" ca="1" si="36">RANDBETWEEN(1,3)</f>
        <v>2</v>
      </c>
      <c r="J70" s="3">
        <f t="shared" ref="J70:J133" ca="1" si="37">RANDBETWEEN(25000,90000)</f>
        <v>65209</v>
      </c>
      <c r="K70" s="3">
        <f t="shared" ref="K70:K133" ca="1" si="38">RANDBETWEEN(1,13)</f>
        <v>1</v>
      </c>
      <c r="L70" s="3" t="str">
        <f t="shared" ref="L70:L133" ca="1" si="39">VLOOKUP(K70,$Z$14:$AA$25,2)</f>
        <v>Yukon</v>
      </c>
      <c r="M70" s="3">
        <f t="shared" ca="1" si="21"/>
        <v>391254</v>
      </c>
      <c r="N70" s="3">
        <f t="shared" ref="N70:N133" ca="1" si="40">RAND()*M70</f>
        <v>335393.87563518906</v>
      </c>
      <c r="O70" s="3">
        <f t="shared" ca="1" si="22"/>
        <v>25873.553634182099</v>
      </c>
      <c r="P70" s="3">
        <f t="shared" ref="P70:P133" ca="1" si="41">RANDBETWEEN(0,O70)</f>
        <v>2330</v>
      </c>
      <c r="Q70" s="3">
        <f t="shared" ca="1" si="23"/>
        <v>46072.513588839538</v>
      </c>
      <c r="R70" s="3">
        <f t="shared" ca="1" si="24"/>
        <v>59902.138887767025</v>
      </c>
      <c r="S70" s="3">
        <f t="shared" ca="1" si="25"/>
        <v>477029.69252194912</v>
      </c>
      <c r="T70" s="3">
        <f t="shared" ca="1" si="26"/>
        <v>383796.38922402862</v>
      </c>
      <c r="U70" s="3">
        <f t="shared" ca="1" si="27"/>
        <v>93233.303297920502</v>
      </c>
    </row>
    <row r="71" spans="1:21" x14ac:dyDescent="0.3">
      <c r="A71" s="3">
        <f t="shared" ca="1" si="29"/>
        <v>2</v>
      </c>
      <c r="B71" s="3" t="str">
        <f t="shared" ca="1" si="30"/>
        <v>Women</v>
      </c>
      <c r="C71" s="3">
        <f t="shared" ca="1" si="31"/>
        <v>44</v>
      </c>
      <c r="D71" s="3">
        <f t="shared" ca="1" si="32"/>
        <v>1</v>
      </c>
      <c r="E71" s="3" t="str">
        <f t="shared" ca="1" si="33"/>
        <v>Health</v>
      </c>
      <c r="F71" s="3">
        <f t="shared" ca="1" si="34"/>
        <v>2</v>
      </c>
      <c r="G71" s="3" t="str">
        <f t="shared" ca="1" si="28"/>
        <v>College</v>
      </c>
      <c r="H71" s="3">
        <f t="shared" ca="1" si="35"/>
        <v>2</v>
      </c>
      <c r="I71" s="3">
        <f t="shared" ca="1" si="36"/>
        <v>2</v>
      </c>
      <c r="J71" s="3">
        <f t="shared" ca="1" si="37"/>
        <v>36963</v>
      </c>
      <c r="K71" s="3">
        <f t="shared" ca="1" si="38"/>
        <v>4</v>
      </c>
      <c r="L71" s="3" t="str">
        <f t="shared" ca="1" si="39"/>
        <v>Alberta</v>
      </c>
      <c r="M71" s="3">
        <f t="shared" ca="1" si="21"/>
        <v>221778</v>
      </c>
      <c r="N71" s="3">
        <f t="shared" ca="1" si="40"/>
        <v>86044.437725760756</v>
      </c>
      <c r="O71" s="3">
        <f t="shared" ca="1" si="22"/>
        <v>57104.950459930013</v>
      </c>
      <c r="P71" s="3">
        <f t="shared" ca="1" si="41"/>
        <v>45642</v>
      </c>
      <c r="Q71" s="3">
        <f t="shared" ca="1" si="23"/>
        <v>24984.217898565053</v>
      </c>
      <c r="R71" s="3">
        <f t="shared" ca="1" si="24"/>
        <v>33103.12952293631</v>
      </c>
      <c r="S71" s="3">
        <f t="shared" ca="1" si="25"/>
        <v>311986.0799828663</v>
      </c>
      <c r="T71" s="3">
        <f t="shared" ca="1" si="26"/>
        <v>156670.65562432579</v>
      </c>
      <c r="U71" s="3">
        <f t="shared" ca="1" si="27"/>
        <v>155315.42435854051</v>
      </c>
    </row>
    <row r="72" spans="1:21" x14ac:dyDescent="0.3">
      <c r="A72" s="3">
        <f t="shared" ca="1" si="29"/>
        <v>1</v>
      </c>
      <c r="B72" s="3" t="str">
        <f t="shared" ca="1" si="30"/>
        <v>Men</v>
      </c>
      <c r="C72" s="3">
        <f t="shared" ca="1" si="31"/>
        <v>38</v>
      </c>
      <c r="D72" s="3">
        <f t="shared" ca="1" si="32"/>
        <v>4</v>
      </c>
      <c r="E72" s="3" t="str">
        <f t="shared" ca="1" si="33"/>
        <v>IT</v>
      </c>
      <c r="F72" s="3">
        <f t="shared" ca="1" si="34"/>
        <v>1</v>
      </c>
      <c r="G72" s="3" t="str">
        <f t="shared" ca="1" si="28"/>
        <v>High School</v>
      </c>
      <c r="H72" s="3">
        <f t="shared" ca="1" si="35"/>
        <v>4</v>
      </c>
      <c r="I72" s="3">
        <f t="shared" ca="1" si="36"/>
        <v>3</v>
      </c>
      <c r="J72" s="3">
        <f t="shared" ca="1" si="37"/>
        <v>71900</v>
      </c>
      <c r="K72" s="3">
        <f t="shared" ca="1" si="38"/>
        <v>10</v>
      </c>
      <c r="L72" s="3" t="str">
        <f t="shared" ca="1" si="39"/>
        <v>New Brunckwick</v>
      </c>
      <c r="M72" s="3">
        <f t="shared" ca="1" si="21"/>
        <v>287600</v>
      </c>
      <c r="N72" s="3">
        <f t="shared" ca="1" si="40"/>
        <v>148165.96119298541</v>
      </c>
      <c r="O72" s="3">
        <f t="shared" ca="1" si="22"/>
        <v>104958.09740075671</v>
      </c>
      <c r="P72" s="3">
        <f t="shared" ca="1" si="41"/>
        <v>46605</v>
      </c>
      <c r="Q72" s="3">
        <f t="shared" ca="1" si="23"/>
        <v>18330.357068629655</v>
      </c>
      <c r="R72" s="3">
        <f t="shared" ca="1" si="24"/>
        <v>8332.0766557101942</v>
      </c>
      <c r="S72" s="3">
        <f t="shared" ca="1" si="25"/>
        <v>400890.1740564669</v>
      </c>
      <c r="T72" s="3">
        <f t="shared" ca="1" si="26"/>
        <v>213101.31826161506</v>
      </c>
      <c r="U72" s="3">
        <f t="shared" ca="1" si="27"/>
        <v>187788.85579485184</v>
      </c>
    </row>
    <row r="73" spans="1:21" x14ac:dyDescent="0.3">
      <c r="A73" s="3">
        <f t="shared" ca="1" si="29"/>
        <v>1</v>
      </c>
      <c r="B73" s="3" t="str">
        <f t="shared" ca="1" si="30"/>
        <v>Men</v>
      </c>
      <c r="C73" s="3">
        <f t="shared" ca="1" si="31"/>
        <v>34</v>
      </c>
      <c r="D73" s="3">
        <f t="shared" ca="1" si="32"/>
        <v>3</v>
      </c>
      <c r="E73" s="3" t="str">
        <f t="shared" ca="1" si="33"/>
        <v>Teaching</v>
      </c>
      <c r="F73" s="3">
        <f t="shared" ca="1" si="34"/>
        <v>1</v>
      </c>
      <c r="G73" s="3" t="str">
        <f t="shared" ca="1" si="28"/>
        <v>High School</v>
      </c>
      <c r="H73" s="3">
        <f t="shared" ca="1" si="35"/>
        <v>2</v>
      </c>
      <c r="I73" s="3">
        <f t="shared" ca="1" si="36"/>
        <v>3</v>
      </c>
      <c r="J73" s="3">
        <f t="shared" ca="1" si="37"/>
        <v>31931</v>
      </c>
      <c r="K73" s="3">
        <f t="shared" ca="1" si="38"/>
        <v>10</v>
      </c>
      <c r="L73" s="3" t="str">
        <f t="shared" ca="1" si="39"/>
        <v>New Brunckwick</v>
      </c>
      <c r="M73" s="3">
        <f t="shared" ca="1" si="21"/>
        <v>191586</v>
      </c>
      <c r="N73" s="3">
        <f t="shared" ca="1" si="40"/>
        <v>141767.51474731974</v>
      </c>
      <c r="O73" s="3">
        <f t="shared" ca="1" si="22"/>
        <v>49716.535096076244</v>
      </c>
      <c r="P73" s="3">
        <f t="shared" ca="1" si="41"/>
        <v>38605</v>
      </c>
      <c r="Q73" s="3">
        <f t="shared" ca="1" si="23"/>
        <v>19562.039902564884</v>
      </c>
      <c r="R73" s="3">
        <f t="shared" ca="1" si="24"/>
        <v>17945.918658844246</v>
      </c>
      <c r="S73" s="3">
        <f t="shared" ca="1" si="25"/>
        <v>259248.45375492051</v>
      </c>
      <c r="T73" s="3">
        <f t="shared" ca="1" si="26"/>
        <v>199934.55464988464</v>
      </c>
      <c r="U73" s="3">
        <f t="shared" ca="1" si="27"/>
        <v>59313.899105035875</v>
      </c>
    </row>
    <row r="74" spans="1:21" x14ac:dyDescent="0.3">
      <c r="A74" s="3">
        <f t="shared" ca="1" si="29"/>
        <v>2</v>
      </c>
      <c r="B74" s="3" t="str">
        <f t="shared" ca="1" si="30"/>
        <v>Women</v>
      </c>
      <c r="C74" s="3">
        <f t="shared" ca="1" si="31"/>
        <v>36</v>
      </c>
      <c r="D74" s="3">
        <f t="shared" ca="1" si="32"/>
        <v>5</v>
      </c>
      <c r="E74" s="3" t="str">
        <f t="shared" ca="1" si="33"/>
        <v>General Work</v>
      </c>
      <c r="F74" s="3">
        <f t="shared" ca="1" si="34"/>
        <v>2</v>
      </c>
      <c r="G74" s="3" t="str">
        <f t="shared" ca="1" si="28"/>
        <v>College</v>
      </c>
      <c r="H74" s="3">
        <f t="shared" ca="1" si="35"/>
        <v>1</v>
      </c>
      <c r="I74" s="3">
        <f t="shared" ca="1" si="36"/>
        <v>1</v>
      </c>
      <c r="J74" s="3">
        <f t="shared" ca="1" si="37"/>
        <v>62743</v>
      </c>
      <c r="K74" s="3">
        <f t="shared" ca="1" si="38"/>
        <v>5</v>
      </c>
      <c r="L74" s="3" t="str">
        <f t="shared" ca="1" si="39"/>
        <v>Nunavut</v>
      </c>
      <c r="M74" s="3">
        <f t="shared" ca="1" si="21"/>
        <v>250972</v>
      </c>
      <c r="N74" s="3">
        <f t="shared" ca="1" si="40"/>
        <v>25235.912918286798</v>
      </c>
      <c r="O74" s="3">
        <f t="shared" ca="1" si="22"/>
        <v>42354.83491017895</v>
      </c>
      <c r="P74" s="3">
        <f t="shared" ca="1" si="41"/>
        <v>16327</v>
      </c>
      <c r="Q74" s="3">
        <f t="shared" ca="1" si="23"/>
        <v>26572.960019522518</v>
      </c>
      <c r="R74" s="3">
        <f t="shared" ca="1" si="24"/>
        <v>31030.602338177494</v>
      </c>
      <c r="S74" s="3">
        <f t="shared" ca="1" si="25"/>
        <v>324357.43724835647</v>
      </c>
      <c r="T74" s="3">
        <f t="shared" ca="1" si="26"/>
        <v>68135.872937809312</v>
      </c>
      <c r="U74" s="3">
        <f t="shared" ca="1" si="27"/>
        <v>256221.56431054714</v>
      </c>
    </row>
    <row r="75" spans="1:21" x14ac:dyDescent="0.3">
      <c r="A75" s="3">
        <f t="shared" ca="1" si="29"/>
        <v>1</v>
      </c>
      <c r="B75" s="3" t="str">
        <f t="shared" ca="1" si="30"/>
        <v>Men</v>
      </c>
      <c r="C75" s="3">
        <f t="shared" ca="1" si="31"/>
        <v>39</v>
      </c>
      <c r="D75" s="3">
        <f t="shared" ca="1" si="32"/>
        <v>1</v>
      </c>
      <c r="E75" s="3" t="str">
        <f t="shared" ca="1" si="33"/>
        <v>Health</v>
      </c>
      <c r="F75" s="3">
        <f t="shared" ca="1" si="34"/>
        <v>3</v>
      </c>
      <c r="G75" s="3" t="str">
        <f t="shared" ca="1" si="28"/>
        <v>University</v>
      </c>
      <c r="H75" s="3">
        <f t="shared" ca="1" si="35"/>
        <v>4</v>
      </c>
      <c r="I75" s="3">
        <f t="shared" ca="1" si="36"/>
        <v>2</v>
      </c>
      <c r="J75" s="3">
        <f t="shared" ca="1" si="37"/>
        <v>52472</v>
      </c>
      <c r="K75" s="3">
        <f t="shared" ca="1" si="38"/>
        <v>12</v>
      </c>
      <c r="L75" s="3" t="str">
        <f t="shared" ca="1" si="39"/>
        <v>Prince Edward Island</v>
      </c>
      <c r="M75" s="3">
        <f t="shared" ca="1" si="21"/>
        <v>262360</v>
      </c>
      <c r="N75" s="3">
        <f t="shared" ca="1" si="40"/>
        <v>58465.947494325119</v>
      </c>
      <c r="O75" s="3">
        <f t="shared" ca="1" si="22"/>
        <v>50937.4606773017</v>
      </c>
      <c r="P75" s="3">
        <f t="shared" ca="1" si="41"/>
        <v>14886</v>
      </c>
      <c r="Q75" s="3">
        <f t="shared" ca="1" si="23"/>
        <v>33888.395490283765</v>
      </c>
      <c r="R75" s="3">
        <f t="shared" ca="1" si="24"/>
        <v>40835.542006643715</v>
      </c>
      <c r="S75" s="3">
        <f t="shared" ca="1" si="25"/>
        <v>354133.00268394541</v>
      </c>
      <c r="T75" s="3">
        <f t="shared" ca="1" si="26"/>
        <v>107240.34298460887</v>
      </c>
      <c r="U75" s="3">
        <f t="shared" ca="1" si="27"/>
        <v>246892.65969933654</v>
      </c>
    </row>
    <row r="76" spans="1:21" x14ac:dyDescent="0.3">
      <c r="A76" s="3">
        <f t="shared" ca="1" si="29"/>
        <v>2</v>
      </c>
      <c r="B76" s="3" t="str">
        <f t="shared" ca="1" si="30"/>
        <v>Women</v>
      </c>
      <c r="C76" s="3">
        <f t="shared" ca="1" si="31"/>
        <v>25</v>
      </c>
      <c r="D76" s="3">
        <f t="shared" ca="1" si="32"/>
        <v>3</v>
      </c>
      <c r="E76" s="3" t="str">
        <f t="shared" ca="1" si="33"/>
        <v>Teaching</v>
      </c>
      <c r="F76" s="3">
        <f t="shared" ca="1" si="34"/>
        <v>2</v>
      </c>
      <c r="G76" s="3" t="str">
        <f t="shared" ca="1" si="28"/>
        <v>College</v>
      </c>
      <c r="H76" s="3">
        <f t="shared" ca="1" si="35"/>
        <v>3</v>
      </c>
      <c r="I76" s="3">
        <f t="shared" ca="1" si="36"/>
        <v>2</v>
      </c>
      <c r="J76" s="3">
        <f t="shared" ca="1" si="37"/>
        <v>70145</v>
      </c>
      <c r="K76" s="3">
        <f t="shared" ca="1" si="38"/>
        <v>7</v>
      </c>
      <c r="L76" s="3" t="str">
        <f t="shared" ca="1" si="39"/>
        <v>Ontario</v>
      </c>
      <c r="M76" s="3">
        <f t="shared" ca="1" si="21"/>
        <v>420870</v>
      </c>
      <c r="N76" s="3">
        <f t="shared" ca="1" si="40"/>
        <v>82440.294496412273</v>
      </c>
      <c r="O76" s="3">
        <f t="shared" ca="1" si="22"/>
        <v>115681.46279587738</v>
      </c>
      <c r="P76" s="3">
        <f t="shared" ca="1" si="41"/>
        <v>49675</v>
      </c>
      <c r="Q76" s="3">
        <f t="shared" ca="1" si="23"/>
        <v>39215.265095138115</v>
      </c>
      <c r="R76" s="3">
        <f t="shared" ca="1" si="24"/>
        <v>66199.042543254094</v>
      </c>
      <c r="S76" s="3">
        <f t="shared" ca="1" si="25"/>
        <v>602750.50533913146</v>
      </c>
      <c r="T76" s="3">
        <f t="shared" ca="1" si="26"/>
        <v>171330.55959155038</v>
      </c>
      <c r="U76" s="3">
        <f t="shared" ca="1" si="27"/>
        <v>431419.94574758108</v>
      </c>
    </row>
    <row r="77" spans="1:21" x14ac:dyDescent="0.3">
      <c r="A77" s="3">
        <f t="shared" ca="1" si="29"/>
        <v>1</v>
      </c>
      <c r="B77" s="3" t="str">
        <f t="shared" ca="1" si="30"/>
        <v>Men</v>
      </c>
      <c r="C77" s="3">
        <f t="shared" ca="1" si="31"/>
        <v>45</v>
      </c>
      <c r="D77" s="3">
        <f t="shared" ca="1" si="32"/>
        <v>1</v>
      </c>
      <c r="E77" s="3" t="str">
        <f t="shared" ca="1" si="33"/>
        <v>Health</v>
      </c>
      <c r="F77" s="3">
        <f t="shared" ca="1" si="34"/>
        <v>1</v>
      </c>
      <c r="G77" s="3" t="str">
        <f t="shared" ca="1" si="28"/>
        <v>High School</v>
      </c>
      <c r="H77" s="3">
        <f t="shared" ca="1" si="35"/>
        <v>3</v>
      </c>
      <c r="I77" s="3">
        <f t="shared" ca="1" si="36"/>
        <v>3</v>
      </c>
      <c r="J77" s="3">
        <f t="shared" ca="1" si="37"/>
        <v>65189</v>
      </c>
      <c r="K77" s="3">
        <f t="shared" ca="1" si="38"/>
        <v>5</v>
      </c>
      <c r="L77" s="3" t="str">
        <f t="shared" ca="1" si="39"/>
        <v>Nunavut</v>
      </c>
      <c r="M77" s="3">
        <f t="shared" ca="1" si="21"/>
        <v>195567</v>
      </c>
      <c r="N77" s="3">
        <f t="shared" ca="1" si="40"/>
        <v>91408.799845221874</v>
      </c>
      <c r="O77" s="3">
        <f t="shared" ca="1" si="22"/>
        <v>4742.8313934173102</v>
      </c>
      <c r="P77" s="3">
        <f t="shared" ca="1" si="41"/>
        <v>2330</v>
      </c>
      <c r="Q77" s="3">
        <f t="shared" ca="1" si="23"/>
        <v>7705.5662869054822</v>
      </c>
      <c r="R77" s="3">
        <f t="shared" ca="1" si="24"/>
        <v>259.83942457554195</v>
      </c>
      <c r="S77" s="3">
        <f t="shared" ca="1" si="25"/>
        <v>200569.67081799285</v>
      </c>
      <c r="T77" s="3">
        <f t="shared" ca="1" si="26"/>
        <v>101444.36613212735</v>
      </c>
      <c r="U77" s="3">
        <f t="shared" ca="1" si="27"/>
        <v>99125.3046858655</v>
      </c>
    </row>
    <row r="78" spans="1:21" x14ac:dyDescent="0.3">
      <c r="A78" s="3">
        <f t="shared" ca="1" si="29"/>
        <v>2</v>
      </c>
      <c r="B78" s="3" t="str">
        <f t="shared" ca="1" si="30"/>
        <v>Women</v>
      </c>
      <c r="C78" s="3">
        <f t="shared" ca="1" si="31"/>
        <v>33</v>
      </c>
      <c r="D78" s="3">
        <f t="shared" ca="1" si="32"/>
        <v>1</v>
      </c>
      <c r="E78" s="3" t="str">
        <f t="shared" ca="1" si="33"/>
        <v>Health</v>
      </c>
      <c r="F78" s="3">
        <f t="shared" ca="1" si="34"/>
        <v>5</v>
      </c>
      <c r="G78" s="3" t="str">
        <f t="shared" ca="1" si="28"/>
        <v>Other</v>
      </c>
      <c r="H78" s="3">
        <f t="shared" ca="1" si="35"/>
        <v>3</v>
      </c>
      <c r="I78" s="3">
        <f t="shared" ca="1" si="36"/>
        <v>1</v>
      </c>
      <c r="J78" s="3">
        <f t="shared" ca="1" si="37"/>
        <v>89543</v>
      </c>
      <c r="K78" s="3">
        <f t="shared" ca="1" si="38"/>
        <v>10</v>
      </c>
      <c r="L78" s="3" t="str">
        <f t="shared" ca="1" si="39"/>
        <v>New Brunckwick</v>
      </c>
      <c r="M78" s="3">
        <f t="shared" ca="1" si="21"/>
        <v>268629</v>
      </c>
      <c r="N78" s="3">
        <f t="shared" ca="1" si="40"/>
        <v>129421.89345695685</v>
      </c>
      <c r="O78" s="3">
        <f t="shared" ca="1" si="22"/>
        <v>73529.748579812527</v>
      </c>
      <c r="P78" s="3">
        <f t="shared" ca="1" si="41"/>
        <v>1483</v>
      </c>
      <c r="Q78" s="3">
        <f t="shared" ca="1" si="23"/>
        <v>84891.000593118399</v>
      </c>
      <c r="R78" s="3">
        <f t="shared" ca="1" si="24"/>
        <v>14855.15488534295</v>
      </c>
      <c r="S78" s="3">
        <f t="shared" ca="1" si="25"/>
        <v>357013.90346515545</v>
      </c>
      <c r="T78" s="3">
        <f t="shared" ca="1" si="26"/>
        <v>215795.89405007527</v>
      </c>
      <c r="U78" s="3">
        <f t="shared" ca="1" si="27"/>
        <v>141218.00941508019</v>
      </c>
    </row>
    <row r="79" spans="1:21" x14ac:dyDescent="0.3">
      <c r="A79" s="3">
        <f t="shared" ca="1" si="29"/>
        <v>2</v>
      </c>
      <c r="B79" s="3" t="str">
        <f t="shared" ca="1" si="30"/>
        <v>Women</v>
      </c>
      <c r="C79" s="3">
        <f t="shared" ca="1" si="31"/>
        <v>34</v>
      </c>
      <c r="D79" s="3">
        <f t="shared" ca="1" si="32"/>
        <v>3</v>
      </c>
      <c r="E79" s="3" t="str">
        <f t="shared" ca="1" si="33"/>
        <v>Teaching</v>
      </c>
      <c r="F79" s="3">
        <f t="shared" ca="1" si="34"/>
        <v>1</v>
      </c>
      <c r="G79" s="3" t="str">
        <f t="shared" ca="1" si="28"/>
        <v>High School</v>
      </c>
      <c r="H79" s="3">
        <f t="shared" ca="1" si="35"/>
        <v>0</v>
      </c>
      <c r="I79" s="3">
        <f t="shared" ca="1" si="36"/>
        <v>2</v>
      </c>
      <c r="J79" s="3">
        <f t="shared" ca="1" si="37"/>
        <v>62398</v>
      </c>
      <c r="K79" s="3">
        <f t="shared" ca="1" si="38"/>
        <v>2</v>
      </c>
      <c r="L79" s="3" t="str">
        <f t="shared" ca="1" si="39"/>
        <v>BC</v>
      </c>
      <c r="M79" s="3">
        <f t="shared" ca="1" si="21"/>
        <v>187194</v>
      </c>
      <c r="N79" s="3">
        <f t="shared" ca="1" si="40"/>
        <v>10437.969673639158</v>
      </c>
      <c r="O79" s="3">
        <f t="shared" ca="1" si="22"/>
        <v>107750.30040782961</v>
      </c>
      <c r="P79" s="3">
        <f t="shared" ca="1" si="41"/>
        <v>58638</v>
      </c>
      <c r="Q79" s="3">
        <f t="shared" ca="1" si="23"/>
        <v>5884.6820699879318</v>
      </c>
      <c r="R79" s="3">
        <f t="shared" ca="1" si="24"/>
        <v>13781.40316629884</v>
      </c>
      <c r="S79" s="3">
        <f t="shared" ca="1" si="25"/>
        <v>308725.70357412839</v>
      </c>
      <c r="T79" s="3">
        <f t="shared" ca="1" si="26"/>
        <v>74960.651743627095</v>
      </c>
      <c r="U79" s="3">
        <f t="shared" ca="1" si="27"/>
        <v>233765.0518305013</v>
      </c>
    </row>
    <row r="80" spans="1:21" x14ac:dyDescent="0.3">
      <c r="A80" s="3">
        <f t="shared" ca="1" si="29"/>
        <v>2</v>
      </c>
      <c r="B80" s="3" t="str">
        <f t="shared" ca="1" si="30"/>
        <v>Women</v>
      </c>
      <c r="C80" s="3">
        <f t="shared" ca="1" si="31"/>
        <v>25</v>
      </c>
      <c r="D80" s="3">
        <f t="shared" ca="1" si="32"/>
        <v>2</v>
      </c>
      <c r="E80" s="3" t="str">
        <f t="shared" ca="1" si="33"/>
        <v>Construction</v>
      </c>
      <c r="F80" s="3">
        <f t="shared" ca="1" si="34"/>
        <v>5</v>
      </c>
      <c r="G80" s="3" t="str">
        <f t="shared" ca="1" si="28"/>
        <v>Other</v>
      </c>
      <c r="H80" s="3">
        <f t="shared" ca="1" si="35"/>
        <v>3</v>
      </c>
      <c r="I80" s="3">
        <f t="shared" ca="1" si="36"/>
        <v>2</v>
      </c>
      <c r="J80" s="3">
        <f t="shared" ca="1" si="37"/>
        <v>76163</v>
      </c>
      <c r="K80" s="3">
        <f t="shared" ca="1" si="38"/>
        <v>11</v>
      </c>
      <c r="L80" s="3" t="str">
        <f t="shared" ca="1" si="39"/>
        <v>Nova Scotia</v>
      </c>
      <c r="M80" s="3">
        <f t="shared" ca="1" si="21"/>
        <v>456978</v>
      </c>
      <c r="N80" s="3">
        <f t="shared" ca="1" si="40"/>
        <v>100736.09866966931</v>
      </c>
      <c r="O80" s="3">
        <f t="shared" ca="1" si="22"/>
        <v>66248.686361472908</v>
      </c>
      <c r="P80" s="3">
        <f t="shared" ca="1" si="41"/>
        <v>45631</v>
      </c>
      <c r="Q80" s="3">
        <f t="shared" ca="1" si="23"/>
        <v>64996.591054973447</v>
      </c>
      <c r="R80" s="3">
        <f t="shared" ca="1" si="24"/>
        <v>106506.60485655279</v>
      </c>
      <c r="S80" s="3">
        <f t="shared" ca="1" si="25"/>
        <v>629733.29121802573</v>
      </c>
      <c r="T80" s="3">
        <f t="shared" ca="1" si="26"/>
        <v>211363.68972464275</v>
      </c>
      <c r="U80" s="3">
        <f t="shared" ca="1" si="27"/>
        <v>418369.60149338294</v>
      </c>
    </row>
    <row r="81" spans="1:21" x14ac:dyDescent="0.3">
      <c r="A81" s="3">
        <f t="shared" ca="1" si="29"/>
        <v>2</v>
      </c>
      <c r="B81" s="3" t="str">
        <f t="shared" ca="1" si="30"/>
        <v>Women</v>
      </c>
      <c r="C81" s="3">
        <f t="shared" ca="1" si="31"/>
        <v>37</v>
      </c>
      <c r="D81" s="3">
        <f t="shared" ca="1" si="32"/>
        <v>3</v>
      </c>
      <c r="E81" s="3" t="str">
        <f t="shared" ca="1" si="33"/>
        <v>Teaching</v>
      </c>
      <c r="F81" s="3">
        <f t="shared" ca="1" si="34"/>
        <v>4</v>
      </c>
      <c r="G81" s="3" t="str">
        <f t="shared" ca="1" si="28"/>
        <v>Technical</v>
      </c>
      <c r="H81" s="3">
        <f t="shared" ca="1" si="35"/>
        <v>2</v>
      </c>
      <c r="I81" s="3">
        <f t="shared" ca="1" si="36"/>
        <v>2</v>
      </c>
      <c r="J81" s="3">
        <f t="shared" ca="1" si="37"/>
        <v>30547</v>
      </c>
      <c r="K81" s="3">
        <f t="shared" ca="1" si="38"/>
        <v>9</v>
      </c>
      <c r="L81" s="3" t="str">
        <f t="shared" ca="1" si="39"/>
        <v>New Foundland</v>
      </c>
      <c r="M81" s="3">
        <f t="shared" ca="1" si="21"/>
        <v>122188</v>
      </c>
      <c r="N81" s="3">
        <f t="shared" ca="1" si="40"/>
        <v>78293.375368150897</v>
      </c>
      <c r="O81" s="3">
        <f t="shared" ca="1" si="22"/>
        <v>7375.1077450234234</v>
      </c>
      <c r="P81" s="3">
        <f t="shared" ca="1" si="41"/>
        <v>4268</v>
      </c>
      <c r="Q81" s="3">
        <f t="shared" ca="1" si="23"/>
        <v>28680.437651547662</v>
      </c>
      <c r="R81" s="3">
        <f t="shared" ca="1" si="24"/>
        <v>43849.752647275345</v>
      </c>
      <c r="S81" s="3">
        <f t="shared" ca="1" si="25"/>
        <v>173412.86039229878</v>
      </c>
      <c r="T81" s="3">
        <f t="shared" ca="1" si="26"/>
        <v>111241.81301969856</v>
      </c>
      <c r="U81" s="3">
        <f t="shared" ca="1" si="27"/>
        <v>62171.047372600224</v>
      </c>
    </row>
    <row r="82" spans="1:21" x14ac:dyDescent="0.3">
      <c r="A82" s="3">
        <f t="shared" ca="1" si="29"/>
        <v>1</v>
      </c>
      <c r="B82" s="3" t="str">
        <f t="shared" ca="1" si="30"/>
        <v>Men</v>
      </c>
      <c r="C82" s="3">
        <f t="shared" ca="1" si="31"/>
        <v>41</v>
      </c>
      <c r="D82" s="3">
        <f t="shared" ca="1" si="32"/>
        <v>3</v>
      </c>
      <c r="E82" s="3" t="str">
        <f t="shared" ca="1" si="33"/>
        <v>Teaching</v>
      </c>
      <c r="F82" s="3">
        <f t="shared" ca="1" si="34"/>
        <v>3</v>
      </c>
      <c r="G82" s="3" t="str">
        <f t="shared" ca="1" si="28"/>
        <v>University</v>
      </c>
      <c r="H82" s="3">
        <f t="shared" ca="1" si="35"/>
        <v>3</v>
      </c>
      <c r="I82" s="3">
        <f t="shared" ca="1" si="36"/>
        <v>1</v>
      </c>
      <c r="J82" s="3">
        <f t="shared" ca="1" si="37"/>
        <v>60359</v>
      </c>
      <c r="K82" s="3">
        <f t="shared" ca="1" si="38"/>
        <v>6</v>
      </c>
      <c r="L82" s="3" t="str">
        <f t="shared" ca="1" si="39"/>
        <v>Saskatchewan</v>
      </c>
      <c r="M82" s="3">
        <f t="shared" ca="1" si="21"/>
        <v>241436</v>
      </c>
      <c r="N82" s="3">
        <f t="shared" ca="1" si="40"/>
        <v>191425.0974401464</v>
      </c>
      <c r="O82" s="3">
        <f t="shared" ca="1" si="22"/>
        <v>29929.437986224595</v>
      </c>
      <c r="P82" s="3">
        <f t="shared" ca="1" si="41"/>
        <v>18169</v>
      </c>
      <c r="Q82" s="3">
        <f t="shared" ca="1" si="23"/>
        <v>59507.752438028838</v>
      </c>
      <c r="R82" s="3">
        <f t="shared" ca="1" si="24"/>
        <v>53326.452805022971</v>
      </c>
      <c r="S82" s="3">
        <f t="shared" ca="1" si="25"/>
        <v>324691.8907912476</v>
      </c>
      <c r="T82" s="3">
        <f t="shared" ca="1" si="26"/>
        <v>269101.84987817524</v>
      </c>
      <c r="U82" s="3">
        <f t="shared" ca="1" si="27"/>
        <v>55590.040913072356</v>
      </c>
    </row>
    <row r="83" spans="1:21" x14ac:dyDescent="0.3">
      <c r="A83" s="3">
        <f t="shared" ca="1" si="29"/>
        <v>1</v>
      </c>
      <c r="B83" s="3" t="str">
        <f t="shared" ca="1" si="30"/>
        <v>Men</v>
      </c>
      <c r="C83" s="3">
        <f t="shared" ca="1" si="31"/>
        <v>29</v>
      </c>
      <c r="D83" s="3">
        <f t="shared" ca="1" si="32"/>
        <v>6</v>
      </c>
      <c r="E83" s="3" t="str">
        <f t="shared" ca="1" si="33"/>
        <v>Agriculture</v>
      </c>
      <c r="F83" s="3">
        <f t="shared" ca="1" si="34"/>
        <v>3</v>
      </c>
      <c r="G83" s="3" t="str">
        <f t="shared" ca="1" si="28"/>
        <v>University</v>
      </c>
      <c r="H83" s="3">
        <f t="shared" ca="1" si="35"/>
        <v>4</v>
      </c>
      <c r="I83" s="3">
        <f t="shared" ca="1" si="36"/>
        <v>2</v>
      </c>
      <c r="J83" s="3">
        <f t="shared" ca="1" si="37"/>
        <v>28825</v>
      </c>
      <c r="K83" s="3">
        <f t="shared" ca="1" si="38"/>
        <v>1</v>
      </c>
      <c r="L83" s="3" t="str">
        <f t="shared" ca="1" si="39"/>
        <v>Yukon</v>
      </c>
      <c r="M83" s="3">
        <f t="shared" ca="1" si="21"/>
        <v>86475</v>
      </c>
      <c r="N83" s="3">
        <f t="shared" ca="1" si="40"/>
        <v>57953.390980546937</v>
      </c>
      <c r="O83" s="3">
        <f t="shared" ca="1" si="22"/>
        <v>47648.701025858376</v>
      </c>
      <c r="P83" s="3">
        <f t="shared" ca="1" si="41"/>
        <v>19667</v>
      </c>
      <c r="Q83" s="3">
        <f t="shared" ca="1" si="23"/>
        <v>22696.375245159437</v>
      </c>
      <c r="R83" s="3">
        <f t="shared" ca="1" si="24"/>
        <v>15652.043893564103</v>
      </c>
      <c r="S83" s="3">
        <f t="shared" ca="1" si="25"/>
        <v>149775.74491942249</v>
      </c>
      <c r="T83" s="3">
        <f t="shared" ca="1" si="26"/>
        <v>100316.76622570638</v>
      </c>
      <c r="U83" s="3">
        <f t="shared" ca="1" si="27"/>
        <v>49458.978693716112</v>
      </c>
    </row>
    <row r="84" spans="1:21" x14ac:dyDescent="0.3">
      <c r="A84" s="3">
        <f t="shared" ca="1" si="29"/>
        <v>2</v>
      </c>
      <c r="B84" s="3" t="str">
        <f t="shared" ca="1" si="30"/>
        <v>Women</v>
      </c>
      <c r="C84" s="3">
        <f t="shared" ca="1" si="31"/>
        <v>37</v>
      </c>
      <c r="D84" s="3">
        <f t="shared" ca="1" si="32"/>
        <v>1</v>
      </c>
      <c r="E84" s="3" t="str">
        <f t="shared" ca="1" si="33"/>
        <v>Health</v>
      </c>
      <c r="F84" s="3">
        <f t="shared" ca="1" si="34"/>
        <v>1</v>
      </c>
      <c r="G84" s="3" t="str">
        <f t="shared" ca="1" si="28"/>
        <v>High School</v>
      </c>
      <c r="H84" s="3">
        <f t="shared" ca="1" si="35"/>
        <v>1</v>
      </c>
      <c r="I84" s="3">
        <f t="shared" ca="1" si="36"/>
        <v>1</v>
      </c>
      <c r="J84" s="3">
        <f t="shared" ca="1" si="37"/>
        <v>48714</v>
      </c>
      <c r="K84" s="3">
        <f t="shared" ca="1" si="38"/>
        <v>3</v>
      </c>
      <c r="L84" s="3" t="str">
        <f t="shared" ca="1" si="39"/>
        <v>Northwest TR</v>
      </c>
      <c r="M84" s="3">
        <f t="shared" ca="1" si="21"/>
        <v>146142</v>
      </c>
      <c r="N84" s="3">
        <f t="shared" ca="1" si="40"/>
        <v>117029.5837350614</v>
      </c>
      <c r="O84" s="3">
        <f t="shared" ca="1" si="22"/>
        <v>7186.9926664994973</v>
      </c>
      <c r="P84" s="3">
        <f t="shared" ca="1" si="41"/>
        <v>642</v>
      </c>
      <c r="Q84" s="3">
        <f t="shared" ca="1" si="23"/>
        <v>7699.9099215640026</v>
      </c>
      <c r="R84" s="3">
        <f t="shared" ca="1" si="24"/>
        <v>32996.00521650719</v>
      </c>
      <c r="S84" s="3">
        <f t="shared" ca="1" si="25"/>
        <v>186324.99788300667</v>
      </c>
      <c r="T84" s="3">
        <f t="shared" ca="1" si="26"/>
        <v>125371.4936566254</v>
      </c>
      <c r="U84" s="3">
        <f t="shared" ca="1" si="27"/>
        <v>60953.504226381265</v>
      </c>
    </row>
    <row r="85" spans="1:21" x14ac:dyDescent="0.3">
      <c r="A85" s="3">
        <f t="shared" ca="1" si="29"/>
        <v>1</v>
      </c>
      <c r="B85" s="3" t="str">
        <f t="shared" ca="1" si="30"/>
        <v>Men</v>
      </c>
      <c r="C85" s="3">
        <f t="shared" ca="1" si="31"/>
        <v>32</v>
      </c>
      <c r="D85" s="3">
        <f t="shared" ca="1" si="32"/>
        <v>5</v>
      </c>
      <c r="E85" s="3" t="str">
        <f t="shared" ca="1" si="33"/>
        <v>General Work</v>
      </c>
      <c r="F85" s="3">
        <f t="shared" ca="1" si="34"/>
        <v>2</v>
      </c>
      <c r="G85" s="3" t="str">
        <f t="shared" ca="1" si="28"/>
        <v>College</v>
      </c>
      <c r="H85" s="3">
        <f t="shared" ca="1" si="35"/>
        <v>1</v>
      </c>
      <c r="I85" s="3">
        <f t="shared" ca="1" si="36"/>
        <v>2</v>
      </c>
      <c r="J85" s="3">
        <f t="shared" ca="1" si="37"/>
        <v>30223</v>
      </c>
      <c r="K85" s="3">
        <f t="shared" ca="1" si="38"/>
        <v>6</v>
      </c>
      <c r="L85" s="3" t="str">
        <f t="shared" ca="1" si="39"/>
        <v>Saskatchewan</v>
      </c>
      <c r="M85" s="3">
        <f t="shared" ca="1" si="21"/>
        <v>90669</v>
      </c>
      <c r="N85" s="3">
        <f t="shared" ca="1" si="40"/>
        <v>13298.384894593051</v>
      </c>
      <c r="O85" s="3">
        <f t="shared" ca="1" si="22"/>
        <v>55311.825387549783</v>
      </c>
      <c r="P85" s="3">
        <f t="shared" ca="1" si="41"/>
        <v>12362</v>
      </c>
      <c r="Q85" s="3">
        <f t="shared" ca="1" si="23"/>
        <v>5548.6746940900648</v>
      </c>
      <c r="R85" s="3">
        <f t="shared" ca="1" si="24"/>
        <v>36005.196125130678</v>
      </c>
      <c r="S85" s="3">
        <f t="shared" ca="1" si="25"/>
        <v>181986.02151268045</v>
      </c>
      <c r="T85" s="3">
        <f t="shared" ca="1" si="26"/>
        <v>31209.059588683114</v>
      </c>
      <c r="U85" s="3">
        <f t="shared" ca="1" si="27"/>
        <v>150776.96192399733</v>
      </c>
    </row>
    <row r="86" spans="1:21" x14ac:dyDescent="0.3">
      <c r="A86" s="3">
        <f t="shared" ca="1" si="29"/>
        <v>1</v>
      </c>
      <c r="B86" s="3" t="str">
        <f t="shared" ca="1" si="30"/>
        <v>Men</v>
      </c>
      <c r="C86" s="3">
        <f t="shared" ca="1" si="31"/>
        <v>39</v>
      </c>
      <c r="D86" s="3">
        <f t="shared" ca="1" si="32"/>
        <v>2</v>
      </c>
      <c r="E86" s="3" t="str">
        <f t="shared" ca="1" si="33"/>
        <v>Construction</v>
      </c>
      <c r="F86" s="3">
        <f t="shared" ca="1" si="34"/>
        <v>4</v>
      </c>
      <c r="G86" s="3" t="str">
        <f t="shared" ca="1" si="28"/>
        <v>Technical</v>
      </c>
      <c r="H86" s="3">
        <f t="shared" ca="1" si="35"/>
        <v>2</v>
      </c>
      <c r="I86" s="3">
        <f t="shared" ca="1" si="36"/>
        <v>1</v>
      </c>
      <c r="J86" s="3">
        <f t="shared" ca="1" si="37"/>
        <v>75338</v>
      </c>
      <c r="K86" s="3">
        <f t="shared" ca="1" si="38"/>
        <v>3</v>
      </c>
      <c r="L86" s="3" t="str">
        <f t="shared" ca="1" si="39"/>
        <v>Northwest TR</v>
      </c>
      <c r="M86" s="3">
        <f t="shared" ca="1" si="21"/>
        <v>226014</v>
      </c>
      <c r="N86" s="3">
        <f t="shared" ca="1" si="40"/>
        <v>144132.35494198222</v>
      </c>
      <c r="O86" s="3">
        <f t="shared" ca="1" si="22"/>
        <v>938.30075797072527</v>
      </c>
      <c r="P86" s="3">
        <f t="shared" ca="1" si="41"/>
        <v>621</v>
      </c>
      <c r="Q86" s="3">
        <f t="shared" ca="1" si="23"/>
        <v>40414.001282724588</v>
      </c>
      <c r="R86" s="3">
        <f t="shared" ca="1" si="24"/>
        <v>48771.389548462001</v>
      </c>
      <c r="S86" s="3">
        <f t="shared" ca="1" si="25"/>
        <v>275723.69030643272</v>
      </c>
      <c r="T86" s="3">
        <f t="shared" ca="1" si="26"/>
        <v>185167.3562247068</v>
      </c>
      <c r="U86" s="3">
        <f t="shared" ca="1" si="27"/>
        <v>90556.334081725916</v>
      </c>
    </row>
    <row r="87" spans="1:21" x14ac:dyDescent="0.3">
      <c r="A87" s="3">
        <f t="shared" ca="1" si="29"/>
        <v>1</v>
      </c>
      <c r="B87" s="3" t="str">
        <f t="shared" ca="1" si="30"/>
        <v>Men</v>
      </c>
      <c r="C87" s="3">
        <f t="shared" ca="1" si="31"/>
        <v>32</v>
      </c>
      <c r="D87" s="3">
        <f t="shared" ca="1" si="32"/>
        <v>4</v>
      </c>
      <c r="E87" s="3" t="str">
        <f t="shared" ca="1" si="33"/>
        <v>IT</v>
      </c>
      <c r="F87" s="3">
        <f t="shared" ca="1" si="34"/>
        <v>4</v>
      </c>
      <c r="G87" s="3" t="str">
        <f t="shared" ca="1" si="28"/>
        <v>Technical</v>
      </c>
      <c r="H87" s="3">
        <f t="shared" ca="1" si="35"/>
        <v>1</v>
      </c>
      <c r="I87" s="3">
        <f t="shared" ca="1" si="36"/>
        <v>3</v>
      </c>
      <c r="J87" s="3">
        <f t="shared" ca="1" si="37"/>
        <v>52922</v>
      </c>
      <c r="K87" s="3">
        <f t="shared" ca="1" si="38"/>
        <v>8</v>
      </c>
      <c r="L87" s="3" t="str">
        <f t="shared" ca="1" si="39"/>
        <v>Quebec</v>
      </c>
      <c r="M87" s="3">
        <f t="shared" ca="1" si="21"/>
        <v>158766</v>
      </c>
      <c r="N87" s="3">
        <f t="shared" ca="1" si="40"/>
        <v>9401.5178870303807</v>
      </c>
      <c r="O87" s="3">
        <f t="shared" ca="1" si="22"/>
        <v>93634.834837706789</v>
      </c>
      <c r="P87" s="3">
        <f t="shared" ca="1" si="41"/>
        <v>82385</v>
      </c>
      <c r="Q87" s="3">
        <f t="shared" ca="1" si="23"/>
        <v>28036.340844323946</v>
      </c>
      <c r="R87" s="3">
        <f t="shared" ca="1" si="24"/>
        <v>15716.703417901719</v>
      </c>
      <c r="S87" s="3">
        <f t="shared" ca="1" si="25"/>
        <v>268117.53825560852</v>
      </c>
      <c r="T87" s="3">
        <f t="shared" ca="1" si="26"/>
        <v>119822.85873135432</v>
      </c>
      <c r="U87" s="3">
        <f t="shared" ca="1" si="27"/>
        <v>148294.6795242542</v>
      </c>
    </row>
    <row r="88" spans="1:21" x14ac:dyDescent="0.3">
      <c r="A88" s="3">
        <f t="shared" ca="1" si="29"/>
        <v>1</v>
      </c>
      <c r="B88" s="3" t="str">
        <f t="shared" ca="1" si="30"/>
        <v>Men</v>
      </c>
      <c r="C88" s="3">
        <f t="shared" ca="1" si="31"/>
        <v>30</v>
      </c>
      <c r="D88" s="3">
        <f t="shared" ca="1" si="32"/>
        <v>4</v>
      </c>
      <c r="E88" s="3" t="str">
        <f t="shared" ca="1" si="33"/>
        <v>IT</v>
      </c>
      <c r="F88" s="3">
        <f t="shared" ca="1" si="34"/>
        <v>5</v>
      </c>
      <c r="G88" s="3" t="str">
        <f t="shared" ca="1" si="28"/>
        <v>Other</v>
      </c>
      <c r="H88" s="3">
        <f t="shared" ca="1" si="35"/>
        <v>1</v>
      </c>
      <c r="I88" s="3">
        <f t="shared" ca="1" si="36"/>
        <v>2</v>
      </c>
      <c r="J88" s="3">
        <f t="shared" ca="1" si="37"/>
        <v>71936</v>
      </c>
      <c r="K88" s="3">
        <f t="shared" ca="1" si="38"/>
        <v>13</v>
      </c>
      <c r="L88" s="3" t="str">
        <f t="shared" ca="1" si="39"/>
        <v>Prince Edward Island</v>
      </c>
      <c r="M88" s="3">
        <f t="shared" ca="1" si="21"/>
        <v>359680</v>
      </c>
      <c r="N88" s="3">
        <f t="shared" ca="1" si="40"/>
        <v>11518.550519701346</v>
      </c>
      <c r="O88" s="3">
        <f t="shared" ca="1" si="22"/>
        <v>16397.768325633922</v>
      </c>
      <c r="P88" s="3">
        <f t="shared" ca="1" si="41"/>
        <v>4250</v>
      </c>
      <c r="Q88" s="3">
        <f t="shared" ca="1" si="23"/>
        <v>15725.16683151739</v>
      </c>
      <c r="R88" s="3">
        <f t="shared" ca="1" si="24"/>
        <v>78611.268582838049</v>
      </c>
      <c r="S88" s="3">
        <f t="shared" ca="1" si="25"/>
        <v>454689.03690847202</v>
      </c>
      <c r="T88" s="3">
        <f t="shared" ca="1" si="26"/>
        <v>31493.717351218736</v>
      </c>
      <c r="U88" s="3">
        <f t="shared" ca="1" si="27"/>
        <v>423195.31955725327</v>
      </c>
    </row>
    <row r="89" spans="1:21" x14ac:dyDescent="0.3">
      <c r="A89" s="3">
        <f t="shared" ca="1" si="29"/>
        <v>2</v>
      </c>
      <c r="B89" s="3" t="str">
        <f t="shared" ca="1" si="30"/>
        <v>Women</v>
      </c>
      <c r="C89" s="3">
        <f t="shared" ca="1" si="31"/>
        <v>30</v>
      </c>
      <c r="D89" s="3">
        <f t="shared" ca="1" si="32"/>
        <v>6</v>
      </c>
      <c r="E89" s="3" t="str">
        <f t="shared" ca="1" si="33"/>
        <v>Agriculture</v>
      </c>
      <c r="F89" s="3">
        <f t="shared" ca="1" si="34"/>
        <v>4</v>
      </c>
      <c r="G89" s="3" t="str">
        <f t="shared" ca="1" si="28"/>
        <v>Technical</v>
      </c>
      <c r="H89" s="3">
        <f t="shared" ca="1" si="35"/>
        <v>4</v>
      </c>
      <c r="I89" s="3">
        <f t="shared" ca="1" si="36"/>
        <v>3</v>
      </c>
      <c r="J89" s="3">
        <f t="shared" ca="1" si="37"/>
        <v>27303</v>
      </c>
      <c r="K89" s="3">
        <f t="shared" ca="1" si="38"/>
        <v>12</v>
      </c>
      <c r="L89" s="3" t="str">
        <f t="shared" ca="1" si="39"/>
        <v>Prince Edward Island</v>
      </c>
      <c r="M89" s="3">
        <f t="shared" ca="1" si="21"/>
        <v>163818</v>
      </c>
      <c r="N89" s="3">
        <f t="shared" ca="1" si="40"/>
        <v>57353.522825926229</v>
      </c>
      <c r="O89" s="3">
        <f t="shared" ca="1" si="22"/>
        <v>20263.731585115787</v>
      </c>
      <c r="P89" s="3">
        <f t="shared" ca="1" si="41"/>
        <v>9678</v>
      </c>
      <c r="Q89" s="3">
        <f t="shared" ca="1" si="23"/>
        <v>22697.183577833428</v>
      </c>
      <c r="R89" s="3">
        <f t="shared" ca="1" si="24"/>
        <v>38857.519555075611</v>
      </c>
      <c r="S89" s="3">
        <f t="shared" ca="1" si="25"/>
        <v>222939.25114019139</v>
      </c>
      <c r="T89" s="3">
        <f t="shared" ca="1" si="26"/>
        <v>89728.706403759657</v>
      </c>
      <c r="U89" s="3">
        <f t="shared" ca="1" si="27"/>
        <v>133210.54473643174</v>
      </c>
    </row>
    <row r="90" spans="1:21" x14ac:dyDescent="0.3">
      <c r="A90" s="3">
        <f t="shared" ca="1" si="29"/>
        <v>1</v>
      </c>
      <c r="B90" s="3" t="str">
        <f t="shared" ca="1" si="30"/>
        <v>Men</v>
      </c>
      <c r="C90" s="3">
        <f t="shared" ca="1" si="31"/>
        <v>34</v>
      </c>
      <c r="D90" s="3">
        <f t="shared" ca="1" si="32"/>
        <v>4</v>
      </c>
      <c r="E90" s="3" t="str">
        <f t="shared" ca="1" si="33"/>
        <v>IT</v>
      </c>
      <c r="F90" s="3">
        <f t="shared" ca="1" si="34"/>
        <v>4</v>
      </c>
      <c r="G90" s="3" t="str">
        <f t="shared" ca="1" si="28"/>
        <v>Technical</v>
      </c>
      <c r="H90" s="3">
        <f t="shared" ca="1" si="35"/>
        <v>3</v>
      </c>
      <c r="I90" s="3">
        <f t="shared" ca="1" si="36"/>
        <v>1</v>
      </c>
      <c r="J90" s="3">
        <f t="shared" ca="1" si="37"/>
        <v>62888</v>
      </c>
      <c r="K90" s="3">
        <f t="shared" ca="1" si="38"/>
        <v>5</v>
      </c>
      <c r="L90" s="3" t="str">
        <f t="shared" ca="1" si="39"/>
        <v>Nunavut</v>
      </c>
      <c r="M90" s="3">
        <f t="shared" ca="1" si="21"/>
        <v>188664</v>
      </c>
      <c r="N90" s="3">
        <f t="shared" ca="1" si="40"/>
        <v>8321.6242883521882</v>
      </c>
      <c r="O90" s="3">
        <f t="shared" ca="1" si="22"/>
        <v>6554.1584526029537</v>
      </c>
      <c r="P90" s="3">
        <f t="shared" ca="1" si="41"/>
        <v>3435</v>
      </c>
      <c r="Q90" s="3">
        <f t="shared" ca="1" si="23"/>
        <v>60259.92225628069</v>
      </c>
      <c r="R90" s="3">
        <f t="shared" ca="1" si="24"/>
        <v>49116.698439617459</v>
      </c>
      <c r="S90" s="3">
        <f t="shared" ca="1" si="25"/>
        <v>244334.85689222041</v>
      </c>
      <c r="T90" s="3">
        <f t="shared" ca="1" si="26"/>
        <v>72016.546544632874</v>
      </c>
      <c r="U90" s="3">
        <f t="shared" ca="1" si="27"/>
        <v>172318.31034758754</v>
      </c>
    </row>
    <row r="91" spans="1:21" x14ac:dyDescent="0.3">
      <c r="A91" s="3">
        <f t="shared" ca="1" si="29"/>
        <v>1</v>
      </c>
      <c r="B91" s="3" t="str">
        <f t="shared" ca="1" si="30"/>
        <v>Men</v>
      </c>
      <c r="C91" s="3">
        <f t="shared" ca="1" si="31"/>
        <v>28</v>
      </c>
      <c r="D91" s="3">
        <f t="shared" ca="1" si="32"/>
        <v>2</v>
      </c>
      <c r="E91" s="3" t="str">
        <f t="shared" ca="1" si="33"/>
        <v>Construction</v>
      </c>
      <c r="F91" s="3">
        <f t="shared" ca="1" si="34"/>
        <v>1</v>
      </c>
      <c r="G91" s="3" t="str">
        <f t="shared" ca="1" si="28"/>
        <v>High School</v>
      </c>
      <c r="H91" s="3">
        <f t="shared" ca="1" si="35"/>
        <v>1</v>
      </c>
      <c r="I91" s="3">
        <f t="shared" ca="1" si="36"/>
        <v>3</v>
      </c>
      <c r="J91" s="3">
        <f t="shared" ca="1" si="37"/>
        <v>56875</v>
      </c>
      <c r="K91" s="3">
        <f t="shared" ca="1" si="38"/>
        <v>3</v>
      </c>
      <c r="L91" s="3" t="str">
        <f t="shared" ca="1" si="39"/>
        <v>Northwest TR</v>
      </c>
      <c r="M91" s="3">
        <f t="shared" ca="1" si="21"/>
        <v>284375</v>
      </c>
      <c r="N91" s="3">
        <f t="shared" ca="1" si="40"/>
        <v>85602.467143955218</v>
      </c>
      <c r="O91" s="3">
        <f t="shared" ca="1" si="22"/>
        <v>105231.73768449071</v>
      </c>
      <c r="P91" s="3">
        <f t="shared" ca="1" si="41"/>
        <v>34959</v>
      </c>
      <c r="Q91" s="3">
        <f t="shared" ca="1" si="23"/>
        <v>3039.9130412226768</v>
      </c>
      <c r="R91" s="3">
        <f t="shared" ca="1" si="24"/>
        <v>13931.87055655595</v>
      </c>
      <c r="S91" s="3">
        <f t="shared" ca="1" si="25"/>
        <v>403538.60824104666</v>
      </c>
      <c r="T91" s="3">
        <f t="shared" ca="1" si="26"/>
        <v>123601.3801851779</v>
      </c>
      <c r="U91" s="3">
        <f t="shared" ca="1" si="27"/>
        <v>279937.22805586876</v>
      </c>
    </row>
    <row r="92" spans="1:21" x14ac:dyDescent="0.3">
      <c r="A92" s="3">
        <f t="shared" ca="1" si="29"/>
        <v>1</v>
      </c>
      <c r="B92" s="3" t="str">
        <f t="shared" ca="1" si="30"/>
        <v>Men</v>
      </c>
      <c r="C92" s="3">
        <f t="shared" ca="1" si="31"/>
        <v>28</v>
      </c>
      <c r="D92" s="3">
        <f t="shared" ca="1" si="32"/>
        <v>4</v>
      </c>
      <c r="E92" s="3" t="str">
        <f t="shared" ca="1" si="33"/>
        <v>IT</v>
      </c>
      <c r="F92" s="3">
        <f t="shared" ca="1" si="34"/>
        <v>5</v>
      </c>
      <c r="G92" s="3" t="str">
        <f t="shared" ca="1" si="28"/>
        <v>Other</v>
      </c>
      <c r="H92" s="3">
        <f t="shared" ca="1" si="35"/>
        <v>0</v>
      </c>
      <c r="I92" s="3">
        <f t="shared" ca="1" si="36"/>
        <v>1</v>
      </c>
      <c r="J92" s="3">
        <f t="shared" ca="1" si="37"/>
        <v>61272</v>
      </c>
      <c r="K92" s="3">
        <f t="shared" ca="1" si="38"/>
        <v>13</v>
      </c>
      <c r="L92" s="3" t="str">
        <f t="shared" ca="1" si="39"/>
        <v>Prince Edward Island</v>
      </c>
      <c r="M92" s="3">
        <f t="shared" ca="1" si="21"/>
        <v>183816</v>
      </c>
      <c r="N92" s="3">
        <f t="shared" ca="1" si="40"/>
        <v>14265.509642642535</v>
      </c>
      <c r="O92" s="3">
        <f t="shared" ca="1" si="22"/>
        <v>6358.1613062207525</v>
      </c>
      <c r="P92" s="3">
        <f t="shared" ca="1" si="41"/>
        <v>2295</v>
      </c>
      <c r="Q92" s="3">
        <f t="shared" ca="1" si="23"/>
        <v>60509.661302628432</v>
      </c>
      <c r="R92" s="3">
        <f t="shared" ca="1" si="24"/>
        <v>46832.567498987599</v>
      </c>
      <c r="S92" s="3">
        <f t="shared" ca="1" si="25"/>
        <v>237006.72880520835</v>
      </c>
      <c r="T92" s="3">
        <f t="shared" ca="1" si="26"/>
        <v>77070.170945270977</v>
      </c>
      <c r="U92" s="3">
        <f t="shared" ca="1" si="27"/>
        <v>159936.55785993737</v>
      </c>
    </row>
    <row r="93" spans="1:21" x14ac:dyDescent="0.3">
      <c r="A93" s="3">
        <f t="shared" ca="1" si="29"/>
        <v>2</v>
      </c>
      <c r="B93" s="3" t="str">
        <f t="shared" ca="1" si="30"/>
        <v>Women</v>
      </c>
      <c r="C93" s="3">
        <f t="shared" ca="1" si="31"/>
        <v>45</v>
      </c>
      <c r="D93" s="3">
        <f t="shared" ca="1" si="32"/>
        <v>2</v>
      </c>
      <c r="E93" s="3" t="str">
        <f t="shared" ca="1" si="33"/>
        <v>Construction</v>
      </c>
      <c r="F93" s="3">
        <f t="shared" ca="1" si="34"/>
        <v>2</v>
      </c>
      <c r="G93" s="3" t="str">
        <f t="shared" ca="1" si="28"/>
        <v>College</v>
      </c>
      <c r="H93" s="3">
        <f t="shared" ca="1" si="35"/>
        <v>4</v>
      </c>
      <c r="I93" s="3">
        <f t="shared" ca="1" si="36"/>
        <v>1</v>
      </c>
      <c r="J93" s="3">
        <f t="shared" ca="1" si="37"/>
        <v>60271</v>
      </c>
      <c r="K93" s="3">
        <f t="shared" ca="1" si="38"/>
        <v>1</v>
      </c>
      <c r="L93" s="3" t="str">
        <f t="shared" ca="1" si="39"/>
        <v>Yukon</v>
      </c>
      <c r="M93" s="3">
        <f t="shared" ca="1" si="21"/>
        <v>301355</v>
      </c>
      <c r="N93" s="3">
        <f t="shared" ca="1" si="40"/>
        <v>77631.518422902227</v>
      </c>
      <c r="O93" s="3">
        <f t="shared" ca="1" si="22"/>
        <v>53826.356696125258</v>
      </c>
      <c r="P93" s="3">
        <f t="shared" ca="1" si="41"/>
        <v>44344</v>
      </c>
      <c r="Q93" s="3">
        <f t="shared" ca="1" si="23"/>
        <v>33540.022106304015</v>
      </c>
      <c r="R93" s="3">
        <f t="shared" ca="1" si="24"/>
        <v>7331.2942424409412</v>
      </c>
      <c r="S93" s="3">
        <f t="shared" ca="1" si="25"/>
        <v>362512.65093856619</v>
      </c>
      <c r="T93" s="3">
        <f t="shared" ca="1" si="26"/>
        <v>155515.54052920625</v>
      </c>
      <c r="U93" s="3">
        <f t="shared" ca="1" si="27"/>
        <v>206997.11040935994</v>
      </c>
    </row>
    <row r="94" spans="1:21" x14ac:dyDescent="0.3">
      <c r="A94" s="3">
        <f t="shared" ca="1" si="29"/>
        <v>2</v>
      </c>
      <c r="B94" s="3" t="str">
        <f t="shared" ca="1" si="30"/>
        <v>Women</v>
      </c>
      <c r="C94" s="3">
        <f t="shared" ca="1" si="31"/>
        <v>30</v>
      </c>
      <c r="D94" s="3">
        <f t="shared" ca="1" si="32"/>
        <v>1</v>
      </c>
      <c r="E94" s="3" t="str">
        <f t="shared" ca="1" si="33"/>
        <v>Health</v>
      </c>
      <c r="F94" s="3">
        <f t="shared" ca="1" si="34"/>
        <v>5</v>
      </c>
      <c r="G94" s="3" t="str">
        <f t="shared" ca="1" si="28"/>
        <v>Other</v>
      </c>
      <c r="H94" s="3">
        <f t="shared" ca="1" si="35"/>
        <v>1</v>
      </c>
      <c r="I94" s="3">
        <f t="shared" ca="1" si="36"/>
        <v>1</v>
      </c>
      <c r="J94" s="3">
        <f t="shared" ca="1" si="37"/>
        <v>86356</v>
      </c>
      <c r="K94" s="3">
        <f t="shared" ca="1" si="38"/>
        <v>12</v>
      </c>
      <c r="L94" s="3" t="str">
        <f t="shared" ca="1" si="39"/>
        <v>Prince Edward Island</v>
      </c>
      <c r="M94" s="3">
        <f t="shared" ref="M94:M157" ca="1" si="42">J94*RANDBETWEEN(3,6)</f>
        <v>518136</v>
      </c>
      <c r="N94" s="3">
        <f t="shared" ca="1" si="40"/>
        <v>246377.2607645017</v>
      </c>
      <c r="O94" s="3">
        <f t="shared" ref="O94:O157" ca="1" si="43">I94*RAND()*J94</f>
        <v>51426.652732640432</v>
      </c>
      <c r="P94" s="3">
        <f t="shared" ca="1" si="41"/>
        <v>31898</v>
      </c>
      <c r="Q94" s="3">
        <f t="shared" ref="Q94:Q157" ca="1" si="44">RAND()*J94</f>
        <v>73139.290702832644</v>
      </c>
      <c r="R94" s="3">
        <f t="shared" ref="R94:R157" ca="1" si="45">RAND()*J94*1.5</f>
        <v>22087.635685022924</v>
      </c>
      <c r="S94" s="3">
        <f t="shared" ref="S94:S157" ca="1" si="46">M94+O94+R94</f>
        <v>591650.28841766331</v>
      </c>
      <c r="T94" s="3">
        <f t="shared" ref="T94:T157" ca="1" si="47">N94+P94+Q94</f>
        <v>351414.55146733433</v>
      </c>
      <c r="U94" s="3">
        <f t="shared" ref="U94:U157" ca="1" si="48">S94-T94</f>
        <v>240235.73695032898</v>
      </c>
    </row>
    <row r="95" spans="1:21" x14ac:dyDescent="0.3">
      <c r="A95" s="3">
        <f t="shared" ca="1" si="29"/>
        <v>2</v>
      </c>
      <c r="B95" s="3" t="str">
        <f t="shared" ca="1" si="30"/>
        <v>Women</v>
      </c>
      <c r="C95" s="3">
        <f t="shared" ca="1" si="31"/>
        <v>25</v>
      </c>
      <c r="D95" s="3">
        <f t="shared" ca="1" si="32"/>
        <v>2</v>
      </c>
      <c r="E95" s="3" t="str">
        <f t="shared" ca="1" si="33"/>
        <v>Construction</v>
      </c>
      <c r="F95" s="3">
        <f t="shared" ca="1" si="34"/>
        <v>3</v>
      </c>
      <c r="G95" s="3" t="str">
        <f t="shared" ca="1" si="28"/>
        <v>University</v>
      </c>
      <c r="H95" s="3">
        <f t="shared" ca="1" si="35"/>
        <v>0</v>
      </c>
      <c r="I95" s="3">
        <f t="shared" ca="1" si="36"/>
        <v>3</v>
      </c>
      <c r="J95" s="3">
        <f t="shared" ca="1" si="37"/>
        <v>74799</v>
      </c>
      <c r="K95" s="3">
        <f t="shared" ca="1" si="38"/>
        <v>5</v>
      </c>
      <c r="L95" s="3" t="str">
        <f t="shared" ca="1" si="39"/>
        <v>Nunavut</v>
      </c>
      <c r="M95" s="3">
        <f t="shared" ca="1" si="42"/>
        <v>373995</v>
      </c>
      <c r="N95" s="3">
        <f t="shared" ca="1" si="40"/>
        <v>18433.036403828912</v>
      </c>
      <c r="O95" s="3">
        <f t="shared" ca="1" si="43"/>
        <v>32194.495995170444</v>
      </c>
      <c r="P95" s="3">
        <f t="shared" ca="1" si="41"/>
        <v>26135</v>
      </c>
      <c r="Q95" s="3">
        <f t="shared" ca="1" si="44"/>
        <v>73759.148071881675</v>
      </c>
      <c r="R95" s="3">
        <f t="shared" ca="1" si="45"/>
        <v>85223.408547197076</v>
      </c>
      <c r="S95" s="3">
        <f t="shared" ca="1" si="46"/>
        <v>491412.9045423675</v>
      </c>
      <c r="T95" s="3">
        <f t="shared" ca="1" si="47"/>
        <v>118327.18447571059</v>
      </c>
      <c r="U95" s="3">
        <f t="shared" ca="1" si="48"/>
        <v>373085.72006665694</v>
      </c>
    </row>
    <row r="96" spans="1:21" x14ac:dyDescent="0.3">
      <c r="A96" s="3">
        <f t="shared" ca="1" si="29"/>
        <v>2</v>
      </c>
      <c r="B96" s="3" t="str">
        <f t="shared" ca="1" si="30"/>
        <v>Women</v>
      </c>
      <c r="C96" s="3">
        <f t="shared" ca="1" si="31"/>
        <v>38</v>
      </c>
      <c r="D96" s="3">
        <f t="shared" ca="1" si="32"/>
        <v>1</v>
      </c>
      <c r="E96" s="3" t="str">
        <f t="shared" ca="1" si="33"/>
        <v>Health</v>
      </c>
      <c r="F96" s="3">
        <f t="shared" ca="1" si="34"/>
        <v>2</v>
      </c>
      <c r="G96" s="3" t="str">
        <f t="shared" ca="1" si="28"/>
        <v>College</v>
      </c>
      <c r="H96" s="3">
        <f t="shared" ca="1" si="35"/>
        <v>3</v>
      </c>
      <c r="I96" s="3">
        <f t="shared" ca="1" si="36"/>
        <v>2</v>
      </c>
      <c r="J96" s="3">
        <f t="shared" ca="1" si="37"/>
        <v>66613</v>
      </c>
      <c r="K96" s="3">
        <f t="shared" ca="1" si="38"/>
        <v>5</v>
      </c>
      <c r="L96" s="3" t="str">
        <f t="shared" ca="1" si="39"/>
        <v>Nunavut</v>
      </c>
      <c r="M96" s="3">
        <f t="shared" ca="1" si="42"/>
        <v>199839</v>
      </c>
      <c r="N96" s="3">
        <f t="shared" ca="1" si="40"/>
        <v>42449.090817204939</v>
      </c>
      <c r="O96" s="3">
        <f t="shared" ca="1" si="43"/>
        <v>12417.524044302183</v>
      </c>
      <c r="P96" s="3">
        <f t="shared" ca="1" si="41"/>
        <v>11431</v>
      </c>
      <c r="Q96" s="3">
        <f t="shared" ca="1" si="44"/>
        <v>51450.508293148712</v>
      </c>
      <c r="R96" s="3">
        <f t="shared" ca="1" si="45"/>
        <v>74839.481719539239</v>
      </c>
      <c r="S96" s="3">
        <f t="shared" ca="1" si="46"/>
        <v>287096.00576384144</v>
      </c>
      <c r="T96" s="3">
        <f t="shared" ca="1" si="47"/>
        <v>105330.59911035365</v>
      </c>
      <c r="U96" s="3">
        <f t="shared" ca="1" si="48"/>
        <v>181765.40665348779</v>
      </c>
    </row>
    <row r="97" spans="1:21" x14ac:dyDescent="0.3">
      <c r="A97" s="3">
        <f t="shared" ca="1" si="29"/>
        <v>1</v>
      </c>
      <c r="B97" s="3" t="str">
        <f t="shared" ca="1" si="30"/>
        <v>Men</v>
      </c>
      <c r="C97" s="3">
        <f t="shared" ca="1" si="31"/>
        <v>29</v>
      </c>
      <c r="D97" s="3">
        <f t="shared" ca="1" si="32"/>
        <v>3</v>
      </c>
      <c r="E97" s="3" t="str">
        <f t="shared" ca="1" si="33"/>
        <v>Teaching</v>
      </c>
      <c r="F97" s="3">
        <f t="shared" ca="1" si="34"/>
        <v>1</v>
      </c>
      <c r="G97" s="3" t="str">
        <f t="shared" ca="1" si="28"/>
        <v>High School</v>
      </c>
      <c r="H97" s="3">
        <f t="shared" ca="1" si="35"/>
        <v>2</v>
      </c>
      <c r="I97" s="3">
        <f t="shared" ca="1" si="36"/>
        <v>1</v>
      </c>
      <c r="J97" s="3">
        <f t="shared" ca="1" si="37"/>
        <v>89074</v>
      </c>
      <c r="K97" s="3">
        <f t="shared" ca="1" si="38"/>
        <v>6</v>
      </c>
      <c r="L97" s="3" t="str">
        <f t="shared" ca="1" si="39"/>
        <v>Saskatchewan</v>
      </c>
      <c r="M97" s="3">
        <f t="shared" ca="1" si="42"/>
        <v>534444</v>
      </c>
      <c r="N97" s="3">
        <f t="shared" ca="1" si="40"/>
        <v>325814.87218257238</v>
      </c>
      <c r="O97" s="3">
        <f t="shared" ca="1" si="43"/>
        <v>15844.348776097298</v>
      </c>
      <c r="P97" s="3">
        <f t="shared" ca="1" si="41"/>
        <v>5863</v>
      </c>
      <c r="Q97" s="3">
        <f t="shared" ca="1" si="44"/>
        <v>51344.111664937882</v>
      </c>
      <c r="R97" s="3">
        <f t="shared" ca="1" si="45"/>
        <v>90212.221557172976</v>
      </c>
      <c r="S97" s="3">
        <f t="shared" ca="1" si="46"/>
        <v>640500.57033327024</v>
      </c>
      <c r="T97" s="3">
        <f t="shared" ca="1" si="47"/>
        <v>383021.98384751024</v>
      </c>
      <c r="U97" s="3">
        <f t="shared" ca="1" si="48"/>
        <v>257478.58648576</v>
      </c>
    </row>
    <row r="98" spans="1:21" x14ac:dyDescent="0.3">
      <c r="A98" s="3">
        <f t="shared" ca="1" si="29"/>
        <v>2</v>
      </c>
      <c r="B98" s="3" t="str">
        <f t="shared" ca="1" si="30"/>
        <v>Women</v>
      </c>
      <c r="C98" s="3">
        <f t="shared" ca="1" si="31"/>
        <v>31</v>
      </c>
      <c r="D98" s="3">
        <f t="shared" ca="1" si="32"/>
        <v>3</v>
      </c>
      <c r="E98" s="3" t="str">
        <f t="shared" ca="1" si="33"/>
        <v>Teaching</v>
      </c>
      <c r="F98" s="3">
        <f t="shared" ca="1" si="34"/>
        <v>4</v>
      </c>
      <c r="G98" s="3" t="str">
        <f t="shared" ca="1" si="28"/>
        <v>Technical</v>
      </c>
      <c r="H98" s="3">
        <f t="shared" ca="1" si="35"/>
        <v>2</v>
      </c>
      <c r="I98" s="3">
        <f t="shared" ca="1" si="36"/>
        <v>2</v>
      </c>
      <c r="J98" s="3">
        <f t="shared" ca="1" si="37"/>
        <v>58435</v>
      </c>
      <c r="K98" s="3">
        <f t="shared" ca="1" si="38"/>
        <v>6</v>
      </c>
      <c r="L98" s="3" t="str">
        <f t="shared" ca="1" si="39"/>
        <v>Saskatchewan</v>
      </c>
      <c r="M98" s="3">
        <f t="shared" ca="1" si="42"/>
        <v>233740</v>
      </c>
      <c r="N98" s="3">
        <f t="shared" ca="1" si="40"/>
        <v>45058.480890431812</v>
      </c>
      <c r="O98" s="3">
        <f t="shared" ca="1" si="43"/>
        <v>45919.278202898313</v>
      </c>
      <c r="P98" s="3">
        <f t="shared" ca="1" si="41"/>
        <v>22771</v>
      </c>
      <c r="Q98" s="3">
        <f t="shared" ca="1" si="44"/>
        <v>57075.95657833376</v>
      </c>
      <c r="R98" s="3">
        <f t="shared" ca="1" si="45"/>
        <v>18134.174043209561</v>
      </c>
      <c r="S98" s="3">
        <f t="shared" ca="1" si="46"/>
        <v>297793.45224610792</v>
      </c>
      <c r="T98" s="3">
        <f t="shared" ca="1" si="47"/>
        <v>124905.43746876558</v>
      </c>
      <c r="U98" s="3">
        <f t="shared" ca="1" si="48"/>
        <v>172888.01477734232</v>
      </c>
    </row>
    <row r="99" spans="1:21" x14ac:dyDescent="0.3">
      <c r="A99" s="3">
        <f t="shared" ca="1" si="29"/>
        <v>2</v>
      </c>
      <c r="B99" s="3" t="str">
        <f t="shared" ca="1" si="30"/>
        <v>Women</v>
      </c>
      <c r="C99" s="3">
        <f t="shared" ca="1" si="31"/>
        <v>29</v>
      </c>
      <c r="D99" s="3">
        <f t="shared" ca="1" si="32"/>
        <v>2</v>
      </c>
      <c r="E99" s="3" t="str">
        <f t="shared" ca="1" si="33"/>
        <v>Construction</v>
      </c>
      <c r="F99" s="3">
        <f t="shared" ca="1" si="34"/>
        <v>4</v>
      </c>
      <c r="G99" s="3" t="str">
        <f t="shared" ca="1" si="28"/>
        <v>Technical</v>
      </c>
      <c r="H99" s="3">
        <f t="shared" ca="1" si="35"/>
        <v>2</v>
      </c>
      <c r="I99" s="3">
        <f t="shared" ca="1" si="36"/>
        <v>3</v>
      </c>
      <c r="J99" s="3">
        <f t="shared" ca="1" si="37"/>
        <v>52825</v>
      </c>
      <c r="K99" s="3">
        <f t="shared" ca="1" si="38"/>
        <v>10</v>
      </c>
      <c r="L99" s="3" t="str">
        <f t="shared" ca="1" si="39"/>
        <v>New Brunckwick</v>
      </c>
      <c r="M99" s="3">
        <f t="shared" ca="1" si="42"/>
        <v>264125</v>
      </c>
      <c r="N99" s="3">
        <f t="shared" ca="1" si="40"/>
        <v>44117.160489397931</v>
      </c>
      <c r="O99" s="3">
        <f t="shared" ca="1" si="43"/>
        <v>76859.066603746178</v>
      </c>
      <c r="P99" s="3">
        <f t="shared" ca="1" si="41"/>
        <v>37680</v>
      </c>
      <c r="Q99" s="3">
        <f t="shared" ca="1" si="44"/>
        <v>33248.866526425591</v>
      </c>
      <c r="R99" s="3">
        <f t="shared" ca="1" si="45"/>
        <v>64095.652163951556</v>
      </c>
      <c r="S99" s="3">
        <f t="shared" ca="1" si="46"/>
        <v>405079.71876769769</v>
      </c>
      <c r="T99" s="3">
        <f t="shared" ca="1" si="47"/>
        <v>115046.02701582352</v>
      </c>
      <c r="U99" s="3">
        <f t="shared" ca="1" si="48"/>
        <v>290033.69175187417</v>
      </c>
    </row>
    <row r="100" spans="1:21" x14ac:dyDescent="0.3">
      <c r="A100" s="3">
        <f t="shared" ca="1" si="29"/>
        <v>2</v>
      </c>
      <c r="B100" s="3" t="str">
        <f t="shared" ca="1" si="30"/>
        <v>Women</v>
      </c>
      <c r="C100" s="3">
        <f t="shared" ca="1" si="31"/>
        <v>44</v>
      </c>
      <c r="D100" s="3">
        <f t="shared" ca="1" si="32"/>
        <v>4</v>
      </c>
      <c r="E100" s="3" t="str">
        <f t="shared" ca="1" si="33"/>
        <v>IT</v>
      </c>
      <c r="F100" s="3">
        <f t="shared" ca="1" si="34"/>
        <v>2</v>
      </c>
      <c r="G100" s="3" t="str">
        <f t="shared" ca="1" si="28"/>
        <v>College</v>
      </c>
      <c r="H100" s="3">
        <f t="shared" ca="1" si="35"/>
        <v>1</v>
      </c>
      <c r="I100" s="3">
        <f t="shared" ca="1" si="36"/>
        <v>1</v>
      </c>
      <c r="J100" s="3">
        <f t="shared" ca="1" si="37"/>
        <v>43958</v>
      </c>
      <c r="K100" s="3">
        <f t="shared" ca="1" si="38"/>
        <v>12</v>
      </c>
      <c r="L100" s="3" t="str">
        <f t="shared" ca="1" si="39"/>
        <v>Prince Edward Island</v>
      </c>
      <c r="M100" s="3">
        <f t="shared" ca="1" si="42"/>
        <v>219790</v>
      </c>
      <c r="N100" s="3">
        <f t="shared" ca="1" si="40"/>
        <v>213110.94955599669</v>
      </c>
      <c r="O100" s="3">
        <f t="shared" ca="1" si="43"/>
        <v>24311.836690300108</v>
      </c>
      <c r="P100" s="3">
        <f t="shared" ca="1" si="41"/>
        <v>8178</v>
      </c>
      <c r="Q100" s="3">
        <f t="shared" ca="1" si="44"/>
        <v>4390.6516774117426</v>
      </c>
      <c r="R100" s="3">
        <f t="shared" ca="1" si="45"/>
        <v>23085.967804949414</v>
      </c>
      <c r="S100" s="3">
        <f t="shared" ca="1" si="46"/>
        <v>267187.80449524953</v>
      </c>
      <c r="T100" s="3">
        <f t="shared" ca="1" si="47"/>
        <v>225679.60123340844</v>
      </c>
      <c r="U100" s="3">
        <f t="shared" ca="1" si="48"/>
        <v>41508.203261841089</v>
      </c>
    </row>
    <row r="101" spans="1:21" x14ac:dyDescent="0.3">
      <c r="A101" s="3">
        <f t="shared" ca="1" si="29"/>
        <v>1</v>
      </c>
      <c r="B101" s="3" t="str">
        <f t="shared" ca="1" si="30"/>
        <v>Men</v>
      </c>
      <c r="C101" s="3">
        <f t="shared" ca="1" si="31"/>
        <v>37</v>
      </c>
      <c r="D101" s="3">
        <f t="shared" ca="1" si="32"/>
        <v>1</v>
      </c>
      <c r="E101" s="3" t="str">
        <f t="shared" ca="1" si="33"/>
        <v>Health</v>
      </c>
      <c r="F101" s="3">
        <f t="shared" ca="1" si="34"/>
        <v>2</v>
      </c>
      <c r="G101" s="3" t="str">
        <f t="shared" ca="1" si="28"/>
        <v>College</v>
      </c>
      <c r="H101" s="3">
        <f t="shared" ca="1" si="35"/>
        <v>4</v>
      </c>
      <c r="I101" s="3">
        <f t="shared" ca="1" si="36"/>
        <v>3</v>
      </c>
      <c r="J101" s="3">
        <f t="shared" ca="1" si="37"/>
        <v>34554</v>
      </c>
      <c r="K101" s="3">
        <f t="shared" ca="1" si="38"/>
        <v>1</v>
      </c>
      <c r="L101" s="3" t="str">
        <f t="shared" ca="1" si="39"/>
        <v>Yukon</v>
      </c>
      <c r="M101" s="3">
        <f t="shared" ca="1" si="42"/>
        <v>103662</v>
      </c>
      <c r="N101" s="3">
        <f t="shared" ca="1" si="40"/>
        <v>15497.069015704827</v>
      </c>
      <c r="O101" s="3">
        <f t="shared" ca="1" si="43"/>
        <v>58756.356714784284</v>
      </c>
      <c r="P101" s="3">
        <f t="shared" ca="1" si="41"/>
        <v>32446</v>
      </c>
      <c r="Q101" s="3">
        <f t="shared" ca="1" si="44"/>
        <v>10928.722730770434</v>
      </c>
      <c r="R101" s="3">
        <f t="shared" ca="1" si="45"/>
        <v>29305.666834185009</v>
      </c>
      <c r="S101" s="3">
        <f t="shared" ca="1" si="46"/>
        <v>191724.0235489693</v>
      </c>
      <c r="T101" s="3">
        <f t="shared" ca="1" si="47"/>
        <v>58871.791746475254</v>
      </c>
      <c r="U101" s="3">
        <f t="shared" ca="1" si="48"/>
        <v>132852.23180249403</v>
      </c>
    </row>
    <row r="102" spans="1:21" x14ac:dyDescent="0.3">
      <c r="A102" s="3">
        <f t="shared" ca="1" si="29"/>
        <v>2</v>
      </c>
      <c r="B102" s="3" t="str">
        <f t="shared" ca="1" si="30"/>
        <v>Women</v>
      </c>
      <c r="C102" s="3">
        <f t="shared" ca="1" si="31"/>
        <v>27</v>
      </c>
      <c r="D102" s="3">
        <f t="shared" ca="1" si="32"/>
        <v>1</v>
      </c>
      <c r="E102" s="3" t="str">
        <f t="shared" ca="1" si="33"/>
        <v>Health</v>
      </c>
      <c r="F102" s="3">
        <f t="shared" ca="1" si="34"/>
        <v>1</v>
      </c>
      <c r="G102" s="3" t="str">
        <f t="shared" ca="1" si="28"/>
        <v>High School</v>
      </c>
      <c r="H102" s="3">
        <f t="shared" ca="1" si="35"/>
        <v>2</v>
      </c>
      <c r="I102" s="3">
        <f t="shared" ca="1" si="36"/>
        <v>3</v>
      </c>
      <c r="J102" s="3">
        <f t="shared" ca="1" si="37"/>
        <v>80664</v>
      </c>
      <c r="K102" s="3">
        <f t="shared" ca="1" si="38"/>
        <v>8</v>
      </c>
      <c r="L102" s="3" t="str">
        <f t="shared" ca="1" si="39"/>
        <v>Quebec</v>
      </c>
      <c r="M102" s="3">
        <f t="shared" ca="1" si="42"/>
        <v>241992</v>
      </c>
      <c r="N102" s="3">
        <f t="shared" ca="1" si="40"/>
        <v>51569.37595459877</v>
      </c>
      <c r="O102" s="3">
        <f t="shared" ca="1" si="43"/>
        <v>132234.25732016496</v>
      </c>
      <c r="P102" s="3">
        <f t="shared" ca="1" si="41"/>
        <v>119841</v>
      </c>
      <c r="Q102" s="3">
        <f t="shared" ca="1" si="44"/>
        <v>10265.599847977524</v>
      </c>
      <c r="R102" s="3">
        <f t="shared" ca="1" si="45"/>
        <v>21762.8087398227</v>
      </c>
      <c r="S102" s="3">
        <f t="shared" ca="1" si="46"/>
        <v>395989.06605998764</v>
      </c>
      <c r="T102" s="3">
        <f t="shared" ca="1" si="47"/>
        <v>181675.97580257629</v>
      </c>
      <c r="U102" s="3">
        <f t="shared" ca="1" si="48"/>
        <v>214313.09025741136</v>
      </c>
    </row>
    <row r="103" spans="1:21" x14ac:dyDescent="0.3">
      <c r="A103" s="3">
        <f t="shared" ca="1" si="29"/>
        <v>1</v>
      </c>
      <c r="B103" s="3" t="str">
        <f t="shared" ca="1" si="30"/>
        <v>Men</v>
      </c>
      <c r="C103" s="3">
        <f t="shared" ca="1" si="31"/>
        <v>38</v>
      </c>
      <c r="D103" s="3">
        <f t="shared" ca="1" si="32"/>
        <v>5</v>
      </c>
      <c r="E103" s="3" t="str">
        <f t="shared" ca="1" si="33"/>
        <v>General Work</v>
      </c>
      <c r="F103" s="3">
        <f t="shared" ca="1" si="34"/>
        <v>2</v>
      </c>
      <c r="G103" s="3" t="str">
        <f t="shared" ca="1" si="28"/>
        <v>College</v>
      </c>
      <c r="H103" s="3">
        <f t="shared" ca="1" si="35"/>
        <v>0</v>
      </c>
      <c r="I103" s="3">
        <f t="shared" ca="1" si="36"/>
        <v>2</v>
      </c>
      <c r="J103" s="3">
        <f t="shared" ca="1" si="37"/>
        <v>76904</v>
      </c>
      <c r="K103" s="3">
        <f t="shared" ca="1" si="38"/>
        <v>8</v>
      </c>
      <c r="L103" s="3" t="str">
        <f t="shared" ca="1" si="39"/>
        <v>Quebec</v>
      </c>
      <c r="M103" s="3">
        <f t="shared" ca="1" si="42"/>
        <v>461424</v>
      </c>
      <c r="N103" s="3">
        <f t="shared" ca="1" si="40"/>
        <v>279222.18442918285</v>
      </c>
      <c r="O103" s="3">
        <f t="shared" ca="1" si="43"/>
        <v>113535.34222378932</v>
      </c>
      <c r="P103" s="3">
        <f t="shared" ca="1" si="41"/>
        <v>83549</v>
      </c>
      <c r="Q103" s="3">
        <f t="shared" ca="1" si="44"/>
        <v>9733.8905276329588</v>
      </c>
      <c r="R103" s="3">
        <f t="shared" ca="1" si="45"/>
        <v>33858.315854336084</v>
      </c>
      <c r="S103" s="3">
        <f t="shared" ca="1" si="46"/>
        <v>608817.65807812545</v>
      </c>
      <c r="T103" s="3">
        <f t="shared" ca="1" si="47"/>
        <v>372505.07495681581</v>
      </c>
      <c r="U103" s="3">
        <f t="shared" ca="1" si="48"/>
        <v>236312.58312130964</v>
      </c>
    </row>
    <row r="104" spans="1:21" x14ac:dyDescent="0.3">
      <c r="A104" s="3">
        <f t="shared" ca="1" si="29"/>
        <v>1</v>
      </c>
      <c r="B104" s="3" t="str">
        <f t="shared" ca="1" si="30"/>
        <v>Men</v>
      </c>
      <c r="C104" s="3">
        <f t="shared" ca="1" si="31"/>
        <v>29</v>
      </c>
      <c r="D104" s="3">
        <f t="shared" ca="1" si="32"/>
        <v>1</v>
      </c>
      <c r="E104" s="3" t="str">
        <f t="shared" ca="1" si="33"/>
        <v>Health</v>
      </c>
      <c r="F104" s="3">
        <f t="shared" ca="1" si="34"/>
        <v>5</v>
      </c>
      <c r="G104" s="3" t="str">
        <f t="shared" ca="1" si="28"/>
        <v>Other</v>
      </c>
      <c r="H104" s="3">
        <f t="shared" ca="1" si="35"/>
        <v>2</v>
      </c>
      <c r="I104" s="3">
        <f t="shared" ca="1" si="36"/>
        <v>3</v>
      </c>
      <c r="J104" s="3">
        <f t="shared" ca="1" si="37"/>
        <v>41197</v>
      </c>
      <c r="K104" s="3">
        <f t="shared" ca="1" si="38"/>
        <v>2</v>
      </c>
      <c r="L104" s="3" t="str">
        <f t="shared" ca="1" si="39"/>
        <v>BC</v>
      </c>
      <c r="M104" s="3">
        <f t="shared" ca="1" si="42"/>
        <v>123591</v>
      </c>
      <c r="N104" s="3">
        <f t="shared" ca="1" si="40"/>
        <v>9527.2656138893417</v>
      </c>
      <c r="O104" s="3">
        <f t="shared" ca="1" si="43"/>
        <v>66722.02711153336</v>
      </c>
      <c r="P104" s="3">
        <f t="shared" ca="1" si="41"/>
        <v>64116</v>
      </c>
      <c r="Q104" s="3">
        <f t="shared" ca="1" si="44"/>
        <v>5485.7445212239954</v>
      </c>
      <c r="R104" s="3">
        <f t="shared" ca="1" si="45"/>
        <v>41529.225224927824</v>
      </c>
      <c r="S104" s="3">
        <f t="shared" ca="1" si="46"/>
        <v>231842.25233646118</v>
      </c>
      <c r="T104" s="3">
        <f t="shared" ca="1" si="47"/>
        <v>79129.010135113334</v>
      </c>
      <c r="U104" s="3">
        <f t="shared" ca="1" si="48"/>
        <v>152713.24220134784</v>
      </c>
    </row>
    <row r="105" spans="1:21" x14ac:dyDescent="0.3">
      <c r="A105" s="3">
        <f t="shared" ca="1" si="29"/>
        <v>1</v>
      </c>
      <c r="B105" s="3" t="str">
        <f t="shared" ca="1" si="30"/>
        <v>Men</v>
      </c>
      <c r="C105" s="3">
        <f t="shared" ca="1" si="31"/>
        <v>27</v>
      </c>
      <c r="D105" s="3">
        <f t="shared" ca="1" si="32"/>
        <v>4</v>
      </c>
      <c r="E105" s="3" t="str">
        <f t="shared" ca="1" si="33"/>
        <v>IT</v>
      </c>
      <c r="F105" s="3">
        <f t="shared" ca="1" si="34"/>
        <v>3</v>
      </c>
      <c r="G105" s="3" t="str">
        <f t="shared" ca="1" si="28"/>
        <v>University</v>
      </c>
      <c r="H105" s="3">
        <f t="shared" ca="1" si="35"/>
        <v>4</v>
      </c>
      <c r="I105" s="3">
        <f t="shared" ca="1" si="36"/>
        <v>1</v>
      </c>
      <c r="J105" s="3">
        <f t="shared" ca="1" si="37"/>
        <v>28844</v>
      </c>
      <c r="K105" s="3">
        <f t="shared" ca="1" si="38"/>
        <v>4</v>
      </c>
      <c r="L105" s="3" t="str">
        <f t="shared" ca="1" si="39"/>
        <v>Alberta</v>
      </c>
      <c r="M105" s="3">
        <f t="shared" ca="1" si="42"/>
        <v>86532</v>
      </c>
      <c r="N105" s="3">
        <f t="shared" ca="1" si="40"/>
        <v>56432.547498109605</v>
      </c>
      <c r="O105" s="3">
        <f t="shared" ca="1" si="43"/>
        <v>18204.463643649386</v>
      </c>
      <c r="P105" s="3">
        <f t="shared" ca="1" si="41"/>
        <v>11773</v>
      </c>
      <c r="Q105" s="3">
        <f t="shared" ca="1" si="44"/>
        <v>18012.876103284641</v>
      </c>
      <c r="R105" s="3">
        <f t="shared" ca="1" si="45"/>
        <v>24703.20515998773</v>
      </c>
      <c r="S105" s="3">
        <f t="shared" ca="1" si="46"/>
        <v>129439.66880363712</v>
      </c>
      <c r="T105" s="3">
        <f t="shared" ca="1" si="47"/>
        <v>86218.423601394243</v>
      </c>
      <c r="U105" s="3">
        <f t="shared" ca="1" si="48"/>
        <v>43221.245202242877</v>
      </c>
    </row>
    <row r="106" spans="1:21" x14ac:dyDescent="0.3">
      <c r="A106" s="3">
        <f t="shared" ca="1" si="29"/>
        <v>1</v>
      </c>
      <c r="B106" s="3" t="str">
        <f t="shared" ca="1" si="30"/>
        <v>Men</v>
      </c>
      <c r="C106" s="3">
        <f t="shared" ca="1" si="31"/>
        <v>38</v>
      </c>
      <c r="D106" s="3">
        <f t="shared" ca="1" si="32"/>
        <v>3</v>
      </c>
      <c r="E106" s="3" t="str">
        <f t="shared" ca="1" si="33"/>
        <v>Teaching</v>
      </c>
      <c r="F106" s="3">
        <f t="shared" ca="1" si="34"/>
        <v>2</v>
      </c>
      <c r="G106" s="3" t="str">
        <f t="shared" ca="1" si="28"/>
        <v>College</v>
      </c>
      <c r="H106" s="3">
        <f t="shared" ca="1" si="35"/>
        <v>3</v>
      </c>
      <c r="I106" s="3">
        <f t="shared" ca="1" si="36"/>
        <v>2</v>
      </c>
      <c r="J106" s="3">
        <f t="shared" ca="1" si="37"/>
        <v>66159</v>
      </c>
      <c r="K106" s="3">
        <f t="shared" ca="1" si="38"/>
        <v>7</v>
      </c>
      <c r="L106" s="3" t="str">
        <f t="shared" ca="1" si="39"/>
        <v>Ontario</v>
      </c>
      <c r="M106" s="3">
        <f t="shared" ca="1" si="42"/>
        <v>198477</v>
      </c>
      <c r="N106" s="3">
        <f t="shared" ca="1" si="40"/>
        <v>93059.510873424748</v>
      </c>
      <c r="O106" s="3">
        <f t="shared" ca="1" si="43"/>
        <v>46649.754505085017</v>
      </c>
      <c r="P106" s="3">
        <f t="shared" ca="1" si="41"/>
        <v>43214</v>
      </c>
      <c r="Q106" s="3">
        <f t="shared" ca="1" si="44"/>
        <v>27385.252243779396</v>
      </c>
      <c r="R106" s="3">
        <f t="shared" ca="1" si="45"/>
        <v>4358.0593061264144</v>
      </c>
      <c r="S106" s="3">
        <f t="shared" ca="1" si="46"/>
        <v>249484.81381121141</v>
      </c>
      <c r="T106" s="3">
        <f t="shared" ca="1" si="47"/>
        <v>163658.76311720416</v>
      </c>
      <c r="U106" s="3">
        <f t="shared" ca="1" si="48"/>
        <v>85826.050694007252</v>
      </c>
    </row>
    <row r="107" spans="1:21" x14ac:dyDescent="0.3">
      <c r="A107" s="3">
        <f t="shared" ca="1" si="29"/>
        <v>2</v>
      </c>
      <c r="B107" s="3" t="str">
        <f t="shared" ca="1" si="30"/>
        <v>Women</v>
      </c>
      <c r="C107" s="3">
        <f t="shared" ca="1" si="31"/>
        <v>45</v>
      </c>
      <c r="D107" s="3">
        <f t="shared" ca="1" si="32"/>
        <v>5</v>
      </c>
      <c r="E107" s="3" t="str">
        <f t="shared" ca="1" si="33"/>
        <v>General Work</v>
      </c>
      <c r="F107" s="3">
        <f t="shared" ca="1" si="34"/>
        <v>3</v>
      </c>
      <c r="G107" s="3" t="str">
        <f t="shared" ca="1" si="28"/>
        <v>University</v>
      </c>
      <c r="H107" s="3">
        <f t="shared" ca="1" si="35"/>
        <v>2</v>
      </c>
      <c r="I107" s="3">
        <f t="shared" ca="1" si="36"/>
        <v>3</v>
      </c>
      <c r="J107" s="3">
        <f t="shared" ca="1" si="37"/>
        <v>55074</v>
      </c>
      <c r="K107" s="3">
        <f t="shared" ca="1" si="38"/>
        <v>13</v>
      </c>
      <c r="L107" s="3" t="str">
        <f t="shared" ca="1" si="39"/>
        <v>Prince Edward Island</v>
      </c>
      <c r="M107" s="3">
        <f t="shared" ca="1" si="42"/>
        <v>165222</v>
      </c>
      <c r="N107" s="3">
        <f t="shared" ca="1" si="40"/>
        <v>137844.76419096749</v>
      </c>
      <c r="O107" s="3">
        <f t="shared" ca="1" si="43"/>
        <v>90045.53207258365</v>
      </c>
      <c r="P107" s="3">
        <f t="shared" ca="1" si="41"/>
        <v>19896</v>
      </c>
      <c r="Q107" s="3">
        <f t="shared" ca="1" si="44"/>
        <v>52531.113119691399</v>
      </c>
      <c r="R107" s="3">
        <f t="shared" ca="1" si="45"/>
        <v>69275.532145188656</v>
      </c>
      <c r="S107" s="3">
        <f t="shared" ca="1" si="46"/>
        <v>324543.06421777233</v>
      </c>
      <c r="T107" s="3">
        <f t="shared" ca="1" si="47"/>
        <v>210271.87731065889</v>
      </c>
      <c r="U107" s="3">
        <f t="shared" ca="1" si="48"/>
        <v>114271.18690711344</v>
      </c>
    </row>
    <row r="108" spans="1:21" x14ac:dyDescent="0.3">
      <c r="A108" s="3">
        <f t="shared" ca="1" si="29"/>
        <v>1</v>
      </c>
      <c r="B108" s="3" t="str">
        <f t="shared" ca="1" si="30"/>
        <v>Men</v>
      </c>
      <c r="C108" s="3">
        <f t="shared" ca="1" si="31"/>
        <v>35</v>
      </c>
      <c r="D108" s="3">
        <f t="shared" ca="1" si="32"/>
        <v>5</v>
      </c>
      <c r="E108" s="3" t="str">
        <f t="shared" ca="1" si="33"/>
        <v>General Work</v>
      </c>
      <c r="F108" s="3">
        <f t="shared" ca="1" si="34"/>
        <v>4</v>
      </c>
      <c r="G108" s="3" t="str">
        <f t="shared" ca="1" si="28"/>
        <v>Technical</v>
      </c>
      <c r="H108" s="3">
        <f t="shared" ca="1" si="35"/>
        <v>3</v>
      </c>
      <c r="I108" s="3">
        <f t="shared" ca="1" si="36"/>
        <v>3</v>
      </c>
      <c r="J108" s="3">
        <f t="shared" ca="1" si="37"/>
        <v>85287</v>
      </c>
      <c r="K108" s="3">
        <f t="shared" ca="1" si="38"/>
        <v>10</v>
      </c>
      <c r="L108" s="3" t="str">
        <f t="shared" ca="1" si="39"/>
        <v>New Brunckwick</v>
      </c>
      <c r="M108" s="3">
        <f t="shared" ca="1" si="42"/>
        <v>255861</v>
      </c>
      <c r="N108" s="3">
        <f t="shared" ca="1" si="40"/>
        <v>248026.26090828041</v>
      </c>
      <c r="O108" s="3">
        <f t="shared" ca="1" si="43"/>
        <v>2610.8309795288369</v>
      </c>
      <c r="P108" s="3">
        <f t="shared" ca="1" si="41"/>
        <v>1659</v>
      </c>
      <c r="Q108" s="3">
        <f t="shared" ca="1" si="44"/>
        <v>6975.8147921742129</v>
      </c>
      <c r="R108" s="3">
        <f t="shared" ca="1" si="45"/>
        <v>54349.141488651294</v>
      </c>
      <c r="S108" s="3">
        <f t="shared" ca="1" si="46"/>
        <v>312820.97246818012</v>
      </c>
      <c r="T108" s="3">
        <f t="shared" ca="1" si="47"/>
        <v>256661.07570045462</v>
      </c>
      <c r="U108" s="3">
        <f t="shared" ca="1" si="48"/>
        <v>56159.896767725499</v>
      </c>
    </row>
    <row r="109" spans="1:21" x14ac:dyDescent="0.3">
      <c r="A109" s="3">
        <f t="shared" ca="1" si="29"/>
        <v>1</v>
      </c>
      <c r="B109" s="3" t="str">
        <f t="shared" ca="1" si="30"/>
        <v>Men</v>
      </c>
      <c r="C109" s="3">
        <f t="shared" ca="1" si="31"/>
        <v>35</v>
      </c>
      <c r="D109" s="3">
        <f t="shared" ca="1" si="32"/>
        <v>4</v>
      </c>
      <c r="E109" s="3" t="str">
        <f t="shared" ca="1" si="33"/>
        <v>IT</v>
      </c>
      <c r="F109" s="3">
        <f t="shared" ca="1" si="34"/>
        <v>3</v>
      </c>
      <c r="G109" s="3" t="str">
        <f t="shared" ca="1" si="28"/>
        <v>University</v>
      </c>
      <c r="H109" s="3">
        <f t="shared" ca="1" si="35"/>
        <v>4</v>
      </c>
      <c r="I109" s="3">
        <f t="shared" ca="1" si="36"/>
        <v>3</v>
      </c>
      <c r="J109" s="3">
        <f t="shared" ca="1" si="37"/>
        <v>25818</v>
      </c>
      <c r="K109" s="3">
        <f t="shared" ca="1" si="38"/>
        <v>5</v>
      </c>
      <c r="L109" s="3" t="str">
        <f t="shared" ca="1" si="39"/>
        <v>Nunavut</v>
      </c>
      <c r="M109" s="3">
        <f t="shared" ca="1" si="42"/>
        <v>77454</v>
      </c>
      <c r="N109" s="3">
        <f t="shared" ca="1" si="40"/>
        <v>8333.9929610595518</v>
      </c>
      <c r="O109" s="3">
        <f t="shared" ca="1" si="43"/>
        <v>31691.897780994906</v>
      </c>
      <c r="P109" s="3">
        <f t="shared" ca="1" si="41"/>
        <v>9197</v>
      </c>
      <c r="Q109" s="3">
        <f t="shared" ca="1" si="44"/>
        <v>20652.164399672984</v>
      </c>
      <c r="R109" s="3">
        <f t="shared" ca="1" si="45"/>
        <v>16042.087464877222</v>
      </c>
      <c r="S109" s="3">
        <f t="shared" ca="1" si="46"/>
        <v>125187.98524587214</v>
      </c>
      <c r="T109" s="3">
        <f t="shared" ca="1" si="47"/>
        <v>38183.157360732534</v>
      </c>
      <c r="U109" s="3">
        <f t="shared" ca="1" si="48"/>
        <v>87004.827885139617</v>
      </c>
    </row>
    <row r="110" spans="1:21" x14ac:dyDescent="0.3">
      <c r="A110" s="3">
        <f t="shared" ca="1" si="29"/>
        <v>1</v>
      </c>
      <c r="B110" s="3" t="str">
        <f t="shared" ca="1" si="30"/>
        <v>Men</v>
      </c>
      <c r="C110" s="3">
        <f t="shared" ca="1" si="31"/>
        <v>36</v>
      </c>
      <c r="D110" s="3">
        <f t="shared" ca="1" si="32"/>
        <v>1</v>
      </c>
      <c r="E110" s="3" t="str">
        <f t="shared" ca="1" si="33"/>
        <v>Health</v>
      </c>
      <c r="F110" s="3">
        <f t="shared" ca="1" si="34"/>
        <v>5</v>
      </c>
      <c r="G110" s="3" t="str">
        <f t="shared" ca="1" si="28"/>
        <v>Other</v>
      </c>
      <c r="H110" s="3">
        <f t="shared" ca="1" si="35"/>
        <v>3</v>
      </c>
      <c r="I110" s="3">
        <f t="shared" ca="1" si="36"/>
        <v>1</v>
      </c>
      <c r="J110" s="3">
        <f t="shared" ca="1" si="37"/>
        <v>34082</v>
      </c>
      <c r="K110" s="3">
        <f t="shared" ca="1" si="38"/>
        <v>2</v>
      </c>
      <c r="L110" s="3" t="str">
        <f t="shared" ca="1" si="39"/>
        <v>BC</v>
      </c>
      <c r="M110" s="3">
        <f t="shared" ca="1" si="42"/>
        <v>102246</v>
      </c>
      <c r="N110" s="3">
        <f t="shared" ca="1" si="40"/>
        <v>55693.478991012045</v>
      </c>
      <c r="O110" s="3">
        <f t="shared" ca="1" si="43"/>
        <v>23255.909109972799</v>
      </c>
      <c r="P110" s="3">
        <f t="shared" ca="1" si="41"/>
        <v>5208</v>
      </c>
      <c r="Q110" s="3">
        <f t="shared" ca="1" si="44"/>
        <v>4715.2267290791606</v>
      </c>
      <c r="R110" s="3">
        <f t="shared" ca="1" si="45"/>
        <v>5372.9012443517049</v>
      </c>
      <c r="S110" s="3">
        <f t="shared" ca="1" si="46"/>
        <v>130874.81035432449</v>
      </c>
      <c r="T110" s="3">
        <f t="shared" ca="1" si="47"/>
        <v>65616.70572009121</v>
      </c>
      <c r="U110" s="3">
        <f t="shared" ca="1" si="48"/>
        <v>65258.104634233285</v>
      </c>
    </row>
    <row r="111" spans="1:21" x14ac:dyDescent="0.3">
      <c r="A111" s="3">
        <f t="shared" ca="1" si="29"/>
        <v>2</v>
      </c>
      <c r="B111" s="3" t="str">
        <f t="shared" ca="1" si="30"/>
        <v>Women</v>
      </c>
      <c r="C111" s="3">
        <f t="shared" ca="1" si="31"/>
        <v>26</v>
      </c>
      <c r="D111" s="3">
        <f t="shared" ca="1" si="32"/>
        <v>2</v>
      </c>
      <c r="E111" s="3" t="str">
        <f t="shared" ca="1" si="33"/>
        <v>Construction</v>
      </c>
      <c r="F111" s="3">
        <f t="shared" ca="1" si="34"/>
        <v>5</v>
      </c>
      <c r="G111" s="3" t="str">
        <f t="shared" ca="1" si="28"/>
        <v>Other</v>
      </c>
      <c r="H111" s="3">
        <f t="shared" ca="1" si="35"/>
        <v>1</v>
      </c>
      <c r="I111" s="3">
        <f t="shared" ca="1" si="36"/>
        <v>3</v>
      </c>
      <c r="J111" s="3">
        <f t="shared" ca="1" si="37"/>
        <v>25514</v>
      </c>
      <c r="K111" s="3">
        <f t="shared" ca="1" si="38"/>
        <v>3</v>
      </c>
      <c r="L111" s="3" t="str">
        <f t="shared" ca="1" si="39"/>
        <v>Northwest TR</v>
      </c>
      <c r="M111" s="3">
        <f t="shared" ca="1" si="42"/>
        <v>76542</v>
      </c>
      <c r="N111" s="3">
        <f t="shared" ca="1" si="40"/>
        <v>33757.785021339245</v>
      </c>
      <c r="O111" s="3">
        <f t="shared" ca="1" si="43"/>
        <v>39768.803636717232</v>
      </c>
      <c r="P111" s="3">
        <f t="shared" ca="1" si="41"/>
        <v>28555</v>
      </c>
      <c r="Q111" s="3">
        <f t="shared" ca="1" si="44"/>
        <v>10891.355909121987</v>
      </c>
      <c r="R111" s="3">
        <f t="shared" ca="1" si="45"/>
        <v>11765.23093250539</v>
      </c>
      <c r="S111" s="3">
        <f t="shared" ca="1" si="46"/>
        <v>128076.03456922263</v>
      </c>
      <c r="T111" s="3">
        <f t="shared" ca="1" si="47"/>
        <v>73204.140930461232</v>
      </c>
      <c r="U111" s="3">
        <f t="shared" ca="1" si="48"/>
        <v>54871.893638761394</v>
      </c>
    </row>
    <row r="112" spans="1:21" x14ac:dyDescent="0.3">
      <c r="A112" s="3">
        <f t="shared" ca="1" si="29"/>
        <v>1</v>
      </c>
      <c r="B112" s="3" t="str">
        <f t="shared" ca="1" si="30"/>
        <v>Men</v>
      </c>
      <c r="C112" s="3">
        <f t="shared" ca="1" si="31"/>
        <v>27</v>
      </c>
      <c r="D112" s="3">
        <f t="shared" ca="1" si="32"/>
        <v>1</v>
      </c>
      <c r="E112" s="3" t="str">
        <f t="shared" ca="1" si="33"/>
        <v>Health</v>
      </c>
      <c r="F112" s="3">
        <f t="shared" ca="1" si="34"/>
        <v>5</v>
      </c>
      <c r="G112" s="3" t="str">
        <f t="shared" ca="1" si="28"/>
        <v>Other</v>
      </c>
      <c r="H112" s="3">
        <f t="shared" ca="1" si="35"/>
        <v>0</v>
      </c>
      <c r="I112" s="3">
        <f t="shared" ca="1" si="36"/>
        <v>2</v>
      </c>
      <c r="J112" s="3">
        <f t="shared" ca="1" si="37"/>
        <v>54959</v>
      </c>
      <c r="K112" s="3">
        <f t="shared" ca="1" si="38"/>
        <v>13</v>
      </c>
      <c r="L112" s="3" t="str">
        <f t="shared" ca="1" si="39"/>
        <v>Prince Edward Island</v>
      </c>
      <c r="M112" s="3">
        <f t="shared" ca="1" si="42"/>
        <v>329754</v>
      </c>
      <c r="N112" s="3">
        <f t="shared" ca="1" si="40"/>
        <v>1925.2709716607462</v>
      </c>
      <c r="O112" s="3">
        <f t="shared" ca="1" si="43"/>
        <v>101636.05482928081</v>
      </c>
      <c r="P112" s="3">
        <f t="shared" ca="1" si="41"/>
        <v>58796</v>
      </c>
      <c r="Q112" s="3">
        <f t="shared" ca="1" si="44"/>
        <v>34670.865195319027</v>
      </c>
      <c r="R112" s="3">
        <f t="shared" ca="1" si="45"/>
        <v>45691.189369902015</v>
      </c>
      <c r="S112" s="3">
        <f t="shared" ca="1" si="46"/>
        <v>477081.24419918284</v>
      </c>
      <c r="T112" s="3">
        <f t="shared" ca="1" si="47"/>
        <v>95392.136166979777</v>
      </c>
      <c r="U112" s="3">
        <f t="shared" ca="1" si="48"/>
        <v>381689.10803220305</v>
      </c>
    </row>
    <row r="113" spans="1:21" x14ac:dyDescent="0.3">
      <c r="A113" s="3">
        <f t="shared" ca="1" si="29"/>
        <v>2</v>
      </c>
      <c r="B113" s="3" t="str">
        <f t="shared" ca="1" si="30"/>
        <v>Women</v>
      </c>
      <c r="C113" s="3">
        <f t="shared" ca="1" si="31"/>
        <v>29</v>
      </c>
      <c r="D113" s="3">
        <f t="shared" ca="1" si="32"/>
        <v>6</v>
      </c>
      <c r="E113" s="3" t="str">
        <f t="shared" ca="1" si="33"/>
        <v>Agriculture</v>
      </c>
      <c r="F113" s="3">
        <f t="shared" ca="1" si="34"/>
        <v>2</v>
      </c>
      <c r="G113" s="3" t="str">
        <f t="shared" ca="1" si="28"/>
        <v>College</v>
      </c>
      <c r="H113" s="3">
        <f t="shared" ca="1" si="35"/>
        <v>1</v>
      </c>
      <c r="I113" s="3">
        <f t="shared" ca="1" si="36"/>
        <v>2</v>
      </c>
      <c r="J113" s="3">
        <f t="shared" ca="1" si="37"/>
        <v>54974</v>
      </c>
      <c r="K113" s="3">
        <f t="shared" ca="1" si="38"/>
        <v>11</v>
      </c>
      <c r="L113" s="3" t="str">
        <f t="shared" ca="1" si="39"/>
        <v>Nova Scotia</v>
      </c>
      <c r="M113" s="3">
        <f t="shared" ca="1" si="42"/>
        <v>329844</v>
      </c>
      <c r="N113" s="3">
        <f t="shared" ca="1" si="40"/>
        <v>7011.7711979432215</v>
      </c>
      <c r="O113" s="3">
        <f t="shared" ca="1" si="43"/>
        <v>70021.55398110862</v>
      </c>
      <c r="P113" s="3">
        <f t="shared" ca="1" si="41"/>
        <v>37977</v>
      </c>
      <c r="Q113" s="3">
        <f t="shared" ca="1" si="44"/>
        <v>23155.456854101911</v>
      </c>
      <c r="R113" s="3">
        <f t="shared" ca="1" si="45"/>
        <v>45514.979477958965</v>
      </c>
      <c r="S113" s="3">
        <f t="shared" ca="1" si="46"/>
        <v>445380.53345906758</v>
      </c>
      <c r="T113" s="3">
        <f t="shared" ca="1" si="47"/>
        <v>68144.228052045131</v>
      </c>
      <c r="U113" s="3">
        <f t="shared" ca="1" si="48"/>
        <v>377236.30540702248</v>
      </c>
    </row>
    <row r="114" spans="1:21" x14ac:dyDescent="0.3">
      <c r="A114" s="3">
        <f t="shared" ca="1" si="29"/>
        <v>1</v>
      </c>
      <c r="B114" s="3" t="str">
        <f t="shared" ca="1" si="30"/>
        <v>Men</v>
      </c>
      <c r="C114" s="3">
        <f t="shared" ca="1" si="31"/>
        <v>30</v>
      </c>
      <c r="D114" s="3">
        <f t="shared" ca="1" si="32"/>
        <v>5</v>
      </c>
      <c r="E114" s="3" t="str">
        <f t="shared" ca="1" si="33"/>
        <v>General Work</v>
      </c>
      <c r="F114" s="3">
        <f t="shared" ca="1" si="34"/>
        <v>3</v>
      </c>
      <c r="G114" s="3" t="str">
        <f t="shared" ca="1" si="28"/>
        <v>University</v>
      </c>
      <c r="H114" s="3">
        <f t="shared" ca="1" si="35"/>
        <v>1</v>
      </c>
      <c r="I114" s="3">
        <f t="shared" ca="1" si="36"/>
        <v>3</v>
      </c>
      <c r="J114" s="3">
        <f t="shared" ca="1" si="37"/>
        <v>70132</v>
      </c>
      <c r="K114" s="3">
        <f t="shared" ca="1" si="38"/>
        <v>11</v>
      </c>
      <c r="L114" s="3" t="str">
        <f t="shared" ca="1" si="39"/>
        <v>Nova Scotia</v>
      </c>
      <c r="M114" s="3">
        <f t="shared" ca="1" si="42"/>
        <v>350660</v>
      </c>
      <c r="N114" s="3">
        <f t="shared" ca="1" si="40"/>
        <v>177255.3365021394</v>
      </c>
      <c r="O114" s="3">
        <f t="shared" ca="1" si="43"/>
        <v>174017.58972503516</v>
      </c>
      <c r="P114" s="3">
        <f t="shared" ca="1" si="41"/>
        <v>141818</v>
      </c>
      <c r="Q114" s="3">
        <f t="shared" ca="1" si="44"/>
        <v>24863.913883111283</v>
      </c>
      <c r="R114" s="3">
        <f t="shared" ca="1" si="45"/>
        <v>45298.400322046291</v>
      </c>
      <c r="S114" s="3">
        <f t="shared" ca="1" si="46"/>
        <v>569975.99004708137</v>
      </c>
      <c r="T114" s="3">
        <f t="shared" ca="1" si="47"/>
        <v>343937.25038525066</v>
      </c>
      <c r="U114" s="3">
        <f t="shared" ca="1" si="48"/>
        <v>226038.73966183071</v>
      </c>
    </row>
    <row r="115" spans="1:21" x14ac:dyDescent="0.3">
      <c r="A115" s="3">
        <f t="shared" ca="1" si="29"/>
        <v>2</v>
      </c>
      <c r="B115" s="3" t="str">
        <f t="shared" ca="1" si="30"/>
        <v>Women</v>
      </c>
      <c r="C115" s="3">
        <f t="shared" ca="1" si="31"/>
        <v>38</v>
      </c>
      <c r="D115" s="3">
        <f t="shared" ca="1" si="32"/>
        <v>1</v>
      </c>
      <c r="E115" s="3" t="str">
        <f t="shared" ca="1" si="33"/>
        <v>Health</v>
      </c>
      <c r="F115" s="3">
        <f t="shared" ca="1" si="34"/>
        <v>5</v>
      </c>
      <c r="G115" s="3" t="str">
        <f t="shared" ca="1" si="28"/>
        <v>Other</v>
      </c>
      <c r="H115" s="3">
        <f t="shared" ca="1" si="35"/>
        <v>3</v>
      </c>
      <c r="I115" s="3">
        <f t="shared" ca="1" si="36"/>
        <v>2</v>
      </c>
      <c r="J115" s="3">
        <f t="shared" ca="1" si="37"/>
        <v>51016</v>
      </c>
      <c r="K115" s="3">
        <f t="shared" ca="1" si="38"/>
        <v>7</v>
      </c>
      <c r="L115" s="3" t="str">
        <f t="shared" ca="1" si="39"/>
        <v>Ontario</v>
      </c>
      <c r="M115" s="3">
        <f t="shared" ca="1" si="42"/>
        <v>204064</v>
      </c>
      <c r="N115" s="3">
        <f t="shared" ca="1" si="40"/>
        <v>78505.063141266728</v>
      </c>
      <c r="O115" s="3">
        <f t="shared" ca="1" si="43"/>
        <v>22655.341867417817</v>
      </c>
      <c r="P115" s="3">
        <f t="shared" ca="1" si="41"/>
        <v>10244</v>
      </c>
      <c r="Q115" s="3">
        <f t="shared" ca="1" si="44"/>
        <v>33608.993316051412</v>
      </c>
      <c r="R115" s="3">
        <f t="shared" ca="1" si="45"/>
        <v>75981.220839770293</v>
      </c>
      <c r="S115" s="3">
        <f t="shared" ca="1" si="46"/>
        <v>302700.56270718813</v>
      </c>
      <c r="T115" s="3">
        <f t="shared" ca="1" si="47"/>
        <v>122358.05645731813</v>
      </c>
      <c r="U115" s="3">
        <f t="shared" ca="1" si="48"/>
        <v>180342.50624987</v>
      </c>
    </row>
    <row r="116" spans="1:21" x14ac:dyDescent="0.3">
      <c r="A116" s="3">
        <f t="shared" ca="1" si="29"/>
        <v>1</v>
      </c>
      <c r="B116" s="3" t="str">
        <f t="shared" ca="1" si="30"/>
        <v>Men</v>
      </c>
      <c r="C116" s="3">
        <f t="shared" ca="1" si="31"/>
        <v>27</v>
      </c>
      <c r="D116" s="3">
        <f t="shared" ca="1" si="32"/>
        <v>4</v>
      </c>
      <c r="E116" s="3" t="str">
        <f t="shared" ca="1" si="33"/>
        <v>IT</v>
      </c>
      <c r="F116" s="3">
        <f t="shared" ca="1" si="34"/>
        <v>4</v>
      </c>
      <c r="G116" s="3" t="str">
        <f t="shared" ca="1" si="28"/>
        <v>Technical</v>
      </c>
      <c r="H116" s="3">
        <f t="shared" ca="1" si="35"/>
        <v>4</v>
      </c>
      <c r="I116" s="3">
        <f t="shared" ca="1" si="36"/>
        <v>2</v>
      </c>
      <c r="J116" s="3">
        <f t="shared" ca="1" si="37"/>
        <v>27222</v>
      </c>
      <c r="K116" s="3">
        <f t="shared" ca="1" si="38"/>
        <v>6</v>
      </c>
      <c r="L116" s="3" t="str">
        <f t="shared" ca="1" si="39"/>
        <v>Saskatchewan</v>
      </c>
      <c r="M116" s="3">
        <f t="shared" ca="1" si="42"/>
        <v>163332</v>
      </c>
      <c r="N116" s="3">
        <f t="shared" ca="1" si="40"/>
        <v>84928.603844095996</v>
      </c>
      <c r="O116" s="3">
        <f t="shared" ca="1" si="43"/>
        <v>43272.71511929579</v>
      </c>
      <c r="P116" s="3">
        <f t="shared" ca="1" si="41"/>
        <v>35610</v>
      </c>
      <c r="Q116" s="3">
        <f t="shared" ca="1" si="44"/>
        <v>5332.240389343855</v>
      </c>
      <c r="R116" s="3">
        <f t="shared" ca="1" si="45"/>
        <v>20512.610460989505</v>
      </c>
      <c r="S116" s="3">
        <f t="shared" ca="1" si="46"/>
        <v>227117.32558028528</v>
      </c>
      <c r="T116" s="3">
        <f t="shared" ca="1" si="47"/>
        <v>125870.84423343986</v>
      </c>
      <c r="U116" s="3">
        <f t="shared" ca="1" si="48"/>
        <v>101246.48134684542</v>
      </c>
    </row>
    <row r="117" spans="1:21" x14ac:dyDescent="0.3">
      <c r="A117" s="3">
        <f t="shared" ca="1" si="29"/>
        <v>2</v>
      </c>
      <c r="B117" s="3" t="str">
        <f t="shared" ca="1" si="30"/>
        <v>Women</v>
      </c>
      <c r="C117" s="3">
        <f t="shared" ca="1" si="31"/>
        <v>40</v>
      </c>
      <c r="D117" s="3">
        <f t="shared" ca="1" si="32"/>
        <v>1</v>
      </c>
      <c r="E117" s="3" t="str">
        <f t="shared" ca="1" si="33"/>
        <v>Health</v>
      </c>
      <c r="F117" s="3">
        <f t="shared" ca="1" si="34"/>
        <v>1</v>
      </c>
      <c r="G117" s="3" t="str">
        <f t="shared" ca="1" si="28"/>
        <v>High School</v>
      </c>
      <c r="H117" s="3">
        <f t="shared" ca="1" si="35"/>
        <v>3</v>
      </c>
      <c r="I117" s="3">
        <f t="shared" ca="1" si="36"/>
        <v>2</v>
      </c>
      <c r="J117" s="3">
        <f t="shared" ca="1" si="37"/>
        <v>66583</v>
      </c>
      <c r="K117" s="3">
        <f t="shared" ca="1" si="38"/>
        <v>7</v>
      </c>
      <c r="L117" s="3" t="str">
        <f t="shared" ca="1" si="39"/>
        <v>Ontario</v>
      </c>
      <c r="M117" s="3">
        <f t="shared" ca="1" si="42"/>
        <v>266332</v>
      </c>
      <c r="N117" s="3">
        <f t="shared" ca="1" si="40"/>
        <v>182911.66908130105</v>
      </c>
      <c r="O117" s="3">
        <f t="shared" ca="1" si="43"/>
        <v>113360.69194918401</v>
      </c>
      <c r="P117" s="3">
        <f t="shared" ca="1" si="41"/>
        <v>71083</v>
      </c>
      <c r="Q117" s="3">
        <f t="shared" ca="1" si="44"/>
        <v>56165.665345953326</v>
      </c>
      <c r="R117" s="3">
        <f t="shared" ca="1" si="45"/>
        <v>24487.964986526305</v>
      </c>
      <c r="S117" s="3">
        <f t="shared" ca="1" si="46"/>
        <v>404180.65693571029</v>
      </c>
      <c r="T117" s="3">
        <f t="shared" ca="1" si="47"/>
        <v>310160.33442725439</v>
      </c>
      <c r="U117" s="3">
        <f t="shared" ca="1" si="48"/>
        <v>94020.322508455894</v>
      </c>
    </row>
    <row r="118" spans="1:21" x14ac:dyDescent="0.3">
      <c r="A118" s="3">
        <f t="shared" ca="1" si="29"/>
        <v>2</v>
      </c>
      <c r="B118" s="3" t="str">
        <f t="shared" ca="1" si="30"/>
        <v>Women</v>
      </c>
      <c r="C118" s="3">
        <f t="shared" ca="1" si="31"/>
        <v>35</v>
      </c>
      <c r="D118" s="3">
        <f t="shared" ca="1" si="32"/>
        <v>2</v>
      </c>
      <c r="E118" s="3" t="str">
        <f t="shared" ca="1" si="33"/>
        <v>Construction</v>
      </c>
      <c r="F118" s="3">
        <f t="shared" ca="1" si="34"/>
        <v>2</v>
      </c>
      <c r="G118" s="3" t="str">
        <f t="shared" ca="1" si="28"/>
        <v>College</v>
      </c>
      <c r="H118" s="3">
        <f t="shared" ca="1" si="35"/>
        <v>2</v>
      </c>
      <c r="I118" s="3">
        <f t="shared" ca="1" si="36"/>
        <v>3</v>
      </c>
      <c r="J118" s="3">
        <f t="shared" ca="1" si="37"/>
        <v>76122</v>
      </c>
      <c r="K118" s="3">
        <f t="shared" ca="1" si="38"/>
        <v>3</v>
      </c>
      <c r="L118" s="3" t="str">
        <f t="shared" ca="1" si="39"/>
        <v>Northwest TR</v>
      </c>
      <c r="M118" s="3">
        <f t="shared" ca="1" si="42"/>
        <v>228366</v>
      </c>
      <c r="N118" s="3">
        <f t="shared" ca="1" si="40"/>
        <v>223609.92303793255</v>
      </c>
      <c r="O118" s="3">
        <f t="shared" ca="1" si="43"/>
        <v>167229.11739681446</v>
      </c>
      <c r="P118" s="3">
        <f t="shared" ca="1" si="41"/>
        <v>66347</v>
      </c>
      <c r="Q118" s="3">
        <f t="shared" ca="1" si="44"/>
        <v>63891.720225613943</v>
      </c>
      <c r="R118" s="3">
        <f t="shared" ca="1" si="45"/>
        <v>33461.116966384674</v>
      </c>
      <c r="S118" s="3">
        <f t="shared" ca="1" si="46"/>
        <v>429056.23436319915</v>
      </c>
      <c r="T118" s="3">
        <f t="shared" ca="1" si="47"/>
        <v>353848.64326354652</v>
      </c>
      <c r="U118" s="3">
        <f t="shared" ca="1" si="48"/>
        <v>75207.591099652636</v>
      </c>
    </row>
    <row r="119" spans="1:21" x14ac:dyDescent="0.3">
      <c r="A119" s="3">
        <f t="shared" ca="1" si="29"/>
        <v>2</v>
      </c>
      <c r="B119" s="3" t="str">
        <f t="shared" ca="1" si="30"/>
        <v>Women</v>
      </c>
      <c r="C119" s="3">
        <f t="shared" ca="1" si="31"/>
        <v>27</v>
      </c>
      <c r="D119" s="3">
        <f t="shared" ca="1" si="32"/>
        <v>2</v>
      </c>
      <c r="E119" s="3" t="str">
        <f t="shared" ca="1" si="33"/>
        <v>Construction</v>
      </c>
      <c r="F119" s="3">
        <f t="shared" ca="1" si="34"/>
        <v>4</v>
      </c>
      <c r="G119" s="3" t="str">
        <f t="shared" ca="1" si="28"/>
        <v>Technical</v>
      </c>
      <c r="H119" s="3">
        <f t="shared" ca="1" si="35"/>
        <v>0</v>
      </c>
      <c r="I119" s="3">
        <f t="shared" ca="1" si="36"/>
        <v>1</v>
      </c>
      <c r="J119" s="3">
        <f t="shared" ca="1" si="37"/>
        <v>76076</v>
      </c>
      <c r="K119" s="3">
        <f t="shared" ca="1" si="38"/>
        <v>2</v>
      </c>
      <c r="L119" s="3" t="str">
        <f t="shared" ca="1" si="39"/>
        <v>BC</v>
      </c>
      <c r="M119" s="3">
        <f t="shared" ca="1" si="42"/>
        <v>380380</v>
      </c>
      <c r="N119" s="3">
        <f t="shared" ca="1" si="40"/>
        <v>154436.65560825935</v>
      </c>
      <c r="O119" s="3">
        <f t="shared" ca="1" si="43"/>
        <v>15706.069181907667</v>
      </c>
      <c r="P119" s="3">
        <f t="shared" ca="1" si="41"/>
        <v>12061</v>
      </c>
      <c r="Q119" s="3">
        <f t="shared" ca="1" si="44"/>
        <v>54495.893122908492</v>
      </c>
      <c r="R119" s="3">
        <f t="shared" ca="1" si="45"/>
        <v>61228.457391415017</v>
      </c>
      <c r="S119" s="3">
        <f t="shared" ca="1" si="46"/>
        <v>457314.52657332271</v>
      </c>
      <c r="T119" s="3">
        <f t="shared" ca="1" si="47"/>
        <v>220993.54873116783</v>
      </c>
      <c r="U119" s="3">
        <f t="shared" ca="1" si="48"/>
        <v>236320.97784215488</v>
      </c>
    </row>
    <row r="120" spans="1:21" x14ac:dyDescent="0.3">
      <c r="A120" s="3">
        <f t="shared" ca="1" si="29"/>
        <v>2</v>
      </c>
      <c r="B120" s="3" t="str">
        <f t="shared" ca="1" si="30"/>
        <v>Women</v>
      </c>
      <c r="C120" s="3">
        <f t="shared" ca="1" si="31"/>
        <v>32</v>
      </c>
      <c r="D120" s="3">
        <f t="shared" ca="1" si="32"/>
        <v>4</v>
      </c>
      <c r="E120" s="3" t="str">
        <f t="shared" ca="1" si="33"/>
        <v>IT</v>
      </c>
      <c r="F120" s="3">
        <f t="shared" ca="1" si="34"/>
        <v>3</v>
      </c>
      <c r="G120" s="3" t="str">
        <f t="shared" ca="1" si="28"/>
        <v>University</v>
      </c>
      <c r="H120" s="3">
        <f t="shared" ca="1" si="35"/>
        <v>3</v>
      </c>
      <c r="I120" s="3">
        <f t="shared" ca="1" si="36"/>
        <v>1</v>
      </c>
      <c r="J120" s="3">
        <f t="shared" ca="1" si="37"/>
        <v>32466</v>
      </c>
      <c r="K120" s="3">
        <f t="shared" ca="1" si="38"/>
        <v>8</v>
      </c>
      <c r="L120" s="3" t="str">
        <f t="shared" ca="1" si="39"/>
        <v>Quebec</v>
      </c>
      <c r="M120" s="3">
        <f t="shared" ca="1" si="42"/>
        <v>129864</v>
      </c>
      <c r="N120" s="3">
        <f t="shared" ca="1" si="40"/>
        <v>46082.278539028041</v>
      </c>
      <c r="O120" s="3">
        <f t="shared" ca="1" si="43"/>
        <v>14369.324113945253</v>
      </c>
      <c r="P120" s="3">
        <f t="shared" ca="1" si="41"/>
        <v>14214</v>
      </c>
      <c r="Q120" s="3">
        <f t="shared" ca="1" si="44"/>
        <v>6564.6257925825112</v>
      </c>
      <c r="R120" s="3">
        <f t="shared" ca="1" si="45"/>
        <v>26764.544628627111</v>
      </c>
      <c r="S120" s="3">
        <f t="shared" ca="1" si="46"/>
        <v>170997.86874257235</v>
      </c>
      <c r="T120" s="3">
        <f t="shared" ca="1" si="47"/>
        <v>66860.904331610553</v>
      </c>
      <c r="U120" s="3">
        <f t="shared" ca="1" si="48"/>
        <v>104136.96441096179</v>
      </c>
    </row>
    <row r="121" spans="1:21" x14ac:dyDescent="0.3">
      <c r="A121" s="3">
        <f t="shared" ca="1" si="29"/>
        <v>1</v>
      </c>
      <c r="B121" s="3" t="str">
        <f t="shared" ca="1" si="30"/>
        <v>Men</v>
      </c>
      <c r="C121" s="3">
        <f t="shared" ca="1" si="31"/>
        <v>37</v>
      </c>
      <c r="D121" s="3">
        <f t="shared" ca="1" si="32"/>
        <v>6</v>
      </c>
      <c r="E121" s="3" t="str">
        <f t="shared" ca="1" si="33"/>
        <v>Agriculture</v>
      </c>
      <c r="F121" s="3">
        <f t="shared" ca="1" si="34"/>
        <v>5</v>
      </c>
      <c r="G121" s="3" t="str">
        <f t="shared" ca="1" si="28"/>
        <v>Other</v>
      </c>
      <c r="H121" s="3">
        <f t="shared" ca="1" si="35"/>
        <v>3</v>
      </c>
      <c r="I121" s="3">
        <f t="shared" ca="1" si="36"/>
        <v>1</v>
      </c>
      <c r="J121" s="3">
        <f t="shared" ca="1" si="37"/>
        <v>83699</v>
      </c>
      <c r="K121" s="3">
        <f t="shared" ca="1" si="38"/>
        <v>8</v>
      </c>
      <c r="L121" s="3" t="str">
        <f t="shared" ca="1" si="39"/>
        <v>Quebec</v>
      </c>
      <c r="M121" s="3">
        <f t="shared" ca="1" si="42"/>
        <v>251097</v>
      </c>
      <c r="N121" s="3">
        <f t="shared" ca="1" si="40"/>
        <v>27913.442223509115</v>
      </c>
      <c r="O121" s="3">
        <f t="shared" ca="1" si="43"/>
        <v>34490.858776352034</v>
      </c>
      <c r="P121" s="3">
        <f t="shared" ca="1" si="41"/>
        <v>11324</v>
      </c>
      <c r="Q121" s="3">
        <f t="shared" ca="1" si="44"/>
        <v>82822.515933845774</v>
      </c>
      <c r="R121" s="3">
        <f t="shared" ca="1" si="45"/>
        <v>55685.809125898777</v>
      </c>
      <c r="S121" s="3">
        <f t="shared" ca="1" si="46"/>
        <v>341273.66790225077</v>
      </c>
      <c r="T121" s="3">
        <f t="shared" ca="1" si="47"/>
        <v>122059.95815735489</v>
      </c>
      <c r="U121" s="3">
        <f t="shared" ca="1" si="48"/>
        <v>219213.70974489587</v>
      </c>
    </row>
    <row r="122" spans="1:21" x14ac:dyDescent="0.3">
      <c r="A122" s="3">
        <f t="shared" ca="1" si="29"/>
        <v>2</v>
      </c>
      <c r="B122" s="3" t="str">
        <f t="shared" ca="1" si="30"/>
        <v>Women</v>
      </c>
      <c r="C122" s="3">
        <f t="shared" ca="1" si="31"/>
        <v>41</v>
      </c>
      <c r="D122" s="3">
        <f t="shared" ca="1" si="32"/>
        <v>2</v>
      </c>
      <c r="E122" s="3" t="str">
        <f t="shared" ca="1" si="33"/>
        <v>Construction</v>
      </c>
      <c r="F122" s="3">
        <f t="shared" ca="1" si="34"/>
        <v>2</v>
      </c>
      <c r="G122" s="3" t="str">
        <f t="shared" ca="1" si="28"/>
        <v>College</v>
      </c>
      <c r="H122" s="3">
        <f t="shared" ca="1" si="35"/>
        <v>3</v>
      </c>
      <c r="I122" s="3">
        <f t="shared" ca="1" si="36"/>
        <v>3</v>
      </c>
      <c r="J122" s="3">
        <f t="shared" ca="1" si="37"/>
        <v>59251</v>
      </c>
      <c r="K122" s="3">
        <f t="shared" ca="1" si="38"/>
        <v>11</v>
      </c>
      <c r="L122" s="3" t="str">
        <f t="shared" ca="1" si="39"/>
        <v>Nova Scotia</v>
      </c>
      <c r="M122" s="3">
        <f t="shared" ca="1" si="42"/>
        <v>296255</v>
      </c>
      <c r="N122" s="3">
        <f t="shared" ca="1" si="40"/>
        <v>146648.21946219052</v>
      </c>
      <c r="O122" s="3">
        <f t="shared" ca="1" si="43"/>
        <v>162481.5215252405</v>
      </c>
      <c r="P122" s="3">
        <f t="shared" ca="1" si="41"/>
        <v>120655</v>
      </c>
      <c r="Q122" s="3">
        <f t="shared" ca="1" si="44"/>
        <v>17785.982543990962</v>
      </c>
      <c r="R122" s="3">
        <f t="shared" ca="1" si="45"/>
        <v>40176.659211096383</v>
      </c>
      <c r="S122" s="3">
        <f t="shared" ca="1" si="46"/>
        <v>498913.18073633686</v>
      </c>
      <c r="T122" s="3">
        <f t="shared" ca="1" si="47"/>
        <v>285089.20200618147</v>
      </c>
      <c r="U122" s="3">
        <f t="shared" ca="1" si="48"/>
        <v>213823.97873015539</v>
      </c>
    </row>
    <row r="123" spans="1:21" x14ac:dyDescent="0.3">
      <c r="A123" s="3">
        <f t="shared" ca="1" si="29"/>
        <v>1</v>
      </c>
      <c r="B123" s="3" t="str">
        <f t="shared" ca="1" si="30"/>
        <v>Men</v>
      </c>
      <c r="C123" s="3">
        <f t="shared" ca="1" si="31"/>
        <v>39</v>
      </c>
      <c r="D123" s="3">
        <f t="shared" ca="1" si="32"/>
        <v>3</v>
      </c>
      <c r="E123" s="3" t="str">
        <f t="shared" ca="1" si="33"/>
        <v>Teaching</v>
      </c>
      <c r="F123" s="3">
        <f t="shared" ca="1" si="34"/>
        <v>5</v>
      </c>
      <c r="G123" s="3" t="str">
        <f t="shared" ca="1" si="28"/>
        <v>Other</v>
      </c>
      <c r="H123" s="3">
        <f t="shared" ca="1" si="35"/>
        <v>4</v>
      </c>
      <c r="I123" s="3">
        <f t="shared" ca="1" si="36"/>
        <v>2</v>
      </c>
      <c r="J123" s="3">
        <f t="shared" ca="1" si="37"/>
        <v>61518</v>
      </c>
      <c r="K123" s="3">
        <f t="shared" ca="1" si="38"/>
        <v>6</v>
      </c>
      <c r="L123" s="3" t="str">
        <f t="shared" ca="1" si="39"/>
        <v>Saskatchewan</v>
      </c>
      <c r="M123" s="3">
        <f t="shared" ca="1" si="42"/>
        <v>369108</v>
      </c>
      <c r="N123" s="3">
        <f t="shared" ca="1" si="40"/>
        <v>337965.71913491091</v>
      </c>
      <c r="O123" s="3">
        <f t="shared" ca="1" si="43"/>
        <v>56304.398705775566</v>
      </c>
      <c r="P123" s="3">
        <f t="shared" ca="1" si="41"/>
        <v>13997</v>
      </c>
      <c r="Q123" s="3">
        <f t="shared" ca="1" si="44"/>
        <v>26537.017131047374</v>
      </c>
      <c r="R123" s="3">
        <f t="shared" ca="1" si="45"/>
        <v>32172.867352190875</v>
      </c>
      <c r="S123" s="3">
        <f t="shared" ca="1" si="46"/>
        <v>457585.26605796645</v>
      </c>
      <c r="T123" s="3">
        <f t="shared" ca="1" si="47"/>
        <v>378499.73626595829</v>
      </c>
      <c r="U123" s="3">
        <f t="shared" ca="1" si="48"/>
        <v>79085.529792008165</v>
      </c>
    </row>
    <row r="124" spans="1:21" x14ac:dyDescent="0.3">
      <c r="A124" s="3">
        <f t="shared" ca="1" si="29"/>
        <v>2</v>
      </c>
      <c r="B124" s="3" t="str">
        <f t="shared" ca="1" si="30"/>
        <v>Women</v>
      </c>
      <c r="C124" s="3">
        <f t="shared" ca="1" si="31"/>
        <v>43</v>
      </c>
      <c r="D124" s="3">
        <f t="shared" ca="1" si="32"/>
        <v>1</v>
      </c>
      <c r="E124" s="3" t="str">
        <f t="shared" ca="1" si="33"/>
        <v>Health</v>
      </c>
      <c r="F124" s="3">
        <f t="shared" ca="1" si="34"/>
        <v>5</v>
      </c>
      <c r="G124" s="3" t="str">
        <f t="shared" ca="1" si="28"/>
        <v>Other</v>
      </c>
      <c r="H124" s="3">
        <f t="shared" ca="1" si="35"/>
        <v>2</v>
      </c>
      <c r="I124" s="3">
        <f t="shared" ca="1" si="36"/>
        <v>2</v>
      </c>
      <c r="J124" s="3">
        <f t="shared" ca="1" si="37"/>
        <v>44950</v>
      </c>
      <c r="K124" s="3">
        <f t="shared" ca="1" si="38"/>
        <v>11</v>
      </c>
      <c r="L124" s="3" t="str">
        <f t="shared" ca="1" si="39"/>
        <v>Nova Scotia</v>
      </c>
      <c r="M124" s="3">
        <f t="shared" ca="1" si="42"/>
        <v>224750</v>
      </c>
      <c r="N124" s="3">
        <f t="shared" ca="1" si="40"/>
        <v>67236.658263771023</v>
      </c>
      <c r="O124" s="3">
        <f t="shared" ca="1" si="43"/>
        <v>838.47119063471507</v>
      </c>
      <c r="P124" s="3">
        <f t="shared" ca="1" si="41"/>
        <v>360</v>
      </c>
      <c r="Q124" s="3">
        <f t="shared" ca="1" si="44"/>
        <v>29694.959451191549</v>
      </c>
      <c r="R124" s="3">
        <f t="shared" ca="1" si="45"/>
        <v>43673.72155702833</v>
      </c>
      <c r="S124" s="3">
        <f t="shared" ca="1" si="46"/>
        <v>269262.19274766301</v>
      </c>
      <c r="T124" s="3">
        <f t="shared" ca="1" si="47"/>
        <v>97291.617714962573</v>
      </c>
      <c r="U124" s="3">
        <f t="shared" ca="1" si="48"/>
        <v>171970.57503270044</v>
      </c>
    </row>
    <row r="125" spans="1:21" x14ac:dyDescent="0.3">
      <c r="A125" s="3">
        <f t="shared" ca="1" si="29"/>
        <v>2</v>
      </c>
      <c r="B125" s="3" t="str">
        <f t="shared" ca="1" si="30"/>
        <v>Women</v>
      </c>
      <c r="C125" s="3">
        <f t="shared" ca="1" si="31"/>
        <v>34</v>
      </c>
      <c r="D125" s="3">
        <f t="shared" ca="1" si="32"/>
        <v>6</v>
      </c>
      <c r="E125" s="3" t="str">
        <f t="shared" ca="1" si="33"/>
        <v>Agriculture</v>
      </c>
      <c r="F125" s="3">
        <f t="shared" ca="1" si="34"/>
        <v>2</v>
      </c>
      <c r="G125" s="3" t="str">
        <f t="shared" ca="1" si="28"/>
        <v>College</v>
      </c>
      <c r="H125" s="3">
        <f t="shared" ca="1" si="35"/>
        <v>1</v>
      </c>
      <c r="I125" s="3">
        <f t="shared" ca="1" si="36"/>
        <v>3</v>
      </c>
      <c r="J125" s="3">
        <f t="shared" ca="1" si="37"/>
        <v>51933</v>
      </c>
      <c r="K125" s="3">
        <f t="shared" ca="1" si="38"/>
        <v>5</v>
      </c>
      <c r="L125" s="3" t="str">
        <f t="shared" ca="1" si="39"/>
        <v>Nunavut</v>
      </c>
      <c r="M125" s="3">
        <f t="shared" ca="1" si="42"/>
        <v>311598</v>
      </c>
      <c r="N125" s="3">
        <f t="shared" ca="1" si="40"/>
        <v>112303.21351566537</v>
      </c>
      <c r="O125" s="3">
        <f t="shared" ca="1" si="43"/>
        <v>21234.75677201767</v>
      </c>
      <c r="P125" s="3">
        <f t="shared" ca="1" si="41"/>
        <v>9497</v>
      </c>
      <c r="Q125" s="3">
        <f t="shared" ca="1" si="44"/>
        <v>24305.925102030022</v>
      </c>
      <c r="R125" s="3">
        <f t="shared" ca="1" si="45"/>
        <v>49262.592184210604</v>
      </c>
      <c r="S125" s="3">
        <f t="shared" ca="1" si="46"/>
        <v>382095.34895622829</v>
      </c>
      <c r="T125" s="3">
        <f t="shared" ca="1" si="47"/>
        <v>146106.1386176954</v>
      </c>
      <c r="U125" s="3">
        <f t="shared" ca="1" si="48"/>
        <v>235989.2103385329</v>
      </c>
    </row>
    <row r="126" spans="1:21" x14ac:dyDescent="0.3">
      <c r="A126" s="3">
        <f t="shared" ca="1" si="29"/>
        <v>2</v>
      </c>
      <c r="B126" s="3" t="str">
        <f t="shared" ca="1" si="30"/>
        <v>Women</v>
      </c>
      <c r="C126" s="3">
        <f t="shared" ca="1" si="31"/>
        <v>28</v>
      </c>
      <c r="D126" s="3">
        <f t="shared" ca="1" si="32"/>
        <v>1</v>
      </c>
      <c r="E126" s="3" t="str">
        <f t="shared" ca="1" si="33"/>
        <v>Health</v>
      </c>
      <c r="F126" s="3">
        <f t="shared" ca="1" si="34"/>
        <v>5</v>
      </c>
      <c r="G126" s="3" t="str">
        <f t="shared" ca="1" si="28"/>
        <v>Other</v>
      </c>
      <c r="H126" s="3">
        <f t="shared" ca="1" si="35"/>
        <v>3</v>
      </c>
      <c r="I126" s="3">
        <f t="shared" ca="1" si="36"/>
        <v>3</v>
      </c>
      <c r="J126" s="3">
        <f t="shared" ca="1" si="37"/>
        <v>72278</v>
      </c>
      <c r="K126" s="3">
        <f t="shared" ca="1" si="38"/>
        <v>1</v>
      </c>
      <c r="L126" s="3" t="str">
        <f t="shared" ca="1" si="39"/>
        <v>Yukon</v>
      </c>
      <c r="M126" s="3">
        <f t="shared" ca="1" si="42"/>
        <v>289112</v>
      </c>
      <c r="N126" s="3">
        <f t="shared" ca="1" si="40"/>
        <v>134593.18902073696</v>
      </c>
      <c r="O126" s="3">
        <f t="shared" ca="1" si="43"/>
        <v>80479.493787996267</v>
      </c>
      <c r="P126" s="3">
        <f t="shared" ca="1" si="41"/>
        <v>67400</v>
      </c>
      <c r="Q126" s="3">
        <f t="shared" ca="1" si="44"/>
        <v>57331.294681317086</v>
      </c>
      <c r="R126" s="3">
        <f t="shared" ca="1" si="45"/>
        <v>79784.292946393005</v>
      </c>
      <c r="S126" s="3">
        <f t="shared" ca="1" si="46"/>
        <v>449375.78673438926</v>
      </c>
      <c r="T126" s="3">
        <f t="shared" ca="1" si="47"/>
        <v>259324.48370205404</v>
      </c>
      <c r="U126" s="3">
        <f t="shared" ca="1" si="48"/>
        <v>190051.30303233521</v>
      </c>
    </row>
    <row r="127" spans="1:21" x14ac:dyDescent="0.3">
      <c r="A127" s="3">
        <f t="shared" ca="1" si="29"/>
        <v>2</v>
      </c>
      <c r="B127" s="3" t="str">
        <f t="shared" ca="1" si="30"/>
        <v>Women</v>
      </c>
      <c r="C127" s="3">
        <f t="shared" ca="1" si="31"/>
        <v>25</v>
      </c>
      <c r="D127" s="3">
        <f t="shared" ca="1" si="32"/>
        <v>3</v>
      </c>
      <c r="E127" s="3" t="str">
        <f t="shared" ca="1" si="33"/>
        <v>Teaching</v>
      </c>
      <c r="F127" s="3">
        <f t="shared" ca="1" si="34"/>
        <v>1</v>
      </c>
      <c r="G127" s="3" t="str">
        <f t="shared" ca="1" si="28"/>
        <v>High School</v>
      </c>
      <c r="H127" s="3">
        <f t="shared" ca="1" si="35"/>
        <v>1</v>
      </c>
      <c r="I127" s="3">
        <f t="shared" ca="1" si="36"/>
        <v>3</v>
      </c>
      <c r="J127" s="3">
        <f t="shared" ca="1" si="37"/>
        <v>89616</v>
      </c>
      <c r="K127" s="3">
        <f t="shared" ca="1" si="38"/>
        <v>5</v>
      </c>
      <c r="L127" s="3" t="str">
        <f t="shared" ca="1" si="39"/>
        <v>Nunavut</v>
      </c>
      <c r="M127" s="3">
        <f t="shared" ca="1" si="42"/>
        <v>268848</v>
      </c>
      <c r="N127" s="3">
        <f t="shared" ca="1" si="40"/>
        <v>17471.856141511609</v>
      </c>
      <c r="O127" s="3">
        <f t="shared" ca="1" si="43"/>
        <v>2729.7620126684083</v>
      </c>
      <c r="P127" s="3">
        <f t="shared" ca="1" si="41"/>
        <v>1392</v>
      </c>
      <c r="Q127" s="3">
        <f t="shared" ca="1" si="44"/>
        <v>1599.7632131989187</v>
      </c>
      <c r="R127" s="3">
        <f t="shared" ca="1" si="45"/>
        <v>28632.560047886509</v>
      </c>
      <c r="S127" s="3">
        <f t="shared" ca="1" si="46"/>
        <v>300210.32206055493</v>
      </c>
      <c r="T127" s="3">
        <f t="shared" ca="1" si="47"/>
        <v>20463.619354710529</v>
      </c>
      <c r="U127" s="3">
        <f t="shared" ca="1" si="48"/>
        <v>279746.70270584442</v>
      </c>
    </row>
    <row r="128" spans="1:21" x14ac:dyDescent="0.3">
      <c r="A128" s="3">
        <f t="shared" ca="1" si="29"/>
        <v>1</v>
      </c>
      <c r="B128" s="3" t="str">
        <f t="shared" ca="1" si="30"/>
        <v>Men</v>
      </c>
      <c r="C128" s="3">
        <f t="shared" ca="1" si="31"/>
        <v>36</v>
      </c>
      <c r="D128" s="3">
        <f t="shared" ca="1" si="32"/>
        <v>4</v>
      </c>
      <c r="E128" s="3" t="str">
        <f t="shared" ca="1" si="33"/>
        <v>IT</v>
      </c>
      <c r="F128" s="3">
        <f t="shared" ca="1" si="34"/>
        <v>4</v>
      </c>
      <c r="G128" s="3" t="str">
        <f t="shared" ca="1" si="28"/>
        <v>Technical</v>
      </c>
      <c r="H128" s="3">
        <f t="shared" ca="1" si="35"/>
        <v>2</v>
      </c>
      <c r="I128" s="3">
        <f t="shared" ca="1" si="36"/>
        <v>3</v>
      </c>
      <c r="J128" s="3">
        <f t="shared" ca="1" si="37"/>
        <v>72726</v>
      </c>
      <c r="K128" s="3">
        <f t="shared" ca="1" si="38"/>
        <v>6</v>
      </c>
      <c r="L128" s="3" t="str">
        <f t="shared" ca="1" si="39"/>
        <v>Saskatchewan</v>
      </c>
      <c r="M128" s="3">
        <f t="shared" ca="1" si="42"/>
        <v>363630</v>
      </c>
      <c r="N128" s="3">
        <f t="shared" ca="1" si="40"/>
        <v>207678.87106788278</v>
      </c>
      <c r="O128" s="3">
        <f t="shared" ca="1" si="43"/>
        <v>125824.93637452876</v>
      </c>
      <c r="P128" s="3">
        <f t="shared" ca="1" si="41"/>
        <v>35744</v>
      </c>
      <c r="Q128" s="3">
        <f t="shared" ca="1" si="44"/>
        <v>29287.929069074387</v>
      </c>
      <c r="R128" s="3">
        <f t="shared" ca="1" si="45"/>
        <v>32483.345276389409</v>
      </c>
      <c r="S128" s="3">
        <f t="shared" ca="1" si="46"/>
        <v>521938.28165091813</v>
      </c>
      <c r="T128" s="3">
        <f t="shared" ca="1" si="47"/>
        <v>272710.80013695714</v>
      </c>
      <c r="U128" s="3">
        <f t="shared" ca="1" si="48"/>
        <v>249227.48151396099</v>
      </c>
    </row>
    <row r="129" spans="1:21" x14ac:dyDescent="0.3">
      <c r="A129" s="3">
        <f t="shared" ca="1" si="29"/>
        <v>1</v>
      </c>
      <c r="B129" s="3" t="str">
        <f t="shared" ca="1" si="30"/>
        <v>Men</v>
      </c>
      <c r="C129" s="3">
        <f t="shared" ca="1" si="31"/>
        <v>39</v>
      </c>
      <c r="D129" s="3">
        <f t="shared" ca="1" si="32"/>
        <v>3</v>
      </c>
      <c r="E129" s="3" t="str">
        <f t="shared" ca="1" si="33"/>
        <v>Teaching</v>
      </c>
      <c r="F129" s="3">
        <f t="shared" ca="1" si="34"/>
        <v>2</v>
      </c>
      <c r="G129" s="3" t="str">
        <f t="shared" ca="1" si="28"/>
        <v>College</v>
      </c>
      <c r="H129" s="3">
        <f t="shared" ca="1" si="35"/>
        <v>3</v>
      </c>
      <c r="I129" s="3">
        <f t="shared" ca="1" si="36"/>
        <v>1</v>
      </c>
      <c r="J129" s="3">
        <f t="shared" ca="1" si="37"/>
        <v>35456</v>
      </c>
      <c r="K129" s="3">
        <f t="shared" ca="1" si="38"/>
        <v>4</v>
      </c>
      <c r="L129" s="3" t="str">
        <f t="shared" ca="1" si="39"/>
        <v>Alberta</v>
      </c>
      <c r="M129" s="3">
        <f t="shared" ca="1" si="42"/>
        <v>212736</v>
      </c>
      <c r="N129" s="3">
        <f t="shared" ca="1" si="40"/>
        <v>153747.92441824131</v>
      </c>
      <c r="O129" s="3">
        <f t="shared" ca="1" si="43"/>
        <v>28471.075501799638</v>
      </c>
      <c r="P129" s="3">
        <f t="shared" ca="1" si="41"/>
        <v>2545</v>
      </c>
      <c r="Q129" s="3">
        <f t="shared" ca="1" si="44"/>
        <v>10298.008160349353</v>
      </c>
      <c r="R129" s="3">
        <f t="shared" ca="1" si="45"/>
        <v>9635.4087313881155</v>
      </c>
      <c r="S129" s="3">
        <f t="shared" ca="1" si="46"/>
        <v>250842.48423318774</v>
      </c>
      <c r="T129" s="3">
        <f t="shared" ca="1" si="47"/>
        <v>166590.93257859067</v>
      </c>
      <c r="U129" s="3">
        <f t="shared" ca="1" si="48"/>
        <v>84251.551654597075</v>
      </c>
    </row>
    <row r="130" spans="1:21" x14ac:dyDescent="0.3">
      <c r="A130" s="3">
        <f t="shared" ca="1" si="29"/>
        <v>1</v>
      </c>
      <c r="B130" s="3" t="str">
        <f t="shared" ca="1" si="30"/>
        <v>Men</v>
      </c>
      <c r="C130" s="3">
        <f t="shared" ca="1" si="31"/>
        <v>37</v>
      </c>
      <c r="D130" s="3">
        <f t="shared" ca="1" si="32"/>
        <v>2</v>
      </c>
      <c r="E130" s="3" t="str">
        <f t="shared" ca="1" si="33"/>
        <v>Construction</v>
      </c>
      <c r="F130" s="3">
        <f t="shared" ca="1" si="34"/>
        <v>2</v>
      </c>
      <c r="G130" s="3" t="str">
        <f t="shared" ca="1" si="28"/>
        <v>College</v>
      </c>
      <c r="H130" s="3">
        <f t="shared" ca="1" si="35"/>
        <v>2</v>
      </c>
      <c r="I130" s="3">
        <f t="shared" ca="1" si="36"/>
        <v>1</v>
      </c>
      <c r="J130" s="3">
        <f t="shared" ca="1" si="37"/>
        <v>36933</v>
      </c>
      <c r="K130" s="3">
        <f t="shared" ca="1" si="38"/>
        <v>4</v>
      </c>
      <c r="L130" s="3" t="str">
        <f t="shared" ca="1" si="39"/>
        <v>Alberta</v>
      </c>
      <c r="M130" s="3">
        <f t="shared" ca="1" si="42"/>
        <v>184665</v>
      </c>
      <c r="N130" s="3">
        <f t="shared" ca="1" si="40"/>
        <v>21298.784068856959</v>
      </c>
      <c r="O130" s="3">
        <f t="shared" ca="1" si="43"/>
        <v>32721.827684276093</v>
      </c>
      <c r="P130" s="3">
        <f t="shared" ca="1" si="41"/>
        <v>8390</v>
      </c>
      <c r="Q130" s="3">
        <f t="shared" ca="1" si="44"/>
        <v>16464.485277425891</v>
      </c>
      <c r="R130" s="3">
        <f t="shared" ca="1" si="45"/>
        <v>45034.678013312347</v>
      </c>
      <c r="S130" s="3">
        <f t="shared" ca="1" si="46"/>
        <v>262421.50569758844</v>
      </c>
      <c r="T130" s="3">
        <f t="shared" ca="1" si="47"/>
        <v>46153.269346282847</v>
      </c>
      <c r="U130" s="3">
        <f t="shared" ca="1" si="48"/>
        <v>216268.23635130559</v>
      </c>
    </row>
    <row r="131" spans="1:21" x14ac:dyDescent="0.3">
      <c r="A131" s="3">
        <f t="shared" ca="1" si="29"/>
        <v>2</v>
      </c>
      <c r="B131" s="3" t="str">
        <f t="shared" ca="1" si="30"/>
        <v>Women</v>
      </c>
      <c r="C131" s="3">
        <f t="shared" ca="1" si="31"/>
        <v>26</v>
      </c>
      <c r="D131" s="3">
        <f t="shared" ca="1" si="32"/>
        <v>2</v>
      </c>
      <c r="E131" s="3" t="str">
        <f t="shared" ca="1" si="33"/>
        <v>Construction</v>
      </c>
      <c r="F131" s="3">
        <f t="shared" ca="1" si="34"/>
        <v>4</v>
      </c>
      <c r="G131" s="3" t="str">
        <f t="shared" ca="1" si="28"/>
        <v>Technical</v>
      </c>
      <c r="H131" s="3">
        <f t="shared" ca="1" si="35"/>
        <v>2</v>
      </c>
      <c r="I131" s="3">
        <f t="shared" ca="1" si="36"/>
        <v>1</v>
      </c>
      <c r="J131" s="3">
        <f t="shared" ca="1" si="37"/>
        <v>29471</v>
      </c>
      <c r="K131" s="3">
        <f t="shared" ca="1" si="38"/>
        <v>3</v>
      </c>
      <c r="L131" s="3" t="str">
        <f t="shared" ca="1" si="39"/>
        <v>Northwest TR</v>
      </c>
      <c r="M131" s="3">
        <f t="shared" ca="1" si="42"/>
        <v>88413</v>
      </c>
      <c r="N131" s="3">
        <f t="shared" ca="1" si="40"/>
        <v>61036.912513197916</v>
      </c>
      <c r="O131" s="3">
        <f t="shared" ca="1" si="43"/>
        <v>15943.488380351</v>
      </c>
      <c r="P131" s="3">
        <f t="shared" ca="1" si="41"/>
        <v>15800</v>
      </c>
      <c r="Q131" s="3">
        <f t="shared" ca="1" si="44"/>
        <v>18756.319903054562</v>
      </c>
      <c r="R131" s="3">
        <f t="shared" ca="1" si="45"/>
        <v>21959.733322140106</v>
      </c>
      <c r="S131" s="3">
        <f t="shared" ca="1" si="46"/>
        <v>126316.22170249111</v>
      </c>
      <c r="T131" s="3">
        <f t="shared" ca="1" si="47"/>
        <v>95593.232416252489</v>
      </c>
      <c r="U131" s="3">
        <f t="shared" ca="1" si="48"/>
        <v>30722.989286238619</v>
      </c>
    </row>
    <row r="132" spans="1:21" x14ac:dyDescent="0.3">
      <c r="A132" s="3">
        <f t="shared" ca="1" si="29"/>
        <v>1</v>
      </c>
      <c r="B132" s="3" t="str">
        <f t="shared" ca="1" si="30"/>
        <v>Men</v>
      </c>
      <c r="C132" s="3">
        <f t="shared" ca="1" si="31"/>
        <v>29</v>
      </c>
      <c r="D132" s="3">
        <f t="shared" ca="1" si="32"/>
        <v>6</v>
      </c>
      <c r="E132" s="3" t="str">
        <f t="shared" ca="1" si="33"/>
        <v>Agriculture</v>
      </c>
      <c r="F132" s="3">
        <f t="shared" ca="1" si="34"/>
        <v>1</v>
      </c>
      <c r="G132" s="3" t="str">
        <f t="shared" ca="1" si="28"/>
        <v>High School</v>
      </c>
      <c r="H132" s="3">
        <f t="shared" ca="1" si="35"/>
        <v>1</v>
      </c>
      <c r="I132" s="3">
        <f t="shared" ca="1" si="36"/>
        <v>3</v>
      </c>
      <c r="J132" s="3">
        <f t="shared" ca="1" si="37"/>
        <v>38185</v>
      </c>
      <c r="K132" s="3">
        <f t="shared" ca="1" si="38"/>
        <v>13</v>
      </c>
      <c r="L132" s="3" t="str">
        <f t="shared" ca="1" si="39"/>
        <v>Prince Edward Island</v>
      </c>
      <c r="M132" s="3">
        <f t="shared" ca="1" si="42"/>
        <v>114555</v>
      </c>
      <c r="N132" s="3">
        <f t="shared" ca="1" si="40"/>
        <v>79551.253135459105</v>
      </c>
      <c r="O132" s="3">
        <f t="shared" ca="1" si="43"/>
        <v>26583.791803290547</v>
      </c>
      <c r="P132" s="3">
        <f t="shared" ca="1" si="41"/>
        <v>18992</v>
      </c>
      <c r="Q132" s="3">
        <f t="shared" ca="1" si="44"/>
        <v>37045.71498851353</v>
      </c>
      <c r="R132" s="3">
        <f t="shared" ca="1" si="45"/>
        <v>22320.892757080288</v>
      </c>
      <c r="S132" s="3">
        <f t="shared" ca="1" si="46"/>
        <v>163459.68456037084</v>
      </c>
      <c r="T132" s="3">
        <f t="shared" ca="1" si="47"/>
        <v>135588.96812397265</v>
      </c>
      <c r="U132" s="3">
        <f t="shared" ca="1" si="48"/>
        <v>27870.716436398186</v>
      </c>
    </row>
    <row r="133" spans="1:21" x14ac:dyDescent="0.3">
      <c r="A133" s="3">
        <f t="shared" ca="1" si="29"/>
        <v>2</v>
      </c>
      <c r="B133" s="3" t="str">
        <f t="shared" ca="1" si="30"/>
        <v>Women</v>
      </c>
      <c r="C133" s="3">
        <f t="shared" ca="1" si="31"/>
        <v>31</v>
      </c>
      <c r="D133" s="3">
        <f t="shared" ca="1" si="32"/>
        <v>1</v>
      </c>
      <c r="E133" s="3" t="str">
        <f t="shared" ca="1" si="33"/>
        <v>Health</v>
      </c>
      <c r="F133" s="3">
        <f t="shared" ca="1" si="34"/>
        <v>1</v>
      </c>
      <c r="G133" s="3" t="str">
        <f t="shared" ref="G133:G196" ca="1" si="49">VLOOKUP(F133,$Z$29:$AA$33,2)</f>
        <v>High School</v>
      </c>
      <c r="H133" s="3">
        <f t="shared" ca="1" si="35"/>
        <v>4</v>
      </c>
      <c r="I133" s="3">
        <f t="shared" ca="1" si="36"/>
        <v>3</v>
      </c>
      <c r="J133" s="3">
        <f t="shared" ca="1" si="37"/>
        <v>81961</v>
      </c>
      <c r="K133" s="3">
        <f t="shared" ca="1" si="38"/>
        <v>2</v>
      </c>
      <c r="L133" s="3" t="str">
        <f t="shared" ca="1" si="39"/>
        <v>BC</v>
      </c>
      <c r="M133" s="3">
        <f t="shared" ca="1" si="42"/>
        <v>327844</v>
      </c>
      <c r="N133" s="3">
        <f t="shared" ca="1" si="40"/>
        <v>89796.140539834771</v>
      </c>
      <c r="O133" s="3">
        <f t="shared" ca="1" si="43"/>
        <v>55975.87640162951</v>
      </c>
      <c r="P133" s="3">
        <f t="shared" ca="1" si="41"/>
        <v>31605</v>
      </c>
      <c r="Q133" s="3">
        <f t="shared" ca="1" si="44"/>
        <v>52712.264607522709</v>
      </c>
      <c r="R133" s="3">
        <f t="shared" ca="1" si="45"/>
        <v>105645.67569720047</v>
      </c>
      <c r="S133" s="3">
        <f t="shared" ca="1" si="46"/>
        <v>489465.55209883</v>
      </c>
      <c r="T133" s="3">
        <f t="shared" ca="1" si="47"/>
        <v>174113.40514735749</v>
      </c>
      <c r="U133" s="3">
        <f t="shared" ca="1" si="48"/>
        <v>315352.1469514725</v>
      </c>
    </row>
    <row r="134" spans="1:21" x14ac:dyDescent="0.3">
      <c r="A134" s="3">
        <f t="shared" ref="A134:A197" ca="1" si="50">RANDBETWEEN(1,2)</f>
        <v>2</v>
      </c>
      <c r="B134" s="3" t="str">
        <f t="shared" ref="B134:B197" ca="1" si="51">IF(A134=1, "Men", "Women")</f>
        <v>Women</v>
      </c>
      <c r="C134" s="3">
        <f t="shared" ref="C134:C197" ca="1" si="52">RANDBETWEEN(25,45)</f>
        <v>30</v>
      </c>
      <c r="D134" s="3">
        <f t="shared" ref="D134:D197" ca="1" si="53">RANDBETWEEN(1,6)</f>
        <v>5</v>
      </c>
      <c r="E134" s="3" t="str">
        <f t="shared" ref="E134:E197" ca="1" si="54">VLOOKUP(D134,$Z$6:$AA$11, 2)</f>
        <v>General Work</v>
      </c>
      <c r="F134" s="3">
        <f t="shared" ref="F134:F197" ca="1" si="55">RANDBETWEEN(1,5)</f>
        <v>5</v>
      </c>
      <c r="G134" s="3" t="str">
        <f t="shared" ca="1" si="49"/>
        <v>Other</v>
      </c>
      <c r="H134" s="3">
        <f t="shared" ref="H134:H197" ca="1" si="56">RANDBETWEEN(0,4)</f>
        <v>4</v>
      </c>
      <c r="I134" s="3">
        <f t="shared" ref="I134:I197" ca="1" si="57">RANDBETWEEN(1,3)</f>
        <v>3</v>
      </c>
      <c r="J134" s="3">
        <f t="shared" ref="J134:J197" ca="1" si="58">RANDBETWEEN(25000,90000)</f>
        <v>46521</v>
      </c>
      <c r="K134" s="3">
        <f t="shared" ref="K134:K197" ca="1" si="59">RANDBETWEEN(1,13)</f>
        <v>6</v>
      </c>
      <c r="L134" s="3" t="str">
        <f t="shared" ref="L134:L197" ca="1" si="60">VLOOKUP(K134,$Z$14:$AA$25,2)</f>
        <v>Saskatchewan</v>
      </c>
      <c r="M134" s="3">
        <f t="shared" ca="1" si="42"/>
        <v>232605</v>
      </c>
      <c r="N134" s="3">
        <f t="shared" ref="N134:N197" ca="1" si="61">RAND()*M134</f>
        <v>78741.386812359822</v>
      </c>
      <c r="O134" s="3">
        <f t="shared" ca="1" si="43"/>
        <v>75677.851605042524</v>
      </c>
      <c r="P134" s="3">
        <f t="shared" ref="P134:P197" ca="1" si="62">RANDBETWEEN(0,O134)</f>
        <v>11769</v>
      </c>
      <c r="Q134" s="3">
        <f t="shared" ca="1" si="44"/>
        <v>22751.785363329942</v>
      </c>
      <c r="R134" s="3">
        <f t="shared" ca="1" si="45"/>
        <v>58761.607944306765</v>
      </c>
      <c r="S134" s="3">
        <f t="shared" ca="1" si="46"/>
        <v>367044.45954934927</v>
      </c>
      <c r="T134" s="3">
        <f t="shared" ca="1" si="47"/>
        <v>113262.17217568976</v>
      </c>
      <c r="U134" s="3">
        <f t="shared" ca="1" si="48"/>
        <v>253782.28737365949</v>
      </c>
    </row>
    <row r="135" spans="1:21" x14ac:dyDescent="0.3">
      <c r="A135" s="3">
        <f t="shared" ca="1" si="50"/>
        <v>1</v>
      </c>
      <c r="B135" s="3" t="str">
        <f t="shared" ca="1" si="51"/>
        <v>Men</v>
      </c>
      <c r="C135" s="3">
        <f t="shared" ca="1" si="52"/>
        <v>28</v>
      </c>
      <c r="D135" s="3">
        <f t="shared" ca="1" si="53"/>
        <v>6</v>
      </c>
      <c r="E135" s="3" t="str">
        <f t="shared" ca="1" si="54"/>
        <v>Agriculture</v>
      </c>
      <c r="F135" s="3">
        <f t="shared" ca="1" si="55"/>
        <v>4</v>
      </c>
      <c r="G135" s="3" t="str">
        <f t="shared" ca="1" si="49"/>
        <v>Technical</v>
      </c>
      <c r="H135" s="3">
        <f t="shared" ca="1" si="56"/>
        <v>3</v>
      </c>
      <c r="I135" s="3">
        <f t="shared" ca="1" si="57"/>
        <v>1</v>
      </c>
      <c r="J135" s="3">
        <f t="shared" ca="1" si="58"/>
        <v>84119</v>
      </c>
      <c r="K135" s="3">
        <f t="shared" ca="1" si="59"/>
        <v>9</v>
      </c>
      <c r="L135" s="3" t="str">
        <f t="shared" ca="1" si="60"/>
        <v>New Foundland</v>
      </c>
      <c r="M135" s="3">
        <f t="shared" ca="1" si="42"/>
        <v>420595</v>
      </c>
      <c r="N135" s="3">
        <f t="shared" ca="1" si="61"/>
        <v>64046.498184484364</v>
      </c>
      <c r="O135" s="3">
        <f t="shared" ca="1" si="43"/>
        <v>60599.907474286723</v>
      </c>
      <c r="P135" s="3">
        <f t="shared" ca="1" si="62"/>
        <v>17697</v>
      </c>
      <c r="Q135" s="3">
        <f t="shared" ca="1" si="44"/>
        <v>19706.655831490978</v>
      </c>
      <c r="R135" s="3">
        <f t="shared" ca="1" si="45"/>
        <v>93683.614470170694</v>
      </c>
      <c r="S135" s="3">
        <f t="shared" ca="1" si="46"/>
        <v>574878.52194445743</v>
      </c>
      <c r="T135" s="3">
        <f t="shared" ca="1" si="47"/>
        <v>101450.15401597535</v>
      </c>
      <c r="U135" s="3">
        <f t="shared" ca="1" si="48"/>
        <v>473428.36792848207</v>
      </c>
    </row>
    <row r="136" spans="1:21" x14ac:dyDescent="0.3">
      <c r="A136" s="3">
        <f t="shared" ca="1" si="50"/>
        <v>2</v>
      </c>
      <c r="B136" s="3" t="str">
        <f t="shared" ca="1" si="51"/>
        <v>Women</v>
      </c>
      <c r="C136" s="3">
        <f t="shared" ca="1" si="52"/>
        <v>26</v>
      </c>
      <c r="D136" s="3">
        <f t="shared" ca="1" si="53"/>
        <v>6</v>
      </c>
      <c r="E136" s="3" t="str">
        <f t="shared" ca="1" si="54"/>
        <v>Agriculture</v>
      </c>
      <c r="F136" s="3">
        <f t="shared" ca="1" si="55"/>
        <v>3</v>
      </c>
      <c r="G136" s="3" t="str">
        <f t="shared" ca="1" si="49"/>
        <v>University</v>
      </c>
      <c r="H136" s="3">
        <f t="shared" ca="1" si="56"/>
        <v>2</v>
      </c>
      <c r="I136" s="3">
        <f t="shared" ca="1" si="57"/>
        <v>2</v>
      </c>
      <c r="J136" s="3">
        <f t="shared" ca="1" si="58"/>
        <v>77820</v>
      </c>
      <c r="K136" s="3">
        <f t="shared" ca="1" si="59"/>
        <v>1</v>
      </c>
      <c r="L136" s="3" t="str">
        <f t="shared" ca="1" si="60"/>
        <v>Yukon</v>
      </c>
      <c r="M136" s="3">
        <f t="shared" ca="1" si="42"/>
        <v>311280</v>
      </c>
      <c r="N136" s="3">
        <f t="shared" ca="1" si="61"/>
        <v>262233.36680663348</v>
      </c>
      <c r="O136" s="3">
        <f t="shared" ca="1" si="43"/>
        <v>45157.924804917682</v>
      </c>
      <c r="P136" s="3">
        <f t="shared" ca="1" si="62"/>
        <v>14911</v>
      </c>
      <c r="Q136" s="3">
        <f t="shared" ca="1" si="44"/>
        <v>48350.044660929976</v>
      </c>
      <c r="R136" s="3">
        <f t="shared" ca="1" si="45"/>
        <v>28488.970951770229</v>
      </c>
      <c r="S136" s="3">
        <f t="shared" ca="1" si="46"/>
        <v>384926.89575668785</v>
      </c>
      <c r="T136" s="3">
        <f t="shared" ca="1" si="47"/>
        <v>325494.41146756348</v>
      </c>
      <c r="U136" s="3">
        <f t="shared" ca="1" si="48"/>
        <v>59432.484289124375</v>
      </c>
    </row>
    <row r="137" spans="1:21" x14ac:dyDescent="0.3">
      <c r="A137" s="3">
        <f t="shared" ca="1" si="50"/>
        <v>2</v>
      </c>
      <c r="B137" s="3" t="str">
        <f t="shared" ca="1" si="51"/>
        <v>Women</v>
      </c>
      <c r="C137" s="3">
        <f t="shared" ca="1" si="52"/>
        <v>35</v>
      </c>
      <c r="D137" s="3">
        <f t="shared" ca="1" si="53"/>
        <v>6</v>
      </c>
      <c r="E137" s="3" t="str">
        <f t="shared" ca="1" si="54"/>
        <v>Agriculture</v>
      </c>
      <c r="F137" s="3">
        <f t="shared" ca="1" si="55"/>
        <v>5</v>
      </c>
      <c r="G137" s="3" t="str">
        <f t="shared" ca="1" si="49"/>
        <v>Other</v>
      </c>
      <c r="H137" s="3">
        <f t="shared" ca="1" si="56"/>
        <v>1</v>
      </c>
      <c r="I137" s="3">
        <f t="shared" ca="1" si="57"/>
        <v>3</v>
      </c>
      <c r="J137" s="3">
        <f t="shared" ca="1" si="58"/>
        <v>38009</v>
      </c>
      <c r="K137" s="3">
        <f t="shared" ca="1" si="59"/>
        <v>8</v>
      </c>
      <c r="L137" s="3" t="str">
        <f t="shared" ca="1" si="60"/>
        <v>Quebec</v>
      </c>
      <c r="M137" s="3">
        <f t="shared" ca="1" si="42"/>
        <v>190045</v>
      </c>
      <c r="N137" s="3">
        <f t="shared" ca="1" si="61"/>
        <v>25030.634792219851</v>
      </c>
      <c r="O137" s="3">
        <f t="shared" ca="1" si="43"/>
        <v>3433.161336313939</v>
      </c>
      <c r="P137" s="3">
        <f t="shared" ca="1" si="62"/>
        <v>208</v>
      </c>
      <c r="Q137" s="3">
        <f t="shared" ca="1" si="44"/>
        <v>25431.198749220886</v>
      </c>
      <c r="R137" s="3">
        <f t="shared" ca="1" si="45"/>
        <v>43951.458177185617</v>
      </c>
      <c r="S137" s="3">
        <f t="shared" ca="1" si="46"/>
        <v>237429.61951349955</v>
      </c>
      <c r="T137" s="3">
        <f t="shared" ca="1" si="47"/>
        <v>50669.833541440734</v>
      </c>
      <c r="U137" s="3">
        <f t="shared" ca="1" si="48"/>
        <v>186759.78597205883</v>
      </c>
    </row>
    <row r="138" spans="1:21" x14ac:dyDescent="0.3">
      <c r="A138" s="3">
        <f t="shared" ca="1" si="50"/>
        <v>2</v>
      </c>
      <c r="B138" s="3" t="str">
        <f t="shared" ca="1" si="51"/>
        <v>Women</v>
      </c>
      <c r="C138" s="3">
        <f t="shared" ca="1" si="52"/>
        <v>44</v>
      </c>
      <c r="D138" s="3">
        <f t="shared" ca="1" si="53"/>
        <v>2</v>
      </c>
      <c r="E138" s="3" t="str">
        <f t="shared" ca="1" si="54"/>
        <v>Construction</v>
      </c>
      <c r="F138" s="3">
        <f t="shared" ca="1" si="55"/>
        <v>1</v>
      </c>
      <c r="G138" s="3" t="str">
        <f t="shared" ca="1" si="49"/>
        <v>High School</v>
      </c>
      <c r="H138" s="3">
        <f t="shared" ca="1" si="56"/>
        <v>2</v>
      </c>
      <c r="I138" s="3">
        <f t="shared" ca="1" si="57"/>
        <v>3</v>
      </c>
      <c r="J138" s="3">
        <f t="shared" ca="1" si="58"/>
        <v>89984</v>
      </c>
      <c r="K138" s="3">
        <f t="shared" ca="1" si="59"/>
        <v>2</v>
      </c>
      <c r="L138" s="3" t="str">
        <f t="shared" ca="1" si="60"/>
        <v>BC</v>
      </c>
      <c r="M138" s="3">
        <f t="shared" ca="1" si="42"/>
        <v>539904</v>
      </c>
      <c r="N138" s="3">
        <f t="shared" ca="1" si="61"/>
        <v>205838.70053079005</v>
      </c>
      <c r="O138" s="3">
        <f t="shared" ca="1" si="43"/>
        <v>1968.4001868714122</v>
      </c>
      <c r="P138" s="3">
        <f t="shared" ca="1" si="62"/>
        <v>1377</v>
      </c>
      <c r="Q138" s="3">
        <f t="shared" ca="1" si="44"/>
        <v>1156.9518210297695</v>
      </c>
      <c r="R138" s="3">
        <f t="shared" ca="1" si="45"/>
        <v>75763.945684901788</v>
      </c>
      <c r="S138" s="3">
        <f t="shared" ca="1" si="46"/>
        <v>617636.3458717732</v>
      </c>
      <c r="T138" s="3">
        <f t="shared" ca="1" si="47"/>
        <v>208372.65235181982</v>
      </c>
      <c r="U138" s="3">
        <f t="shared" ca="1" si="48"/>
        <v>409263.69351995341</v>
      </c>
    </row>
    <row r="139" spans="1:21" x14ac:dyDescent="0.3">
      <c r="A139" s="3">
        <f t="shared" ca="1" si="50"/>
        <v>1</v>
      </c>
      <c r="B139" s="3" t="str">
        <f t="shared" ca="1" si="51"/>
        <v>Men</v>
      </c>
      <c r="C139" s="3">
        <f t="shared" ca="1" si="52"/>
        <v>25</v>
      </c>
      <c r="D139" s="3">
        <f t="shared" ca="1" si="53"/>
        <v>1</v>
      </c>
      <c r="E139" s="3" t="str">
        <f t="shared" ca="1" si="54"/>
        <v>Health</v>
      </c>
      <c r="F139" s="3">
        <f t="shared" ca="1" si="55"/>
        <v>5</v>
      </c>
      <c r="G139" s="3" t="str">
        <f t="shared" ca="1" si="49"/>
        <v>Other</v>
      </c>
      <c r="H139" s="3">
        <f t="shared" ca="1" si="56"/>
        <v>1</v>
      </c>
      <c r="I139" s="3">
        <f t="shared" ca="1" si="57"/>
        <v>3</v>
      </c>
      <c r="J139" s="3">
        <f t="shared" ca="1" si="58"/>
        <v>31456</v>
      </c>
      <c r="K139" s="3">
        <f t="shared" ca="1" si="59"/>
        <v>10</v>
      </c>
      <c r="L139" s="3" t="str">
        <f t="shared" ca="1" si="60"/>
        <v>New Brunckwick</v>
      </c>
      <c r="M139" s="3">
        <f t="shared" ca="1" si="42"/>
        <v>188736</v>
      </c>
      <c r="N139" s="3">
        <f t="shared" ca="1" si="61"/>
        <v>28005.930264978801</v>
      </c>
      <c r="O139" s="3">
        <f t="shared" ca="1" si="43"/>
        <v>45903.107675500367</v>
      </c>
      <c r="P139" s="3">
        <f t="shared" ca="1" si="62"/>
        <v>8068</v>
      </c>
      <c r="Q139" s="3">
        <f t="shared" ca="1" si="44"/>
        <v>3324.5523694947874</v>
      </c>
      <c r="R139" s="3">
        <f t="shared" ca="1" si="45"/>
        <v>15494.71318770614</v>
      </c>
      <c r="S139" s="3">
        <f t="shared" ca="1" si="46"/>
        <v>250133.82086320649</v>
      </c>
      <c r="T139" s="3">
        <f t="shared" ca="1" si="47"/>
        <v>39398.482634473585</v>
      </c>
      <c r="U139" s="3">
        <f t="shared" ca="1" si="48"/>
        <v>210735.3382287329</v>
      </c>
    </row>
    <row r="140" spans="1:21" x14ac:dyDescent="0.3">
      <c r="A140" s="3">
        <f t="shared" ca="1" si="50"/>
        <v>2</v>
      </c>
      <c r="B140" s="3" t="str">
        <f t="shared" ca="1" si="51"/>
        <v>Women</v>
      </c>
      <c r="C140" s="3">
        <f t="shared" ca="1" si="52"/>
        <v>37</v>
      </c>
      <c r="D140" s="3">
        <f t="shared" ca="1" si="53"/>
        <v>1</v>
      </c>
      <c r="E140" s="3" t="str">
        <f t="shared" ca="1" si="54"/>
        <v>Health</v>
      </c>
      <c r="F140" s="3">
        <f t="shared" ca="1" si="55"/>
        <v>3</v>
      </c>
      <c r="G140" s="3" t="str">
        <f t="shared" ca="1" si="49"/>
        <v>University</v>
      </c>
      <c r="H140" s="3">
        <f t="shared" ca="1" si="56"/>
        <v>1</v>
      </c>
      <c r="I140" s="3">
        <f t="shared" ca="1" si="57"/>
        <v>1</v>
      </c>
      <c r="J140" s="3">
        <f t="shared" ca="1" si="58"/>
        <v>53214</v>
      </c>
      <c r="K140" s="3">
        <f t="shared" ca="1" si="59"/>
        <v>12</v>
      </c>
      <c r="L140" s="3" t="str">
        <f t="shared" ca="1" si="60"/>
        <v>Prince Edward Island</v>
      </c>
      <c r="M140" s="3">
        <f t="shared" ca="1" si="42"/>
        <v>319284</v>
      </c>
      <c r="N140" s="3">
        <f t="shared" ca="1" si="61"/>
        <v>236388.3556642723</v>
      </c>
      <c r="O140" s="3">
        <f t="shared" ca="1" si="43"/>
        <v>17376.308237273352</v>
      </c>
      <c r="P140" s="3">
        <f t="shared" ca="1" si="62"/>
        <v>15369</v>
      </c>
      <c r="Q140" s="3">
        <f t="shared" ca="1" si="44"/>
        <v>22941.838035476278</v>
      </c>
      <c r="R140" s="3">
        <f t="shared" ca="1" si="45"/>
        <v>31567.809670715855</v>
      </c>
      <c r="S140" s="3">
        <f t="shared" ca="1" si="46"/>
        <v>368228.11790798919</v>
      </c>
      <c r="T140" s="3">
        <f t="shared" ca="1" si="47"/>
        <v>274699.1936997486</v>
      </c>
      <c r="U140" s="3">
        <f t="shared" ca="1" si="48"/>
        <v>93528.924208240584</v>
      </c>
    </row>
    <row r="141" spans="1:21" x14ac:dyDescent="0.3">
      <c r="A141" s="3">
        <f t="shared" ca="1" si="50"/>
        <v>2</v>
      </c>
      <c r="B141" s="3" t="str">
        <f t="shared" ca="1" si="51"/>
        <v>Women</v>
      </c>
      <c r="C141" s="3">
        <f t="shared" ca="1" si="52"/>
        <v>45</v>
      </c>
      <c r="D141" s="3">
        <f t="shared" ca="1" si="53"/>
        <v>2</v>
      </c>
      <c r="E141" s="3" t="str">
        <f t="shared" ca="1" si="54"/>
        <v>Construction</v>
      </c>
      <c r="F141" s="3">
        <f t="shared" ca="1" si="55"/>
        <v>4</v>
      </c>
      <c r="G141" s="3" t="str">
        <f t="shared" ca="1" si="49"/>
        <v>Technical</v>
      </c>
      <c r="H141" s="3">
        <f t="shared" ca="1" si="56"/>
        <v>4</v>
      </c>
      <c r="I141" s="3">
        <f t="shared" ca="1" si="57"/>
        <v>2</v>
      </c>
      <c r="J141" s="3">
        <f t="shared" ca="1" si="58"/>
        <v>46238</v>
      </c>
      <c r="K141" s="3">
        <f t="shared" ca="1" si="59"/>
        <v>1</v>
      </c>
      <c r="L141" s="3" t="str">
        <f t="shared" ca="1" si="60"/>
        <v>Yukon</v>
      </c>
      <c r="M141" s="3">
        <f t="shared" ca="1" si="42"/>
        <v>138714</v>
      </c>
      <c r="N141" s="3">
        <f t="shared" ca="1" si="61"/>
        <v>61984.358667355962</v>
      </c>
      <c r="O141" s="3">
        <f t="shared" ca="1" si="43"/>
        <v>28276.937957888054</v>
      </c>
      <c r="P141" s="3">
        <f t="shared" ca="1" si="62"/>
        <v>22710</v>
      </c>
      <c r="Q141" s="3">
        <f t="shared" ca="1" si="44"/>
        <v>41856.254736848605</v>
      </c>
      <c r="R141" s="3">
        <f t="shared" ca="1" si="45"/>
        <v>62941.721106724035</v>
      </c>
      <c r="S141" s="3">
        <f t="shared" ca="1" si="46"/>
        <v>229932.65906461209</v>
      </c>
      <c r="T141" s="3">
        <f t="shared" ca="1" si="47"/>
        <v>126550.61340420457</v>
      </c>
      <c r="U141" s="3">
        <f t="shared" ca="1" si="48"/>
        <v>103382.04566040752</v>
      </c>
    </row>
    <row r="142" spans="1:21" x14ac:dyDescent="0.3">
      <c r="A142" s="3">
        <f t="shared" ca="1" si="50"/>
        <v>1</v>
      </c>
      <c r="B142" s="3" t="str">
        <f t="shared" ca="1" si="51"/>
        <v>Men</v>
      </c>
      <c r="C142" s="3">
        <f t="shared" ca="1" si="52"/>
        <v>32</v>
      </c>
      <c r="D142" s="3">
        <f t="shared" ca="1" si="53"/>
        <v>3</v>
      </c>
      <c r="E142" s="3" t="str">
        <f t="shared" ca="1" si="54"/>
        <v>Teaching</v>
      </c>
      <c r="F142" s="3">
        <f t="shared" ca="1" si="55"/>
        <v>4</v>
      </c>
      <c r="G142" s="3" t="str">
        <f t="shared" ca="1" si="49"/>
        <v>Technical</v>
      </c>
      <c r="H142" s="3">
        <f t="shared" ca="1" si="56"/>
        <v>0</v>
      </c>
      <c r="I142" s="3">
        <f t="shared" ca="1" si="57"/>
        <v>3</v>
      </c>
      <c r="J142" s="3">
        <f t="shared" ca="1" si="58"/>
        <v>57082</v>
      </c>
      <c r="K142" s="3">
        <f t="shared" ca="1" si="59"/>
        <v>4</v>
      </c>
      <c r="L142" s="3" t="str">
        <f t="shared" ca="1" si="60"/>
        <v>Alberta</v>
      </c>
      <c r="M142" s="3">
        <f t="shared" ca="1" si="42"/>
        <v>342492</v>
      </c>
      <c r="N142" s="3">
        <f t="shared" ca="1" si="61"/>
        <v>83558.079938934738</v>
      </c>
      <c r="O142" s="3">
        <f t="shared" ca="1" si="43"/>
        <v>14240.11606229795</v>
      </c>
      <c r="P142" s="3">
        <f t="shared" ca="1" si="62"/>
        <v>862</v>
      </c>
      <c r="Q142" s="3">
        <f t="shared" ca="1" si="44"/>
        <v>26020.825504423905</v>
      </c>
      <c r="R142" s="3">
        <f t="shared" ca="1" si="45"/>
        <v>55974.002760864867</v>
      </c>
      <c r="S142" s="3">
        <f t="shared" ca="1" si="46"/>
        <v>412706.1188231628</v>
      </c>
      <c r="T142" s="3">
        <f t="shared" ca="1" si="47"/>
        <v>110440.90544335864</v>
      </c>
      <c r="U142" s="3">
        <f t="shared" ca="1" si="48"/>
        <v>302265.21337980416</v>
      </c>
    </row>
    <row r="143" spans="1:21" x14ac:dyDescent="0.3">
      <c r="A143" s="3">
        <f t="shared" ca="1" si="50"/>
        <v>1</v>
      </c>
      <c r="B143" s="3" t="str">
        <f t="shared" ca="1" si="51"/>
        <v>Men</v>
      </c>
      <c r="C143" s="3">
        <f t="shared" ca="1" si="52"/>
        <v>42</v>
      </c>
      <c r="D143" s="3">
        <f t="shared" ca="1" si="53"/>
        <v>6</v>
      </c>
      <c r="E143" s="3" t="str">
        <f t="shared" ca="1" si="54"/>
        <v>Agriculture</v>
      </c>
      <c r="F143" s="3">
        <f t="shared" ca="1" si="55"/>
        <v>5</v>
      </c>
      <c r="G143" s="3" t="str">
        <f t="shared" ca="1" si="49"/>
        <v>Other</v>
      </c>
      <c r="H143" s="3">
        <f t="shared" ca="1" si="56"/>
        <v>4</v>
      </c>
      <c r="I143" s="3">
        <f t="shared" ca="1" si="57"/>
        <v>3</v>
      </c>
      <c r="J143" s="3">
        <f t="shared" ca="1" si="58"/>
        <v>28537</v>
      </c>
      <c r="K143" s="3">
        <f t="shared" ca="1" si="59"/>
        <v>4</v>
      </c>
      <c r="L143" s="3" t="str">
        <f t="shared" ca="1" si="60"/>
        <v>Alberta</v>
      </c>
      <c r="M143" s="3">
        <f t="shared" ca="1" si="42"/>
        <v>142685</v>
      </c>
      <c r="N143" s="3">
        <f t="shared" ca="1" si="61"/>
        <v>117681.96182457617</v>
      </c>
      <c r="O143" s="3">
        <f t="shared" ca="1" si="43"/>
        <v>67272.168315132672</v>
      </c>
      <c r="P143" s="3">
        <f t="shared" ca="1" si="62"/>
        <v>58626</v>
      </c>
      <c r="Q143" s="3">
        <f t="shared" ca="1" si="44"/>
        <v>9358.0894492041516</v>
      </c>
      <c r="R143" s="3">
        <f t="shared" ca="1" si="45"/>
        <v>32084.835664900449</v>
      </c>
      <c r="S143" s="3">
        <f t="shared" ca="1" si="46"/>
        <v>242042.00398003313</v>
      </c>
      <c r="T143" s="3">
        <f t="shared" ca="1" si="47"/>
        <v>185666.05127378032</v>
      </c>
      <c r="U143" s="3">
        <f t="shared" ca="1" si="48"/>
        <v>56375.952706252807</v>
      </c>
    </row>
    <row r="144" spans="1:21" x14ac:dyDescent="0.3">
      <c r="A144" s="3">
        <f t="shared" ca="1" si="50"/>
        <v>2</v>
      </c>
      <c r="B144" s="3" t="str">
        <f t="shared" ca="1" si="51"/>
        <v>Women</v>
      </c>
      <c r="C144" s="3">
        <f t="shared" ca="1" si="52"/>
        <v>30</v>
      </c>
      <c r="D144" s="3">
        <f t="shared" ca="1" si="53"/>
        <v>1</v>
      </c>
      <c r="E144" s="3" t="str">
        <f t="shared" ca="1" si="54"/>
        <v>Health</v>
      </c>
      <c r="F144" s="3">
        <f t="shared" ca="1" si="55"/>
        <v>2</v>
      </c>
      <c r="G144" s="3" t="str">
        <f t="shared" ca="1" si="49"/>
        <v>College</v>
      </c>
      <c r="H144" s="3">
        <f t="shared" ca="1" si="56"/>
        <v>4</v>
      </c>
      <c r="I144" s="3">
        <f t="shared" ca="1" si="57"/>
        <v>1</v>
      </c>
      <c r="J144" s="3">
        <f t="shared" ca="1" si="58"/>
        <v>79949</v>
      </c>
      <c r="K144" s="3">
        <f t="shared" ca="1" si="59"/>
        <v>13</v>
      </c>
      <c r="L144" s="3" t="str">
        <f t="shared" ca="1" si="60"/>
        <v>Prince Edward Island</v>
      </c>
      <c r="M144" s="3">
        <f t="shared" ca="1" si="42"/>
        <v>239847</v>
      </c>
      <c r="N144" s="3">
        <f t="shared" ca="1" si="61"/>
        <v>226904.10756486945</v>
      </c>
      <c r="O144" s="3">
        <f t="shared" ca="1" si="43"/>
        <v>11288.48332596153</v>
      </c>
      <c r="P144" s="3">
        <f t="shared" ca="1" si="62"/>
        <v>4863</v>
      </c>
      <c r="Q144" s="3">
        <f t="shared" ca="1" si="44"/>
        <v>49098.069433630648</v>
      </c>
      <c r="R144" s="3">
        <f t="shared" ca="1" si="45"/>
        <v>37706.424769883073</v>
      </c>
      <c r="S144" s="3">
        <f t="shared" ca="1" si="46"/>
        <v>288841.90809584461</v>
      </c>
      <c r="T144" s="3">
        <f t="shared" ca="1" si="47"/>
        <v>280865.17699850013</v>
      </c>
      <c r="U144" s="3">
        <f t="shared" ca="1" si="48"/>
        <v>7976.7310973444837</v>
      </c>
    </row>
    <row r="145" spans="1:21" x14ac:dyDescent="0.3">
      <c r="A145" s="3">
        <f t="shared" ca="1" si="50"/>
        <v>2</v>
      </c>
      <c r="B145" s="3" t="str">
        <f t="shared" ca="1" si="51"/>
        <v>Women</v>
      </c>
      <c r="C145" s="3">
        <f t="shared" ca="1" si="52"/>
        <v>26</v>
      </c>
      <c r="D145" s="3">
        <f t="shared" ca="1" si="53"/>
        <v>1</v>
      </c>
      <c r="E145" s="3" t="str">
        <f t="shared" ca="1" si="54"/>
        <v>Health</v>
      </c>
      <c r="F145" s="3">
        <f t="shared" ca="1" si="55"/>
        <v>3</v>
      </c>
      <c r="G145" s="3" t="str">
        <f t="shared" ca="1" si="49"/>
        <v>University</v>
      </c>
      <c r="H145" s="3">
        <f t="shared" ca="1" si="56"/>
        <v>2</v>
      </c>
      <c r="I145" s="3">
        <f t="shared" ca="1" si="57"/>
        <v>3</v>
      </c>
      <c r="J145" s="3">
        <f t="shared" ca="1" si="58"/>
        <v>86065</v>
      </c>
      <c r="K145" s="3">
        <f t="shared" ca="1" si="59"/>
        <v>13</v>
      </c>
      <c r="L145" s="3" t="str">
        <f t="shared" ca="1" si="60"/>
        <v>Prince Edward Island</v>
      </c>
      <c r="M145" s="3">
        <f t="shared" ca="1" si="42"/>
        <v>258195</v>
      </c>
      <c r="N145" s="3">
        <f t="shared" ca="1" si="61"/>
        <v>175840.07019282089</v>
      </c>
      <c r="O145" s="3">
        <f t="shared" ca="1" si="43"/>
        <v>65285.93356871092</v>
      </c>
      <c r="P145" s="3">
        <f t="shared" ca="1" si="62"/>
        <v>41744</v>
      </c>
      <c r="Q145" s="3">
        <f t="shared" ca="1" si="44"/>
        <v>82622.046553132765</v>
      </c>
      <c r="R145" s="3">
        <f t="shared" ca="1" si="45"/>
        <v>90262.108970229208</v>
      </c>
      <c r="S145" s="3">
        <f t="shared" ca="1" si="46"/>
        <v>413743.04253894015</v>
      </c>
      <c r="T145" s="3">
        <f t="shared" ca="1" si="47"/>
        <v>300206.11674595368</v>
      </c>
      <c r="U145" s="3">
        <f t="shared" ca="1" si="48"/>
        <v>113536.92579298647</v>
      </c>
    </row>
    <row r="146" spans="1:21" x14ac:dyDescent="0.3">
      <c r="A146" s="3">
        <f t="shared" ca="1" si="50"/>
        <v>1</v>
      </c>
      <c r="B146" s="3" t="str">
        <f t="shared" ca="1" si="51"/>
        <v>Men</v>
      </c>
      <c r="C146" s="3">
        <f t="shared" ca="1" si="52"/>
        <v>29</v>
      </c>
      <c r="D146" s="3">
        <f t="shared" ca="1" si="53"/>
        <v>4</v>
      </c>
      <c r="E146" s="3" t="str">
        <f t="shared" ca="1" si="54"/>
        <v>IT</v>
      </c>
      <c r="F146" s="3">
        <f t="shared" ca="1" si="55"/>
        <v>5</v>
      </c>
      <c r="G146" s="3" t="str">
        <f t="shared" ca="1" si="49"/>
        <v>Other</v>
      </c>
      <c r="H146" s="3">
        <f t="shared" ca="1" si="56"/>
        <v>1</v>
      </c>
      <c r="I146" s="3">
        <f t="shared" ca="1" si="57"/>
        <v>2</v>
      </c>
      <c r="J146" s="3">
        <f t="shared" ca="1" si="58"/>
        <v>72541</v>
      </c>
      <c r="K146" s="3">
        <f t="shared" ca="1" si="59"/>
        <v>1</v>
      </c>
      <c r="L146" s="3" t="str">
        <f t="shared" ca="1" si="60"/>
        <v>Yukon</v>
      </c>
      <c r="M146" s="3">
        <f t="shared" ca="1" si="42"/>
        <v>435246</v>
      </c>
      <c r="N146" s="3">
        <f t="shared" ca="1" si="61"/>
        <v>151447.4770249713</v>
      </c>
      <c r="O146" s="3">
        <f t="shared" ca="1" si="43"/>
        <v>78546.808644243269</v>
      </c>
      <c r="P146" s="3">
        <f t="shared" ca="1" si="62"/>
        <v>38806</v>
      </c>
      <c r="Q146" s="3">
        <f t="shared" ca="1" si="44"/>
        <v>54073.985083855812</v>
      </c>
      <c r="R146" s="3">
        <f t="shared" ca="1" si="45"/>
        <v>35100.432433448805</v>
      </c>
      <c r="S146" s="3">
        <f t="shared" ca="1" si="46"/>
        <v>548893.24107769213</v>
      </c>
      <c r="T146" s="3">
        <f t="shared" ca="1" si="47"/>
        <v>244327.46210882711</v>
      </c>
      <c r="U146" s="3">
        <f t="shared" ca="1" si="48"/>
        <v>304565.77896886505</v>
      </c>
    </row>
    <row r="147" spans="1:21" x14ac:dyDescent="0.3">
      <c r="A147" s="3">
        <f t="shared" ca="1" si="50"/>
        <v>1</v>
      </c>
      <c r="B147" s="3" t="str">
        <f t="shared" ca="1" si="51"/>
        <v>Men</v>
      </c>
      <c r="C147" s="3">
        <f t="shared" ca="1" si="52"/>
        <v>39</v>
      </c>
      <c r="D147" s="3">
        <f t="shared" ca="1" si="53"/>
        <v>2</v>
      </c>
      <c r="E147" s="3" t="str">
        <f t="shared" ca="1" si="54"/>
        <v>Construction</v>
      </c>
      <c r="F147" s="3">
        <f t="shared" ca="1" si="55"/>
        <v>1</v>
      </c>
      <c r="G147" s="3" t="str">
        <f t="shared" ca="1" si="49"/>
        <v>High School</v>
      </c>
      <c r="H147" s="3">
        <f t="shared" ca="1" si="56"/>
        <v>0</v>
      </c>
      <c r="I147" s="3">
        <f t="shared" ca="1" si="57"/>
        <v>2</v>
      </c>
      <c r="J147" s="3">
        <f t="shared" ca="1" si="58"/>
        <v>65106</v>
      </c>
      <c r="K147" s="3">
        <f t="shared" ca="1" si="59"/>
        <v>13</v>
      </c>
      <c r="L147" s="3" t="str">
        <f t="shared" ca="1" si="60"/>
        <v>Prince Edward Island</v>
      </c>
      <c r="M147" s="3">
        <f t="shared" ca="1" si="42"/>
        <v>325530</v>
      </c>
      <c r="N147" s="3">
        <f t="shared" ca="1" si="61"/>
        <v>190460.46444413622</v>
      </c>
      <c r="O147" s="3">
        <f t="shared" ca="1" si="43"/>
        <v>77385.145376859698</v>
      </c>
      <c r="P147" s="3">
        <f t="shared" ca="1" si="62"/>
        <v>9338</v>
      </c>
      <c r="Q147" s="3">
        <f t="shared" ca="1" si="44"/>
        <v>56075.298449670954</v>
      </c>
      <c r="R147" s="3">
        <f t="shared" ca="1" si="45"/>
        <v>59991.144181577823</v>
      </c>
      <c r="S147" s="3">
        <f t="shared" ca="1" si="46"/>
        <v>462906.28955843754</v>
      </c>
      <c r="T147" s="3">
        <f t="shared" ca="1" si="47"/>
        <v>255873.76289380717</v>
      </c>
      <c r="U147" s="3">
        <f t="shared" ca="1" si="48"/>
        <v>207032.52666463036</v>
      </c>
    </row>
    <row r="148" spans="1:21" x14ac:dyDescent="0.3">
      <c r="A148" s="3">
        <f t="shared" ca="1" si="50"/>
        <v>1</v>
      </c>
      <c r="B148" s="3" t="str">
        <f t="shared" ca="1" si="51"/>
        <v>Men</v>
      </c>
      <c r="C148" s="3">
        <f t="shared" ca="1" si="52"/>
        <v>39</v>
      </c>
      <c r="D148" s="3">
        <f t="shared" ca="1" si="53"/>
        <v>4</v>
      </c>
      <c r="E148" s="3" t="str">
        <f t="shared" ca="1" si="54"/>
        <v>IT</v>
      </c>
      <c r="F148" s="3">
        <f t="shared" ca="1" si="55"/>
        <v>5</v>
      </c>
      <c r="G148" s="3" t="str">
        <f t="shared" ca="1" si="49"/>
        <v>Other</v>
      </c>
      <c r="H148" s="3">
        <f t="shared" ca="1" si="56"/>
        <v>2</v>
      </c>
      <c r="I148" s="3">
        <f t="shared" ca="1" si="57"/>
        <v>3</v>
      </c>
      <c r="J148" s="3">
        <f t="shared" ca="1" si="58"/>
        <v>84053</v>
      </c>
      <c r="K148" s="3">
        <f t="shared" ca="1" si="59"/>
        <v>5</v>
      </c>
      <c r="L148" s="3" t="str">
        <f t="shared" ca="1" si="60"/>
        <v>Nunavut</v>
      </c>
      <c r="M148" s="3">
        <f t="shared" ca="1" si="42"/>
        <v>336212</v>
      </c>
      <c r="N148" s="3">
        <f t="shared" ca="1" si="61"/>
        <v>304866.36365818535</v>
      </c>
      <c r="O148" s="3">
        <f t="shared" ca="1" si="43"/>
        <v>224478.2486049663</v>
      </c>
      <c r="P148" s="3">
        <f t="shared" ca="1" si="62"/>
        <v>40988</v>
      </c>
      <c r="Q148" s="3">
        <f t="shared" ca="1" si="44"/>
        <v>79029.186048952222</v>
      </c>
      <c r="R148" s="3">
        <f t="shared" ca="1" si="45"/>
        <v>37216.511750380188</v>
      </c>
      <c r="S148" s="3">
        <f t="shared" ca="1" si="46"/>
        <v>597906.76035534649</v>
      </c>
      <c r="T148" s="3">
        <f t="shared" ca="1" si="47"/>
        <v>424883.54970713757</v>
      </c>
      <c r="U148" s="3">
        <f t="shared" ca="1" si="48"/>
        <v>173023.21064820891</v>
      </c>
    </row>
    <row r="149" spans="1:21" x14ac:dyDescent="0.3">
      <c r="A149" s="3">
        <f t="shared" ca="1" si="50"/>
        <v>2</v>
      </c>
      <c r="B149" s="3" t="str">
        <f t="shared" ca="1" si="51"/>
        <v>Women</v>
      </c>
      <c r="C149" s="3">
        <f t="shared" ca="1" si="52"/>
        <v>31</v>
      </c>
      <c r="D149" s="3">
        <f t="shared" ca="1" si="53"/>
        <v>4</v>
      </c>
      <c r="E149" s="3" t="str">
        <f t="shared" ca="1" si="54"/>
        <v>IT</v>
      </c>
      <c r="F149" s="3">
        <f t="shared" ca="1" si="55"/>
        <v>3</v>
      </c>
      <c r="G149" s="3" t="str">
        <f t="shared" ca="1" si="49"/>
        <v>University</v>
      </c>
      <c r="H149" s="3">
        <f t="shared" ca="1" si="56"/>
        <v>4</v>
      </c>
      <c r="I149" s="3">
        <f t="shared" ca="1" si="57"/>
        <v>1</v>
      </c>
      <c r="J149" s="3">
        <f t="shared" ca="1" si="58"/>
        <v>44718</v>
      </c>
      <c r="K149" s="3">
        <f t="shared" ca="1" si="59"/>
        <v>7</v>
      </c>
      <c r="L149" s="3" t="str">
        <f t="shared" ca="1" si="60"/>
        <v>Ontario</v>
      </c>
      <c r="M149" s="3">
        <f t="shared" ca="1" si="42"/>
        <v>223590</v>
      </c>
      <c r="N149" s="3">
        <f t="shared" ca="1" si="61"/>
        <v>190342.60327522227</v>
      </c>
      <c r="O149" s="3">
        <f t="shared" ca="1" si="43"/>
        <v>38419.480889263243</v>
      </c>
      <c r="P149" s="3">
        <f t="shared" ca="1" si="62"/>
        <v>15218</v>
      </c>
      <c r="Q149" s="3">
        <f t="shared" ca="1" si="44"/>
        <v>13455.689704833911</v>
      </c>
      <c r="R149" s="3">
        <f t="shared" ca="1" si="45"/>
        <v>30027.256780366501</v>
      </c>
      <c r="S149" s="3">
        <f t="shared" ca="1" si="46"/>
        <v>292036.73766962974</v>
      </c>
      <c r="T149" s="3">
        <f t="shared" ca="1" si="47"/>
        <v>219016.29298005617</v>
      </c>
      <c r="U149" s="3">
        <f t="shared" ca="1" si="48"/>
        <v>73020.444689573575</v>
      </c>
    </row>
    <row r="150" spans="1:21" x14ac:dyDescent="0.3">
      <c r="A150" s="3">
        <f t="shared" ca="1" si="50"/>
        <v>1</v>
      </c>
      <c r="B150" s="3" t="str">
        <f t="shared" ca="1" si="51"/>
        <v>Men</v>
      </c>
      <c r="C150" s="3">
        <f t="shared" ca="1" si="52"/>
        <v>40</v>
      </c>
      <c r="D150" s="3">
        <f t="shared" ca="1" si="53"/>
        <v>4</v>
      </c>
      <c r="E150" s="3" t="str">
        <f t="shared" ca="1" si="54"/>
        <v>IT</v>
      </c>
      <c r="F150" s="3">
        <f t="shared" ca="1" si="55"/>
        <v>3</v>
      </c>
      <c r="G150" s="3" t="str">
        <f t="shared" ca="1" si="49"/>
        <v>University</v>
      </c>
      <c r="H150" s="3">
        <f t="shared" ca="1" si="56"/>
        <v>3</v>
      </c>
      <c r="I150" s="3">
        <f t="shared" ca="1" si="57"/>
        <v>2</v>
      </c>
      <c r="J150" s="3">
        <f t="shared" ca="1" si="58"/>
        <v>63241</v>
      </c>
      <c r="K150" s="3">
        <f t="shared" ca="1" si="59"/>
        <v>10</v>
      </c>
      <c r="L150" s="3" t="str">
        <f t="shared" ca="1" si="60"/>
        <v>New Brunckwick</v>
      </c>
      <c r="M150" s="3">
        <f t="shared" ca="1" si="42"/>
        <v>316205</v>
      </c>
      <c r="N150" s="3">
        <f t="shared" ca="1" si="61"/>
        <v>29505.803453954475</v>
      </c>
      <c r="O150" s="3">
        <f t="shared" ca="1" si="43"/>
        <v>125644.48459062046</v>
      </c>
      <c r="P150" s="3">
        <f t="shared" ca="1" si="62"/>
        <v>6835</v>
      </c>
      <c r="Q150" s="3">
        <f t="shared" ca="1" si="44"/>
        <v>48250.882018604403</v>
      </c>
      <c r="R150" s="3">
        <f t="shared" ca="1" si="45"/>
        <v>43106.522303263118</v>
      </c>
      <c r="S150" s="3">
        <f t="shared" ca="1" si="46"/>
        <v>484956.00689388358</v>
      </c>
      <c r="T150" s="3">
        <f t="shared" ca="1" si="47"/>
        <v>84591.685472558878</v>
      </c>
      <c r="U150" s="3">
        <f t="shared" ca="1" si="48"/>
        <v>400364.32142132468</v>
      </c>
    </row>
    <row r="151" spans="1:21" x14ac:dyDescent="0.3">
      <c r="A151" s="3">
        <f t="shared" ca="1" si="50"/>
        <v>2</v>
      </c>
      <c r="B151" s="3" t="str">
        <f t="shared" ca="1" si="51"/>
        <v>Women</v>
      </c>
      <c r="C151" s="3">
        <f t="shared" ca="1" si="52"/>
        <v>35</v>
      </c>
      <c r="D151" s="3">
        <f t="shared" ca="1" si="53"/>
        <v>2</v>
      </c>
      <c r="E151" s="3" t="str">
        <f t="shared" ca="1" si="54"/>
        <v>Construction</v>
      </c>
      <c r="F151" s="3">
        <f t="shared" ca="1" si="55"/>
        <v>4</v>
      </c>
      <c r="G151" s="3" t="str">
        <f t="shared" ca="1" si="49"/>
        <v>Technical</v>
      </c>
      <c r="H151" s="3">
        <f t="shared" ca="1" si="56"/>
        <v>3</v>
      </c>
      <c r="I151" s="3">
        <f t="shared" ca="1" si="57"/>
        <v>1</v>
      </c>
      <c r="J151" s="3">
        <f t="shared" ca="1" si="58"/>
        <v>56057</v>
      </c>
      <c r="K151" s="3">
        <f t="shared" ca="1" si="59"/>
        <v>12</v>
      </c>
      <c r="L151" s="3" t="str">
        <f t="shared" ca="1" si="60"/>
        <v>Prince Edward Island</v>
      </c>
      <c r="M151" s="3">
        <f t="shared" ca="1" si="42"/>
        <v>224228</v>
      </c>
      <c r="N151" s="3">
        <f t="shared" ca="1" si="61"/>
        <v>69424.230769320609</v>
      </c>
      <c r="O151" s="3">
        <f t="shared" ca="1" si="43"/>
        <v>50491.577504140485</v>
      </c>
      <c r="P151" s="3">
        <f t="shared" ca="1" si="62"/>
        <v>21790</v>
      </c>
      <c r="Q151" s="3">
        <f t="shared" ca="1" si="44"/>
        <v>53486.950370141829</v>
      </c>
      <c r="R151" s="3">
        <f t="shared" ca="1" si="45"/>
        <v>13869.667367400067</v>
      </c>
      <c r="S151" s="3">
        <f t="shared" ca="1" si="46"/>
        <v>288589.24487154058</v>
      </c>
      <c r="T151" s="3">
        <f t="shared" ca="1" si="47"/>
        <v>144701.18113946245</v>
      </c>
      <c r="U151" s="3">
        <f t="shared" ca="1" si="48"/>
        <v>143888.06373207812</v>
      </c>
    </row>
    <row r="152" spans="1:21" x14ac:dyDescent="0.3">
      <c r="A152" s="3">
        <f t="shared" ca="1" si="50"/>
        <v>1</v>
      </c>
      <c r="B152" s="3" t="str">
        <f t="shared" ca="1" si="51"/>
        <v>Men</v>
      </c>
      <c r="C152" s="3">
        <f t="shared" ca="1" si="52"/>
        <v>29</v>
      </c>
      <c r="D152" s="3">
        <f t="shared" ca="1" si="53"/>
        <v>4</v>
      </c>
      <c r="E152" s="3" t="str">
        <f t="shared" ca="1" si="54"/>
        <v>IT</v>
      </c>
      <c r="F152" s="3">
        <f t="shared" ca="1" si="55"/>
        <v>1</v>
      </c>
      <c r="G152" s="3" t="str">
        <f t="shared" ca="1" si="49"/>
        <v>High School</v>
      </c>
      <c r="H152" s="3">
        <f t="shared" ca="1" si="56"/>
        <v>1</v>
      </c>
      <c r="I152" s="3">
        <f t="shared" ca="1" si="57"/>
        <v>1</v>
      </c>
      <c r="J152" s="3">
        <f t="shared" ca="1" si="58"/>
        <v>74268</v>
      </c>
      <c r="K152" s="3">
        <f t="shared" ca="1" si="59"/>
        <v>10</v>
      </c>
      <c r="L152" s="3" t="str">
        <f t="shared" ca="1" si="60"/>
        <v>New Brunckwick</v>
      </c>
      <c r="M152" s="3">
        <f t="shared" ca="1" si="42"/>
        <v>297072</v>
      </c>
      <c r="N152" s="3">
        <f t="shared" ca="1" si="61"/>
        <v>4162.1376556767145</v>
      </c>
      <c r="O152" s="3">
        <f t="shared" ca="1" si="43"/>
        <v>71028.750369383954</v>
      </c>
      <c r="P152" s="3">
        <f t="shared" ca="1" si="62"/>
        <v>32598</v>
      </c>
      <c r="Q152" s="3">
        <f t="shared" ca="1" si="44"/>
        <v>32794.915895406753</v>
      </c>
      <c r="R152" s="3">
        <f t="shared" ca="1" si="45"/>
        <v>7643.0848975420467</v>
      </c>
      <c r="S152" s="3">
        <f t="shared" ca="1" si="46"/>
        <v>375743.83526692598</v>
      </c>
      <c r="T152" s="3">
        <f t="shared" ca="1" si="47"/>
        <v>69555.05355108346</v>
      </c>
      <c r="U152" s="3">
        <f t="shared" ca="1" si="48"/>
        <v>306188.78171584255</v>
      </c>
    </row>
    <row r="153" spans="1:21" x14ac:dyDescent="0.3">
      <c r="A153" s="3">
        <f t="shared" ca="1" si="50"/>
        <v>2</v>
      </c>
      <c r="B153" s="3" t="str">
        <f t="shared" ca="1" si="51"/>
        <v>Women</v>
      </c>
      <c r="C153" s="3">
        <f t="shared" ca="1" si="52"/>
        <v>43</v>
      </c>
      <c r="D153" s="3">
        <f t="shared" ca="1" si="53"/>
        <v>2</v>
      </c>
      <c r="E153" s="3" t="str">
        <f t="shared" ca="1" si="54"/>
        <v>Construction</v>
      </c>
      <c r="F153" s="3">
        <f t="shared" ca="1" si="55"/>
        <v>4</v>
      </c>
      <c r="G153" s="3" t="str">
        <f t="shared" ca="1" si="49"/>
        <v>Technical</v>
      </c>
      <c r="H153" s="3">
        <f t="shared" ca="1" si="56"/>
        <v>3</v>
      </c>
      <c r="I153" s="3">
        <f t="shared" ca="1" si="57"/>
        <v>3</v>
      </c>
      <c r="J153" s="3">
        <f t="shared" ca="1" si="58"/>
        <v>74204</v>
      </c>
      <c r="K153" s="3">
        <f t="shared" ca="1" si="59"/>
        <v>7</v>
      </c>
      <c r="L153" s="3" t="str">
        <f t="shared" ca="1" si="60"/>
        <v>Ontario</v>
      </c>
      <c r="M153" s="3">
        <f t="shared" ca="1" si="42"/>
        <v>445224</v>
      </c>
      <c r="N153" s="3">
        <f t="shared" ca="1" si="61"/>
        <v>444059.60079990694</v>
      </c>
      <c r="O153" s="3">
        <f t="shared" ca="1" si="43"/>
        <v>195090.18975798771</v>
      </c>
      <c r="P153" s="3">
        <f t="shared" ca="1" si="62"/>
        <v>68289</v>
      </c>
      <c r="Q153" s="3">
        <f t="shared" ca="1" si="44"/>
        <v>49042.863089222548</v>
      </c>
      <c r="R153" s="3">
        <f t="shared" ca="1" si="45"/>
        <v>85018.828784232144</v>
      </c>
      <c r="S153" s="3">
        <f t="shared" ca="1" si="46"/>
        <v>725333.01854221988</v>
      </c>
      <c r="T153" s="3">
        <f t="shared" ca="1" si="47"/>
        <v>561391.46388912946</v>
      </c>
      <c r="U153" s="3">
        <f t="shared" ca="1" si="48"/>
        <v>163941.55465309042</v>
      </c>
    </row>
    <row r="154" spans="1:21" x14ac:dyDescent="0.3">
      <c r="A154" s="3">
        <f t="shared" ca="1" si="50"/>
        <v>2</v>
      </c>
      <c r="B154" s="3" t="str">
        <f t="shared" ca="1" si="51"/>
        <v>Women</v>
      </c>
      <c r="C154" s="3">
        <f t="shared" ca="1" si="52"/>
        <v>32</v>
      </c>
      <c r="D154" s="3">
        <f t="shared" ca="1" si="53"/>
        <v>2</v>
      </c>
      <c r="E154" s="3" t="str">
        <f t="shared" ca="1" si="54"/>
        <v>Construction</v>
      </c>
      <c r="F154" s="3">
        <f t="shared" ca="1" si="55"/>
        <v>5</v>
      </c>
      <c r="G154" s="3" t="str">
        <f t="shared" ca="1" si="49"/>
        <v>Other</v>
      </c>
      <c r="H154" s="3">
        <f t="shared" ca="1" si="56"/>
        <v>2</v>
      </c>
      <c r="I154" s="3">
        <f t="shared" ca="1" si="57"/>
        <v>3</v>
      </c>
      <c r="J154" s="3">
        <f t="shared" ca="1" si="58"/>
        <v>53572</v>
      </c>
      <c r="K154" s="3">
        <f t="shared" ca="1" si="59"/>
        <v>1</v>
      </c>
      <c r="L154" s="3" t="str">
        <f t="shared" ca="1" si="60"/>
        <v>Yukon</v>
      </c>
      <c r="M154" s="3">
        <f t="shared" ca="1" si="42"/>
        <v>214288</v>
      </c>
      <c r="N154" s="3">
        <f t="shared" ca="1" si="61"/>
        <v>165778.5947561347</v>
      </c>
      <c r="O154" s="3">
        <f t="shared" ca="1" si="43"/>
        <v>103439.25416501715</v>
      </c>
      <c r="P154" s="3">
        <f t="shared" ca="1" si="62"/>
        <v>40205</v>
      </c>
      <c r="Q154" s="3">
        <f t="shared" ca="1" si="44"/>
        <v>10348.182267569247</v>
      </c>
      <c r="R154" s="3">
        <f t="shared" ca="1" si="45"/>
        <v>19550.305109627388</v>
      </c>
      <c r="S154" s="3">
        <f t="shared" ca="1" si="46"/>
        <v>337277.55927464453</v>
      </c>
      <c r="T154" s="3">
        <f t="shared" ca="1" si="47"/>
        <v>216331.77702370394</v>
      </c>
      <c r="U154" s="3">
        <f t="shared" ca="1" si="48"/>
        <v>120945.7822509406</v>
      </c>
    </row>
    <row r="155" spans="1:21" x14ac:dyDescent="0.3">
      <c r="A155" s="3">
        <f t="shared" ca="1" si="50"/>
        <v>2</v>
      </c>
      <c r="B155" s="3" t="str">
        <f t="shared" ca="1" si="51"/>
        <v>Women</v>
      </c>
      <c r="C155" s="3">
        <f t="shared" ca="1" si="52"/>
        <v>42</v>
      </c>
      <c r="D155" s="3">
        <f t="shared" ca="1" si="53"/>
        <v>3</v>
      </c>
      <c r="E155" s="3" t="str">
        <f t="shared" ca="1" si="54"/>
        <v>Teaching</v>
      </c>
      <c r="F155" s="3">
        <f t="shared" ca="1" si="55"/>
        <v>5</v>
      </c>
      <c r="G155" s="3" t="str">
        <f t="shared" ca="1" si="49"/>
        <v>Other</v>
      </c>
      <c r="H155" s="3">
        <f t="shared" ca="1" si="56"/>
        <v>4</v>
      </c>
      <c r="I155" s="3">
        <f t="shared" ca="1" si="57"/>
        <v>2</v>
      </c>
      <c r="J155" s="3">
        <f t="shared" ca="1" si="58"/>
        <v>76357</v>
      </c>
      <c r="K155" s="3">
        <f t="shared" ca="1" si="59"/>
        <v>6</v>
      </c>
      <c r="L155" s="3" t="str">
        <f t="shared" ca="1" si="60"/>
        <v>Saskatchewan</v>
      </c>
      <c r="M155" s="3">
        <f t="shared" ca="1" si="42"/>
        <v>381785</v>
      </c>
      <c r="N155" s="3">
        <f t="shared" ca="1" si="61"/>
        <v>144590.28690493843</v>
      </c>
      <c r="O155" s="3">
        <f t="shared" ca="1" si="43"/>
        <v>48305.817560615484</v>
      </c>
      <c r="P155" s="3">
        <f t="shared" ca="1" si="62"/>
        <v>27620</v>
      </c>
      <c r="Q155" s="3">
        <f t="shared" ca="1" si="44"/>
        <v>51873.87778764539</v>
      </c>
      <c r="R155" s="3">
        <f t="shared" ca="1" si="45"/>
        <v>83248.142167617742</v>
      </c>
      <c r="S155" s="3">
        <f t="shared" ca="1" si="46"/>
        <v>513338.95972823323</v>
      </c>
      <c r="T155" s="3">
        <f t="shared" ca="1" si="47"/>
        <v>224084.16469258381</v>
      </c>
      <c r="U155" s="3">
        <f t="shared" ca="1" si="48"/>
        <v>289254.79503564944</v>
      </c>
    </row>
    <row r="156" spans="1:21" x14ac:dyDescent="0.3">
      <c r="A156" s="3">
        <f t="shared" ca="1" si="50"/>
        <v>2</v>
      </c>
      <c r="B156" s="3" t="str">
        <f t="shared" ca="1" si="51"/>
        <v>Women</v>
      </c>
      <c r="C156" s="3">
        <f t="shared" ca="1" si="52"/>
        <v>32</v>
      </c>
      <c r="D156" s="3">
        <f t="shared" ca="1" si="53"/>
        <v>6</v>
      </c>
      <c r="E156" s="3" t="str">
        <f t="shared" ca="1" si="54"/>
        <v>Agriculture</v>
      </c>
      <c r="F156" s="3">
        <f t="shared" ca="1" si="55"/>
        <v>5</v>
      </c>
      <c r="G156" s="3" t="str">
        <f t="shared" ca="1" si="49"/>
        <v>Other</v>
      </c>
      <c r="H156" s="3">
        <f t="shared" ca="1" si="56"/>
        <v>2</v>
      </c>
      <c r="I156" s="3">
        <f t="shared" ca="1" si="57"/>
        <v>1</v>
      </c>
      <c r="J156" s="3">
        <f t="shared" ca="1" si="58"/>
        <v>37587</v>
      </c>
      <c r="K156" s="3">
        <f t="shared" ca="1" si="59"/>
        <v>8</v>
      </c>
      <c r="L156" s="3" t="str">
        <f t="shared" ca="1" si="60"/>
        <v>Quebec</v>
      </c>
      <c r="M156" s="3">
        <f t="shared" ca="1" si="42"/>
        <v>150348</v>
      </c>
      <c r="N156" s="3">
        <f t="shared" ca="1" si="61"/>
        <v>135303.21719151817</v>
      </c>
      <c r="O156" s="3">
        <f t="shared" ca="1" si="43"/>
        <v>17208.457519992844</v>
      </c>
      <c r="P156" s="3">
        <f t="shared" ca="1" si="62"/>
        <v>8408</v>
      </c>
      <c r="Q156" s="3">
        <f t="shared" ca="1" si="44"/>
        <v>162.25356361894598</v>
      </c>
      <c r="R156" s="3">
        <f t="shared" ca="1" si="45"/>
        <v>12486.938820495583</v>
      </c>
      <c r="S156" s="3">
        <f t="shared" ca="1" si="46"/>
        <v>180043.39634048843</v>
      </c>
      <c r="T156" s="3">
        <f t="shared" ca="1" si="47"/>
        <v>143873.47075513712</v>
      </c>
      <c r="U156" s="3">
        <f t="shared" ca="1" si="48"/>
        <v>36169.925585351302</v>
      </c>
    </row>
    <row r="157" spans="1:21" x14ac:dyDescent="0.3">
      <c r="A157" s="3">
        <f t="shared" ca="1" si="50"/>
        <v>2</v>
      </c>
      <c r="B157" s="3" t="str">
        <f t="shared" ca="1" si="51"/>
        <v>Women</v>
      </c>
      <c r="C157" s="3">
        <f t="shared" ca="1" si="52"/>
        <v>32</v>
      </c>
      <c r="D157" s="3">
        <f t="shared" ca="1" si="53"/>
        <v>5</v>
      </c>
      <c r="E157" s="3" t="str">
        <f t="shared" ca="1" si="54"/>
        <v>General Work</v>
      </c>
      <c r="F157" s="3">
        <f t="shared" ca="1" si="55"/>
        <v>2</v>
      </c>
      <c r="G157" s="3" t="str">
        <f t="shared" ca="1" si="49"/>
        <v>College</v>
      </c>
      <c r="H157" s="3">
        <f t="shared" ca="1" si="56"/>
        <v>2</v>
      </c>
      <c r="I157" s="3">
        <f t="shared" ca="1" si="57"/>
        <v>2</v>
      </c>
      <c r="J157" s="3">
        <f t="shared" ca="1" si="58"/>
        <v>88422</v>
      </c>
      <c r="K157" s="3">
        <f t="shared" ca="1" si="59"/>
        <v>2</v>
      </c>
      <c r="L157" s="3" t="str">
        <f t="shared" ca="1" si="60"/>
        <v>BC</v>
      </c>
      <c r="M157" s="3">
        <f t="shared" ca="1" si="42"/>
        <v>353688</v>
      </c>
      <c r="N157" s="3">
        <f t="shared" ca="1" si="61"/>
        <v>290956.2824061687</v>
      </c>
      <c r="O157" s="3">
        <f t="shared" ca="1" si="43"/>
        <v>96929.139448736591</v>
      </c>
      <c r="P157" s="3">
        <f t="shared" ca="1" si="62"/>
        <v>27641</v>
      </c>
      <c r="Q157" s="3">
        <f t="shared" ca="1" si="44"/>
        <v>13341.098123217025</v>
      </c>
      <c r="R157" s="3">
        <f t="shared" ca="1" si="45"/>
        <v>74104.205190214343</v>
      </c>
      <c r="S157" s="3">
        <f t="shared" ca="1" si="46"/>
        <v>524721.34463895089</v>
      </c>
      <c r="T157" s="3">
        <f t="shared" ca="1" si="47"/>
        <v>331938.3805293857</v>
      </c>
      <c r="U157" s="3">
        <f t="shared" ca="1" si="48"/>
        <v>192782.96410956519</v>
      </c>
    </row>
    <row r="158" spans="1:21" x14ac:dyDescent="0.3">
      <c r="A158" s="3">
        <f t="shared" ca="1" si="50"/>
        <v>2</v>
      </c>
      <c r="B158" s="3" t="str">
        <f t="shared" ca="1" si="51"/>
        <v>Women</v>
      </c>
      <c r="C158" s="3">
        <f t="shared" ca="1" si="52"/>
        <v>34</v>
      </c>
      <c r="D158" s="3">
        <f t="shared" ca="1" si="53"/>
        <v>1</v>
      </c>
      <c r="E158" s="3" t="str">
        <f t="shared" ca="1" si="54"/>
        <v>Health</v>
      </c>
      <c r="F158" s="3">
        <f t="shared" ca="1" si="55"/>
        <v>2</v>
      </c>
      <c r="G158" s="3" t="str">
        <f t="shared" ca="1" si="49"/>
        <v>College</v>
      </c>
      <c r="H158" s="3">
        <f t="shared" ca="1" si="56"/>
        <v>0</v>
      </c>
      <c r="I158" s="3">
        <f t="shared" ca="1" si="57"/>
        <v>3</v>
      </c>
      <c r="J158" s="3">
        <f t="shared" ca="1" si="58"/>
        <v>33156</v>
      </c>
      <c r="K158" s="3">
        <f t="shared" ca="1" si="59"/>
        <v>6</v>
      </c>
      <c r="L158" s="3" t="str">
        <f t="shared" ca="1" si="60"/>
        <v>Saskatchewan</v>
      </c>
      <c r="M158" s="3">
        <f t="shared" ref="M158:M221" ca="1" si="63">J158*RANDBETWEEN(3,6)</f>
        <v>198936</v>
      </c>
      <c r="N158" s="3">
        <f t="shared" ca="1" si="61"/>
        <v>184074.56932979389</v>
      </c>
      <c r="O158" s="3">
        <f t="shared" ref="O158:O221" ca="1" si="64">I158*RAND()*J158</f>
        <v>74240.377564303824</v>
      </c>
      <c r="P158" s="3">
        <f t="shared" ca="1" si="62"/>
        <v>33986</v>
      </c>
      <c r="Q158" s="3">
        <f t="shared" ref="Q158:Q221" ca="1" si="65">RAND()*J158</f>
        <v>4430.8516942394599</v>
      </c>
      <c r="R158" s="3">
        <f t="shared" ref="R158:R221" ca="1" si="66">RAND()*J158*1.5</f>
        <v>35518.756338966996</v>
      </c>
      <c r="S158" s="3">
        <f t="shared" ref="S158:S221" ca="1" si="67">M158+O158+R158</f>
        <v>308695.13390327082</v>
      </c>
      <c r="T158" s="3">
        <f t="shared" ref="T158:T221" ca="1" si="68">N158+P158+Q158</f>
        <v>222491.42102403333</v>
      </c>
      <c r="U158" s="3">
        <f t="shared" ref="U158:U221" ca="1" si="69">S158-T158</f>
        <v>86203.712879237486</v>
      </c>
    </row>
    <row r="159" spans="1:21" x14ac:dyDescent="0.3">
      <c r="A159" s="3">
        <f t="shared" ca="1" si="50"/>
        <v>2</v>
      </c>
      <c r="B159" s="3" t="str">
        <f t="shared" ca="1" si="51"/>
        <v>Women</v>
      </c>
      <c r="C159" s="3">
        <f t="shared" ca="1" si="52"/>
        <v>36</v>
      </c>
      <c r="D159" s="3">
        <f t="shared" ca="1" si="53"/>
        <v>6</v>
      </c>
      <c r="E159" s="3" t="str">
        <f t="shared" ca="1" si="54"/>
        <v>Agriculture</v>
      </c>
      <c r="F159" s="3">
        <f t="shared" ca="1" si="55"/>
        <v>1</v>
      </c>
      <c r="G159" s="3" t="str">
        <f t="shared" ca="1" si="49"/>
        <v>High School</v>
      </c>
      <c r="H159" s="3">
        <f t="shared" ca="1" si="56"/>
        <v>4</v>
      </c>
      <c r="I159" s="3">
        <f t="shared" ca="1" si="57"/>
        <v>2</v>
      </c>
      <c r="J159" s="3">
        <f t="shared" ca="1" si="58"/>
        <v>73107</v>
      </c>
      <c r="K159" s="3">
        <f t="shared" ca="1" si="59"/>
        <v>3</v>
      </c>
      <c r="L159" s="3" t="str">
        <f t="shared" ca="1" si="60"/>
        <v>Northwest TR</v>
      </c>
      <c r="M159" s="3">
        <f t="shared" ca="1" si="63"/>
        <v>219321</v>
      </c>
      <c r="N159" s="3">
        <f t="shared" ca="1" si="61"/>
        <v>94455.589544029732</v>
      </c>
      <c r="O159" s="3">
        <f t="shared" ca="1" si="64"/>
        <v>26704.609419874432</v>
      </c>
      <c r="P159" s="3">
        <f t="shared" ca="1" si="62"/>
        <v>6585</v>
      </c>
      <c r="Q159" s="3">
        <f t="shared" ca="1" si="65"/>
        <v>68761.029157265162</v>
      </c>
      <c r="R159" s="3">
        <f t="shared" ca="1" si="66"/>
        <v>13426.023153199316</v>
      </c>
      <c r="S159" s="3">
        <f t="shared" ca="1" si="67"/>
        <v>259451.63257307376</v>
      </c>
      <c r="T159" s="3">
        <f t="shared" ca="1" si="68"/>
        <v>169801.61870129488</v>
      </c>
      <c r="U159" s="3">
        <f t="shared" ca="1" si="69"/>
        <v>89650.01387177888</v>
      </c>
    </row>
    <row r="160" spans="1:21" x14ac:dyDescent="0.3">
      <c r="A160" s="3">
        <f t="shared" ca="1" si="50"/>
        <v>1</v>
      </c>
      <c r="B160" s="3" t="str">
        <f t="shared" ca="1" si="51"/>
        <v>Men</v>
      </c>
      <c r="C160" s="3">
        <f t="shared" ca="1" si="52"/>
        <v>41</v>
      </c>
      <c r="D160" s="3">
        <f t="shared" ca="1" si="53"/>
        <v>5</v>
      </c>
      <c r="E160" s="3" t="str">
        <f t="shared" ca="1" si="54"/>
        <v>General Work</v>
      </c>
      <c r="F160" s="3">
        <f t="shared" ca="1" si="55"/>
        <v>5</v>
      </c>
      <c r="G160" s="3" t="str">
        <f t="shared" ca="1" si="49"/>
        <v>Other</v>
      </c>
      <c r="H160" s="3">
        <f t="shared" ca="1" si="56"/>
        <v>0</v>
      </c>
      <c r="I160" s="3">
        <f t="shared" ca="1" si="57"/>
        <v>2</v>
      </c>
      <c r="J160" s="3">
        <f t="shared" ca="1" si="58"/>
        <v>53620</v>
      </c>
      <c r="K160" s="3">
        <f t="shared" ca="1" si="59"/>
        <v>3</v>
      </c>
      <c r="L160" s="3" t="str">
        <f t="shared" ca="1" si="60"/>
        <v>Northwest TR</v>
      </c>
      <c r="M160" s="3">
        <f t="shared" ca="1" si="63"/>
        <v>321720</v>
      </c>
      <c r="N160" s="3">
        <f t="shared" ca="1" si="61"/>
        <v>40947.334495642368</v>
      </c>
      <c r="O160" s="3">
        <f t="shared" ca="1" si="64"/>
        <v>7133.6083055006475</v>
      </c>
      <c r="P160" s="3">
        <f t="shared" ca="1" si="62"/>
        <v>4175</v>
      </c>
      <c r="Q160" s="3">
        <f t="shared" ca="1" si="65"/>
        <v>33436.548191384689</v>
      </c>
      <c r="R160" s="3">
        <f t="shared" ca="1" si="66"/>
        <v>37372.798826861443</v>
      </c>
      <c r="S160" s="3">
        <f t="shared" ca="1" si="67"/>
        <v>366226.40713236207</v>
      </c>
      <c r="T160" s="3">
        <f t="shared" ca="1" si="68"/>
        <v>78558.882687027057</v>
      </c>
      <c r="U160" s="3">
        <f t="shared" ca="1" si="69"/>
        <v>287667.52444533503</v>
      </c>
    </row>
    <row r="161" spans="1:21" x14ac:dyDescent="0.3">
      <c r="A161" s="3">
        <f t="shared" ca="1" si="50"/>
        <v>1</v>
      </c>
      <c r="B161" s="3" t="str">
        <f t="shared" ca="1" si="51"/>
        <v>Men</v>
      </c>
      <c r="C161" s="3">
        <f t="shared" ca="1" si="52"/>
        <v>36</v>
      </c>
      <c r="D161" s="3">
        <f t="shared" ca="1" si="53"/>
        <v>6</v>
      </c>
      <c r="E161" s="3" t="str">
        <f t="shared" ca="1" si="54"/>
        <v>Agriculture</v>
      </c>
      <c r="F161" s="3">
        <f t="shared" ca="1" si="55"/>
        <v>5</v>
      </c>
      <c r="G161" s="3" t="str">
        <f t="shared" ca="1" si="49"/>
        <v>Other</v>
      </c>
      <c r="H161" s="3">
        <f t="shared" ca="1" si="56"/>
        <v>2</v>
      </c>
      <c r="I161" s="3">
        <f t="shared" ca="1" si="57"/>
        <v>1</v>
      </c>
      <c r="J161" s="3">
        <f t="shared" ca="1" si="58"/>
        <v>51998</v>
      </c>
      <c r="K161" s="3">
        <f t="shared" ca="1" si="59"/>
        <v>6</v>
      </c>
      <c r="L161" s="3" t="str">
        <f t="shared" ca="1" si="60"/>
        <v>Saskatchewan</v>
      </c>
      <c r="M161" s="3">
        <f t="shared" ca="1" si="63"/>
        <v>155994</v>
      </c>
      <c r="N161" s="3">
        <f t="shared" ca="1" si="61"/>
        <v>148147.5189889571</v>
      </c>
      <c r="O161" s="3">
        <f t="shared" ca="1" si="64"/>
        <v>2679.1626729012437</v>
      </c>
      <c r="P161" s="3">
        <f t="shared" ca="1" si="62"/>
        <v>335</v>
      </c>
      <c r="Q161" s="3">
        <f t="shared" ca="1" si="65"/>
        <v>2583.4396950443934</v>
      </c>
      <c r="R161" s="3">
        <f t="shared" ca="1" si="66"/>
        <v>64763.646447252482</v>
      </c>
      <c r="S161" s="3">
        <f t="shared" ca="1" si="67"/>
        <v>223436.80912015372</v>
      </c>
      <c r="T161" s="3">
        <f t="shared" ca="1" si="68"/>
        <v>151065.9586840015</v>
      </c>
      <c r="U161" s="3">
        <f t="shared" ca="1" si="69"/>
        <v>72370.850436152221</v>
      </c>
    </row>
    <row r="162" spans="1:21" x14ac:dyDescent="0.3">
      <c r="A162" s="3">
        <f t="shared" ca="1" si="50"/>
        <v>1</v>
      </c>
      <c r="B162" s="3" t="str">
        <f t="shared" ca="1" si="51"/>
        <v>Men</v>
      </c>
      <c r="C162" s="3">
        <f t="shared" ca="1" si="52"/>
        <v>45</v>
      </c>
      <c r="D162" s="3">
        <f t="shared" ca="1" si="53"/>
        <v>3</v>
      </c>
      <c r="E162" s="3" t="str">
        <f t="shared" ca="1" si="54"/>
        <v>Teaching</v>
      </c>
      <c r="F162" s="3">
        <f t="shared" ca="1" si="55"/>
        <v>4</v>
      </c>
      <c r="G162" s="3" t="str">
        <f t="shared" ca="1" si="49"/>
        <v>Technical</v>
      </c>
      <c r="H162" s="3">
        <f t="shared" ca="1" si="56"/>
        <v>4</v>
      </c>
      <c r="I162" s="3">
        <f t="shared" ca="1" si="57"/>
        <v>1</v>
      </c>
      <c r="J162" s="3">
        <f t="shared" ca="1" si="58"/>
        <v>29344</v>
      </c>
      <c r="K162" s="3">
        <f t="shared" ca="1" si="59"/>
        <v>8</v>
      </c>
      <c r="L162" s="3" t="str">
        <f t="shared" ca="1" si="60"/>
        <v>Quebec</v>
      </c>
      <c r="M162" s="3">
        <f t="shared" ca="1" si="63"/>
        <v>176064</v>
      </c>
      <c r="N162" s="3">
        <f t="shared" ca="1" si="61"/>
        <v>104875.87187184552</v>
      </c>
      <c r="O162" s="3">
        <f t="shared" ca="1" si="64"/>
        <v>24202.539923431901</v>
      </c>
      <c r="P162" s="3">
        <f t="shared" ca="1" si="62"/>
        <v>19017</v>
      </c>
      <c r="Q162" s="3">
        <f t="shared" ca="1" si="65"/>
        <v>24158.531792664206</v>
      </c>
      <c r="R162" s="3">
        <f t="shared" ca="1" si="66"/>
        <v>23644.023646737765</v>
      </c>
      <c r="S162" s="3">
        <f t="shared" ca="1" si="67"/>
        <v>223910.56357016967</v>
      </c>
      <c r="T162" s="3">
        <f t="shared" ca="1" si="68"/>
        <v>148051.40366450974</v>
      </c>
      <c r="U162" s="3">
        <f t="shared" ca="1" si="69"/>
        <v>75859.159905659937</v>
      </c>
    </row>
    <row r="163" spans="1:21" x14ac:dyDescent="0.3">
      <c r="A163" s="3">
        <f t="shared" ca="1" si="50"/>
        <v>2</v>
      </c>
      <c r="B163" s="3" t="str">
        <f t="shared" ca="1" si="51"/>
        <v>Women</v>
      </c>
      <c r="C163" s="3">
        <f t="shared" ca="1" si="52"/>
        <v>30</v>
      </c>
      <c r="D163" s="3">
        <f t="shared" ca="1" si="53"/>
        <v>1</v>
      </c>
      <c r="E163" s="3" t="str">
        <f t="shared" ca="1" si="54"/>
        <v>Health</v>
      </c>
      <c r="F163" s="3">
        <f t="shared" ca="1" si="55"/>
        <v>4</v>
      </c>
      <c r="G163" s="3" t="str">
        <f t="shared" ca="1" si="49"/>
        <v>Technical</v>
      </c>
      <c r="H163" s="3">
        <f t="shared" ca="1" si="56"/>
        <v>2</v>
      </c>
      <c r="I163" s="3">
        <f t="shared" ca="1" si="57"/>
        <v>3</v>
      </c>
      <c r="J163" s="3">
        <f t="shared" ca="1" si="58"/>
        <v>58771</v>
      </c>
      <c r="K163" s="3">
        <f t="shared" ca="1" si="59"/>
        <v>5</v>
      </c>
      <c r="L163" s="3" t="str">
        <f t="shared" ca="1" si="60"/>
        <v>Nunavut</v>
      </c>
      <c r="M163" s="3">
        <f t="shared" ca="1" si="63"/>
        <v>235084</v>
      </c>
      <c r="N163" s="3">
        <f t="shared" ca="1" si="61"/>
        <v>205099.23547361162</v>
      </c>
      <c r="O163" s="3">
        <f t="shared" ca="1" si="64"/>
        <v>55312.376287613282</v>
      </c>
      <c r="P163" s="3">
        <f t="shared" ca="1" si="62"/>
        <v>5619</v>
      </c>
      <c r="Q163" s="3">
        <f t="shared" ca="1" si="65"/>
        <v>53437.369955088012</v>
      </c>
      <c r="R163" s="3">
        <f t="shared" ca="1" si="66"/>
        <v>68608.55651052772</v>
      </c>
      <c r="S163" s="3">
        <f t="shared" ca="1" si="67"/>
        <v>359004.93279814103</v>
      </c>
      <c r="T163" s="3">
        <f t="shared" ca="1" si="68"/>
        <v>264155.60542869964</v>
      </c>
      <c r="U163" s="3">
        <f t="shared" ca="1" si="69"/>
        <v>94849.327369441395</v>
      </c>
    </row>
    <row r="164" spans="1:21" x14ac:dyDescent="0.3">
      <c r="A164" s="3">
        <f t="shared" ca="1" si="50"/>
        <v>2</v>
      </c>
      <c r="B164" s="3" t="str">
        <f t="shared" ca="1" si="51"/>
        <v>Women</v>
      </c>
      <c r="C164" s="3">
        <f t="shared" ca="1" si="52"/>
        <v>26</v>
      </c>
      <c r="D164" s="3">
        <f t="shared" ca="1" si="53"/>
        <v>6</v>
      </c>
      <c r="E164" s="3" t="str">
        <f t="shared" ca="1" si="54"/>
        <v>Agriculture</v>
      </c>
      <c r="F164" s="3">
        <f t="shared" ca="1" si="55"/>
        <v>4</v>
      </c>
      <c r="G164" s="3" t="str">
        <f t="shared" ca="1" si="49"/>
        <v>Technical</v>
      </c>
      <c r="H164" s="3">
        <f t="shared" ca="1" si="56"/>
        <v>4</v>
      </c>
      <c r="I164" s="3">
        <f t="shared" ca="1" si="57"/>
        <v>1</v>
      </c>
      <c r="J164" s="3">
        <f t="shared" ca="1" si="58"/>
        <v>83061</v>
      </c>
      <c r="K164" s="3">
        <f t="shared" ca="1" si="59"/>
        <v>2</v>
      </c>
      <c r="L164" s="3" t="str">
        <f t="shared" ca="1" si="60"/>
        <v>BC</v>
      </c>
      <c r="M164" s="3">
        <f t="shared" ca="1" si="63"/>
        <v>415305</v>
      </c>
      <c r="N164" s="3">
        <f t="shared" ca="1" si="61"/>
        <v>330047.75976303988</v>
      </c>
      <c r="O164" s="3">
        <f t="shared" ca="1" si="64"/>
        <v>32946.79481143858</v>
      </c>
      <c r="P164" s="3">
        <f t="shared" ca="1" si="62"/>
        <v>20258</v>
      </c>
      <c r="Q164" s="3">
        <f t="shared" ca="1" si="65"/>
        <v>53060.926612823001</v>
      </c>
      <c r="R164" s="3">
        <f t="shared" ca="1" si="66"/>
        <v>24243.00559413169</v>
      </c>
      <c r="S164" s="3">
        <f t="shared" ca="1" si="67"/>
        <v>472494.80040557031</v>
      </c>
      <c r="T164" s="3">
        <f t="shared" ca="1" si="68"/>
        <v>403366.68637586286</v>
      </c>
      <c r="U164" s="3">
        <f t="shared" ca="1" si="69"/>
        <v>69128.114029707445</v>
      </c>
    </row>
    <row r="165" spans="1:21" x14ac:dyDescent="0.3">
      <c r="A165" s="3">
        <f t="shared" ca="1" si="50"/>
        <v>1</v>
      </c>
      <c r="B165" s="3" t="str">
        <f t="shared" ca="1" si="51"/>
        <v>Men</v>
      </c>
      <c r="C165" s="3">
        <f t="shared" ca="1" si="52"/>
        <v>30</v>
      </c>
      <c r="D165" s="3">
        <f t="shared" ca="1" si="53"/>
        <v>2</v>
      </c>
      <c r="E165" s="3" t="str">
        <f t="shared" ca="1" si="54"/>
        <v>Construction</v>
      </c>
      <c r="F165" s="3">
        <f t="shared" ca="1" si="55"/>
        <v>5</v>
      </c>
      <c r="G165" s="3" t="str">
        <f t="shared" ca="1" si="49"/>
        <v>Other</v>
      </c>
      <c r="H165" s="3">
        <f t="shared" ca="1" si="56"/>
        <v>3</v>
      </c>
      <c r="I165" s="3">
        <f t="shared" ca="1" si="57"/>
        <v>2</v>
      </c>
      <c r="J165" s="3">
        <f t="shared" ca="1" si="58"/>
        <v>78592</v>
      </c>
      <c r="K165" s="3">
        <f t="shared" ca="1" si="59"/>
        <v>10</v>
      </c>
      <c r="L165" s="3" t="str">
        <f t="shared" ca="1" si="60"/>
        <v>New Brunckwick</v>
      </c>
      <c r="M165" s="3">
        <f t="shared" ca="1" si="63"/>
        <v>392960</v>
      </c>
      <c r="N165" s="3">
        <f t="shared" ca="1" si="61"/>
        <v>117311.13436104511</v>
      </c>
      <c r="O165" s="3">
        <f t="shared" ca="1" si="64"/>
        <v>136880.1050181528</v>
      </c>
      <c r="P165" s="3">
        <f t="shared" ca="1" si="62"/>
        <v>117433</v>
      </c>
      <c r="Q165" s="3">
        <f t="shared" ca="1" si="65"/>
        <v>20770.538262752609</v>
      </c>
      <c r="R165" s="3">
        <f t="shared" ca="1" si="66"/>
        <v>88135.1141124368</v>
      </c>
      <c r="S165" s="3">
        <f t="shared" ca="1" si="67"/>
        <v>617975.21913058963</v>
      </c>
      <c r="T165" s="3">
        <f t="shared" ca="1" si="68"/>
        <v>255514.67262379773</v>
      </c>
      <c r="U165" s="3">
        <f t="shared" ca="1" si="69"/>
        <v>362460.5465067919</v>
      </c>
    </row>
    <row r="166" spans="1:21" x14ac:dyDescent="0.3">
      <c r="A166" s="3">
        <f t="shared" ca="1" si="50"/>
        <v>2</v>
      </c>
      <c r="B166" s="3" t="str">
        <f t="shared" ca="1" si="51"/>
        <v>Women</v>
      </c>
      <c r="C166" s="3">
        <f t="shared" ca="1" si="52"/>
        <v>26</v>
      </c>
      <c r="D166" s="3">
        <f t="shared" ca="1" si="53"/>
        <v>6</v>
      </c>
      <c r="E166" s="3" t="str">
        <f t="shared" ca="1" si="54"/>
        <v>Agriculture</v>
      </c>
      <c r="F166" s="3">
        <f t="shared" ca="1" si="55"/>
        <v>4</v>
      </c>
      <c r="G166" s="3" t="str">
        <f t="shared" ca="1" si="49"/>
        <v>Technical</v>
      </c>
      <c r="H166" s="3">
        <f t="shared" ca="1" si="56"/>
        <v>3</v>
      </c>
      <c r="I166" s="3">
        <f t="shared" ca="1" si="57"/>
        <v>1</v>
      </c>
      <c r="J166" s="3">
        <f t="shared" ca="1" si="58"/>
        <v>63330</v>
      </c>
      <c r="K166" s="3">
        <f t="shared" ca="1" si="59"/>
        <v>2</v>
      </c>
      <c r="L166" s="3" t="str">
        <f t="shared" ca="1" si="60"/>
        <v>BC</v>
      </c>
      <c r="M166" s="3">
        <f t="shared" ca="1" si="63"/>
        <v>316650</v>
      </c>
      <c r="N166" s="3">
        <f t="shared" ca="1" si="61"/>
        <v>155866.53340012225</v>
      </c>
      <c r="O166" s="3">
        <f t="shared" ca="1" si="64"/>
        <v>8802.6373629450336</v>
      </c>
      <c r="P166" s="3">
        <f t="shared" ca="1" si="62"/>
        <v>7955</v>
      </c>
      <c r="Q166" s="3">
        <f t="shared" ca="1" si="65"/>
        <v>50934.344976833541</v>
      </c>
      <c r="R166" s="3">
        <f t="shared" ca="1" si="66"/>
        <v>37393.75263440462</v>
      </c>
      <c r="S166" s="3">
        <f t="shared" ca="1" si="67"/>
        <v>362846.38999734964</v>
      </c>
      <c r="T166" s="3">
        <f t="shared" ca="1" si="68"/>
        <v>214755.87837695581</v>
      </c>
      <c r="U166" s="3">
        <f t="shared" ca="1" si="69"/>
        <v>148090.51162039384</v>
      </c>
    </row>
    <row r="167" spans="1:21" x14ac:dyDescent="0.3">
      <c r="A167" s="3">
        <f t="shared" ca="1" si="50"/>
        <v>1</v>
      </c>
      <c r="B167" s="3" t="str">
        <f t="shared" ca="1" si="51"/>
        <v>Men</v>
      </c>
      <c r="C167" s="3">
        <f t="shared" ca="1" si="52"/>
        <v>44</v>
      </c>
      <c r="D167" s="3">
        <f t="shared" ca="1" si="53"/>
        <v>5</v>
      </c>
      <c r="E167" s="3" t="str">
        <f t="shared" ca="1" si="54"/>
        <v>General Work</v>
      </c>
      <c r="F167" s="3">
        <f t="shared" ca="1" si="55"/>
        <v>2</v>
      </c>
      <c r="G167" s="3" t="str">
        <f t="shared" ca="1" si="49"/>
        <v>College</v>
      </c>
      <c r="H167" s="3">
        <f t="shared" ca="1" si="56"/>
        <v>2</v>
      </c>
      <c r="I167" s="3">
        <f t="shared" ca="1" si="57"/>
        <v>3</v>
      </c>
      <c r="J167" s="3">
        <f t="shared" ca="1" si="58"/>
        <v>79912</v>
      </c>
      <c r="K167" s="3">
        <f t="shared" ca="1" si="59"/>
        <v>11</v>
      </c>
      <c r="L167" s="3" t="str">
        <f t="shared" ca="1" si="60"/>
        <v>Nova Scotia</v>
      </c>
      <c r="M167" s="3">
        <f t="shared" ca="1" si="63"/>
        <v>479472</v>
      </c>
      <c r="N167" s="3">
        <f t="shared" ca="1" si="61"/>
        <v>181331.89516070692</v>
      </c>
      <c r="O167" s="3">
        <f t="shared" ca="1" si="64"/>
        <v>72907.473465368515</v>
      </c>
      <c r="P167" s="3">
        <f t="shared" ca="1" si="62"/>
        <v>58669</v>
      </c>
      <c r="Q167" s="3">
        <f t="shared" ca="1" si="65"/>
        <v>64719.065142091917</v>
      </c>
      <c r="R167" s="3">
        <f t="shared" ca="1" si="66"/>
        <v>40234.481338475875</v>
      </c>
      <c r="S167" s="3">
        <f t="shared" ca="1" si="67"/>
        <v>592613.95480384433</v>
      </c>
      <c r="T167" s="3">
        <f t="shared" ca="1" si="68"/>
        <v>304719.96030279883</v>
      </c>
      <c r="U167" s="3">
        <f t="shared" ca="1" si="69"/>
        <v>287893.9945010455</v>
      </c>
    </row>
    <row r="168" spans="1:21" x14ac:dyDescent="0.3">
      <c r="A168" s="3">
        <f t="shared" ca="1" si="50"/>
        <v>1</v>
      </c>
      <c r="B168" s="3" t="str">
        <f t="shared" ca="1" si="51"/>
        <v>Men</v>
      </c>
      <c r="C168" s="3">
        <f t="shared" ca="1" si="52"/>
        <v>29</v>
      </c>
      <c r="D168" s="3">
        <f t="shared" ca="1" si="53"/>
        <v>4</v>
      </c>
      <c r="E168" s="3" t="str">
        <f t="shared" ca="1" si="54"/>
        <v>IT</v>
      </c>
      <c r="F168" s="3">
        <f t="shared" ca="1" si="55"/>
        <v>1</v>
      </c>
      <c r="G168" s="3" t="str">
        <f t="shared" ca="1" si="49"/>
        <v>High School</v>
      </c>
      <c r="H168" s="3">
        <f t="shared" ca="1" si="56"/>
        <v>3</v>
      </c>
      <c r="I168" s="3">
        <f t="shared" ca="1" si="57"/>
        <v>2</v>
      </c>
      <c r="J168" s="3">
        <f t="shared" ca="1" si="58"/>
        <v>48635</v>
      </c>
      <c r="K168" s="3">
        <f t="shared" ca="1" si="59"/>
        <v>6</v>
      </c>
      <c r="L168" s="3" t="str">
        <f t="shared" ca="1" si="60"/>
        <v>Saskatchewan</v>
      </c>
      <c r="M168" s="3">
        <f t="shared" ca="1" si="63"/>
        <v>145905</v>
      </c>
      <c r="N168" s="3">
        <f t="shared" ca="1" si="61"/>
        <v>10747.96126242454</v>
      </c>
      <c r="O168" s="3">
        <f t="shared" ca="1" si="64"/>
        <v>82892.173293268075</v>
      </c>
      <c r="P168" s="3">
        <f t="shared" ca="1" si="62"/>
        <v>75878</v>
      </c>
      <c r="Q168" s="3">
        <f t="shared" ca="1" si="65"/>
        <v>20352.527176785006</v>
      </c>
      <c r="R168" s="3">
        <f t="shared" ca="1" si="66"/>
        <v>69535.630194038822</v>
      </c>
      <c r="S168" s="3">
        <f t="shared" ca="1" si="67"/>
        <v>298332.80348730693</v>
      </c>
      <c r="T168" s="3">
        <f t="shared" ca="1" si="68"/>
        <v>106978.48843920954</v>
      </c>
      <c r="U168" s="3">
        <f t="shared" ca="1" si="69"/>
        <v>191354.3150480974</v>
      </c>
    </row>
    <row r="169" spans="1:21" x14ac:dyDescent="0.3">
      <c r="A169" s="3">
        <f t="shared" ca="1" si="50"/>
        <v>2</v>
      </c>
      <c r="B169" s="3" t="str">
        <f t="shared" ca="1" si="51"/>
        <v>Women</v>
      </c>
      <c r="C169" s="3">
        <f t="shared" ca="1" si="52"/>
        <v>32</v>
      </c>
      <c r="D169" s="3">
        <f t="shared" ca="1" si="53"/>
        <v>6</v>
      </c>
      <c r="E169" s="3" t="str">
        <f t="shared" ca="1" si="54"/>
        <v>Agriculture</v>
      </c>
      <c r="F169" s="3">
        <f t="shared" ca="1" si="55"/>
        <v>5</v>
      </c>
      <c r="G169" s="3" t="str">
        <f t="shared" ca="1" si="49"/>
        <v>Other</v>
      </c>
      <c r="H169" s="3">
        <f t="shared" ca="1" si="56"/>
        <v>1</v>
      </c>
      <c r="I169" s="3">
        <f t="shared" ca="1" si="57"/>
        <v>1</v>
      </c>
      <c r="J169" s="3">
        <f t="shared" ca="1" si="58"/>
        <v>33170</v>
      </c>
      <c r="K169" s="3">
        <f t="shared" ca="1" si="59"/>
        <v>7</v>
      </c>
      <c r="L169" s="3" t="str">
        <f t="shared" ca="1" si="60"/>
        <v>Ontario</v>
      </c>
      <c r="M169" s="3">
        <f t="shared" ca="1" si="63"/>
        <v>99510</v>
      </c>
      <c r="N169" s="3">
        <f t="shared" ca="1" si="61"/>
        <v>40341.516950498633</v>
      </c>
      <c r="O169" s="3">
        <f t="shared" ca="1" si="64"/>
        <v>9270.3538441018663</v>
      </c>
      <c r="P169" s="3">
        <f t="shared" ca="1" si="62"/>
        <v>8208</v>
      </c>
      <c r="Q169" s="3">
        <f t="shared" ca="1" si="65"/>
        <v>5400.8433792081805</v>
      </c>
      <c r="R169" s="3">
        <f t="shared" ca="1" si="66"/>
        <v>6372.8117594985806</v>
      </c>
      <c r="S169" s="3">
        <f t="shared" ca="1" si="67"/>
        <v>115153.16560360044</v>
      </c>
      <c r="T169" s="3">
        <f t="shared" ca="1" si="68"/>
        <v>53950.360329706811</v>
      </c>
      <c r="U169" s="3">
        <f t="shared" ca="1" si="69"/>
        <v>61202.805273893631</v>
      </c>
    </row>
    <row r="170" spans="1:21" x14ac:dyDescent="0.3">
      <c r="A170" s="3">
        <f t="shared" ca="1" si="50"/>
        <v>2</v>
      </c>
      <c r="B170" s="3" t="str">
        <f t="shared" ca="1" si="51"/>
        <v>Women</v>
      </c>
      <c r="C170" s="3">
        <f t="shared" ca="1" si="52"/>
        <v>37</v>
      </c>
      <c r="D170" s="3">
        <f t="shared" ca="1" si="53"/>
        <v>6</v>
      </c>
      <c r="E170" s="3" t="str">
        <f t="shared" ca="1" si="54"/>
        <v>Agriculture</v>
      </c>
      <c r="F170" s="3">
        <f t="shared" ca="1" si="55"/>
        <v>4</v>
      </c>
      <c r="G170" s="3" t="str">
        <f t="shared" ca="1" si="49"/>
        <v>Technical</v>
      </c>
      <c r="H170" s="3">
        <f t="shared" ca="1" si="56"/>
        <v>2</v>
      </c>
      <c r="I170" s="3">
        <f t="shared" ca="1" si="57"/>
        <v>3</v>
      </c>
      <c r="J170" s="3">
        <f t="shared" ca="1" si="58"/>
        <v>47660</v>
      </c>
      <c r="K170" s="3">
        <f t="shared" ca="1" si="59"/>
        <v>1</v>
      </c>
      <c r="L170" s="3" t="str">
        <f t="shared" ca="1" si="60"/>
        <v>Yukon</v>
      </c>
      <c r="M170" s="3">
        <f t="shared" ca="1" si="63"/>
        <v>142980</v>
      </c>
      <c r="N170" s="3">
        <f t="shared" ca="1" si="61"/>
        <v>91322.390523847047</v>
      </c>
      <c r="O170" s="3">
        <f t="shared" ca="1" si="64"/>
        <v>131874.33726117661</v>
      </c>
      <c r="P170" s="3">
        <f t="shared" ca="1" si="62"/>
        <v>91272</v>
      </c>
      <c r="Q170" s="3">
        <f t="shared" ca="1" si="65"/>
        <v>13481.764722415077</v>
      </c>
      <c r="R170" s="3">
        <f t="shared" ca="1" si="66"/>
        <v>59491.979362158236</v>
      </c>
      <c r="S170" s="3">
        <f t="shared" ca="1" si="67"/>
        <v>334346.31662333483</v>
      </c>
      <c r="T170" s="3">
        <f t="shared" ca="1" si="68"/>
        <v>196076.15524626212</v>
      </c>
      <c r="U170" s="3">
        <f t="shared" ca="1" si="69"/>
        <v>138270.16137707271</v>
      </c>
    </row>
    <row r="171" spans="1:21" x14ac:dyDescent="0.3">
      <c r="A171" s="3">
        <f t="shared" ca="1" si="50"/>
        <v>1</v>
      </c>
      <c r="B171" s="3" t="str">
        <f t="shared" ca="1" si="51"/>
        <v>Men</v>
      </c>
      <c r="C171" s="3">
        <f t="shared" ca="1" si="52"/>
        <v>26</v>
      </c>
      <c r="D171" s="3">
        <f t="shared" ca="1" si="53"/>
        <v>5</v>
      </c>
      <c r="E171" s="3" t="str">
        <f t="shared" ca="1" si="54"/>
        <v>General Work</v>
      </c>
      <c r="F171" s="3">
        <f t="shared" ca="1" si="55"/>
        <v>2</v>
      </c>
      <c r="G171" s="3" t="str">
        <f t="shared" ca="1" si="49"/>
        <v>College</v>
      </c>
      <c r="H171" s="3">
        <f t="shared" ca="1" si="56"/>
        <v>2</v>
      </c>
      <c r="I171" s="3">
        <f t="shared" ca="1" si="57"/>
        <v>3</v>
      </c>
      <c r="J171" s="3">
        <f t="shared" ca="1" si="58"/>
        <v>77746</v>
      </c>
      <c r="K171" s="3">
        <f t="shared" ca="1" si="59"/>
        <v>13</v>
      </c>
      <c r="L171" s="3" t="str">
        <f t="shared" ca="1" si="60"/>
        <v>Prince Edward Island</v>
      </c>
      <c r="M171" s="3">
        <f t="shared" ca="1" si="63"/>
        <v>466476</v>
      </c>
      <c r="N171" s="3">
        <f t="shared" ca="1" si="61"/>
        <v>24841.395954860614</v>
      </c>
      <c r="O171" s="3">
        <f t="shared" ca="1" si="64"/>
        <v>115398.75724265938</v>
      </c>
      <c r="P171" s="3">
        <f t="shared" ca="1" si="62"/>
        <v>85833</v>
      </c>
      <c r="Q171" s="3">
        <f t="shared" ca="1" si="65"/>
        <v>37076.534121256242</v>
      </c>
      <c r="R171" s="3">
        <f t="shared" ca="1" si="66"/>
        <v>39122.256371186741</v>
      </c>
      <c r="S171" s="3">
        <f t="shared" ca="1" si="67"/>
        <v>620997.01361384604</v>
      </c>
      <c r="T171" s="3">
        <f t="shared" ca="1" si="68"/>
        <v>147750.93007611684</v>
      </c>
      <c r="U171" s="3">
        <f t="shared" ca="1" si="69"/>
        <v>473246.08353772922</v>
      </c>
    </row>
    <row r="172" spans="1:21" x14ac:dyDescent="0.3">
      <c r="A172" s="3">
        <f t="shared" ca="1" si="50"/>
        <v>2</v>
      </c>
      <c r="B172" s="3" t="str">
        <f t="shared" ca="1" si="51"/>
        <v>Women</v>
      </c>
      <c r="C172" s="3">
        <f t="shared" ca="1" si="52"/>
        <v>44</v>
      </c>
      <c r="D172" s="3">
        <f t="shared" ca="1" si="53"/>
        <v>4</v>
      </c>
      <c r="E172" s="3" t="str">
        <f t="shared" ca="1" si="54"/>
        <v>IT</v>
      </c>
      <c r="F172" s="3">
        <f t="shared" ca="1" si="55"/>
        <v>1</v>
      </c>
      <c r="G172" s="3" t="str">
        <f t="shared" ca="1" si="49"/>
        <v>High School</v>
      </c>
      <c r="H172" s="3">
        <f t="shared" ca="1" si="56"/>
        <v>3</v>
      </c>
      <c r="I172" s="3">
        <f t="shared" ca="1" si="57"/>
        <v>3</v>
      </c>
      <c r="J172" s="3">
        <f t="shared" ca="1" si="58"/>
        <v>67029</v>
      </c>
      <c r="K172" s="3">
        <f t="shared" ca="1" si="59"/>
        <v>11</v>
      </c>
      <c r="L172" s="3" t="str">
        <f t="shared" ca="1" si="60"/>
        <v>Nova Scotia</v>
      </c>
      <c r="M172" s="3">
        <f t="shared" ca="1" si="63"/>
        <v>201087</v>
      </c>
      <c r="N172" s="3">
        <f t="shared" ca="1" si="61"/>
        <v>7417.6727241094986</v>
      </c>
      <c r="O172" s="3">
        <f t="shared" ca="1" si="64"/>
        <v>147382.66721032059</v>
      </c>
      <c r="P172" s="3">
        <f t="shared" ca="1" si="62"/>
        <v>63764</v>
      </c>
      <c r="Q172" s="3">
        <f t="shared" ca="1" si="65"/>
        <v>3681.9558409419033</v>
      </c>
      <c r="R172" s="3">
        <f t="shared" ca="1" si="66"/>
        <v>96181.54435470773</v>
      </c>
      <c r="S172" s="3">
        <f t="shared" ca="1" si="67"/>
        <v>444651.21156502829</v>
      </c>
      <c r="T172" s="3">
        <f t="shared" ca="1" si="68"/>
        <v>74863.628565051389</v>
      </c>
      <c r="U172" s="3">
        <f t="shared" ca="1" si="69"/>
        <v>369787.58299997693</v>
      </c>
    </row>
    <row r="173" spans="1:21" x14ac:dyDescent="0.3">
      <c r="A173" s="3">
        <f t="shared" ca="1" si="50"/>
        <v>2</v>
      </c>
      <c r="B173" s="3" t="str">
        <f t="shared" ca="1" si="51"/>
        <v>Women</v>
      </c>
      <c r="C173" s="3">
        <f t="shared" ca="1" si="52"/>
        <v>35</v>
      </c>
      <c r="D173" s="3">
        <f t="shared" ca="1" si="53"/>
        <v>4</v>
      </c>
      <c r="E173" s="3" t="str">
        <f t="shared" ca="1" si="54"/>
        <v>IT</v>
      </c>
      <c r="F173" s="3">
        <f t="shared" ca="1" si="55"/>
        <v>3</v>
      </c>
      <c r="G173" s="3" t="str">
        <f t="shared" ca="1" si="49"/>
        <v>University</v>
      </c>
      <c r="H173" s="3">
        <f t="shared" ca="1" si="56"/>
        <v>4</v>
      </c>
      <c r="I173" s="3">
        <f t="shared" ca="1" si="57"/>
        <v>2</v>
      </c>
      <c r="J173" s="3">
        <f t="shared" ca="1" si="58"/>
        <v>30559</v>
      </c>
      <c r="K173" s="3">
        <f t="shared" ca="1" si="59"/>
        <v>12</v>
      </c>
      <c r="L173" s="3" t="str">
        <f t="shared" ca="1" si="60"/>
        <v>Prince Edward Island</v>
      </c>
      <c r="M173" s="3">
        <f t="shared" ca="1" si="63"/>
        <v>91677</v>
      </c>
      <c r="N173" s="3">
        <f t="shared" ca="1" si="61"/>
        <v>35431.090686175557</v>
      </c>
      <c r="O173" s="3">
        <f t="shared" ca="1" si="64"/>
        <v>6987.4779325237105</v>
      </c>
      <c r="P173" s="3">
        <f t="shared" ca="1" si="62"/>
        <v>6000</v>
      </c>
      <c r="Q173" s="3">
        <f t="shared" ca="1" si="65"/>
        <v>27818.909979333042</v>
      </c>
      <c r="R173" s="3">
        <f t="shared" ca="1" si="66"/>
        <v>25277.619867178277</v>
      </c>
      <c r="S173" s="3">
        <f t="shared" ca="1" si="67"/>
        <v>123942.09779970198</v>
      </c>
      <c r="T173" s="3">
        <f t="shared" ca="1" si="68"/>
        <v>69250.000665508604</v>
      </c>
      <c r="U173" s="3">
        <f t="shared" ca="1" si="69"/>
        <v>54692.097134193376</v>
      </c>
    </row>
    <row r="174" spans="1:21" x14ac:dyDescent="0.3">
      <c r="A174" s="3">
        <f t="shared" ca="1" si="50"/>
        <v>1</v>
      </c>
      <c r="B174" s="3" t="str">
        <f t="shared" ca="1" si="51"/>
        <v>Men</v>
      </c>
      <c r="C174" s="3">
        <f t="shared" ca="1" si="52"/>
        <v>26</v>
      </c>
      <c r="D174" s="3">
        <f t="shared" ca="1" si="53"/>
        <v>3</v>
      </c>
      <c r="E174" s="3" t="str">
        <f t="shared" ca="1" si="54"/>
        <v>Teaching</v>
      </c>
      <c r="F174" s="3">
        <f t="shared" ca="1" si="55"/>
        <v>4</v>
      </c>
      <c r="G174" s="3" t="str">
        <f t="shared" ca="1" si="49"/>
        <v>Technical</v>
      </c>
      <c r="H174" s="3">
        <f t="shared" ca="1" si="56"/>
        <v>0</v>
      </c>
      <c r="I174" s="3">
        <f t="shared" ca="1" si="57"/>
        <v>3</v>
      </c>
      <c r="J174" s="3">
        <f t="shared" ca="1" si="58"/>
        <v>89406</v>
      </c>
      <c r="K174" s="3">
        <f t="shared" ca="1" si="59"/>
        <v>7</v>
      </c>
      <c r="L174" s="3" t="str">
        <f t="shared" ca="1" si="60"/>
        <v>Ontario</v>
      </c>
      <c r="M174" s="3">
        <f t="shared" ca="1" si="63"/>
        <v>447030</v>
      </c>
      <c r="N174" s="3">
        <f t="shared" ca="1" si="61"/>
        <v>162831.22516287435</v>
      </c>
      <c r="O174" s="3">
        <f t="shared" ca="1" si="64"/>
        <v>260082.8966501478</v>
      </c>
      <c r="P174" s="3">
        <f t="shared" ca="1" si="62"/>
        <v>119663</v>
      </c>
      <c r="Q174" s="3">
        <f t="shared" ca="1" si="65"/>
        <v>89389.704212360797</v>
      </c>
      <c r="R174" s="3">
        <f t="shared" ca="1" si="66"/>
        <v>79199.440158221245</v>
      </c>
      <c r="S174" s="3">
        <f t="shared" ca="1" si="67"/>
        <v>786312.33680836915</v>
      </c>
      <c r="T174" s="3">
        <f t="shared" ca="1" si="68"/>
        <v>371883.92937523511</v>
      </c>
      <c r="U174" s="3">
        <f t="shared" ca="1" si="69"/>
        <v>414428.40743313404</v>
      </c>
    </row>
    <row r="175" spans="1:21" x14ac:dyDescent="0.3">
      <c r="A175" s="3">
        <f t="shared" ca="1" si="50"/>
        <v>2</v>
      </c>
      <c r="B175" s="3" t="str">
        <f t="shared" ca="1" si="51"/>
        <v>Women</v>
      </c>
      <c r="C175" s="3">
        <f t="shared" ca="1" si="52"/>
        <v>42</v>
      </c>
      <c r="D175" s="3">
        <f t="shared" ca="1" si="53"/>
        <v>6</v>
      </c>
      <c r="E175" s="3" t="str">
        <f t="shared" ca="1" si="54"/>
        <v>Agriculture</v>
      </c>
      <c r="F175" s="3">
        <f t="shared" ca="1" si="55"/>
        <v>1</v>
      </c>
      <c r="G175" s="3" t="str">
        <f t="shared" ca="1" si="49"/>
        <v>High School</v>
      </c>
      <c r="H175" s="3">
        <f t="shared" ca="1" si="56"/>
        <v>0</v>
      </c>
      <c r="I175" s="3">
        <f t="shared" ca="1" si="57"/>
        <v>3</v>
      </c>
      <c r="J175" s="3">
        <f t="shared" ca="1" si="58"/>
        <v>68405</v>
      </c>
      <c r="K175" s="3">
        <f t="shared" ca="1" si="59"/>
        <v>6</v>
      </c>
      <c r="L175" s="3" t="str">
        <f t="shared" ca="1" si="60"/>
        <v>Saskatchewan</v>
      </c>
      <c r="M175" s="3">
        <f t="shared" ca="1" si="63"/>
        <v>273620</v>
      </c>
      <c r="N175" s="3">
        <f t="shared" ca="1" si="61"/>
        <v>120105.79244150472</v>
      </c>
      <c r="O175" s="3">
        <f t="shared" ca="1" si="64"/>
        <v>31216.113556132481</v>
      </c>
      <c r="P175" s="3">
        <f t="shared" ca="1" si="62"/>
        <v>14402</v>
      </c>
      <c r="Q175" s="3">
        <f t="shared" ca="1" si="65"/>
        <v>52296.203143883104</v>
      </c>
      <c r="R175" s="3">
        <f t="shared" ca="1" si="66"/>
        <v>77428.603365656061</v>
      </c>
      <c r="S175" s="3">
        <f t="shared" ca="1" si="67"/>
        <v>382264.71692178852</v>
      </c>
      <c r="T175" s="3">
        <f t="shared" ca="1" si="68"/>
        <v>186803.99558538781</v>
      </c>
      <c r="U175" s="3">
        <f t="shared" ca="1" si="69"/>
        <v>195460.72133640072</v>
      </c>
    </row>
    <row r="176" spans="1:21" x14ac:dyDescent="0.3">
      <c r="A176" s="3">
        <f t="shared" ca="1" si="50"/>
        <v>1</v>
      </c>
      <c r="B176" s="3" t="str">
        <f t="shared" ca="1" si="51"/>
        <v>Men</v>
      </c>
      <c r="C176" s="3">
        <f t="shared" ca="1" si="52"/>
        <v>29</v>
      </c>
      <c r="D176" s="3">
        <f t="shared" ca="1" si="53"/>
        <v>3</v>
      </c>
      <c r="E176" s="3" t="str">
        <f t="shared" ca="1" si="54"/>
        <v>Teaching</v>
      </c>
      <c r="F176" s="3">
        <f t="shared" ca="1" si="55"/>
        <v>2</v>
      </c>
      <c r="G176" s="3" t="str">
        <f t="shared" ca="1" si="49"/>
        <v>College</v>
      </c>
      <c r="H176" s="3">
        <f t="shared" ca="1" si="56"/>
        <v>1</v>
      </c>
      <c r="I176" s="3">
        <f t="shared" ca="1" si="57"/>
        <v>2</v>
      </c>
      <c r="J176" s="3">
        <f t="shared" ca="1" si="58"/>
        <v>62602</v>
      </c>
      <c r="K176" s="3">
        <f t="shared" ca="1" si="59"/>
        <v>7</v>
      </c>
      <c r="L176" s="3" t="str">
        <f t="shared" ca="1" si="60"/>
        <v>Ontario</v>
      </c>
      <c r="M176" s="3">
        <f t="shared" ca="1" si="63"/>
        <v>313010</v>
      </c>
      <c r="N176" s="3">
        <f t="shared" ca="1" si="61"/>
        <v>27632.900897013173</v>
      </c>
      <c r="O176" s="3">
        <f t="shared" ca="1" si="64"/>
        <v>119840.90159805797</v>
      </c>
      <c r="P176" s="3">
        <f t="shared" ca="1" si="62"/>
        <v>32906</v>
      </c>
      <c r="Q176" s="3">
        <f t="shared" ca="1" si="65"/>
        <v>19357.870118787938</v>
      </c>
      <c r="R176" s="3">
        <f t="shared" ca="1" si="66"/>
        <v>9579.3996158593945</v>
      </c>
      <c r="S176" s="3">
        <f t="shared" ca="1" si="67"/>
        <v>442430.30121391732</v>
      </c>
      <c r="T176" s="3">
        <f t="shared" ca="1" si="68"/>
        <v>79896.771015801103</v>
      </c>
      <c r="U176" s="3">
        <f t="shared" ca="1" si="69"/>
        <v>362533.5301981162</v>
      </c>
    </row>
    <row r="177" spans="1:21" x14ac:dyDescent="0.3">
      <c r="A177" s="3">
        <f t="shared" ca="1" si="50"/>
        <v>1</v>
      </c>
      <c r="B177" s="3" t="str">
        <f t="shared" ca="1" si="51"/>
        <v>Men</v>
      </c>
      <c r="C177" s="3">
        <f t="shared" ca="1" si="52"/>
        <v>33</v>
      </c>
      <c r="D177" s="3">
        <f t="shared" ca="1" si="53"/>
        <v>5</v>
      </c>
      <c r="E177" s="3" t="str">
        <f t="shared" ca="1" si="54"/>
        <v>General Work</v>
      </c>
      <c r="F177" s="3">
        <f t="shared" ca="1" si="55"/>
        <v>2</v>
      </c>
      <c r="G177" s="3" t="str">
        <f t="shared" ca="1" si="49"/>
        <v>College</v>
      </c>
      <c r="H177" s="3">
        <f t="shared" ca="1" si="56"/>
        <v>4</v>
      </c>
      <c r="I177" s="3">
        <f t="shared" ca="1" si="57"/>
        <v>3</v>
      </c>
      <c r="J177" s="3">
        <f t="shared" ca="1" si="58"/>
        <v>89589</v>
      </c>
      <c r="K177" s="3">
        <f t="shared" ca="1" si="59"/>
        <v>13</v>
      </c>
      <c r="L177" s="3" t="str">
        <f t="shared" ca="1" si="60"/>
        <v>Prince Edward Island</v>
      </c>
      <c r="M177" s="3">
        <f t="shared" ca="1" si="63"/>
        <v>447945</v>
      </c>
      <c r="N177" s="3">
        <f t="shared" ca="1" si="61"/>
        <v>242316.56667560778</v>
      </c>
      <c r="O177" s="3">
        <f t="shared" ca="1" si="64"/>
        <v>81843.313812919718</v>
      </c>
      <c r="P177" s="3">
        <f t="shared" ca="1" si="62"/>
        <v>15945</v>
      </c>
      <c r="Q177" s="3">
        <f t="shared" ca="1" si="65"/>
        <v>8157.8954964536806</v>
      </c>
      <c r="R177" s="3">
        <f t="shared" ca="1" si="66"/>
        <v>84427.396089154179</v>
      </c>
      <c r="S177" s="3">
        <f t="shared" ca="1" si="67"/>
        <v>614215.70990207384</v>
      </c>
      <c r="T177" s="3">
        <f t="shared" ca="1" si="68"/>
        <v>266419.46217206144</v>
      </c>
      <c r="U177" s="3">
        <f t="shared" ca="1" si="69"/>
        <v>347796.2477300124</v>
      </c>
    </row>
    <row r="178" spans="1:21" x14ac:dyDescent="0.3">
      <c r="A178" s="3">
        <f t="shared" ca="1" si="50"/>
        <v>1</v>
      </c>
      <c r="B178" s="3" t="str">
        <f t="shared" ca="1" si="51"/>
        <v>Men</v>
      </c>
      <c r="C178" s="3">
        <f t="shared" ca="1" si="52"/>
        <v>25</v>
      </c>
      <c r="D178" s="3">
        <f t="shared" ca="1" si="53"/>
        <v>6</v>
      </c>
      <c r="E178" s="3" t="str">
        <f t="shared" ca="1" si="54"/>
        <v>Agriculture</v>
      </c>
      <c r="F178" s="3">
        <f t="shared" ca="1" si="55"/>
        <v>3</v>
      </c>
      <c r="G178" s="3" t="str">
        <f t="shared" ca="1" si="49"/>
        <v>University</v>
      </c>
      <c r="H178" s="3">
        <f t="shared" ca="1" si="56"/>
        <v>0</v>
      </c>
      <c r="I178" s="3">
        <f t="shared" ca="1" si="57"/>
        <v>1</v>
      </c>
      <c r="J178" s="3">
        <f t="shared" ca="1" si="58"/>
        <v>59635</v>
      </c>
      <c r="K178" s="3">
        <f t="shared" ca="1" si="59"/>
        <v>13</v>
      </c>
      <c r="L178" s="3" t="str">
        <f t="shared" ca="1" si="60"/>
        <v>Prince Edward Island</v>
      </c>
      <c r="M178" s="3">
        <f t="shared" ca="1" si="63"/>
        <v>238540</v>
      </c>
      <c r="N178" s="3">
        <f t="shared" ca="1" si="61"/>
        <v>64938.064979356255</v>
      </c>
      <c r="O178" s="3">
        <f t="shared" ca="1" si="64"/>
        <v>53072.85159309992</v>
      </c>
      <c r="P178" s="3">
        <f t="shared" ca="1" si="62"/>
        <v>9275</v>
      </c>
      <c r="Q178" s="3">
        <f t="shared" ca="1" si="65"/>
        <v>49106.42297596654</v>
      </c>
      <c r="R178" s="3">
        <f t="shared" ca="1" si="66"/>
        <v>25511.902047965516</v>
      </c>
      <c r="S178" s="3">
        <f t="shared" ca="1" si="67"/>
        <v>317124.75364106544</v>
      </c>
      <c r="T178" s="3">
        <f t="shared" ca="1" si="68"/>
        <v>123319.48795532278</v>
      </c>
      <c r="U178" s="3">
        <f t="shared" ca="1" si="69"/>
        <v>193805.26568574266</v>
      </c>
    </row>
    <row r="179" spans="1:21" x14ac:dyDescent="0.3">
      <c r="A179" s="3">
        <f t="shared" ca="1" si="50"/>
        <v>1</v>
      </c>
      <c r="B179" s="3" t="str">
        <f t="shared" ca="1" si="51"/>
        <v>Men</v>
      </c>
      <c r="C179" s="3">
        <f t="shared" ca="1" si="52"/>
        <v>33</v>
      </c>
      <c r="D179" s="3">
        <f t="shared" ca="1" si="53"/>
        <v>6</v>
      </c>
      <c r="E179" s="3" t="str">
        <f t="shared" ca="1" si="54"/>
        <v>Agriculture</v>
      </c>
      <c r="F179" s="3">
        <f t="shared" ca="1" si="55"/>
        <v>1</v>
      </c>
      <c r="G179" s="3" t="str">
        <f t="shared" ca="1" si="49"/>
        <v>High School</v>
      </c>
      <c r="H179" s="3">
        <f t="shared" ca="1" si="56"/>
        <v>4</v>
      </c>
      <c r="I179" s="3">
        <f t="shared" ca="1" si="57"/>
        <v>2</v>
      </c>
      <c r="J179" s="3">
        <f t="shared" ca="1" si="58"/>
        <v>68512</v>
      </c>
      <c r="K179" s="3">
        <f t="shared" ca="1" si="59"/>
        <v>1</v>
      </c>
      <c r="L179" s="3" t="str">
        <f t="shared" ca="1" si="60"/>
        <v>Yukon</v>
      </c>
      <c r="M179" s="3">
        <f t="shared" ca="1" si="63"/>
        <v>205536</v>
      </c>
      <c r="N179" s="3">
        <f t="shared" ca="1" si="61"/>
        <v>14124.146799467069</v>
      </c>
      <c r="O179" s="3">
        <f t="shared" ca="1" si="64"/>
        <v>25963.166403552517</v>
      </c>
      <c r="P179" s="3">
        <f t="shared" ca="1" si="62"/>
        <v>5152</v>
      </c>
      <c r="Q179" s="3">
        <f t="shared" ca="1" si="65"/>
        <v>26116.616261578412</v>
      </c>
      <c r="R179" s="3">
        <f t="shared" ca="1" si="66"/>
        <v>66401.019348565605</v>
      </c>
      <c r="S179" s="3">
        <f t="shared" ca="1" si="67"/>
        <v>297900.18575211812</v>
      </c>
      <c r="T179" s="3">
        <f t="shared" ca="1" si="68"/>
        <v>45392.76306104548</v>
      </c>
      <c r="U179" s="3">
        <f t="shared" ca="1" si="69"/>
        <v>252507.42269107263</v>
      </c>
    </row>
    <row r="180" spans="1:21" x14ac:dyDescent="0.3">
      <c r="A180" s="3">
        <f t="shared" ca="1" si="50"/>
        <v>2</v>
      </c>
      <c r="B180" s="3" t="str">
        <f t="shared" ca="1" si="51"/>
        <v>Women</v>
      </c>
      <c r="C180" s="3">
        <f t="shared" ca="1" si="52"/>
        <v>38</v>
      </c>
      <c r="D180" s="3">
        <f t="shared" ca="1" si="53"/>
        <v>1</v>
      </c>
      <c r="E180" s="3" t="str">
        <f t="shared" ca="1" si="54"/>
        <v>Health</v>
      </c>
      <c r="F180" s="3">
        <f t="shared" ca="1" si="55"/>
        <v>3</v>
      </c>
      <c r="G180" s="3" t="str">
        <f t="shared" ca="1" si="49"/>
        <v>University</v>
      </c>
      <c r="H180" s="3">
        <f t="shared" ca="1" si="56"/>
        <v>1</v>
      </c>
      <c r="I180" s="3">
        <f t="shared" ca="1" si="57"/>
        <v>1</v>
      </c>
      <c r="J180" s="3">
        <f t="shared" ca="1" si="58"/>
        <v>85662</v>
      </c>
      <c r="K180" s="3">
        <f t="shared" ca="1" si="59"/>
        <v>8</v>
      </c>
      <c r="L180" s="3" t="str">
        <f t="shared" ca="1" si="60"/>
        <v>Quebec</v>
      </c>
      <c r="M180" s="3">
        <f t="shared" ca="1" si="63"/>
        <v>513972</v>
      </c>
      <c r="N180" s="3">
        <f t="shared" ca="1" si="61"/>
        <v>125259.47385711996</v>
      </c>
      <c r="O180" s="3">
        <f t="shared" ca="1" si="64"/>
        <v>17225.516680309043</v>
      </c>
      <c r="P180" s="3">
        <f t="shared" ca="1" si="62"/>
        <v>16604</v>
      </c>
      <c r="Q180" s="3">
        <f t="shared" ca="1" si="65"/>
        <v>79648.340625539931</v>
      </c>
      <c r="R180" s="3">
        <f t="shared" ca="1" si="66"/>
        <v>2823.6701374093109</v>
      </c>
      <c r="S180" s="3">
        <f t="shared" ca="1" si="67"/>
        <v>534021.18681771844</v>
      </c>
      <c r="T180" s="3">
        <f t="shared" ca="1" si="68"/>
        <v>221511.81448265992</v>
      </c>
      <c r="U180" s="3">
        <f t="shared" ca="1" si="69"/>
        <v>312509.37233505852</v>
      </c>
    </row>
    <row r="181" spans="1:21" x14ac:dyDescent="0.3">
      <c r="A181" s="3">
        <f t="shared" ca="1" si="50"/>
        <v>1</v>
      </c>
      <c r="B181" s="3" t="str">
        <f t="shared" ca="1" si="51"/>
        <v>Men</v>
      </c>
      <c r="C181" s="3">
        <f t="shared" ca="1" si="52"/>
        <v>32</v>
      </c>
      <c r="D181" s="3">
        <f t="shared" ca="1" si="53"/>
        <v>2</v>
      </c>
      <c r="E181" s="3" t="str">
        <f t="shared" ca="1" si="54"/>
        <v>Construction</v>
      </c>
      <c r="F181" s="3">
        <f t="shared" ca="1" si="55"/>
        <v>2</v>
      </c>
      <c r="G181" s="3" t="str">
        <f t="shared" ca="1" si="49"/>
        <v>College</v>
      </c>
      <c r="H181" s="3">
        <f t="shared" ca="1" si="56"/>
        <v>3</v>
      </c>
      <c r="I181" s="3">
        <f t="shared" ca="1" si="57"/>
        <v>2</v>
      </c>
      <c r="J181" s="3">
        <f t="shared" ca="1" si="58"/>
        <v>33465</v>
      </c>
      <c r="K181" s="3">
        <f t="shared" ca="1" si="59"/>
        <v>7</v>
      </c>
      <c r="L181" s="3" t="str">
        <f t="shared" ca="1" si="60"/>
        <v>Ontario</v>
      </c>
      <c r="M181" s="3">
        <f t="shared" ca="1" si="63"/>
        <v>100395</v>
      </c>
      <c r="N181" s="3">
        <f t="shared" ca="1" si="61"/>
        <v>47649.96046383644</v>
      </c>
      <c r="O181" s="3">
        <f t="shared" ca="1" si="64"/>
        <v>8123.9878148085445</v>
      </c>
      <c r="P181" s="3">
        <f t="shared" ca="1" si="62"/>
        <v>6478</v>
      </c>
      <c r="Q181" s="3">
        <f t="shared" ca="1" si="65"/>
        <v>33313.835464858093</v>
      </c>
      <c r="R181" s="3">
        <f t="shared" ca="1" si="66"/>
        <v>11851.019645606069</v>
      </c>
      <c r="S181" s="3">
        <f t="shared" ca="1" si="67"/>
        <v>120370.00746041461</v>
      </c>
      <c r="T181" s="3">
        <f t="shared" ca="1" si="68"/>
        <v>87441.795928694541</v>
      </c>
      <c r="U181" s="3">
        <f t="shared" ca="1" si="69"/>
        <v>32928.211531720066</v>
      </c>
    </row>
    <row r="182" spans="1:21" x14ac:dyDescent="0.3">
      <c r="A182" s="3">
        <f t="shared" ca="1" si="50"/>
        <v>1</v>
      </c>
      <c r="B182" s="3" t="str">
        <f t="shared" ca="1" si="51"/>
        <v>Men</v>
      </c>
      <c r="C182" s="3">
        <f t="shared" ca="1" si="52"/>
        <v>44</v>
      </c>
      <c r="D182" s="3">
        <f t="shared" ca="1" si="53"/>
        <v>1</v>
      </c>
      <c r="E182" s="3" t="str">
        <f t="shared" ca="1" si="54"/>
        <v>Health</v>
      </c>
      <c r="F182" s="3">
        <f t="shared" ca="1" si="55"/>
        <v>2</v>
      </c>
      <c r="G182" s="3" t="str">
        <f t="shared" ca="1" si="49"/>
        <v>College</v>
      </c>
      <c r="H182" s="3">
        <f t="shared" ca="1" si="56"/>
        <v>3</v>
      </c>
      <c r="I182" s="3">
        <f t="shared" ca="1" si="57"/>
        <v>2</v>
      </c>
      <c r="J182" s="3">
        <f t="shared" ca="1" si="58"/>
        <v>32527</v>
      </c>
      <c r="K182" s="3">
        <f t="shared" ca="1" si="59"/>
        <v>8</v>
      </c>
      <c r="L182" s="3" t="str">
        <f t="shared" ca="1" si="60"/>
        <v>Quebec</v>
      </c>
      <c r="M182" s="3">
        <f t="shared" ca="1" si="63"/>
        <v>130108</v>
      </c>
      <c r="N182" s="3">
        <f t="shared" ca="1" si="61"/>
        <v>85863.639539822107</v>
      </c>
      <c r="O182" s="3">
        <f t="shared" ca="1" si="64"/>
        <v>61403.543654772249</v>
      </c>
      <c r="P182" s="3">
        <f t="shared" ca="1" si="62"/>
        <v>8642</v>
      </c>
      <c r="Q182" s="3">
        <f t="shared" ca="1" si="65"/>
        <v>3668.4234142865075</v>
      </c>
      <c r="R182" s="3">
        <f t="shared" ca="1" si="66"/>
        <v>19527.123650422902</v>
      </c>
      <c r="S182" s="3">
        <f t="shared" ca="1" si="67"/>
        <v>211038.66730519515</v>
      </c>
      <c r="T182" s="3">
        <f t="shared" ca="1" si="68"/>
        <v>98174.062954108609</v>
      </c>
      <c r="U182" s="3">
        <f t="shared" ca="1" si="69"/>
        <v>112864.60435108654</v>
      </c>
    </row>
    <row r="183" spans="1:21" x14ac:dyDescent="0.3">
      <c r="A183" s="3">
        <f t="shared" ca="1" si="50"/>
        <v>2</v>
      </c>
      <c r="B183" s="3" t="str">
        <f t="shared" ca="1" si="51"/>
        <v>Women</v>
      </c>
      <c r="C183" s="3">
        <f t="shared" ca="1" si="52"/>
        <v>36</v>
      </c>
      <c r="D183" s="3">
        <f t="shared" ca="1" si="53"/>
        <v>5</v>
      </c>
      <c r="E183" s="3" t="str">
        <f t="shared" ca="1" si="54"/>
        <v>General Work</v>
      </c>
      <c r="F183" s="3">
        <f t="shared" ca="1" si="55"/>
        <v>2</v>
      </c>
      <c r="G183" s="3" t="str">
        <f t="shared" ca="1" si="49"/>
        <v>College</v>
      </c>
      <c r="H183" s="3">
        <f t="shared" ca="1" si="56"/>
        <v>1</v>
      </c>
      <c r="I183" s="3">
        <f t="shared" ca="1" si="57"/>
        <v>3</v>
      </c>
      <c r="J183" s="3">
        <f t="shared" ca="1" si="58"/>
        <v>72665</v>
      </c>
      <c r="K183" s="3">
        <f t="shared" ca="1" si="59"/>
        <v>1</v>
      </c>
      <c r="L183" s="3" t="str">
        <f t="shared" ca="1" si="60"/>
        <v>Yukon</v>
      </c>
      <c r="M183" s="3">
        <f t="shared" ca="1" si="63"/>
        <v>290660</v>
      </c>
      <c r="N183" s="3">
        <f t="shared" ca="1" si="61"/>
        <v>167355.53191662961</v>
      </c>
      <c r="O183" s="3">
        <f t="shared" ca="1" si="64"/>
        <v>143693.71126932869</v>
      </c>
      <c r="P183" s="3">
        <f t="shared" ca="1" si="62"/>
        <v>140399</v>
      </c>
      <c r="Q183" s="3">
        <f t="shared" ca="1" si="65"/>
        <v>19898.398751192381</v>
      </c>
      <c r="R183" s="3">
        <f t="shared" ca="1" si="66"/>
        <v>93744.015231245314</v>
      </c>
      <c r="S183" s="3">
        <f t="shared" ca="1" si="67"/>
        <v>528097.72650057403</v>
      </c>
      <c r="T183" s="3">
        <f t="shared" ca="1" si="68"/>
        <v>327652.93066782202</v>
      </c>
      <c r="U183" s="3">
        <f t="shared" ca="1" si="69"/>
        <v>200444.79583275202</v>
      </c>
    </row>
    <row r="184" spans="1:21" x14ac:dyDescent="0.3">
      <c r="A184" s="3">
        <f t="shared" ca="1" si="50"/>
        <v>1</v>
      </c>
      <c r="B184" s="3" t="str">
        <f t="shared" ca="1" si="51"/>
        <v>Men</v>
      </c>
      <c r="C184" s="3">
        <f t="shared" ca="1" si="52"/>
        <v>40</v>
      </c>
      <c r="D184" s="3">
        <f t="shared" ca="1" si="53"/>
        <v>4</v>
      </c>
      <c r="E184" s="3" t="str">
        <f t="shared" ca="1" si="54"/>
        <v>IT</v>
      </c>
      <c r="F184" s="3">
        <f t="shared" ca="1" si="55"/>
        <v>3</v>
      </c>
      <c r="G184" s="3" t="str">
        <f t="shared" ca="1" si="49"/>
        <v>University</v>
      </c>
      <c r="H184" s="3">
        <f t="shared" ca="1" si="56"/>
        <v>1</v>
      </c>
      <c r="I184" s="3">
        <f t="shared" ca="1" si="57"/>
        <v>2</v>
      </c>
      <c r="J184" s="3">
        <f t="shared" ca="1" si="58"/>
        <v>43115</v>
      </c>
      <c r="K184" s="3">
        <f t="shared" ca="1" si="59"/>
        <v>3</v>
      </c>
      <c r="L184" s="3" t="str">
        <f t="shared" ca="1" si="60"/>
        <v>Northwest TR</v>
      </c>
      <c r="M184" s="3">
        <f t="shared" ca="1" si="63"/>
        <v>215575</v>
      </c>
      <c r="N184" s="3">
        <f t="shared" ca="1" si="61"/>
        <v>39218.083208794749</v>
      </c>
      <c r="O184" s="3">
        <f t="shared" ca="1" si="64"/>
        <v>35506.135222668454</v>
      </c>
      <c r="P184" s="3">
        <f t="shared" ca="1" si="62"/>
        <v>28744</v>
      </c>
      <c r="Q184" s="3">
        <f t="shared" ca="1" si="65"/>
        <v>23616.988761721954</v>
      </c>
      <c r="R184" s="3">
        <f t="shared" ca="1" si="66"/>
        <v>32986.17667216737</v>
      </c>
      <c r="S184" s="3">
        <f t="shared" ca="1" si="67"/>
        <v>284067.31189483585</v>
      </c>
      <c r="T184" s="3">
        <f t="shared" ca="1" si="68"/>
        <v>91579.071970516699</v>
      </c>
      <c r="U184" s="3">
        <f t="shared" ca="1" si="69"/>
        <v>192488.23992431915</v>
      </c>
    </row>
    <row r="185" spans="1:21" x14ac:dyDescent="0.3">
      <c r="A185" s="3">
        <f t="shared" ca="1" si="50"/>
        <v>1</v>
      </c>
      <c r="B185" s="3" t="str">
        <f t="shared" ca="1" si="51"/>
        <v>Men</v>
      </c>
      <c r="C185" s="3">
        <f t="shared" ca="1" si="52"/>
        <v>26</v>
      </c>
      <c r="D185" s="3">
        <f t="shared" ca="1" si="53"/>
        <v>5</v>
      </c>
      <c r="E185" s="3" t="str">
        <f t="shared" ca="1" si="54"/>
        <v>General Work</v>
      </c>
      <c r="F185" s="3">
        <f t="shared" ca="1" si="55"/>
        <v>5</v>
      </c>
      <c r="G185" s="3" t="str">
        <f t="shared" ca="1" si="49"/>
        <v>Other</v>
      </c>
      <c r="H185" s="3">
        <f t="shared" ca="1" si="56"/>
        <v>0</v>
      </c>
      <c r="I185" s="3">
        <f t="shared" ca="1" si="57"/>
        <v>3</v>
      </c>
      <c r="J185" s="3">
        <f t="shared" ca="1" si="58"/>
        <v>48707</v>
      </c>
      <c r="K185" s="3">
        <f t="shared" ca="1" si="59"/>
        <v>7</v>
      </c>
      <c r="L185" s="3" t="str">
        <f t="shared" ca="1" si="60"/>
        <v>Ontario</v>
      </c>
      <c r="M185" s="3">
        <f t="shared" ca="1" si="63"/>
        <v>243535</v>
      </c>
      <c r="N185" s="3">
        <f t="shared" ca="1" si="61"/>
        <v>77616.680555211336</v>
      </c>
      <c r="O185" s="3">
        <f t="shared" ca="1" si="64"/>
        <v>10770.283238693393</v>
      </c>
      <c r="P185" s="3">
        <f t="shared" ca="1" si="62"/>
        <v>3809</v>
      </c>
      <c r="Q185" s="3">
        <f t="shared" ca="1" si="65"/>
        <v>27069.300295897094</v>
      </c>
      <c r="R185" s="3">
        <f t="shared" ca="1" si="66"/>
        <v>9954.2986616899889</v>
      </c>
      <c r="S185" s="3">
        <f t="shared" ca="1" si="67"/>
        <v>264259.5819003834</v>
      </c>
      <c r="T185" s="3">
        <f t="shared" ca="1" si="68"/>
        <v>108494.98085110843</v>
      </c>
      <c r="U185" s="3">
        <f t="shared" ca="1" si="69"/>
        <v>155764.60104927496</v>
      </c>
    </row>
    <row r="186" spans="1:21" x14ac:dyDescent="0.3">
      <c r="A186" s="3">
        <f t="shared" ca="1" si="50"/>
        <v>2</v>
      </c>
      <c r="B186" s="3" t="str">
        <f t="shared" ca="1" si="51"/>
        <v>Women</v>
      </c>
      <c r="C186" s="3">
        <f t="shared" ca="1" si="52"/>
        <v>25</v>
      </c>
      <c r="D186" s="3">
        <f t="shared" ca="1" si="53"/>
        <v>3</v>
      </c>
      <c r="E186" s="3" t="str">
        <f t="shared" ca="1" si="54"/>
        <v>Teaching</v>
      </c>
      <c r="F186" s="3">
        <f t="shared" ca="1" si="55"/>
        <v>4</v>
      </c>
      <c r="G186" s="3" t="str">
        <f t="shared" ca="1" si="49"/>
        <v>Technical</v>
      </c>
      <c r="H186" s="3">
        <f t="shared" ca="1" si="56"/>
        <v>3</v>
      </c>
      <c r="I186" s="3">
        <f t="shared" ca="1" si="57"/>
        <v>1</v>
      </c>
      <c r="J186" s="3">
        <f t="shared" ca="1" si="58"/>
        <v>81837</v>
      </c>
      <c r="K186" s="3">
        <f t="shared" ca="1" si="59"/>
        <v>7</v>
      </c>
      <c r="L186" s="3" t="str">
        <f t="shared" ca="1" si="60"/>
        <v>Ontario</v>
      </c>
      <c r="M186" s="3">
        <f t="shared" ca="1" si="63"/>
        <v>491022</v>
      </c>
      <c r="N186" s="3">
        <f t="shared" ca="1" si="61"/>
        <v>451754.14301627321</v>
      </c>
      <c r="O186" s="3">
        <f t="shared" ca="1" si="64"/>
        <v>77471.008248087164</v>
      </c>
      <c r="P186" s="3">
        <f t="shared" ca="1" si="62"/>
        <v>60029</v>
      </c>
      <c r="Q186" s="3">
        <f t="shared" ca="1" si="65"/>
        <v>63447.351103339352</v>
      </c>
      <c r="R186" s="3">
        <f t="shared" ca="1" si="66"/>
        <v>7429.6547374912097</v>
      </c>
      <c r="S186" s="3">
        <f t="shared" ca="1" si="67"/>
        <v>575922.6629855783</v>
      </c>
      <c r="T186" s="3">
        <f t="shared" ca="1" si="68"/>
        <v>575230.49411961262</v>
      </c>
      <c r="U186" s="3">
        <f t="shared" ca="1" si="69"/>
        <v>692.16886596567929</v>
      </c>
    </row>
    <row r="187" spans="1:21" x14ac:dyDescent="0.3">
      <c r="A187" s="3">
        <f t="shared" ca="1" si="50"/>
        <v>1</v>
      </c>
      <c r="B187" s="3" t="str">
        <f t="shared" ca="1" si="51"/>
        <v>Men</v>
      </c>
      <c r="C187" s="3">
        <f t="shared" ca="1" si="52"/>
        <v>42</v>
      </c>
      <c r="D187" s="3">
        <f t="shared" ca="1" si="53"/>
        <v>3</v>
      </c>
      <c r="E187" s="3" t="str">
        <f t="shared" ca="1" si="54"/>
        <v>Teaching</v>
      </c>
      <c r="F187" s="3">
        <f t="shared" ca="1" si="55"/>
        <v>3</v>
      </c>
      <c r="G187" s="3" t="str">
        <f t="shared" ca="1" si="49"/>
        <v>University</v>
      </c>
      <c r="H187" s="3">
        <f t="shared" ca="1" si="56"/>
        <v>1</v>
      </c>
      <c r="I187" s="3">
        <f t="shared" ca="1" si="57"/>
        <v>2</v>
      </c>
      <c r="J187" s="3">
        <f t="shared" ca="1" si="58"/>
        <v>31991</v>
      </c>
      <c r="K187" s="3">
        <f t="shared" ca="1" si="59"/>
        <v>8</v>
      </c>
      <c r="L187" s="3" t="str">
        <f t="shared" ca="1" si="60"/>
        <v>Quebec</v>
      </c>
      <c r="M187" s="3">
        <f t="shared" ca="1" si="63"/>
        <v>95973</v>
      </c>
      <c r="N187" s="3">
        <f t="shared" ca="1" si="61"/>
        <v>94892.596307067288</v>
      </c>
      <c r="O187" s="3">
        <f t="shared" ca="1" si="64"/>
        <v>26960.269124397051</v>
      </c>
      <c r="P187" s="3">
        <f t="shared" ca="1" si="62"/>
        <v>26300</v>
      </c>
      <c r="Q187" s="3">
        <f t="shared" ca="1" si="65"/>
        <v>12206.123863950284</v>
      </c>
      <c r="R187" s="3">
        <f t="shared" ca="1" si="66"/>
        <v>32743.416527431451</v>
      </c>
      <c r="S187" s="3">
        <f t="shared" ca="1" si="67"/>
        <v>155676.68565182851</v>
      </c>
      <c r="T187" s="3">
        <f t="shared" ca="1" si="68"/>
        <v>133398.72017101757</v>
      </c>
      <c r="U187" s="3">
        <f t="shared" ca="1" si="69"/>
        <v>22277.965480810934</v>
      </c>
    </row>
    <row r="188" spans="1:21" x14ac:dyDescent="0.3">
      <c r="A188" s="3">
        <f t="shared" ca="1" si="50"/>
        <v>2</v>
      </c>
      <c r="B188" s="3" t="str">
        <f t="shared" ca="1" si="51"/>
        <v>Women</v>
      </c>
      <c r="C188" s="3">
        <f t="shared" ca="1" si="52"/>
        <v>32</v>
      </c>
      <c r="D188" s="3">
        <f t="shared" ca="1" si="53"/>
        <v>2</v>
      </c>
      <c r="E188" s="3" t="str">
        <f t="shared" ca="1" si="54"/>
        <v>Construction</v>
      </c>
      <c r="F188" s="3">
        <f t="shared" ca="1" si="55"/>
        <v>5</v>
      </c>
      <c r="G188" s="3" t="str">
        <f t="shared" ca="1" si="49"/>
        <v>Other</v>
      </c>
      <c r="H188" s="3">
        <f t="shared" ca="1" si="56"/>
        <v>2</v>
      </c>
      <c r="I188" s="3">
        <f t="shared" ca="1" si="57"/>
        <v>2</v>
      </c>
      <c r="J188" s="3">
        <f t="shared" ca="1" si="58"/>
        <v>65676</v>
      </c>
      <c r="K188" s="3">
        <f t="shared" ca="1" si="59"/>
        <v>3</v>
      </c>
      <c r="L188" s="3" t="str">
        <f t="shared" ca="1" si="60"/>
        <v>Northwest TR</v>
      </c>
      <c r="M188" s="3">
        <f t="shared" ca="1" si="63"/>
        <v>262704</v>
      </c>
      <c r="N188" s="3">
        <f t="shared" ca="1" si="61"/>
        <v>131605.5371190334</v>
      </c>
      <c r="O188" s="3">
        <f t="shared" ca="1" si="64"/>
        <v>93689.187240276486</v>
      </c>
      <c r="P188" s="3">
        <f t="shared" ca="1" si="62"/>
        <v>26072</v>
      </c>
      <c r="Q188" s="3">
        <f t="shared" ca="1" si="65"/>
        <v>33716.450911190739</v>
      </c>
      <c r="R188" s="3">
        <f t="shared" ca="1" si="66"/>
        <v>51985.725396253678</v>
      </c>
      <c r="S188" s="3">
        <f t="shared" ca="1" si="67"/>
        <v>408378.91263653018</v>
      </c>
      <c r="T188" s="3">
        <f t="shared" ca="1" si="68"/>
        <v>191393.98803022414</v>
      </c>
      <c r="U188" s="3">
        <f t="shared" ca="1" si="69"/>
        <v>216984.92460630604</v>
      </c>
    </row>
    <row r="189" spans="1:21" x14ac:dyDescent="0.3">
      <c r="A189" s="3">
        <f t="shared" ca="1" si="50"/>
        <v>2</v>
      </c>
      <c r="B189" s="3" t="str">
        <f t="shared" ca="1" si="51"/>
        <v>Women</v>
      </c>
      <c r="C189" s="3">
        <f t="shared" ca="1" si="52"/>
        <v>36</v>
      </c>
      <c r="D189" s="3">
        <f t="shared" ca="1" si="53"/>
        <v>2</v>
      </c>
      <c r="E189" s="3" t="str">
        <f t="shared" ca="1" si="54"/>
        <v>Construction</v>
      </c>
      <c r="F189" s="3">
        <f t="shared" ca="1" si="55"/>
        <v>2</v>
      </c>
      <c r="G189" s="3" t="str">
        <f t="shared" ca="1" si="49"/>
        <v>College</v>
      </c>
      <c r="H189" s="3">
        <f t="shared" ca="1" si="56"/>
        <v>4</v>
      </c>
      <c r="I189" s="3">
        <f t="shared" ca="1" si="57"/>
        <v>1</v>
      </c>
      <c r="J189" s="3">
        <f t="shared" ca="1" si="58"/>
        <v>61282</v>
      </c>
      <c r="K189" s="3">
        <f t="shared" ca="1" si="59"/>
        <v>5</v>
      </c>
      <c r="L189" s="3" t="str">
        <f t="shared" ca="1" si="60"/>
        <v>Nunavut</v>
      </c>
      <c r="M189" s="3">
        <f t="shared" ca="1" si="63"/>
        <v>367692</v>
      </c>
      <c r="N189" s="3">
        <f t="shared" ca="1" si="61"/>
        <v>347925.54680108291</v>
      </c>
      <c r="O189" s="3">
        <f t="shared" ca="1" si="64"/>
        <v>36894.120768791065</v>
      </c>
      <c r="P189" s="3">
        <f t="shared" ca="1" si="62"/>
        <v>35961</v>
      </c>
      <c r="Q189" s="3">
        <f t="shared" ca="1" si="65"/>
        <v>34308.146436526506</v>
      </c>
      <c r="R189" s="3">
        <f t="shared" ca="1" si="66"/>
        <v>45633.858071090581</v>
      </c>
      <c r="S189" s="3">
        <f t="shared" ca="1" si="67"/>
        <v>450219.97883988166</v>
      </c>
      <c r="T189" s="3">
        <f t="shared" ca="1" si="68"/>
        <v>418194.6932376094</v>
      </c>
      <c r="U189" s="3">
        <f t="shared" ca="1" si="69"/>
        <v>32025.285602272255</v>
      </c>
    </row>
    <row r="190" spans="1:21" x14ac:dyDescent="0.3">
      <c r="A190" s="3">
        <f t="shared" ca="1" si="50"/>
        <v>2</v>
      </c>
      <c r="B190" s="3" t="str">
        <f t="shared" ca="1" si="51"/>
        <v>Women</v>
      </c>
      <c r="C190" s="3">
        <f t="shared" ca="1" si="52"/>
        <v>35</v>
      </c>
      <c r="D190" s="3">
        <f t="shared" ca="1" si="53"/>
        <v>2</v>
      </c>
      <c r="E190" s="3" t="str">
        <f t="shared" ca="1" si="54"/>
        <v>Construction</v>
      </c>
      <c r="F190" s="3">
        <f t="shared" ca="1" si="55"/>
        <v>1</v>
      </c>
      <c r="G190" s="3" t="str">
        <f t="shared" ca="1" si="49"/>
        <v>High School</v>
      </c>
      <c r="H190" s="3">
        <f t="shared" ca="1" si="56"/>
        <v>1</v>
      </c>
      <c r="I190" s="3">
        <f t="shared" ca="1" si="57"/>
        <v>2</v>
      </c>
      <c r="J190" s="3">
        <f t="shared" ca="1" si="58"/>
        <v>57146</v>
      </c>
      <c r="K190" s="3">
        <f t="shared" ca="1" si="59"/>
        <v>3</v>
      </c>
      <c r="L190" s="3" t="str">
        <f t="shared" ca="1" si="60"/>
        <v>Northwest TR</v>
      </c>
      <c r="M190" s="3">
        <f t="shared" ca="1" si="63"/>
        <v>342876</v>
      </c>
      <c r="N190" s="3">
        <f t="shared" ca="1" si="61"/>
        <v>111464.46291072959</v>
      </c>
      <c r="O190" s="3">
        <f t="shared" ca="1" si="64"/>
        <v>30983.3150700476</v>
      </c>
      <c r="P190" s="3">
        <f t="shared" ca="1" si="62"/>
        <v>23442</v>
      </c>
      <c r="Q190" s="3">
        <f t="shared" ca="1" si="65"/>
        <v>57082.834191356196</v>
      </c>
      <c r="R190" s="3">
        <f t="shared" ca="1" si="66"/>
        <v>12562.494638492703</v>
      </c>
      <c r="S190" s="3">
        <f t="shared" ca="1" si="67"/>
        <v>386421.80970854033</v>
      </c>
      <c r="T190" s="3">
        <f t="shared" ca="1" si="68"/>
        <v>191989.29710208578</v>
      </c>
      <c r="U190" s="3">
        <f t="shared" ca="1" si="69"/>
        <v>194432.51260645455</v>
      </c>
    </row>
    <row r="191" spans="1:21" x14ac:dyDescent="0.3">
      <c r="A191" s="3">
        <f t="shared" ca="1" si="50"/>
        <v>1</v>
      </c>
      <c r="B191" s="3" t="str">
        <f t="shared" ca="1" si="51"/>
        <v>Men</v>
      </c>
      <c r="C191" s="3">
        <f t="shared" ca="1" si="52"/>
        <v>33</v>
      </c>
      <c r="D191" s="3">
        <f t="shared" ca="1" si="53"/>
        <v>4</v>
      </c>
      <c r="E191" s="3" t="str">
        <f t="shared" ca="1" si="54"/>
        <v>IT</v>
      </c>
      <c r="F191" s="3">
        <f t="shared" ca="1" si="55"/>
        <v>2</v>
      </c>
      <c r="G191" s="3" t="str">
        <f t="shared" ca="1" si="49"/>
        <v>College</v>
      </c>
      <c r="H191" s="3">
        <f t="shared" ca="1" si="56"/>
        <v>1</v>
      </c>
      <c r="I191" s="3">
        <f t="shared" ca="1" si="57"/>
        <v>3</v>
      </c>
      <c r="J191" s="3">
        <f t="shared" ca="1" si="58"/>
        <v>58854</v>
      </c>
      <c r="K191" s="3">
        <f t="shared" ca="1" si="59"/>
        <v>5</v>
      </c>
      <c r="L191" s="3" t="str">
        <f t="shared" ca="1" si="60"/>
        <v>Nunavut</v>
      </c>
      <c r="M191" s="3">
        <f t="shared" ca="1" si="63"/>
        <v>353124</v>
      </c>
      <c r="N191" s="3">
        <f t="shared" ca="1" si="61"/>
        <v>238412.81884371559</v>
      </c>
      <c r="O191" s="3">
        <f t="shared" ca="1" si="64"/>
        <v>165094.91893857485</v>
      </c>
      <c r="P191" s="3">
        <f t="shared" ca="1" si="62"/>
        <v>152621</v>
      </c>
      <c r="Q191" s="3">
        <f t="shared" ca="1" si="65"/>
        <v>48252.707209450135</v>
      </c>
      <c r="R191" s="3">
        <f t="shared" ca="1" si="66"/>
        <v>8569.4876755989717</v>
      </c>
      <c r="S191" s="3">
        <f t="shared" ca="1" si="67"/>
        <v>526788.40661417379</v>
      </c>
      <c r="T191" s="3">
        <f t="shared" ca="1" si="68"/>
        <v>439286.52605316573</v>
      </c>
      <c r="U191" s="3">
        <f t="shared" ca="1" si="69"/>
        <v>87501.88056100806</v>
      </c>
    </row>
    <row r="192" spans="1:21" x14ac:dyDescent="0.3">
      <c r="A192" s="3">
        <f t="shared" ca="1" si="50"/>
        <v>2</v>
      </c>
      <c r="B192" s="3" t="str">
        <f t="shared" ca="1" si="51"/>
        <v>Women</v>
      </c>
      <c r="C192" s="3">
        <f t="shared" ca="1" si="52"/>
        <v>27</v>
      </c>
      <c r="D192" s="3">
        <f t="shared" ca="1" si="53"/>
        <v>1</v>
      </c>
      <c r="E192" s="3" t="str">
        <f t="shared" ca="1" si="54"/>
        <v>Health</v>
      </c>
      <c r="F192" s="3">
        <f t="shared" ca="1" si="55"/>
        <v>3</v>
      </c>
      <c r="G192" s="3" t="str">
        <f t="shared" ca="1" si="49"/>
        <v>University</v>
      </c>
      <c r="H192" s="3">
        <f t="shared" ca="1" si="56"/>
        <v>0</v>
      </c>
      <c r="I192" s="3">
        <f t="shared" ca="1" si="57"/>
        <v>2</v>
      </c>
      <c r="J192" s="3">
        <f t="shared" ca="1" si="58"/>
        <v>29760</v>
      </c>
      <c r="K192" s="3">
        <f t="shared" ca="1" si="59"/>
        <v>3</v>
      </c>
      <c r="L192" s="3" t="str">
        <f t="shared" ca="1" si="60"/>
        <v>Northwest TR</v>
      </c>
      <c r="M192" s="3">
        <f t="shared" ca="1" si="63"/>
        <v>89280</v>
      </c>
      <c r="N192" s="3">
        <f t="shared" ca="1" si="61"/>
        <v>27712.695343703646</v>
      </c>
      <c r="O192" s="3">
        <f t="shared" ca="1" si="64"/>
        <v>50312.449022079185</v>
      </c>
      <c r="P192" s="3">
        <f t="shared" ca="1" si="62"/>
        <v>43264</v>
      </c>
      <c r="Q192" s="3">
        <f t="shared" ca="1" si="65"/>
        <v>6455.012155564541</v>
      </c>
      <c r="R192" s="3">
        <f t="shared" ca="1" si="66"/>
        <v>31756.233926313707</v>
      </c>
      <c r="S192" s="3">
        <f t="shared" ca="1" si="67"/>
        <v>171348.68294839287</v>
      </c>
      <c r="T192" s="3">
        <f t="shared" ca="1" si="68"/>
        <v>77431.707499268188</v>
      </c>
      <c r="U192" s="3">
        <f t="shared" ca="1" si="69"/>
        <v>93916.975449124686</v>
      </c>
    </row>
    <row r="193" spans="1:21" x14ac:dyDescent="0.3">
      <c r="A193" s="3">
        <f t="shared" ca="1" si="50"/>
        <v>2</v>
      </c>
      <c r="B193" s="3" t="str">
        <f t="shared" ca="1" si="51"/>
        <v>Women</v>
      </c>
      <c r="C193" s="3">
        <f t="shared" ca="1" si="52"/>
        <v>44</v>
      </c>
      <c r="D193" s="3">
        <f t="shared" ca="1" si="53"/>
        <v>5</v>
      </c>
      <c r="E193" s="3" t="str">
        <f t="shared" ca="1" si="54"/>
        <v>General Work</v>
      </c>
      <c r="F193" s="3">
        <f t="shared" ca="1" si="55"/>
        <v>1</v>
      </c>
      <c r="G193" s="3" t="str">
        <f t="shared" ca="1" si="49"/>
        <v>High School</v>
      </c>
      <c r="H193" s="3">
        <f t="shared" ca="1" si="56"/>
        <v>4</v>
      </c>
      <c r="I193" s="3">
        <f t="shared" ca="1" si="57"/>
        <v>2</v>
      </c>
      <c r="J193" s="3">
        <f t="shared" ca="1" si="58"/>
        <v>29056</v>
      </c>
      <c r="K193" s="3">
        <f t="shared" ca="1" si="59"/>
        <v>2</v>
      </c>
      <c r="L193" s="3" t="str">
        <f t="shared" ca="1" si="60"/>
        <v>BC</v>
      </c>
      <c r="M193" s="3">
        <f t="shared" ca="1" si="63"/>
        <v>174336</v>
      </c>
      <c r="N193" s="3">
        <f t="shared" ca="1" si="61"/>
        <v>29797.227582598687</v>
      </c>
      <c r="O193" s="3">
        <f t="shared" ca="1" si="64"/>
        <v>32595.499660008347</v>
      </c>
      <c r="P193" s="3">
        <f t="shared" ca="1" si="62"/>
        <v>13205</v>
      </c>
      <c r="Q193" s="3">
        <f t="shared" ca="1" si="65"/>
        <v>7823.2352275645608</v>
      </c>
      <c r="R193" s="3">
        <f t="shared" ca="1" si="66"/>
        <v>40225.245131755306</v>
      </c>
      <c r="S193" s="3">
        <f t="shared" ca="1" si="67"/>
        <v>247156.74479176366</v>
      </c>
      <c r="T193" s="3">
        <f t="shared" ca="1" si="68"/>
        <v>50825.462810163248</v>
      </c>
      <c r="U193" s="3">
        <f t="shared" ca="1" si="69"/>
        <v>196331.28198160042</v>
      </c>
    </row>
    <row r="194" spans="1:21" x14ac:dyDescent="0.3">
      <c r="A194" s="3">
        <f t="shared" ca="1" si="50"/>
        <v>2</v>
      </c>
      <c r="B194" s="3" t="str">
        <f t="shared" ca="1" si="51"/>
        <v>Women</v>
      </c>
      <c r="C194" s="3">
        <f t="shared" ca="1" si="52"/>
        <v>31</v>
      </c>
      <c r="D194" s="3">
        <f t="shared" ca="1" si="53"/>
        <v>5</v>
      </c>
      <c r="E194" s="3" t="str">
        <f t="shared" ca="1" si="54"/>
        <v>General Work</v>
      </c>
      <c r="F194" s="3">
        <f t="shared" ca="1" si="55"/>
        <v>2</v>
      </c>
      <c r="G194" s="3" t="str">
        <f t="shared" ca="1" si="49"/>
        <v>College</v>
      </c>
      <c r="H194" s="3">
        <f t="shared" ca="1" si="56"/>
        <v>2</v>
      </c>
      <c r="I194" s="3">
        <f t="shared" ca="1" si="57"/>
        <v>3</v>
      </c>
      <c r="J194" s="3">
        <f t="shared" ca="1" si="58"/>
        <v>34985</v>
      </c>
      <c r="K194" s="3">
        <f t="shared" ca="1" si="59"/>
        <v>4</v>
      </c>
      <c r="L194" s="3" t="str">
        <f t="shared" ca="1" si="60"/>
        <v>Alberta</v>
      </c>
      <c r="M194" s="3">
        <f t="shared" ca="1" si="63"/>
        <v>174925</v>
      </c>
      <c r="N194" s="3">
        <f t="shared" ca="1" si="61"/>
        <v>4385.8474179685218</v>
      </c>
      <c r="O194" s="3">
        <f t="shared" ca="1" si="64"/>
        <v>27042.383005006213</v>
      </c>
      <c r="P194" s="3">
        <f t="shared" ca="1" si="62"/>
        <v>15481</v>
      </c>
      <c r="Q194" s="3">
        <f t="shared" ca="1" si="65"/>
        <v>27001.652763150138</v>
      </c>
      <c r="R194" s="3">
        <f t="shared" ca="1" si="66"/>
        <v>49050.922336445161</v>
      </c>
      <c r="S194" s="3">
        <f t="shared" ca="1" si="67"/>
        <v>251018.30534145137</v>
      </c>
      <c r="T194" s="3">
        <f t="shared" ca="1" si="68"/>
        <v>46868.500181118659</v>
      </c>
      <c r="U194" s="3">
        <f t="shared" ca="1" si="69"/>
        <v>204149.8051603327</v>
      </c>
    </row>
    <row r="195" spans="1:21" x14ac:dyDescent="0.3">
      <c r="A195" s="3">
        <f t="shared" ca="1" si="50"/>
        <v>1</v>
      </c>
      <c r="B195" s="3" t="str">
        <f t="shared" ca="1" si="51"/>
        <v>Men</v>
      </c>
      <c r="C195" s="3">
        <f t="shared" ca="1" si="52"/>
        <v>34</v>
      </c>
      <c r="D195" s="3">
        <f t="shared" ca="1" si="53"/>
        <v>4</v>
      </c>
      <c r="E195" s="3" t="str">
        <f t="shared" ca="1" si="54"/>
        <v>IT</v>
      </c>
      <c r="F195" s="3">
        <f t="shared" ca="1" si="55"/>
        <v>1</v>
      </c>
      <c r="G195" s="3" t="str">
        <f t="shared" ca="1" si="49"/>
        <v>High School</v>
      </c>
      <c r="H195" s="3">
        <f t="shared" ca="1" si="56"/>
        <v>4</v>
      </c>
      <c r="I195" s="3">
        <f t="shared" ca="1" si="57"/>
        <v>1</v>
      </c>
      <c r="J195" s="3">
        <f t="shared" ca="1" si="58"/>
        <v>32991</v>
      </c>
      <c r="K195" s="3">
        <f t="shared" ca="1" si="59"/>
        <v>1</v>
      </c>
      <c r="L195" s="3" t="str">
        <f t="shared" ca="1" si="60"/>
        <v>Yukon</v>
      </c>
      <c r="M195" s="3">
        <f t="shared" ca="1" si="63"/>
        <v>197946</v>
      </c>
      <c r="N195" s="3">
        <f t="shared" ca="1" si="61"/>
        <v>83600.682417352713</v>
      </c>
      <c r="O195" s="3">
        <f t="shared" ca="1" si="64"/>
        <v>12558.308359985233</v>
      </c>
      <c r="P195" s="3">
        <f t="shared" ca="1" si="62"/>
        <v>2009</v>
      </c>
      <c r="Q195" s="3">
        <f t="shared" ca="1" si="65"/>
        <v>24240.850744496744</v>
      </c>
      <c r="R195" s="3">
        <f t="shared" ca="1" si="66"/>
        <v>20097.208946131468</v>
      </c>
      <c r="S195" s="3">
        <f t="shared" ca="1" si="67"/>
        <v>230601.5173061167</v>
      </c>
      <c r="T195" s="3">
        <f t="shared" ca="1" si="68"/>
        <v>109850.53316184945</v>
      </c>
      <c r="U195" s="3">
        <f t="shared" ca="1" si="69"/>
        <v>120750.98414426725</v>
      </c>
    </row>
    <row r="196" spans="1:21" x14ac:dyDescent="0.3">
      <c r="A196" s="3">
        <f t="shared" ca="1" si="50"/>
        <v>2</v>
      </c>
      <c r="B196" s="3" t="str">
        <f t="shared" ca="1" si="51"/>
        <v>Women</v>
      </c>
      <c r="C196" s="3">
        <f t="shared" ca="1" si="52"/>
        <v>33</v>
      </c>
      <c r="D196" s="3">
        <f t="shared" ca="1" si="53"/>
        <v>2</v>
      </c>
      <c r="E196" s="3" t="str">
        <f t="shared" ca="1" si="54"/>
        <v>Construction</v>
      </c>
      <c r="F196" s="3">
        <f t="shared" ca="1" si="55"/>
        <v>1</v>
      </c>
      <c r="G196" s="3" t="str">
        <f t="shared" ca="1" si="49"/>
        <v>High School</v>
      </c>
      <c r="H196" s="3">
        <f t="shared" ca="1" si="56"/>
        <v>2</v>
      </c>
      <c r="I196" s="3">
        <f t="shared" ca="1" si="57"/>
        <v>3</v>
      </c>
      <c r="J196" s="3">
        <f t="shared" ca="1" si="58"/>
        <v>33901</v>
      </c>
      <c r="K196" s="3">
        <f t="shared" ca="1" si="59"/>
        <v>9</v>
      </c>
      <c r="L196" s="3" t="str">
        <f t="shared" ca="1" si="60"/>
        <v>New Foundland</v>
      </c>
      <c r="M196" s="3">
        <f t="shared" ca="1" si="63"/>
        <v>203406</v>
      </c>
      <c r="N196" s="3">
        <f t="shared" ca="1" si="61"/>
        <v>120909.93817698419</v>
      </c>
      <c r="O196" s="3">
        <f t="shared" ca="1" si="64"/>
        <v>12559.206444683115</v>
      </c>
      <c r="P196" s="3">
        <f t="shared" ca="1" si="62"/>
        <v>541</v>
      </c>
      <c r="Q196" s="3">
        <f t="shared" ca="1" si="65"/>
        <v>20288.818167216923</v>
      </c>
      <c r="R196" s="3">
        <f t="shared" ca="1" si="66"/>
        <v>22906.107340642717</v>
      </c>
      <c r="S196" s="3">
        <f t="shared" ca="1" si="67"/>
        <v>238871.31378532582</v>
      </c>
      <c r="T196" s="3">
        <f t="shared" ca="1" si="68"/>
        <v>141739.7563442011</v>
      </c>
      <c r="U196" s="3">
        <f t="shared" ca="1" si="69"/>
        <v>97131.557441124722</v>
      </c>
    </row>
    <row r="197" spans="1:21" x14ac:dyDescent="0.3">
      <c r="A197" s="3">
        <f t="shared" ca="1" si="50"/>
        <v>2</v>
      </c>
      <c r="B197" s="3" t="str">
        <f t="shared" ca="1" si="51"/>
        <v>Women</v>
      </c>
      <c r="C197" s="3">
        <f t="shared" ca="1" si="52"/>
        <v>45</v>
      </c>
      <c r="D197" s="3">
        <f t="shared" ca="1" si="53"/>
        <v>1</v>
      </c>
      <c r="E197" s="3" t="str">
        <f t="shared" ca="1" si="54"/>
        <v>Health</v>
      </c>
      <c r="F197" s="3">
        <f t="shared" ca="1" si="55"/>
        <v>4</v>
      </c>
      <c r="G197" s="3" t="str">
        <f t="shared" ref="G197:G260" ca="1" si="70">VLOOKUP(F197,$Z$29:$AA$33,2)</f>
        <v>Technical</v>
      </c>
      <c r="H197" s="3">
        <f t="shared" ca="1" si="56"/>
        <v>1</v>
      </c>
      <c r="I197" s="3">
        <f t="shared" ca="1" si="57"/>
        <v>1</v>
      </c>
      <c r="J197" s="3">
        <f t="shared" ca="1" si="58"/>
        <v>28856</v>
      </c>
      <c r="K197" s="3">
        <f t="shared" ca="1" si="59"/>
        <v>2</v>
      </c>
      <c r="L197" s="3" t="str">
        <f t="shared" ca="1" si="60"/>
        <v>BC</v>
      </c>
      <c r="M197" s="3">
        <f t="shared" ca="1" si="63"/>
        <v>144280</v>
      </c>
      <c r="N197" s="3">
        <f t="shared" ca="1" si="61"/>
        <v>130100.52476845098</v>
      </c>
      <c r="O197" s="3">
        <f t="shared" ca="1" si="64"/>
        <v>11417.050676855883</v>
      </c>
      <c r="P197" s="3">
        <f t="shared" ca="1" si="62"/>
        <v>7005</v>
      </c>
      <c r="Q197" s="3">
        <f t="shared" ca="1" si="65"/>
        <v>26033.78956653149</v>
      </c>
      <c r="R197" s="3">
        <f t="shared" ca="1" si="66"/>
        <v>41131.930409603003</v>
      </c>
      <c r="S197" s="3">
        <f t="shared" ca="1" si="67"/>
        <v>196828.98108645887</v>
      </c>
      <c r="T197" s="3">
        <f t="shared" ca="1" si="68"/>
        <v>163139.31433498248</v>
      </c>
      <c r="U197" s="3">
        <f t="shared" ca="1" si="69"/>
        <v>33689.666751476383</v>
      </c>
    </row>
    <row r="198" spans="1:21" x14ac:dyDescent="0.3">
      <c r="A198" s="3">
        <f t="shared" ref="A198:A261" ca="1" si="71">RANDBETWEEN(1,2)</f>
        <v>1</v>
      </c>
      <c r="B198" s="3" t="str">
        <f t="shared" ref="B198:B261" ca="1" si="72">IF(A198=1, "Men", "Women")</f>
        <v>Men</v>
      </c>
      <c r="C198" s="3">
        <f t="shared" ref="C198:C261" ca="1" si="73">RANDBETWEEN(25,45)</f>
        <v>41</v>
      </c>
      <c r="D198" s="3">
        <f t="shared" ref="D198:D261" ca="1" si="74">RANDBETWEEN(1,6)</f>
        <v>1</v>
      </c>
      <c r="E198" s="3" t="str">
        <f t="shared" ref="E198:E261" ca="1" si="75">VLOOKUP(D198,$Z$6:$AA$11, 2)</f>
        <v>Health</v>
      </c>
      <c r="F198" s="3">
        <f t="shared" ref="F198:F261" ca="1" si="76">RANDBETWEEN(1,5)</f>
        <v>4</v>
      </c>
      <c r="G198" s="3" t="str">
        <f t="shared" ca="1" si="70"/>
        <v>Technical</v>
      </c>
      <c r="H198" s="3">
        <f t="shared" ref="H198:H261" ca="1" si="77">RANDBETWEEN(0,4)</f>
        <v>4</v>
      </c>
      <c r="I198" s="3">
        <f t="shared" ref="I198:I261" ca="1" si="78">RANDBETWEEN(1,3)</f>
        <v>2</v>
      </c>
      <c r="J198" s="3">
        <f t="shared" ref="J198:J261" ca="1" si="79">RANDBETWEEN(25000,90000)</f>
        <v>77036</v>
      </c>
      <c r="K198" s="3">
        <f t="shared" ref="K198:K261" ca="1" si="80">RANDBETWEEN(1,13)</f>
        <v>13</v>
      </c>
      <c r="L198" s="3" t="str">
        <f t="shared" ref="L198:L261" ca="1" si="81">VLOOKUP(K198,$Z$14:$AA$25,2)</f>
        <v>Prince Edward Island</v>
      </c>
      <c r="M198" s="3">
        <f t="shared" ca="1" si="63"/>
        <v>462216</v>
      </c>
      <c r="N198" s="3">
        <f t="shared" ref="N198:N261" ca="1" si="82">RAND()*M198</f>
        <v>418262.69027802686</v>
      </c>
      <c r="O198" s="3">
        <f t="shared" ca="1" si="64"/>
        <v>143977.08922556633</v>
      </c>
      <c r="P198" s="3">
        <f t="shared" ref="P198:P261" ca="1" si="83">RANDBETWEEN(0,O198)</f>
        <v>88602</v>
      </c>
      <c r="Q198" s="3">
        <f t="shared" ca="1" si="65"/>
        <v>24777.598016900924</v>
      </c>
      <c r="R198" s="3">
        <f t="shared" ca="1" si="66"/>
        <v>9877.9220121751914</v>
      </c>
      <c r="S198" s="3">
        <f t="shared" ca="1" si="67"/>
        <v>616071.01123774156</v>
      </c>
      <c r="T198" s="3">
        <f t="shared" ca="1" si="68"/>
        <v>531642.2882949278</v>
      </c>
      <c r="U198" s="3">
        <f t="shared" ca="1" si="69"/>
        <v>84428.722942813765</v>
      </c>
    </row>
    <row r="199" spans="1:21" x14ac:dyDescent="0.3">
      <c r="A199" s="3">
        <f t="shared" ca="1" si="71"/>
        <v>1</v>
      </c>
      <c r="B199" s="3" t="str">
        <f t="shared" ca="1" si="72"/>
        <v>Men</v>
      </c>
      <c r="C199" s="3">
        <f t="shared" ca="1" si="73"/>
        <v>28</v>
      </c>
      <c r="D199" s="3">
        <f t="shared" ca="1" si="74"/>
        <v>1</v>
      </c>
      <c r="E199" s="3" t="str">
        <f t="shared" ca="1" si="75"/>
        <v>Health</v>
      </c>
      <c r="F199" s="3">
        <f t="shared" ca="1" si="76"/>
        <v>4</v>
      </c>
      <c r="G199" s="3" t="str">
        <f t="shared" ca="1" si="70"/>
        <v>Technical</v>
      </c>
      <c r="H199" s="3">
        <f t="shared" ca="1" si="77"/>
        <v>2</v>
      </c>
      <c r="I199" s="3">
        <f t="shared" ca="1" si="78"/>
        <v>2</v>
      </c>
      <c r="J199" s="3">
        <f t="shared" ca="1" si="79"/>
        <v>58743</v>
      </c>
      <c r="K199" s="3">
        <f t="shared" ca="1" si="80"/>
        <v>12</v>
      </c>
      <c r="L199" s="3" t="str">
        <f t="shared" ca="1" si="81"/>
        <v>Prince Edward Island</v>
      </c>
      <c r="M199" s="3">
        <f t="shared" ca="1" si="63"/>
        <v>352458</v>
      </c>
      <c r="N199" s="3">
        <f t="shared" ca="1" si="82"/>
        <v>86507.885502497709</v>
      </c>
      <c r="O199" s="3">
        <f t="shared" ca="1" si="64"/>
        <v>37291.847584827497</v>
      </c>
      <c r="P199" s="3">
        <f t="shared" ca="1" si="83"/>
        <v>3081</v>
      </c>
      <c r="Q199" s="3">
        <f t="shared" ca="1" si="65"/>
        <v>43112.541101545845</v>
      </c>
      <c r="R199" s="3">
        <f t="shared" ca="1" si="66"/>
        <v>51248.435510232383</v>
      </c>
      <c r="S199" s="3">
        <f t="shared" ca="1" si="67"/>
        <v>440998.28309505992</v>
      </c>
      <c r="T199" s="3">
        <f t="shared" ca="1" si="68"/>
        <v>132701.42660404355</v>
      </c>
      <c r="U199" s="3">
        <f t="shared" ca="1" si="69"/>
        <v>308296.85649101634</v>
      </c>
    </row>
    <row r="200" spans="1:21" x14ac:dyDescent="0.3">
      <c r="A200" s="3">
        <f t="shared" ca="1" si="71"/>
        <v>2</v>
      </c>
      <c r="B200" s="3" t="str">
        <f t="shared" ca="1" si="72"/>
        <v>Women</v>
      </c>
      <c r="C200" s="3">
        <f t="shared" ca="1" si="73"/>
        <v>33</v>
      </c>
      <c r="D200" s="3">
        <f t="shared" ca="1" si="74"/>
        <v>2</v>
      </c>
      <c r="E200" s="3" t="str">
        <f t="shared" ca="1" si="75"/>
        <v>Construction</v>
      </c>
      <c r="F200" s="3">
        <f t="shared" ca="1" si="76"/>
        <v>3</v>
      </c>
      <c r="G200" s="3" t="str">
        <f t="shared" ca="1" si="70"/>
        <v>University</v>
      </c>
      <c r="H200" s="3">
        <f t="shared" ca="1" si="77"/>
        <v>2</v>
      </c>
      <c r="I200" s="3">
        <f t="shared" ca="1" si="78"/>
        <v>3</v>
      </c>
      <c r="J200" s="3">
        <f t="shared" ca="1" si="79"/>
        <v>48148</v>
      </c>
      <c r="K200" s="3">
        <f t="shared" ca="1" si="80"/>
        <v>1</v>
      </c>
      <c r="L200" s="3" t="str">
        <f t="shared" ca="1" si="81"/>
        <v>Yukon</v>
      </c>
      <c r="M200" s="3">
        <f t="shared" ca="1" si="63"/>
        <v>192592</v>
      </c>
      <c r="N200" s="3">
        <f t="shared" ca="1" si="82"/>
        <v>15258.885710872406</v>
      </c>
      <c r="O200" s="3">
        <f t="shared" ca="1" si="64"/>
        <v>5684.6945834359476</v>
      </c>
      <c r="P200" s="3">
        <f t="shared" ca="1" si="83"/>
        <v>3770</v>
      </c>
      <c r="Q200" s="3">
        <f t="shared" ca="1" si="65"/>
        <v>4280.8868843916853</v>
      </c>
      <c r="R200" s="3">
        <f t="shared" ca="1" si="66"/>
        <v>71495.713275399525</v>
      </c>
      <c r="S200" s="3">
        <f t="shared" ca="1" si="67"/>
        <v>269772.40785883548</v>
      </c>
      <c r="T200" s="3">
        <f t="shared" ca="1" si="68"/>
        <v>23309.77259526409</v>
      </c>
      <c r="U200" s="3">
        <f t="shared" ca="1" si="69"/>
        <v>246462.6352635714</v>
      </c>
    </row>
    <row r="201" spans="1:21" x14ac:dyDescent="0.3">
      <c r="A201" s="3">
        <f t="shared" ca="1" si="71"/>
        <v>1</v>
      </c>
      <c r="B201" s="3" t="str">
        <f t="shared" ca="1" si="72"/>
        <v>Men</v>
      </c>
      <c r="C201" s="3">
        <f t="shared" ca="1" si="73"/>
        <v>26</v>
      </c>
      <c r="D201" s="3">
        <f t="shared" ca="1" si="74"/>
        <v>3</v>
      </c>
      <c r="E201" s="3" t="str">
        <f t="shared" ca="1" si="75"/>
        <v>Teaching</v>
      </c>
      <c r="F201" s="3">
        <f t="shared" ca="1" si="76"/>
        <v>1</v>
      </c>
      <c r="G201" s="3" t="str">
        <f t="shared" ca="1" si="70"/>
        <v>High School</v>
      </c>
      <c r="H201" s="3">
        <f t="shared" ca="1" si="77"/>
        <v>4</v>
      </c>
      <c r="I201" s="3">
        <f t="shared" ca="1" si="78"/>
        <v>3</v>
      </c>
      <c r="J201" s="3">
        <f t="shared" ca="1" si="79"/>
        <v>47659</v>
      </c>
      <c r="K201" s="3">
        <f t="shared" ca="1" si="80"/>
        <v>4</v>
      </c>
      <c r="L201" s="3" t="str">
        <f t="shared" ca="1" si="81"/>
        <v>Alberta</v>
      </c>
      <c r="M201" s="3">
        <f t="shared" ca="1" si="63"/>
        <v>238295</v>
      </c>
      <c r="N201" s="3">
        <f t="shared" ca="1" si="82"/>
        <v>30927.759784488957</v>
      </c>
      <c r="O201" s="3">
        <f t="shared" ca="1" si="64"/>
        <v>51133.881425727603</v>
      </c>
      <c r="P201" s="3">
        <f t="shared" ca="1" si="83"/>
        <v>47490</v>
      </c>
      <c r="Q201" s="3">
        <f t="shared" ca="1" si="65"/>
        <v>7913.4342186830008</v>
      </c>
      <c r="R201" s="3">
        <f t="shared" ca="1" si="66"/>
        <v>21755.165307246236</v>
      </c>
      <c r="S201" s="3">
        <f t="shared" ca="1" si="67"/>
        <v>311184.04673297389</v>
      </c>
      <c r="T201" s="3">
        <f t="shared" ca="1" si="68"/>
        <v>86331.194003171957</v>
      </c>
      <c r="U201" s="3">
        <f t="shared" ca="1" si="69"/>
        <v>224852.85272980193</v>
      </c>
    </row>
    <row r="202" spans="1:21" x14ac:dyDescent="0.3">
      <c r="A202" s="3">
        <f t="shared" ca="1" si="71"/>
        <v>1</v>
      </c>
      <c r="B202" s="3" t="str">
        <f t="shared" ca="1" si="72"/>
        <v>Men</v>
      </c>
      <c r="C202" s="3">
        <f t="shared" ca="1" si="73"/>
        <v>32</v>
      </c>
      <c r="D202" s="3">
        <f t="shared" ca="1" si="74"/>
        <v>3</v>
      </c>
      <c r="E202" s="3" t="str">
        <f t="shared" ca="1" si="75"/>
        <v>Teaching</v>
      </c>
      <c r="F202" s="3">
        <f t="shared" ca="1" si="76"/>
        <v>1</v>
      </c>
      <c r="G202" s="3" t="str">
        <f t="shared" ca="1" si="70"/>
        <v>High School</v>
      </c>
      <c r="H202" s="3">
        <f t="shared" ca="1" si="77"/>
        <v>0</v>
      </c>
      <c r="I202" s="3">
        <f t="shared" ca="1" si="78"/>
        <v>1</v>
      </c>
      <c r="J202" s="3">
        <f t="shared" ca="1" si="79"/>
        <v>55815</v>
      </c>
      <c r="K202" s="3">
        <f t="shared" ca="1" si="80"/>
        <v>6</v>
      </c>
      <c r="L202" s="3" t="str">
        <f t="shared" ca="1" si="81"/>
        <v>Saskatchewan</v>
      </c>
      <c r="M202" s="3">
        <f t="shared" ca="1" si="63"/>
        <v>334890</v>
      </c>
      <c r="N202" s="3">
        <f t="shared" ca="1" si="82"/>
        <v>333253.76799036196</v>
      </c>
      <c r="O202" s="3">
        <f t="shared" ca="1" si="64"/>
        <v>41540.612636420366</v>
      </c>
      <c r="P202" s="3">
        <f t="shared" ca="1" si="83"/>
        <v>18047</v>
      </c>
      <c r="Q202" s="3">
        <f t="shared" ca="1" si="65"/>
        <v>34445.676142409087</v>
      </c>
      <c r="R202" s="3">
        <f t="shared" ca="1" si="66"/>
        <v>80819.079863936335</v>
      </c>
      <c r="S202" s="3">
        <f t="shared" ca="1" si="67"/>
        <v>457249.6925003567</v>
      </c>
      <c r="T202" s="3">
        <f t="shared" ca="1" si="68"/>
        <v>385746.44413277105</v>
      </c>
      <c r="U202" s="3">
        <f t="shared" ca="1" si="69"/>
        <v>71503.248367585649</v>
      </c>
    </row>
    <row r="203" spans="1:21" x14ac:dyDescent="0.3">
      <c r="A203" s="3">
        <f t="shared" ca="1" si="71"/>
        <v>1</v>
      </c>
      <c r="B203" s="3" t="str">
        <f t="shared" ca="1" si="72"/>
        <v>Men</v>
      </c>
      <c r="C203" s="3">
        <f t="shared" ca="1" si="73"/>
        <v>30</v>
      </c>
      <c r="D203" s="3">
        <f t="shared" ca="1" si="74"/>
        <v>3</v>
      </c>
      <c r="E203" s="3" t="str">
        <f t="shared" ca="1" si="75"/>
        <v>Teaching</v>
      </c>
      <c r="F203" s="3">
        <f t="shared" ca="1" si="76"/>
        <v>4</v>
      </c>
      <c r="G203" s="3" t="str">
        <f t="shared" ca="1" si="70"/>
        <v>Technical</v>
      </c>
      <c r="H203" s="3">
        <f t="shared" ca="1" si="77"/>
        <v>4</v>
      </c>
      <c r="I203" s="3">
        <f t="shared" ca="1" si="78"/>
        <v>3</v>
      </c>
      <c r="J203" s="3">
        <f t="shared" ca="1" si="79"/>
        <v>75290</v>
      </c>
      <c r="K203" s="3">
        <f t="shared" ca="1" si="80"/>
        <v>13</v>
      </c>
      <c r="L203" s="3" t="str">
        <f t="shared" ca="1" si="81"/>
        <v>Prince Edward Island</v>
      </c>
      <c r="M203" s="3">
        <f t="shared" ca="1" si="63"/>
        <v>376450</v>
      </c>
      <c r="N203" s="3">
        <f t="shared" ca="1" si="82"/>
        <v>233001.79031456486</v>
      </c>
      <c r="O203" s="3">
        <f t="shared" ca="1" si="64"/>
        <v>66283.190767312219</v>
      </c>
      <c r="P203" s="3">
        <f t="shared" ca="1" si="83"/>
        <v>46911</v>
      </c>
      <c r="Q203" s="3">
        <f t="shared" ca="1" si="65"/>
        <v>57318.327422881477</v>
      </c>
      <c r="R203" s="3">
        <f t="shared" ca="1" si="66"/>
        <v>84376.515181731666</v>
      </c>
      <c r="S203" s="3">
        <f t="shared" ca="1" si="67"/>
        <v>527109.70594904386</v>
      </c>
      <c r="T203" s="3">
        <f t="shared" ca="1" si="68"/>
        <v>337231.11773744633</v>
      </c>
      <c r="U203" s="3">
        <f t="shared" ca="1" si="69"/>
        <v>189878.58821159753</v>
      </c>
    </row>
    <row r="204" spans="1:21" x14ac:dyDescent="0.3">
      <c r="A204" s="3">
        <f t="shared" ca="1" si="71"/>
        <v>2</v>
      </c>
      <c r="B204" s="3" t="str">
        <f t="shared" ca="1" si="72"/>
        <v>Women</v>
      </c>
      <c r="C204" s="3">
        <f t="shared" ca="1" si="73"/>
        <v>44</v>
      </c>
      <c r="D204" s="3">
        <f t="shared" ca="1" si="74"/>
        <v>1</v>
      </c>
      <c r="E204" s="3" t="str">
        <f t="shared" ca="1" si="75"/>
        <v>Health</v>
      </c>
      <c r="F204" s="3">
        <f t="shared" ca="1" si="76"/>
        <v>2</v>
      </c>
      <c r="G204" s="3" t="str">
        <f t="shared" ca="1" si="70"/>
        <v>College</v>
      </c>
      <c r="H204" s="3">
        <f t="shared" ca="1" si="77"/>
        <v>1</v>
      </c>
      <c r="I204" s="3">
        <f t="shared" ca="1" si="78"/>
        <v>3</v>
      </c>
      <c r="J204" s="3">
        <f t="shared" ca="1" si="79"/>
        <v>80509</v>
      </c>
      <c r="K204" s="3">
        <f t="shared" ca="1" si="80"/>
        <v>6</v>
      </c>
      <c r="L204" s="3" t="str">
        <f t="shared" ca="1" si="81"/>
        <v>Saskatchewan</v>
      </c>
      <c r="M204" s="3">
        <f t="shared" ca="1" si="63"/>
        <v>402545</v>
      </c>
      <c r="N204" s="3">
        <f t="shared" ca="1" si="82"/>
        <v>123886.71504104752</v>
      </c>
      <c r="O204" s="3">
        <f t="shared" ca="1" si="64"/>
        <v>56572.71731289359</v>
      </c>
      <c r="P204" s="3">
        <f t="shared" ca="1" si="83"/>
        <v>22908</v>
      </c>
      <c r="Q204" s="3">
        <f t="shared" ca="1" si="65"/>
        <v>5167.3990530917217</v>
      </c>
      <c r="R204" s="3">
        <f t="shared" ca="1" si="66"/>
        <v>1308.777934055277</v>
      </c>
      <c r="S204" s="3">
        <f t="shared" ca="1" si="67"/>
        <v>460426.49524694885</v>
      </c>
      <c r="T204" s="3">
        <f t="shared" ca="1" si="68"/>
        <v>151962.11409413925</v>
      </c>
      <c r="U204" s="3">
        <f t="shared" ca="1" si="69"/>
        <v>308464.3811528096</v>
      </c>
    </row>
    <row r="205" spans="1:21" x14ac:dyDescent="0.3">
      <c r="A205" s="3">
        <f t="shared" ca="1" si="71"/>
        <v>1</v>
      </c>
      <c r="B205" s="3" t="str">
        <f t="shared" ca="1" si="72"/>
        <v>Men</v>
      </c>
      <c r="C205" s="3">
        <f t="shared" ca="1" si="73"/>
        <v>26</v>
      </c>
      <c r="D205" s="3">
        <f t="shared" ca="1" si="74"/>
        <v>3</v>
      </c>
      <c r="E205" s="3" t="str">
        <f t="shared" ca="1" si="75"/>
        <v>Teaching</v>
      </c>
      <c r="F205" s="3">
        <f t="shared" ca="1" si="76"/>
        <v>4</v>
      </c>
      <c r="G205" s="3" t="str">
        <f t="shared" ca="1" si="70"/>
        <v>Technical</v>
      </c>
      <c r="H205" s="3">
        <f t="shared" ca="1" si="77"/>
        <v>1</v>
      </c>
      <c r="I205" s="3">
        <f t="shared" ca="1" si="78"/>
        <v>2</v>
      </c>
      <c r="J205" s="3">
        <f t="shared" ca="1" si="79"/>
        <v>61786</v>
      </c>
      <c r="K205" s="3">
        <f t="shared" ca="1" si="80"/>
        <v>12</v>
      </c>
      <c r="L205" s="3" t="str">
        <f t="shared" ca="1" si="81"/>
        <v>Prince Edward Island</v>
      </c>
      <c r="M205" s="3">
        <f t="shared" ca="1" si="63"/>
        <v>247144</v>
      </c>
      <c r="N205" s="3">
        <f t="shared" ca="1" si="82"/>
        <v>166126.35904333144</v>
      </c>
      <c r="O205" s="3">
        <f t="shared" ca="1" si="64"/>
        <v>68440.783399892563</v>
      </c>
      <c r="P205" s="3">
        <f t="shared" ca="1" si="83"/>
        <v>19817</v>
      </c>
      <c r="Q205" s="3">
        <f t="shared" ca="1" si="65"/>
        <v>17816.584344238974</v>
      </c>
      <c r="R205" s="3">
        <f t="shared" ca="1" si="66"/>
        <v>68623.453846986798</v>
      </c>
      <c r="S205" s="3">
        <f t="shared" ca="1" si="67"/>
        <v>384208.23724687938</v>
      </c>
      <c r="T205" s="3">
        <f t="shared" ca="1" si="68"/>
        <v>203759.94338757041</v>
      </c>
      <c r="U205" s="3">
        <f t="shared" ca="1" si="69"/>
        <v>180448.29385930896</v>
      </c>
    </row>
    <row r="206" spans="1:21" x14ac:dyDescent="0.3">
      <c r="A206" s="3">
        <f t="shared" ca="1" si="71"/>
        <v>2</v>
      </c>
      <c r="B206" s="3" t="str">
        <f t="shared" ca="1" si="72"/>
        <v>Women</v>
      </c>
      <c r="C206" s="3">
        <f t="shared" ca="1" si="73"/>
        <v>38</v>
      </c>
      <c r="D206" s="3">
        <f t="shared" ca="1" si="74"/>
        <v>6</v>
      </c>
      <c r="E206" s="3" t="str">
        <f t="shared" ca="1" si="75"/>
        <v>Agriculture</v>
      </c>
      <c r="F206" s="3">
        <f t="shared" ca="1" si="76"/>
        <v>1</v>
      </c>
      <c r="G206" s="3" t="str">
        <f t="shared" ca="1" si="70"/>
        <v>High School</v>
      </c>
      <c r="H206" s="3">
        <f t="shared" ca="1" si="77"/>
        <v>4</v>
      </c>
      <c r="I206" s="3">
        <f t="shared" ca="1" si="78"/>
        <v>3</v>
      </c>
      <c r="J206" s="3">
        <f t="shared" ca="1" si="79"/>
        <v>69150</v>
      </c>
      <c r="K206" s="3">
        <f t="shared" ca="1" si="80"/>
        <v>10</v>
      </c>
      <c r="L206" s="3" t="str">
        <f t="shared" ca="1" si="81"/>
        <v>New Brunckwick</v>
      </c>
      <c r="M206" s="3">
        <f t="shared" ca="1" si="63"/>
        <v>414900</v>
      </c>
      <c r="N206" s="3">
        <f t="shared" ca="1" si="82"/>
        <v>224073.15510815053</v>
      </c>
      <c r="O206" s="3">
        <f t="shared" ca="1" si="64"/>
        <v>20610.470490137126</v>
      </c>
      <c r="P206" s="3">
        <f t="shared" ca="1" si="83"/>
        <v>14540</v>
      </c>
      <c r="Q206" s="3">
        <f t="shared" ca="1" si="65"/>
        <v>3007.2872634335095</v>
      </c>
      <c r="R206" s="3">
        <f t="shared" ca="1" si="66"/>
        <v>45046.676302930631</v>
      </c>
      <c r="S206" s="3">
        <f t="shared" ca="1" si="67"/>
        <v>480557.14679306775</v>
      </c>
      <c r="T206" s="3">
        <f t="shared" ca="1" si="68"/>
        <v>241620.44237158404</v>
      </c>
      <c r="U206" s="3">
        <f t="shared" ca="1" si="69"/>
        <v>238936.70442148371</v>
      </c>
    </row>
    <row r="207" spans="1:21" x14ac:dyDescent="0.3">
      <c r="A207" s="3">
        <f t="shared" ca="1" si="71"/>
        <v>2</v>
      </c>
      <c r="B207" s="3" t="str">
        <f t="shared" ca="1" si="72"/>
        <v>Women</v>
      </c>
      <c r="C207" s="3">
        <f t="shared" ca="1" si="73"/>
        <v>33</v>
      </c>
      <c r="D207" s="3">
        <f t="shared" ca="1" si="74"/>
        <v>2</v>
      </c>
      <c r="E207" s="3" t="str">
        <f t="shared" ca="1" si="75"/>
        <v>Construction</v>
      </c>
      <c r="F207" s="3">
        <f t="shared" ca="1" si="76"/>
        <v>2</v>
      </c>
      <c r="G207" s="3" t="str">
        <f t="shared" ca="1" si="70"/>
        <v>College</v>
      </c>
      <c r="H207" s="3">
        <f t="shared" ca="1" si="77"/>
        <v>4</v>
      </c>
      <c r="I207" s="3">
        <f t="shared" ca="1" si="78"/>
        <v>2</v>
      </c>
      <c r="J207" s="3">
        <f t="shared" ca="1" si="79"/>
        <v>83265</v>
      </c>
      <c r="K207" s="3">
        <f t="shared" ca="1" si="80"/>
        <v>13</v>
      </c>
      <c r="L207" s="3" t="str">
        <f t="shared" ca="1" si="81"/>
        <v>Prince Edward Island</v>
      </c>
      <c r="M207" s="3">
        <f t="shared" ca="1" si="63"/>
        <v>416325</v>
      </c>
      <c r="N207" s="3">
        <f t="shared" ca="1" si="82"/>
        <v>308004.95286299946</v>
      </c>
      <c r="O207" s="3">
        <f t="shared" ca="1" si="64"/>
        <v>112855.40745572415</v>
      </c>
      <c r="P207" s="3">
        <f t="shared" ca="1" si="83"/>
        <v>70253</v>
      </c>
      <c r="Q207" s="3">
        <f t="shared" ca="1" si="65"/>
        <v>31495.271769344396</v>
      </c>
      <c r="R207" s="3">
        <f t="shared" ca="1" si="66"/>
        <v>6170.5821401403718</v>
      </c>
      <c r="S207" s="3">
        <f t="shared" ca="1" si="67"/>
        <v>535350.98959586455</v>
      </c>
      <c r="T207" s="3">
        <f t="shared" ca="1" si="68"/>
        <v>409753.22463234386</v>
      </c>
      <c r="U207" s="3">
        <f t="shared" ca="1" si="69"/>
        <v>125597.76496352069</v>
      </c>
    </row>
    <row r="208" spans="1:21" x14ac:dyDescent="0.3">
      <c r="A208" s="3">
        <f t="shared" ca="1" si="71"/>
        <v>2</v>
      </c>
      <c r="B208" s="3" t="str">
        <f t="shared" ca="1" si="72"/>
        <v>Women</v>
      </c>
      <c r="C208" s="3">
        <f t="shared" ca="1" si="73"/>
        <v>35</v>
      </c>
      <c r="D208" s="3">
        <f t="shared" ca="1" si="74"/>
        <v>3</v>
      </c>
      <c r="E208" s="3" t="str">
        <f t="shared" ca="1" si="75"/>
        <v>Teaching</v>
      </c>
      <c r="F208" s="3">
        <f t="shared" ca="1" si="76"/>
        <v>1</v>
      </c>
      <c r="G208" s="3" t="str">
        <f t="shared" ca="1" si="70"/>
        <v>High School</v>
      </c>
      <c r="H208" s="3">
        <f t="shared" ca="1" si="77"/>
        <v>1</v>
      </c>
      <c r="I208" s="3">
        <f t="shared" ca="1" si="78"/>
        <v>3</v>
      </c>
      <c r="J208" s="3">
        <f t="shared" ca="1" si="79"/>
        <v>76361</v>
      </c>
      <c r="K208" s="3">
        <f t="shared" ca="1" si="80"/>
        <v>6</v>
      </c>
      <c r="L208" s="3" t="str">
        <f t="shared" ca="1" si="81"/>
        <v>Saskatchewan</v>
      </c>
      <c r="M208" s="3">
        <f t="shared" ca="1" si="63"/>
        <v>458166</v>
      </c>
      <c r="N208" s="3">
        <f t="shared" ca="1" si="82"/>
        <v>89702.646298031643</v>
      </c>
      <c r="O208" s="3">
        <f t="shared" ca="1" si="64"/>
        <v>31361.013480767026</v>
      </c>
      <c r="P208" s="3">
        <f t="shared" ca="1" si="83"/>
        <v>26287</v>
      </c>
      <c r="Q208" s="3">
        <f t="shared" ca="1" si="65"/>
        <v>31122.787403862687</v>
      </c>
      <c r="R208" s="3">
        <f t="shared" ca="1" si="66"/>
        <v>20824.192934857612</v>
      </c>
      <c r="S208" s="3">
        <f t="shared" ca="1" si="67"/>
        <v>510351.20641562465</v>
      </c>
      <c r="T208" s="3">
        <f t="shared" ca="1" si="68"/>
        <v>147112.43370189433</v>
      </c>
      <c r="U208" s="3">
        <f t="shared" ca="1" si="69"/>
        <v>363238.77271373034</v>
      </c>
    </row>
    <row r="209" spans="1:21" x14ac:dyDescent="0.3">
      <c r="A209" s="3">
        <f t="shared" ca="1" si="71"/>
        <v>1</v>
      </c>
      <c r="B209" s="3" t="str">
        <f t="shared" ca="1" si="72"/>
        <v>Men</v>
      </c>
      <c r="C209" s="3">
        <f t="shared" ca="1" si="73"/>
        <v>45</v>
      </c>
      <c r="D209" s="3">
        <f t="shared" ca="1" si="74"/>
        <v>6</v>
      </c>
      <c r="E209" s="3" t="str">
        <f t="shared" ca="1" si="75"/>
        <v>Agriculture</v>
      </c>
      <c r="F209" s="3">
        <f t="shared" ca="1" si="76"/>
        <v>1</v>
      </c>
      <c r="G209" s="3" t="str">
        <f t="shared" ca="1" si="70"/>
        <v>High School</v>
      </c>
      <c r="H209" s="3">
        <f t="shared" ca="1" si="77"/>
        <v>4</v>
      </c>
      <c r="I209" s="3">
        <f t="shared" ca="1" si="78"/>
        <v>2</v>
      </c>
      <c r="J209" s="3">
        <f t="shared" ca="1" si="79"/>
        <v>65706</v>
      </c>
      <c r="K209" s="3">
        <f t="shared" ca="1" si="80"/>
        <v>6</v>
      </c>
      <c r="L209" s="3" t="str">
        <f t="shared" ca="1" si="81"/>
        <v>Saskatchewan</v>
      </c>
      <c r="M209" s="3">
        <f t="shared" ca="1" si="63"/>
        <v>262824</v>
      </c>
      <c r="N209" s="3">
        <f t="shared" ca="1" si="82"/>
        <v>89268.232598189934</v>
      </c>
      <c r="O209" s="3">
        <f t="shared" ca="1" si="64"/>
        <v>81432.888347192886</v>
      </c>
      <c r="P209" s="3">
        <f t="shared" ca="1" si="83"/>
        <v>44223</v>
      </c>
      <c r="Q209" s="3">
        <f t="shared" ca="1" si="65"/>
        <v>13806.639266635999</v>
      </c>
      <c r="R209" s="3">
        <f t="shared" ca="1" si="66"/>
        <v>15102.668901830539</v>
      </c>
      <c r="S209" s="3">
        <f t="shared" ca="1" si="67"/>
        <v>359359.55724902346</v>
      </c>
      <c r="T209" s="3">
        <f t="shared" ca="1" si="68"/>
        <v>147297.87186482592</v>
      </c>
      <c r="U209" s="3">
        <f t="shared" ca="1" si="69"/>
        <v>212061.68538419754</v>
      </c>
    </row>
    <row r="210" spans="1:21" x14ac:dyDescent="0.3">
      <c r="A210" s="3">
        <f t="shared" ca="1" si="71"/>
        <v>2</v>
      </c>
      <c r="B210" s="3" t="str">
        <f t="shared" ca="1" si="72"/>
        <v>Women</v>
      </c>
      <c r="C210" s="3">
        <f t="shared" ca="1" si="73"/>
        <v>28</v>
      </c>
      <c r="D210" s="3">
        <f t="shared" ca="1" si="74"/>
        <v>2</v>
      </c>
      <c r="E210" s="3" t="str">
        <f t="shared" ca="1" si="75"/>
        <v>Construction</v>
      </c>
      <c r="F210" s="3">
        <f t="shared" ca="1" si="76"/>
        <v>1</v>
      </c>
      <c r="G210" s="3" t="str">
        <f t="shared" ca="1" si="70"/>
        <v>High School</v>
      </c>
      <c r="H210" s="3">
        <f t="shared" ca="1" si="77"/>
        <v>3</v>
      </c>
      <c r="I210" s="3">
        <f t="shared" ca="1" si="78"/>
        <v>2</v>
      </c>
      <c r="J210" s="3">
        <f t="shared" ca="1" si="79"/>
        <v>69209</v>
      </c>
      <c r="K210" s="3">
        <f t="shared" ca="1" si="80"/>
        <v>3</v>
      </c>
      <c r="L210" s="3" t="str">
        <f t="shared" ca="1" si="81"/>
        <v>Northwest TR</v>
      </c>
      <c r="M210" s="3">
        <f t="shared" ca="1" si="63"/>
        <v>276836</v>
      </c>
      <c r="N210" s="3">
        <f t="shared" ca="1" si="82"/>
        <v>89914.495117168612</v>
      </c>
      <c r="O210" s="3">
        <f t="shared" ca="1" si="64"/>
        <v>82110.19387219708</v>
      </c>
      <c r="P210" s="3">
        <f t="shared" ca="1" si="83"/>
        <v>8160</v>
      </c>
      <c r="Q210" s="3">
        <f t="shared" ca="1" si="65"/>
        <v>61652.074999915785</v>
      </c>
      <c r="R210" s="3">
        <f t="shared" ca="1" si="66"/>
        <v>19067.555667031193</v>
      </c>
      <c r="S210" s="3">
        <f t="shared" ca="1" si="67"/>
        <v>378013.74953922827</v>
      </c>
      <c r="T210" s="3">
        <f t="shared" ca="1" si="68"/>
        <v>159726.5701170844</v>
      </c>
      <c r="U210" s="3">
        <f t="shared" ca="1" si="69"/>
        <v>218287.17942214388</v>
      </c>
    </row>
    <row r="211" spans="1:21" x14ac:dyDescent="0.3">
      <c r="A211" s="3">
        <f t="shared" ca="1" si="71"/>
        <v>2</v>
      </c>
      <c r="B211" s="3" t="str">
        <f t="shared" ca="1" si="72"/>
        <v>Women</v>
      </c>
      <c r="C211" s="3">
        <f t="shared" ca="1" si="73"/>
        <v>30</v>
      </c>
      <c r="D211" s="3">
        <f t="shared" ca="1" si="74"/>
        <v>4</v>
      </c>
      <c r="E211" s="3" t="str">
        <f t="shared" ca="1" si="75"/>
        <v>IT</v>
      </c>
      <c r="F211" s="3">
        <f t="shared" ca="1" si="76"/>
        <v>4</v>
      </c>
      <c r="G211" s="3" t="str">
        <f t="shared" ca="1" si="70"/>
        <v>Technical</v>
      </c>
      <c r="H211" s="3">
        <f t="shared" ca="1" si="77"/>
        <v>1</v>
      </c>
      <c r="I211" s="3">
        <f t="shared" ca="1" si="78"/>
        <v>1</v>
      </c>
      <c r="J211" s="3">
        <f t="shared" ca="1" si="79"/>
        <v>70831</v>
      </c>
      <c r="K211" s="3">
        <f t="shared" ca="1" si="80"/>
        <v>2</v>
      </c>
      <c r="L211" s="3" t="str">
        <f t="shared" ca="1" si="81"/>
        <v>BC</v>
      </c>
      <c r="M211" s="3">
        <f t="shared" ca="1" si="63"/>
        <v>212493</v>
      </c>
      <c r="N211" s="3">
        <f t="shared" ca="1" si="82"/>
        <v>161265.31019499802</v>
      </c>
      <c r="O211" s="3">
        <f t="shared" ca="1" si="64"/>
        <v>22979.21099427748</v>
      </c>
      <c r="P211" s="3">
        <f t="shared" ca="1" si="83"/>
        <v>9810</v>
      </c>
      <c r="Q211" s="3">
        <f t="shared" ca="1" si="65"/>
        <v>70550.691138225229</v>
      </c>
      <c r="R211" s="3">
        <f t="shared" ca="1" si="66"/>
        <v>101603.58916155742</v>
      </c>
      <c r="S211" s="3">
        <f t="shared" ca="1" si="67"/>
        <v>337075.80015583488</v>
      </c>
      <c r="T211" s="3">
        <f t="shared" ca="1" si="68"/>
        <v>241626.00133322325</v>
      </c>
      <c r="U211" s="3">
        <f t="shared" ca="1" si="69"/>
        <v>95449.798822611629</v>
      </c>
    </row>
    <row r="212" spans="1:21" x14ac:dyDescent="0.3">
      <c r="A212" s="3">
        <f t="shared" ca="1" si="71"/>
        <v>1</v>
      </c>
      <c r="B212" s="3" t="str">
        <f t="shared" ca="1" si="72"/>
        <v>Men</v>
      </c>
      <c r="C212" s="3">
        <f t="shared" ca="1" si="73"/>
        <v>26</v>
      </c>
      <c r="D212" s="3">
        <f t="shared" ca="1" si="74"/>
        <v>4</v>
      </c>
      <c r="E212" s="3" t="str">
        <f t="shared" ca="1" si="75"/>
        <v>IT</v>
      </c>
      <c r="F212" s="3">
        <f t="shared" ca="1" si="76"/>
        <v>5</v>
      </c>
      <c r="G212" s="3" t="str">
        <f t="shared" ca="1" si="70"/>
        <v>Other</v>
      </c>
      <c r="H212" s="3">
        <f t="shared" ca="1" si="77"/>
        <v>0</v>
      </c>
      <c r="I212" s="3">
        <f t="shared" ca="1" si="78"/>
        <v>1</v>
      </c>
      <c r="J212" s="3">
        <f t="shared" ca="1" si="79"/>
        <v>86611</v>
      </c>
      <c r="K212" s="3">
        <f t="shared" ca="1" si="80"/>
        <v>1</v>
      </c>
      <c r="L212" s="3" t="str">
        <f t="shared" ca="1" si="81"/>
        <v>Yukon</v>
      </c>
      <c r="M212" s="3">
        <f t="shared" ca="1" si="63"/>
        <v>433055</v>
      </c>
      <c r="N212" s="3">
        <f t="shared" ca="1" si="82"/>
        <v>31285.921782779253</v>
      </c>
      <c r="O212" s="3">
        <f t="shared" ca="1" si="64"/>
        <v>68846.832898398614</v>
      </c>
      <c r="P212" s="3">
        <f t="shared" ca="1" si="83"/>
        <v>10164</v>
      </c>
      <c r="Q212" s="3">
        <f t="shared" ca="1" si="65"/>
        <v>64750.407323356958</v>
      </c>
      <c r="R212" s="3">
        <f t="shared" ca="1" si="66"/>
        <v>91064.973530407675</v>
      </c>
      <c r="S212" s="3">
        <f t="shared" ca="1" si="67"/>
        <v>592966.80642880627</v>
      </c>
      <c r="T212" s="3">
        <f t="shared" ca="1" si="68"/>
        <v>106200.32910613621</v>
      </c>
      <c r="U212" s="3">
        <f t="shared" ca="1" si="69"/>
        <v>486766.47732267005</v>
      </c>
    </row>
    <row r="213" spans="1:21" x14ac:dyDescent="0.3">
      <c r="A213" s="3">
        <f t="shared" ca="1" si="71"/>
        <v>1</v>
      </c>
      <c r="B213" s="3" t="str">
        <f t="shared" ca="1" si="72"/>
        <v>Men</v>
      </c>
      <c r="C213" s="3">
        <f t="shared" ca="1" si="73"/>
        <v>30</v>
      </c>
      <c r="D213" s="3">
        <f t="shared" ca="1" si="74"/>
        <v>3</v>
      </c>
      <c r="E213" s="3" t="str">
        <f t="shared" ca="1" si="75"/>
        <v>Teaching</v>
      </c>
      <c r="F213" s="3">
        <f t="shared" ca="1" si="76"/>
        <v>2</v>
      </c>
      <c r="G213" s="3" t="str">
        <f t="shared" ca="1" si="70"/>
        <v>College</v>
      </c>
      <c r="H213" s="3">
        <f t="shared" ca="1" si="77"/>
        <v>2</v>
      </c>
      <c r="I213" s="3">
        <f t="shared" ca="1" si="78"/>
        <v>3</v>
      </c>
      <c r="J213" s="3">
        <f t="shared" ca="1" si="79"/>
        <v>55058</v>
      </c>
      <c r="K213" s="3">
        <f t="shared" ca="1" si="80"/>
        <v>1</v>
      </c>
      <c r="L213" s="3" t="str">
        <f t="shared" ca="1" si="81"/>
        <v>Yukon</v>
      </c>
      <c r="M213" s="3">
        <f t="shared" ca="1" si="63"/>
        <v>165174</v>
      </c>
      <c r="N213" s="3">
        <f t="shared" ca="1" si="82"/>
        <v>43593.067569879597</v>
      </c>
      <c r="O213" s="3">
        <f t="shared" ca="1" si="64"/>
        <v>145700.65580053258</v>
      </c>
      <c r="P213" s="3">
        <f t="shared" ca="1" si="83"/>
        <v>9321</v>
      </c>
      <c r="Q213" s="3">
        <f t="shared" ca="1" si="65"/>
        <v>54438.12200736229</v>
      </c>
      <c r="R213" s="3">
        <f t="shared" ca="1" si="66"/>
        <v>32902.166897347633</v>
      </c>
      <c r="S213" s="3">
        <f t="shared" ca="1" si="67"/>
        <v>343776.82269788021</v>
      </c>
      <c r="T213" s="3">
        <f t="shared" ca="1" si="68"/>
        <v>107352.18957724189</v>
      </c>
      <c r="U213" s="3">
        <f t="shared" ca="1" si="69"/>
        <v>236424.63312063832</v>
      </c>
    </row>
    <row r="214" spans="1:21" x14ac:dyDescent="0.3">
      <c r="A214" s="3">
        <f t="shared" ca="1" si="71"/>
        <v>2</v>
      </c>
      <c r="B214" s="3" t="str">
        <f t="shared" ca="1" si="72"/>
        <v>Women</v>
      </c>
      <c r="C214" s="3">
        <f t="shared" ca="1" si="73"/>
        <v>35</v>
      </c>
      <c r="D214" s="3">
        <f t="shared" ca="1" si="74"/>
        <v>2</v>
      </c>
      <c r="E214" s="3" t="str">
        <f t="shared" ca="1" si="75"/>
        <v>Construction</v>
      </c>
      <c r="F214" s="3">
        <f t="shared" ca="1" si="76"/>
        <v>4</v>
      </c>
      <c r="G214" s="3" t="str">
        <f t="shared" ca="1" si="70"/>
        <v>Technical</v>
      </c>
      <c r="H214" s="3">
        <f t="shared" ca="1" si="77"/>
        <v>4</v>
      </c>
      <c r="I214" s="3">
        <f t="shared" ca="1" si="78"/>
        <v>1</v>
      </c>
      <c r="J214" s="3">
        <f t="shared" ca="1" si="79"/>
        <v>43757</v>
      </c>
      <c r="K214" s="3">
        <f t="shared" ca="1" si="80"/>
        <v>10</v>
      </c>
      <c r="L214" s="3" t="str">
        <f t="shared" ca="1" si="81"/>
        <v>New Brunckwick</v>
      </c>
      <c r="M214" s="3">
        <f t="shared" ca="1" si="63"/>
        <v>262542</v>
      </c>
      <c r="N214" s="3">
        <f t="shared" ca="1" si="82"/>
        <v>3566.7834089783114</v>
      </c>
      <c r="O214" s="3">
        <f t="shared" ca="1" si="64"/>
        <v>21620.679123137063</v>
      </c>
      <c r="P214" s="3">
        <f t="shared" ca="1" si="83"/>
        <v>11384</v>
      </c>
      <c r="Q214" s="3">
        <f t="shared" ca="1" si="65"/>
        <v>41356.845290981488</v>
      </c>
      <c r="R214" s="3">
        <f t="shared" ca="1" si="66"/>
        <v>21769.112474998808</v>
      </c>
      <c r="S214" s="3">
        <f t="shared" ca="1" si="67"/>
        <v>305931.7915981359</v>
      </c>
      <c r="T214" s="3">
        <f t="shared" ca="1" si="68"/>
        <v>56307.628699959801</v>
      </c>
      <c r="U214" s="3">
        <f t="shared" ca="1" si="69"/>
        <v>249624.16289817609</v>
      </c>
    </row>
    <row r="215" spans="1:21" x14ac:dyDescent="0.3">
      <c r="A215" s="3">
        <f t="shared" ca="1" si="71"/>
        <v>2</v>
      </c>
      <c r="B215" s="3" t="str">
        <f t="shared" ca="1" si="72"/>
        <v>Women</v>
      </c>
      <c r="C215" s="3">
        <f t="shared" ca="1" si="73"/>
        <v>25</v>
      </c>
      <c r="D215" s="3">
        <f t="shared" ca="1" si="74"/>
        <v>5</v>
      </c>
      <c r="E215" s="3" t="str">
        <f t="shared" ca="1" si="75"/>
        <v>General Work</v>
      </c>
      <c r="F215" s="3">
        <f t="shared" ca="1" si="76"/>
        <v>1</v>
      </c>
      <c r="G215" s="3" t="str">
        <f t="shared" ca="1" si="70"/>
        <v>High School</v>
      </c>
      <c r="H215" s="3">
        <f t="shared" ca="1" si="77"/>
        <v>3</v>
      </c>
      <c r="I215" s="3">
        <f t="shared" ca="1" si="78"/>
        <v>2</v>
      </c>
      <c r="J215" s="3">
        <f t="shared" ca="1" si="79"/>
        <v>25923</v>
      </c>
      <c r="K215" s="3">
        <f t="shared" ca="1" si="80"/>
        <v>9</v>
      </c>
      <c r="L215" s="3" t="str">
        <f t="shared" ca="1" si="81"/>
        <v>New Foundland</v>
      </c>
      <c r="M215" s="3">
        <f t="shared" ca="1" si="63"/>
        <v>77769</v>
      </c>
      <c r="N215" s="3">
        <f t="shared" ca="1" si="82"/>
        <v>19524.762423466207</v>
      </c>
      <c r="O215" s="3">
        <f t="shared" ca="1" si="64"/>
        <v>34901.771757810959</v>
      </c>
      <c r="P215" s="3">
        <f t="shared" ca="1" si="83"/>
        <v>7688</v>
      </c>
      <c r="Q215" s="3">
        <f t="shared" ca="1" si="65"/>
        <v>4570.3755872936199</v>
      </c>
      <c r="R215" s="3">
        <f t="shared" ca="1" si="66"/>
        <v>13188.774113523596</v>
      </c>
      <c r="S215" s="3">
        <f t="shared" ca="1" si="67"/>
        <v>125859.54587133456</v>
      </c>
      <c r="T215" s="3">
        <f t="shared" ca="1" si="68"/>
        <v>31783.138010759827</v>
      </c>
      <c r="U215" s="3">
        <f t="shared" ca="1" si="69"/>
        <v>94076.407860574735</v>
      </c>
    </row>
    <row r="216" spans="1:21" x14ac:dyDescent="0.3">
      <c r="A216" s="3">
        <f t="shared" ca="1" si="71"/>
        <v>1</v>
      </c>
      <c r="B216" s="3" t="str">
        <f t="shared" ca="1" si="72"/>
        <v>Men</v>
      </c>
      <c r="C216" s="3">
        <f t="shared" ca="1" si="73"/>
        <v>41</v>
      </c>
      <c r="D216" s="3">
        <f t="shared" ca="1" si="74"/>
        <v>2</v>
      </c>
      <c r="E216" s="3" t="str">
        <f t="shared" ca="1" si="75"/>
        <v>Construction</v>
      </c>
      <c r="F216" s="3">
        <f t="shared" ca="1" si="76"/>
        <v>4</v>
      </c>
      <c r="G216" s="3" t="str">
        <f t="shared" ca="1" si="70"/>
        <v>Technical</v>
      </c>
      <c r="H216" s="3">
        <f t="shared" ca="1" si="77"/>
        <v>0</v>
      </c>
      <c r="I216" s="3">
        <f t="shared" ca="1" si="78"/>
        <v>2</v>
      </c>
      <c r="J216" s="3">
        <f t="shared" ca="1" si="79"/>
        <v>38125</v>
      </c>
      <c r="K216" s="3">
        <f t="shared" ca="1" si="80"/>
        <v>7</v>
      </c>
      <c r="L216" s="3" t="str">
        <f t="shared" ca="1" si="81"/>
        <v>Ontario</v>
      </c>
      <c r="M216" s="3">
        <f t="shared" ca="1" si="63"/>
        <v>114375</v>
      </c>
      <c r="N216" s="3">
        <f t="shared" ca="1" si="82"/>
        <v>44491.205859233647</v>
      </c>
      <c r="O216" s="3">
        <f t="shared" ca="1" si="64"/>
        <v>10808.279686089805</v>
      </c>
      <c r="P216" s="3">
        <f t="shared" ca="1" si="83"/>
        <v>3508</v>
      </c>
      <c r="Q216" s="3">
        <f t="shared" ca="1" si="65"/>
        <v>8576.2853508570042</v>
      </c>
      <c r="R216" s="3">
        <f t="shared" ca="1" si="66"/>
        <v>31937.403548794369</v>
      </c>
      <c r="S216" s="3">
        <f t="shared" ca="1" si="67"/>
        <v>157120.68323488417</v>
      </c>
      <c r="T216" s="3">
        <f t="shared" ca="1" si="68"/>
        <v>56575.491210090651</v>
      </c>
      <c r="U216" s="3">
        <f t="shared" ca="1" si="69"/>
        <v>100545.19202479352</v>
      </c>
    </row>
    <row r="217" spans="1:21" x14ac:dyDescent="0.3">
      <c r="A217" s="3">
        <f t="shared" ca="1" si="71"/>
        <v>2</v>
      </c>
      <c r="B217" s="3" t="str">
        <f t="shared" ca="1" si="72"/>
        <v>Women</v>
      </c>
      <c r="C217" s="3">
        <f t="shared" ca="1" si="73"/>
        <v>33</v>
      </c>
      <c r="D217" s="3">
        <f t="shared" ca="1" si="74"/>
        <v>5</v>
      </c>
      <c r="E217" s="3" t="str">
        <f t="shared" ca="1" si="75"/>
        <v>General Work</v>
      </c>
      <c r="F217" s="3">
        <f t="shared" ca="1" si="76"/>
        <v>1</v>
      </c>
      <c r="G217" s="3" t="str">
        <f t="shared" ca="1" si="70"/>
        <v>High School</v>
      </c>
      <c r="H217" s="3">
        <f t="shared" ca="1" si="77"/>
        <v>3</v>
      </c>
      <c r="I217" s="3">
        <f t="shared" ca="1" si="78"/>
        <v>1</v>
      </c>
      <c r="J217" s="3">
        <f t="shared" ca="1" si="79"/>
        <v>42350</v>
      </c>
      <c r="K217" s="3">
        <f t="shared" ca="1" si="80"/>
        <v>2</v>
      </c>
      <c r="L217" s="3" t="str">
        <f t="shared" ca="1" si="81"/>
        <v>BC</v>
      </c>
      <c r="M217" s="3">
        <f t="shared" ca="1" si="63"/>
        <v>127050</v>
      </c>
      <c r="N217" s="3">
        <f t="shared" ca="1" si="82"/>
        <v>108843.01458097064</v>
      </c>
      <c r="O217" s="3">
        <f t="shared" ca="1" si="64"/>
        <v>15261.353247844792</v>
      </c>
      <c r="P217" s="3">
        <f t="shared" ca="1" si="83"/>
        <v>2803</v>
      </c>
      <c r="Q217" s="3">
        <f t="shared" ca="1" si="65"/>
        <v>7915.4979497411796</v>
      </c>
      <c r="R217" s="3">
        <f t="shared" ca="1" si="66"/>
        <v>9032.6164549082514</v>
      </c>
      <c r="S217" s="3">
        <f t="shared" ca="1" si="67"/>
        <v>151343.96970275303</v>
      </c>
      <c r="T217" s="3">
        <f t="shared" ca="1" si="68"/>
        <v>119561.51253071183</v>
      </c>
      <c r="U217" s="3">
        <f t="shared" ca="1" si="69"/>
        <v>31782.457172041206</v>
      </c>
    </row>
    <row r="218" spans="1:21" x14ac:dyDescent="0.3">
      <c r="A218" s="3">
        <f t="shared" ca="1" si="71"/>
        <v>2</v>
      </c>
      <c r="B218" s="3" t="str">
        <f t="shared" ca="1" si="72"/>
        <v>Women</v>
      </c>
      <c r="C218" s="3">
        <f t="shared" ca="1" si="73"/>
        <v>28</v>
      </c>
      <c r="D218" s="3">
        <f t="shared" ca="1" si="74"/>
        <v>6</v>
      </c>
      <c r="E218" s="3" t="str">
        <f t="shared" ca="1" si="75"/>
        <v>Agriculture</v>
      </c>
      <c r="F218" s="3">
        <f t="shared" ca="1" si="76"/>
        <v>4</v>
      </c>
      <c r="G218" s="3" t="str">
        <f t="shared" ca="1" si="70"/>
        <v>Technical</v>
      </c>
      <c r="H218" s="3">
        <f t="shared" ca="1" si="77"/>
        <v>0</v>
      </c>
      <c r="I218" s="3">
        <f t="shared" ca="1" si="78"/>
        <v>3</v>
      </c>
      <c r="J218" s="3">
        <f t="shared" ca="1" si="79"/>
        <v>25207</v>
      </c>
      <c r="K218" s="3">
        <f t="shared" ca="1" si="80"/>
        <v>11</v>
      </c>
      <c r="L218" s="3" t="str">
        <f t="shared" ca="1" si="81"/>
        <v>Nova Scotia</v>
      </c>
      <c r="M218" s="3">
        <f t="shared" ca="1" si="63"/>
        <v>100828</v>
      </c>
      <c r="N218" s="3">
        <f t="shared" ca="1" si="82"/>
        <v>1243.0297224131236</v>
      </c>
      <c r="O218" s="3">
        <f t="shared" ca="1" si="64"/>
        <v>41874.097341544308</v>
      </c>
      <c r="P218" s="3">
        <f t="shared" ca="1" si="83"/>
        <v>29015</v>
      </c>
      <c r="Q218" s="3">
        <f t="shared" ca="1" si="65"/>
        <v>2990.226459443053</v>
      </c>
      <c r="R218" s="3">
        <f t="shared" ca="1" si="66"/>
        <v>6753.7790032966768</v>
      </c>
      <c r="S218" s="3">
        <f t="shared" ca="1" si="67"/>
        <v>149455.876344841</v>
      </c>
      <c r="T218" s="3">
        <f t="shared" ca="1" si="68"/>
        <v>33248.256181856181</v>
      </c>
      <c r="U218" s="3">
        <f t="shared" ca="1" si="69"/>
        <v>116207.62016298482</v>
      </c>
    </row>
    <row r="219" spans="1:21" x14ac:dyDescent="0.3">
      <c r="A219" s="3">
        <f t="shared" ca="1" si="71"/>
        <v>2</v>
      </c>
      <c r="B219" s="3" t="str">
        <f t="shared" ca="1" si="72"/>
        <v>Women</v>
      </c>
      <c r="C219" s="3">
        <f t="shared" ca="1" si="73"/>
        <v>43</v>
      </c>
      <c r="D219" s="3">
        <f t="shared" ca="1" si="74"/>
        <v>6</v>
      </c>
      <c r="E219" s="3" t="str">
        <f t="shared" ca="1" si="75"/>
        <v>Agriculture</v>
      </c>
      <c r="F219" s="3">
        <f t="shared" ca="1" si="76"/>
        <v>2</v>
      </c>
      <c r="G219" s="3" t="str">
        <f t="shared" ca="1" si="70"/>
        <v>College</v>
      </c>
      <c r="H219" s="3">
        <f t="shared" ca="1" si="77"/>
        <v>2</v>
      </c>
      <c r="I219" s="3">
        <f t="shared" ca="1" si="78"/>
        <v>2</v>
      </c>
      <c r="J219" s="3">
        <f t="shared" ca="1" si="79"/>
        <v>60775</v>
      </c>
      <c r="K219" s="3">
        <f t="shared" ca="1" si="80"/>
        <v>3</v>
      </c>
      <c r="L219" s="3" t="str">
        <f t="shared" ca="1" si="81"/>
        <v>Northwest TR</v>
      </c>
      <c r="M219" s="3">
        <f t="shared" ca="1" si="63"/>
        <v>364650</v>
      </c>
      <c r="N219" s="3">
        <f t="shared" ca="1" si="82"/>
        <v>3421.7619688591967</v>
      </c>
      <c r="O219" s="3">
        <f t="shared" ca="1" si="64"/>
        <v>96971.073709254168</v>
      </c>
      <c r="P219" s="3">
        <f t="shared" ca="1" si="83"/>
        <v>40391</v>
      </c>
      <c r="Q219" s="3">
        <f t="shared" ca="1" si="65"/>
        <v>58791.374669666897</v>
      </c>
      <c r="R219" s="3">
        <f t="shared" ca="1" si="66"/>
        <v>46942.525163131395</v>
      </c>
      <c r="S219" s="3">
        <f t="shared" ca="1" si="67"/>
        <v>508563.59887238557</v>
      </c>
      <c r="T219" s="3">
        <f t="shared" ca="1" si="68"/>
        <v>102604.13663852609</v>
      </c>
      <c r="U219" s="3">
        <f t="shared" ca="1" si="69"/>
        <v>405959.46223385946</v>
      </c>
    </row>
    <row r="220" spans="1:21" x14ac:dyDescent="0.3">
      <c r="A220" s="3">
        <f t="shared" ca="1" si="71"/>
        <v>2</v>
      </c>
      <c r="B220" s="3" t="str">
        <f t="shared" ca="1" si="72"/>
        <v>Women</v>
      </c>
      <c r="C220" s="3">
        <f t="shared" ca="1" si="73"/>
        <v>33</v>
      </c>
      <c r="D220" s="3">
        <f t="shared" ca="1" si="74"/>
        <v>4</v>
      </c>
      <c r="E220" s="3" t="str">
        <f t="shared" ca="1" si="75"/>
        <v>IT</v>
      </c>
      <c r="F220" s="3">
        <f t="shared" ca="1" si="76"/>
        <v>2</v>
      </c>
      <c r="G220" s="3" t="str">
        <f t="shared" ca="1" si="70"/>
        <v>College</v>
      </c>
      <c r="H220" s="3">
        <f t="shared" ca="1" si="77"/>
        <v>2</v>
      </c>
      <c r="I220" s="3">
        <f t="shared" ca="1" si="78"/>
        <v>1</v>
      </c>
      <c r="J220" s="3">
        <f t="shared" ca="1" si="79"/>
        <v>34866</v>
      </c>
      <c r="K220" s="3">
        <f t="shared" ca="1" si="80"/>
        <v>11</v>
      </c>
      <c r="L220" s="3" t="str">
        <f t="shared" ca="1" si="81"/>
        <v>Nova Scotia</v>
      </c>
      <c r="M220" s="3">
        <f t="shared" ca="1" si="63"/>
        <v>104598</v>
      </c>
      <c r="N220" s="3">
        <f t="shared" ca="1" si="82"/>
        <v>5518.4384302669587</v>
      </c>
      <c r="O220" s="3">
        <f t="shared" ca="1" si="64"/>
        <v>34747.958810707394</v>
      </c>
      <c r="P220" s="3">
        <f t="shared" ca="1" si="83"/>
        <v>28403</v>
      </c>
      <c r="Q220" s="3">
        <f t="shared" ca="1" si="65"/>
        <v>27259.015608906608</v>
      </c>
      <c r="R220" s="3">
        <f t="shared" ca="1" si="66"/>
        <v>22224.088097493466</v>
      </c>
      <c r="S220" s="3">
        <f t="shared" ca="1" si="67"/>
        <v>161570.04690820083</v>
      </c>
      <c r="T220" s="3">
        <f t="shared" ca="1" si="68"/>
        <v>61180.454039173565</v>
      </c>
      <c r="U220" s="3">
        <f t="shared" ca="1" si="69"/>
        <v>100389.59286902727</v>
      </c>
    </row>
    <row r="221" spans="1:21" x14ac:dyDescent="0.3">
      <c r="A221" s="3">
        <f t="shared" ca="1" si="71"/>
        <v>2</v>
      </c>
      <c r="B221" s="3" t="str">
        <f t="shared" ca="1" si="72"/>
        <v>Women</v>
      </c>
      <c r="C221" s="3">
        <f t="shared" ca="1" si="73"/>
        <v>37</v>
      </c>
      <c r="D221" s="3">
        <f t="shared" ca="1" si="74"/>
        <v>2</v>
      </c>
      <c r="E221" s="3" t="str">
        <f t="shared" ca="1" si="75"/>
        <v>Construction</v>
      </c>
      <c r="F221" s="3">
        <f t="shared" ca="1" si="76"/>
        <v>2</v>
      </c>
      <c r="G221" s="3" t="str">
        <f t="shared" ca="1" si="70"/>
        <v>College</v>
      </c>
      <c r="H221" s="3">
        <f t="shared" ca="1" si="77"/>
        <v>0</v>
      </c>
      <c r="I221" s="3">
        <f t="shared" ca="1" si="78"/>
        <v>2</v>
      </c>
      <c r="J221" s="3">
        <f t="shared" ca="1" si="79"/>
        <v>36964</v>
      </c>
      <c r="K221" s="3">
        <f t="shared" ca="1" si="80"/>
        <v>1</v>
      </c>
      <c r="L221" s="3" t="str">
        <f t="shared" ca="1" si="81"/>
        <v>Yukon</v>
      </c>
      <c r="M221" s="3">
        <f t="shared" ca="1" si="63"/>
        <v>110892</v>
      </c>
      <c r="N221" s="3">
        <f t="shared" ca="1" si="82"/>
        <v>89677.613485961178</v>
      </c>
      <c r="O221" s="3">
        <f t="shared" ca="1" si="64"/>
        <v>66893.007322549398</v>
      </c>
      <c r="P221" s="3">
        <f t="shared" ca="1" si="83"/>
        <v>49950</v>
      </c>
      <c r="Q221" s="3">
        <f t="shared" ca="1" si="65"/>
        <v>26989.412760637693</v>
      </c>
      <c r="R221" s="3">
        <f t="shared" ca="1" si="66"/>
        <v>34073.448743265253</v>
      </c>
      <c r="S221" s="3">
        <f t="shared" ca="1" si="67"/>
        <v>211858.45606581465</v>
      </c>
      <c r="T221" s="3">
        <f t="shared" ca="1" si="68"/>
        <v>166617.02624659886</v>
      </c>
      <c r="U221" s="3">
        <f t="shared" ca="1" si="69"/>
        <v>45241.429819215788</v>
      </c>
    </row>
    <row r="222" spans="1:21" x14ac:dyDescent="0.3">
      <c r="A222" s="3">
        <f t="shared" ca="1" si="71"/>
        <v>2</v>
      </c>
      <c r="B222" s="3" t="str">
        <f t="shared" ca="1" si="72"/>
        <v>Women</v>
      </c>
      <c r="C222" s="3">
        <f t="shared" ca="1" si="73"/>
        <v>34</v>
      </c>
      <c r="D222" s="3">
        <f t="shared" ca="1" si="74"/>
        <v>4</v>
      </c>
      <c r="E222" s="3" t="str">
        <f t="shared" ca="1" si="75"/>
        <v>IT</v>
      </c>
      <c r="F222" s="3">
        <f t="shared" ca="1" si="76"/>
        <v>4</v>
      </c>
      <c r="G222" s="3" t="str">
        <f t="shared" ca="1" si="70"/>
        <v>Technical</v>
      </c>
      <c r="H222" s="3">
        <f t="shared" ca="1" si="77"/>
        <v>3</v>
      </c>
      <c r="I222" s="3">
        <f t="shared" ca="1" si="78"/>
        <v>1</v>
      </c>
      <c r="J222" s="3">
        <f t="shared" ca="1" si="79"/>
        <v>71272</v>
      </c>
      <c r="K222" s="3">
        <f t="shared" ca="1" si="80"/>
        <v>8</v>
      </c>
      <c r="L222" s="3" t="str">
        <f t="shared" ca="1" si="81"/>
        <v>Quebec</v>
      </c>
      <c r="M222" s="3">
        <f t="shared" ref="M222:M285" ca="1" si="84">J222*RANDBETWEEN(3,6)</f>
        <v>213816</v>
      </c>
      <c r="N222" s="3">
        <f t="shared" ca="1" si="82"/>
        <v>131305.13010075703</v>
      </c>
      <c r="O222" s="3">
        <f t="shared" ref="O222:O285" ca="1" si="85">I222*RAND()*J222</f>
        <v>66759.168581132093</v>
      </c>
      <c r="P222" s="3">
        <f t="shared" ca="1" si="83"/>
        <v>20013</v>
      </c>
      <c r="Q222" s="3">
        <f t="shared" ref="Q222:Q285" ca="1" si="86">RAND()*J222</f>
        <v>53049.921504088241</v>
      </c>
      <c r="R222" s="3">
        <f t="shared" ref="R222:R285" ca="1" si="87">RAND()*J222*1.5</f>
        <v>93722.454875298034</v>
      </c>
      <c r="S222" s="3">
        <f t="shared" ref="S222:S285" ca="1" si="88">M222+O222+R222</f>
        <v>374297.6234564301</v>
      </c>
      <c r="T222" s="3">
        <f t="shared" ref="T222:T285" ca="1" si="89">N222+P222+Q222</f>
        <v>204368.05160484527</v>
      </c>
      <c r="U222" s="3">
        <f t="shared" ref="U222:U285" ca="1" si="90">S222-T222</f>
        <v>169929.57185158483</v>
      </c>
    </row>
    <row r="223" spans="1:21" x14ac:dyDescent="0.3">
      <c r="A223" s="3">
        <f t="shared" ca="1" si="71"/>
        <v>2</v>
      </c>
      <c r="B223" s="3" t="str">
        <f t="shared" ca="1" si="72"/>
        <v>Women</v>
      </c>
      <c r="C223" s="3">
        <f t="shared" ca="1" si="73"/>
        <v>34</v>
      </c>
      <c r="D223" s="3">
        <f t="shared" ca="1" si="74"/>
        <v>3</v>
      </c>
      <c r="E223" s="3" t="str">
        <f t="shared" ca="1" si="75"/>
        <v>Teaching</v>
      </c>
      <c r="F223" s="3">
        <f t="shared" ca="1" si="76"/>
        <v>2</v>
      </c>
      <c r="G223" s="3" t="str">
        <f t="shared" ca="1" si="70"/>
        <v>College</v>
      </c>
      <c r="H223" s="3">
        <f t="shared" ca="1" si="77"/>
        <v>4</v>
      </c>
      <c r="I223" s="3">
        <f t="shared" ca="1" si="78"/>
        <v>1</v>
      </c>
      <c r="J223" s="3">
        <f t="shared" ca="1" si="79"/>
        <v>72337</v>
      </c>
      <c r="K223" s="3">
        <f t="shared" ca="1" si="80"/>
        <v>7</v>
      </c>
      <c r="L223" s="3" t="str">
        <f t="shared" ca="1" si="81"/>
        <v>Ontario</v>
      </c>
      <c r="M223" s="3">
        <f t="shared" ca="1" si="84"/>
        <v>434022</v>
      </c>
      <c r="N223" s="3">
        <f t="shared" ca="1" si="82"/>
        <v>226805.64625257245</v>
      </c>
      <c r="O223" s="3">
        <f t="shared" ca="1" si="85"/>
        <v>49037.396835308005</v>
      </c>
      <c r="P223" s="3">
        <f t="shared" ca="1" si="83"/>
        <v>8497</v>
      </c>
      <c r="Q223" s="3">
        <f t="shared" ca="1" si="86"/>
        <v>68299.217122188944</v>
      </c>
      <c r="R223" s="3">
        <f t="shared" ca="1" si="87"/>
        <v>67045.031873509899</v>
      </c>
      <c r="S223" s="3">
        <f t="shared" ca="1" si="88"/>
        <v>550104.42870881793</v>
      </c>
      <c r="T223" s="3">
        <f t="shared" ca="1" si="89"/>
        <v>303601.86337476142</v>
      </c>
      <c r="U223" s="3">
        <f t="shared" ca="1" si="90"/>
        <v>246502.5653340565</v>
      </c>
    </row>
    <row r="224" spans="1:21" x14ac:dyDescent="0.3">
      <c r="A224" s="3">
        <f t="shared" ca="1" si="71"/>
        <v>1</v>
      </c>
      <c r="B224" s="3" t="str">
        <f t="shared" ca="1" si="72"/>
        <v>Men</v>
      </c>
      <c r="C224" s="3">
        <f t="shared" ca="1" si="73"/>
        <v>31</v>
      </c>
      <c r="D224" s="3">
        <f t="shared" ca="1" si="74"/>
        <v>1</v>
      </c>
      <c r="E224" s="3" t="str">
        <f t="shared" ca="1" si="75"/>
        <v>Health</v>
      </c>
      <c r="F224" s="3">
        <f t="shared" ca="1" si="76"/>
        <v>5</v>
      </c>
      <c r="G224" s="3" t="str">
        <f t="shared" ca="1" si="70"/>
        <v>Other</v>
      </c>
      <c r="H224" s="3">
        <f t="shared" ca="1" si="77"/>
        <v>3</v>
      </c>
      <c r="I224" s="3">
        <f t="shared" ca="1" si="78"/>
        <v>1</v>
      </c>
      <c r="J224" s="3">
        <f t="shared" ca="1" si="79"/>
        <v>25907</v>
      </c>
      <c r="K224" s="3">
        <f t="shared" ca="1" si="80"/>
        <v>8</v>
      </c>
      <c r="L224" s="3" t="str">
        <f t="shared" ca="1" si="81"/>
        <v>Quebec</v>
      </c>
      <c r="M224" s="3">
        <f t="shared" ca="1" si="84"/>
        <v>103628</v>
      </c>
      <c r="N224" s="3">
        <f t="shared" ca="1" si="82"/>
        <v>10852.946875324042</v>
      </c>
      <c r="O224" s="3">
        <f t="shared" ca="1" si="85"/>
        <v>14396.335877913152</v>
      </c>
      <c r="P224" s="3">
        <f t="shared" ca="1" si="83"/>
        <v>8796</v>
      </c>
      <c r="Q224" s="3">
        <f t="shared" ca="1" si="86"/>
        <v>4187.9441544082374</v>
      </c>
      <c r="R224" s="3">
        <f t="shared" ca="1" si="87"/>
        <v>19613.772291434128</v>
      </c>
      <c r="S224" s="3">
        <f t="shared" ca="1" si="88"/>
        <v>137638.10816934728</v>
      </c>
      <c r="T224" s="3">
        <f t="shared" ca="1" si="89"/>
        <v>23836.89102973228</v>
      </c>
      <c r="U224" s="3">
        <f t="shared" ca="1" si="90"/>
        <v>113801.21713961501</v>
      </c>
    </row>
    <row r="225" spans="1:21" x14ac:dyDescent="0.3">
      <c r="A225" s="3">
        <f t="shared" ca="1" si="71"/>
        <v>1</v>
      </c>
      <c r="B225" s="3" t="str">
        <f t="shared" ca="1" si="72"/>
        <v>Men</v>
      </c>
      <c r="C225" s="3">
        <f t="shared" ca="1" si="73"/>
        <v>27</v>
      </c>
      <c r="D225" s="3">
        <f t="shared" ca="1" si="74"/>
        <v>2</v>
      </c>
      <c r="E225" s="3" t="str">
        <f t="shared" ca="1" si="75"/>
        <v>Construction</v>
      </c>
      <c r="F225" s="3">
        <f t="shared" ca="1" si="76"/>
        <v>4</v>
      </c>
      <c r="G225" s="3" t="str">
        <f t="shared" ca="1" si="70"/>
        <v>Technical</v>
      </c>
      <c r="H225" s="3">
        <f t="shared" ca="1" si="77"/>
        <v>0</v>
      </c>
      <c r="I225" s="3">
        <f t="shared" ca="1" si="78"/>
        <v>2</v>
      </c>
      <c r="J225" s="3">
        <f t="shared" ca="1" si="79"/>
        <v>40397</v>
      </c>
      <c r="K225" s="3">
        <f t="shared" ca="1" si="80"/>
        <v>10</v>
      </c>
      <c r="L225" s="3" t="str">
        <f t="shared" ca="1" si="81"/>
        <v>New Brunckwick</v>
      </c>
      <c r="M225" s="3">
        <f t="shared" ca="1" si="84"/>
        <v>201985</v>
      </c>
      <c r="N225" s="3">
        <f t="shared" ca="1" si="82"/>
        <v>83273.056552416718</v>
      </c>
      <c r="O225" s="3">
        <f t="shared" ca="1" si="85"/>
        <v>33244.673862900454</v>
      </c>
      <c r="P225" s="3">
        <f t="shared" ca="1" si="83"/>
        <v>24047</v>
      </c>
      <c r="Q225" s="3">
        <f t="shared" ca="1" si="86"/>
        <v>29987.153469042554</v>
      </c>
      <c r="R225" s="3">
        <f t="shared" ca="1" si="87"/>
        <v>33224.24125700687</v>
      </c>
      <c r="S225" s="3">
        <f t="shared" ca="1" si="88"/>
        <v>268453.91511990735</v>
      </c>
      <c r="T225" s="3">
        <f t="shared" ca="1" si="89"/>
        <v>137307.21002145926</v>
      </c>
      <c r="U225" s="3">
        <f t="shared" ca="1" si="90"/>
        <v>131146.70509844809</v>
      </c>
    </row>
    <row r="226" spans="1:21" x14ac:dyDescent="0.3">
      <c r="A226" s="3">
        <f t="shared" ca="1" si="71"/>
        <v>1</v>
      </c>
      <c r="B226" s="3" t="str">
        <f t="shared" ca="1" si="72"/>
        <v>Men</v>
      </c>
      <c r="C226" s="3">
        <f t="shared" ca="1" si="73"/>
        <v>32</v>
      </c>
      <c r="D226" s="3">
        <f t="shared" ca="1" si="74"/>
        <v>4</v>
      </c>
      <c r="E226" s="3" t="str">
        <f t="shared" ca="1" si="75"/>
        <v>IT</v>
      </c>
      <c r="F226" s="3">
        <f t="shared" ca="1" si="76"/>
        <v>1</v>
      </c>
      <c r="G226" s="3" t="str">
        <f t="shared" ca="1" si="70"/>
        <v>High School</v>
      </c>
      <c r="H226" s="3">
        <f t="shared" ca="1" si="77"/>
        <v>1</v>
      </c>
      <c r="I226" s="3">
        <f t="shared" ca="1" si="78"/>
        <v>2</v>
      </c>
      <c r="J226" s="3">
        <f t="shared" ca="1" si="79"/>
        <v>68642</v>
      </c>
      <c r="K226" s="3">
        <f t="shared" ca="1" si="80"/>
        <v>1</v>
      </c>
      <c r="L226" s="3" t="str">
        <f t="shared" ca="1" si="81"/>
        <v>Yukon</v>
      </c>
      <c r="M226" s="3">
        <f t="shared" ca="1" si="84"/>
        <v>343210</v>
      </c>
      <c r="N226" s="3">
        <f t="shared" ca="1" si="82"/>
        <v>107359.63515483396</v>
      </c>
      <c r="O226" s="3">
        <f t="shared" ca="1" si="85"/>
        <v>95683.329451362893</v>
      </c>
      <c r="P226" s="3">
        <f t="shared" ca="1" si="83"/>
        <v>75941</v>
      </c>
      <c r="Q226" s="3">
        <f t="shared" ca="1" si="86"/>
        <v>38671.513912515518</v>
      </c>
      <c r="R226" s="3">
        <f t="shared" ca="1" si="87"/>
        <v>49410.313935579819</v>
      </c>
      <c r="S226" s="3">
        <f t="shared" ca="1" si="88"/>
        <v>488303.64338694268</v>
      </c>
      <c r="T226" s="3">
        <f t="shared" ca="1" si="89"/>
        <v>221972.14906734947</v>
      </c>
      <c r="U226" s="3">
        <f t="shared" ca="1" si="90"/>
        <v>266331.49431959318</v>
      </c>
    </row>
    <row r="227" spans="1:21" x14ac:dyDescent="0.3">
      <c r="A227" s="3">
        <f t="shared" ca="1" si="71"/>
        <v>2</v>
      </c>
      <c r="B227" s="3" t="str">
        <f t="shared" ca="1" si="72"/>
        <v>Women</v>
      </c>
      <c r="C227" s="3">
        <f t="shared" ca="1" si="73"/>
        <v>30</v>
      </c>
      <c r="D227" s="3">
        <f t="shared" ca="1" si="74"/>
        <v>6</v>
      </c>
      <c r="E227" s="3" t="str">
        <f t="shared" ca="1" si="75"/>
        <v>Agriculture</v>
      </c>
      <c r="F227" s="3">
        <f t="shared" ca="1" si="76"/>
        <v>3</v>
      </c>
      <c r="G227" s="3" t="str">
        <f t="shared" ca="1" si="70"/>
        <v>University</v>
      </c>
      <c r="H227" s="3">
        <f t="shared" ca="1" si="77"/>
        <v>4</v>
      </c>
      <c r="I227" s="3">
        <f t="shared" ca="1" si="78"/>
        <v>1</v>
      </c>
      <c r="J227" s="3">
        <f t="shared" ca="1" si="79"/>
        <v>69553</v>
      </c>
      <c r="K227" s="3">
        <f t="shared" ca="1" si="80"/>
        <v>4</v>
      </c>
      <c r="L227" s="3" t="str">
        <f t="shared" ca="1" si="81"/>
        <v>Alberta</v>
      </c>
      <c r="M227" s="3">
        <f t="shared" ca="1" si="84"/>
        <v>347765</v>
      </c>
      <c r="N227" s="3">
        <f t="shared" ca="1" si="82"/>
        <v>28823.195627320431</v>
      </c>
      <c r="O227" s="3">
        <f t="shared" ca="1" si="85"/>
        <v>37191.515760847833</v>
      </c>
      <c r="P227" s="3">
        <f t="shared" ca="1" si="83"/>
        <v>24752</v>
      </c>
      <c r="Q227" s="3">
        <f t="shared" ca="1" si="86"/>
        <v>52046.047438051566</v>
      </c>
      <c r="R227" s="3">
        <f t="shared" ca="1" si="87"/>
        <v>43654.71050803081</v>
      </c>
      <c r="S227" s="3">
        <f t="shared" ca="1" si="88"/>
        <v>428611.22626887867</v>
      </c>
      <c r="T227" s="3">
        <f t="shared" ca="1" si="89"/>
        <v>105621.24306537199</v>
      </c>
      <c r="U227" s="3">
        <f t="shared" ca="1" si="90"/>
        <v>322989.98320350668</v>
      </c>
    </row>
    <row r="228" spans="1:21" x14ac:dyDescent="0.3">
      <c r="A228" s="3">
        <f t="shared" ca="1" si="71"/>
        <v>1</v>
      </c>
      <c r="B228" s="3" t="str">
        <f t="shared" ca="1" si="72"/>
        <v>Men</v>
      </c>
      <c r="C228" s="3">
        <f t="shared" ca="1" si="73"/>
        <v>28</v>
      </c>
      <c r="D228" s="3">
        <f t="shared" ca="1" si="74"/>
        <v>2</v>
      </c>
      <c r="E228" s="3" t="str">
        <f t="shared" ca="1" si="75"/>
        <v>Construction</v>
      </c>
      <c r="F228" s="3">
        <f t="shared" ca="1" si="76"/>
        <v>2</v>
      </c>
      <c r="G228" s="3" t="str">
        <f t="shared" ca="1" si="70"/>
        <v>College</v>
      </c>
      <c r="H228" s="3">
        <f t="shared" ca="1" si="77"/>
        <v>0</v>
      </c>
      <c r="I228" s="3">
        <f t="shared" ca="1" si="78"/>
        <v>1</v>
      </c>
      <c r="J228" s="3">
        <f t="shared" ca="1" si="79"/>
        <v>42934</v>
      </c>
      <c r="K228" s="3">
        <f t="shared" ca="1" si="80"/>
        <v>6</v>
      </c>
      <c r="L228" s="3" t="str">
        <f t="shared" ca="1" si="81"/>
        <v>Saskatchewan</v>
      </c>
      <c r="M228" s="3">
        <f t="shared" ca="1" si="84"/>
        <v>257604</v>
      </c>
      <c r="N228" s="3">
        <f t="shared" ca="1" si="82"/>
        <v>220652.39463134421</v>
      </c>
      <c r="O228" s="3">
        <f t="shared" ca="1" si="85"/>
        <v>28133.817264440855</v>
      </c>
      <c r="P228" s="3">
        <f t="shared" ca="1" si="83"/>
        <v>16948</v>
      </c>
      <c r="Q228" s="3">
        <f t="shared" ca="1" si="86"/>
        <v>41590.52000217489</v>
      </c>
      <c r="R228" s="3">
        <f t="shared" ca="1" si="87"/>
        <v>52983.73538660512</v>
      </c>
      <c r="S228" s="3">
        <f t="shared" ca="1" si="88"/>
        <v>338721.55265104602</v>
      </c>
      <c r="T228" s="3">
        <f t="shared" ca="1" si="89"/>
        <v>279190.91463351913</v>
      </c>
      <c r="U228" s="3">
        <f t="shared" ca="1" si="90"/>
        <v>59530.638017526886</v>
      </c>
    </row>
    <row r="229" spans="1:21" x14ac:dyDescent="0.3">
      <c r="A229" s="3">
        <f t="shared" ca="1" si="71"/>
        <v>2</v>
      </c>
      <c r="B229" s="3" t="str">
        <f t="shared" ca="1" si="72"/>
        <v>Women</v>
      </c>
      <c r="C229" s="3">
        <f t="shared" ca="1" si="73"/>
        <v>39</v>
      </c>
      <c r="D229" s="3">
        <f t="shared" ca="1" si="74"/>
        <v>5</v>
      </c>
      <c r="E229" s="3" t="str">
        <f t="shared" ca="1" si="75"/>
        <v>General Work</v>
      </c>
      <c r="F229" s="3">
        <f t="shared" ca="1" si="76"/>
        <v>4</v>
      </c>
      <c r="G229" s="3" t="str">
        <f t="shared" ca="1" si="70"/>
        <v>Technical</v>
      </c>
      <c r="H229" s="3">
        <f t="shared" ca="1" si="77"/>
        <v>2</v>
      </c>
      <c r="I229" s="3">
        <f t="shared" ca="1" si="78"/>
        <v>3</v>
      </c>
      <c r="J229" s="3">
        <f t="shared" ca="1" si="79"/>
        <v>83673</v>
      </c>
      <c r="K229" s="3">
        <f t="shared" ca="1" si="80"/>
        <v>3</v>
      </c>
      <c r="L229" s="3" t="str">
        <f t="shared" ca="1" si="81"/>
        <v>Northwest TR</v>
      </c>
      <c r="M229" s="3">
        <f t="shared" ca="1" si="84"/>
        <v>251019</v>
      </c>
      <c r="N229" s="3">
        <f t="shared" ca="1" si="82"/>
        <v>156276.07559592766</v>
      </c>
      <c r="O229" s="3">
        <f t="shared" ca="1" si="85"/>
        <v>93794.273001601701</v>
      </c>
      <c r="P229" s="3">
        <f t="shared" ca="1" si="83"/>
        <v>40196</v>
      </c>
      <c r="Q229" s="3">
        <f t="shared" ca="1" si="86"/>
        <v>30798.185755309576</v>
      </c>
      <c r="R229" s="3">
        <f t="shared" ca="1" si="87"/>
        <v>119878.17546012593</v>
      </c>
      <c r="S229" s="3">
        <f t="shared" ca="1" si="88"/>
        <v>464691.44846172759</v>
      </c>
      <c r="T229" s="3">
        <f t="shared" ca="1" si="89"/>
        <v>227270.26135123725</v>
      </c>
      <c r="U229" s="3">
        <f t="shared" ca="1" si="90"/>
        <v>237421.18711049034</v>
      </c>
    </row>
    <row r="230" spans="1:21" x14ac:dyDescent="0.3">
      <c r="A230" s="3">
        <f t="shared" ca="1" si="71"/>
        <v>2</v>
      </c>
      <c r="B230" s="3" t="str">
        <f t="shared" ca="1" si="72"/>
        <v>Women</v>
      </c>
      <c r="C230" s="3">
        <f t="shared" ca="1" si="73"/>
        <v>28</v>
      </c>
      <c r="D230" s="3">
        <f t="shared" ca="1" si="74"/>
        <v>2</v>
      </c>
      <c r="E230" s="3" t="str">
        <f t="shared" ca="1" si="75"/>
        <v>Construction</v>
      </c>
      <c r="F230" s="3">
        <f t="shared" ca="1" si="76"/>
        <v>5</v>
      </c>
      <c r="G230" s="3" t="str">
        <f t="shared" ca="1" si="70"/>
        <v>Other</v>
      </c>
      <c r="H230" s="3">
        <f t="shared" ca="1" si="77"/>
        <v>0</v>
      </c>
      <c r="I230" s="3">
        <f t="shared" ca="1" si="78"/>
        <v>3</v>
      </c>
      <c r="J230" s="3">
        <f t="shared" ca="1" si="79"/>
        <v>25222</v>
      </c>
      <c r="K230" s="3">
        <f t="shared" ca="1" si="80"/>
        <v>1</v>
      </c>
      <c r="L230" s="3" t="str">
        <f t="shared" ca="1" si="81"/>
        <v>Yukon</v>
      </c>
      <c r="M230" s="3">
        <f t="shared" ca="1" si="84"/>
        <v>126110</v>
      </c>
      <c r="N230" s="3">
        <f t="shared" ca="1" si="82"/>
        <v>85016.438579534093</v>
      </c>
      <c r="O230" s="3">
        <f t="shared" ca="1" si="85"/>
        <v>58886.227010389957</v>
      </c>
      <c r="P230" s="3">
        <f t="shared" ca="1" si="83"/>
        <v>19568</v>
      </c>
      <c r="Q230" s="3">
        <f t="shared" ca="1" si="86"/>
        <v>17604.749875195841</v>
      </c>
      <c r="R230" s="3">
        <f t="shared" ca="1" si="87"/>
        <v>36289.783232808768</v>
      </c>
      <c r="S230" s="3">
        <f t="shared" ca="1" si="88"/>
        <v>221286.01024319872</v>
      </c>
      <c r="T230" s="3">
        <f t="shared" ca="1" si="89"/>
        <v>122189.18845472994</v>
      </c>
      <c r="U230" s="3">
        <f t="shared" ca="1" si="90"/>
        <v>99096.821788468777</v>
      </c>
    </row>
    <row r="231" spans="1:21" x14ac:dyDescent="0.3">
      <c r="A231" s="3">
        <f t="shared" ca="1" si="71"/>
        <v>2</v>
      </c>
      <c r="B231" s="3" t="str">
        <f t="shared" ca="1" si="72"/>
        <v>Women</v>
      </c>
      <c r="C231" s="3">
        <f t="shared" ca="1" si="73"/>
        <v>43</v>
      </c>
      <c r="D231" s="3">
        <f t="shared" ca="1" si="74"/>
        <v>2</v>
      </c>
      <c r="E231" s="3" t="str">
        <f t="shared" ca="1" si="75"/>
        <v>Construction</v>
      </c>
      <c r="F231" s="3">
        <f t="shared" ca="1" si="76"/>
        <v>2</v>
      </c>
      <c r="G231" s="3" t="str">
        <f t="shared" ca="1" si="70"/>
        <v>College</v>
      </c>
      <c r="H231" s="3">
        <f t="shared" ca="1" si="77"/>
        <v>2</v>
      </c>
      <c r="I231" s="3">
        <f t="shared" ca="1" si="78"/>
        <v>1</v>
      </c>
      <c r="J231" s="3">
        <f t="shared" ca="1" si="79"/>
        <v>46120</v>
      </c>
      <c r="K231" s="3">
        <f t="shared" ca="1" si="80"/>
        <v>2</v>
      </c>
      <c r="L231" s="3" t="str">
        <f t="shared" ca="1" si="81"/>
        <v>BC</v>
      </c>
      <c r="M231" s="3">
        <f t="shared" ca="1" si="84"/>
        <v>184480</v>
      </c>
      <c r="N231" s="3">
        <f t="shared" ca="1" si="82"/>
        <v>52033.232252668306</v>
      </c>
      <c r="O231" s="3">
        <f t="shared" ca="1" si="85"/>
        <v>40851.240157257133</v>
      </c>
      <c r="P231" s="3">
        <f t="shared" ca="1" si="83"/>
        <v>11863</v>
      </c>
      <c r="Q231" s="3">
        <f t="shared" ca="1" si="86"/>
        <v>45243.358820172871</v>
      </c>
      <c r="R231" s="3">
        <f t="shared" ca="1" si="87"/>
        <v>52280.052046648358</v>
      </c>
      <c r="S231" s="3">
        <f t="shared" ca="1" si="88"/>
        <v>277611.29220390547</v>
      </c>
      <c r="T231" s="3">
        <f t="shared" ca="1" si="89"/>
        <v>109139.59107284117</v>
      </c>
      <c r="U231" s="3">
        <f t="shared" ca="1" si="90"/>
        <v>168471.7011310643</v>
      </c>
    </row>
    <row r="232" spans="1:21" x14ac:dyDescent="0.3">
      <c r="A232" s="3">
        <f t="shared" ca="1" si="71"/>
        <v>1</v>
      </c>
      <c r="B232" s="3" t="str">
        <f t="shared" ca="1" si="72"/>
        <v>Men</v>
      </c>
      <c r="C232" s="3">
        <f t="shared" ca="1" si="73"/>
        <v>43</v>
      </c>
      <c r="D232" s="3">
        <f t="shared" ca="1" si="74"/>
        <v>4</v>
      </c>
      <c r="E232" s="3" t="str">
        <f t="shared" ca="1" si="75"/>
        <v>IT</v>
      </c>
      <c r="F232" s="3">
        <f t="shared" ca="1" si="76"/>
        <v>2</v>
      </c>
      <c r="G232" s="3" t="str">
        <f t="shared" ca="1" si="70"/>
        <v>College</v>
      </c>
      <c r="H232" s="3">
        <f t="shared" ca="1" si="77"/>
        <v>0</v>
      </c>
      <c r="I232" s="3">
        <f t="shared" ca="1" si="78"/>
        <v>3</v>
      </c>
      <c r="J232" s="3">
        <f t="shared" ca="1" si="79"/>
        <v>61264</v>
      </c>
      <c r="K232" s="3">
        <f t="shared" ca="1" si="80"/>
        <v>7</v>
      </c>
      <c r="L232" s="3" t="str">
        <f t="shared" ca="1" si="81"/>
        <v>Ontario</v>
      </c>
      <c r="M232" s="3">
        <f t="shared" ca="1" si="84"/>
        <v>367584</v>
      </c>
      <c r="N232" s="3">
        <f t="shared" ca="1" si="82"/>
        <v>101669.64733790404</v>
      </c>
      <c r="O232" s="3">
        <f t="shared" ca="1" si="85"/>
        <v>59659.158065886164</v>
      </c>
      <c r="P232" s="3">
        <f t="shared" ca="1" si="83"/>
        <v>45393</v>
      </c>
      <c r="Q232" s="3">
        <f t="shared" ca="1" si="86"/>
        <v>1452.6419400315604</v>
      </c>
      <c r="R232" s="3">
        <f t="shared" ca="1" si="87"/>
        <v>30909.225900679208</v>
      </c>
      <c r="S232" s="3">
        <f t="shared" ca="1" si="88"/>
        <v>458152.38396656536</v>
      </c>
      <c r="T232" s="3">
        <f t="shared" ca="1" si="89"/>
        <v>148515.28927793558</v>
      </c>
      <c r="U232" s="3">
        <f t="shared" ca="1" si="90"/>
        <v>309637.09468862979</v>
      </c>
    </row>
    <row r="233" spans="1:21" x14ac:dyDescent="0.3">
      <c r="A233" s="3">
        <f t="shared" ca="1" si="71"/>
        <v>1</v>
      </c>
      <c r="B233" s="3" t="str">
        <f t="shared" ca="1" si="72"/>
        <v>Men</v>
      </c>
      <c r="C233" s="3">
        <f t="shared" ca="1" si="73"/>
        <v>28</v>
      </c>
      <c r="D233" s="3">
        <f t="shared" ca="1" si="74"/>
        <v>2</v>
      </c>
      <c r="E233" s="3" t="str">
        <f t="shared" ca="1" si="75"/>
        <v>Construction</v>
      </c>
      <c r="F233" s="3">
        <f t="shared" ca="1" si="76"/>
        <v>3</v>
      </c>
      <c r="G233" s="3" t="str">
        <f t="shared" ca="1" si="70"/>
        <v>University</v>
      </c>
      <c r="H233" s="3">
        <f t="shared" ca="1" si="77"/>
        <v>1</v>
      </c>
      <c r="I233" s="3">
        <f t="shared" ca="1" si="78"/>
        <v>1</v>
      </c>
      <c r="J233" s="3">
        <f t="shared" ca="1" si="79"/>
        <v>51946</v>
      </c>
      <c r="K233" s="3">
        <f t="shared" ca="1" si="80"/>
        <v>1</v>
      </c>
      <c r="L233" s="3" t="str">
        <f t="shared" ca="1" si="81"/>
        <v>Yukon</v>
      </c>
      <c r="M233" s="3">
        <f t="shared" ca="1" si="84"/>
        <v>311676</v>
      </c>
      <c r="N233" s="3">
        <f t="shared" ca="1" si="82"/>
        <v>310857.96682042815</v>
      </c>
      <c r="O233" s="3">
        <f t="shared" ca="1" si="85"/>
        <v>6612.0404173833895</v>
      </c>
      <c r="P233" s="3">
        <f t="shared" ca="1" si="83"/>
        <v>4506</v>
      </c>
      <c r="Q233" s="3">
        <f t="shared" ca="1" si="86"/>
        <v>5858.6884667103559</v>
      </c>
      <c r="R233" s="3">
        <f t="shared" ca="1" si="87"/>
        <v>14560.580181063897</v>
      </c>
      <c r="S233" s="3">
        <f t="shared" ca="1" si="88"/>
        <v>332848.62059844728</v>
      </c>
      <c r="T233" s="3">
        <f t="shared" ca="1" si="89"/>
        <v>321222.65528713848</v>
      </c>
      <c r="U233" s="3">
        <f t="shared" ca="1" si="90"/>
        <v>11625.965311308799</v>
      </c>
    </row>
    <row r="234" spans="1:21" x14ac:dyDescent="0.3">
      <c r="A234" s="3">
        <f t="shared" ca="1" si="71"/>
        <v>1</v>
      </c>
      <c r="B234" s="3" t="str">
        <f t="shared" ca="1" si="72"/>
        <v>Men</v>
      </c>
      <c r="C234" s="3">
        <f t="shared" ca="1" si="73"/>
        <v>34</v>
      </c>
      <c r="D234" s="3">
        <f t="shared" ca="1" si="74"/>
        <v>2</v>
      </c>
      <c r="E234" s="3" t="str">
        <f t="shared" ca="1" si="75"/>
        <v>Construction</v>
      </c>
      <c r="F234" s="3">
        <f t="shared" ca="1" si="76"/>
        <v>4</v>
      </c>
      <c r="G234" s="3" t="str">
        <f t="shared" ca="1" si="70"/>
        <v>Technical</v>
      </c>
      <c r="H234" s="3">
        <f t="shared" ca="1" si="77"/>
        <v>4</v>
      </c>
      <c r="I234" s="3">
        <f t="shared" ca="1" si="78"/>
        <v>1</v>
      </c>
      <c r="J234" s="3">
        <f t="shared" ca="1" si="79"/>
        <v>87327</v>
      </c>
      <c r="K234" s="3">
        <f t="shared" ca="1" si="80"/>
        <v>3</v>
      </c>
      <c r="L234" s="3" t="str">
        <f t="shared" ca="1" si="81"/>
        <v>Northwest TR</v>
      </c>
      <c r="M234" s="3">
        <f t="shared" ca="1" si="84"/>
        <v>523962</v>
      </c>
      <c r="N234" s="3">
        <f t="shared" ca="1" si="82"/>
        <v>336365.64565560297</v>
      </c>
      <c r="O234" s="3">
        <f t="shared" ca="1" si="85"/>
        <v>65703.769590312906</v>
      </c>
      <c r="P234" s="3">
        <f t="shared" ca="1" si="83"/>
        <v>60331</v>
      </c>
      <c r="Q234" s="3">
        <f t="shared" ca="1" si="86"/>
        <v>71070.749079344678</v>
      </c>
      <c r="R234" s="3">
        <f t="shared" ca="1" si="87"/>
        <v>59307.117192822509</v>
      </c>
      <c r="S234" s="3">
        <f t="shared" ca="1" si="88"/>
        <v>648972.88678313536</v>
      </c>
      <c r="T234" s="3">
        <f t="shared" ca="1" si="89"/>
        <v>467767.39473494765</v>
      </c>
      <c r="U234" s="3">
        <f t="shared" ca="1" si="90"/>
        <v>181205.49204818771</v>
      </c>
    </row>
    <row r="235" spans="1:21" x14ac:dyDescent="0.3">
      <c r="A235" s="3">
        <f t="shared" ca="1" si="71"/>
        <v>2</v>
      </c>
      <c r="B235" s="3" t="str">
        <f t="shared" ca="1" si="72"/>
        <v>Women</v>
      </c>
      <c r="C235" s="3">
        <f t="shared" ca="1" si="73"/>
        <v>27</v>
      </c>
      <c r="D235" s="3">
        <f t="shared" ca="1" si="74"/>
        <v>1</v>
      </c>
      <c r="E235" s="3" t="str">
        <f t="shared" ca="1" si="75"/>
        <v>Health</v>
      </c>
      <c r="F235" s="3">
        <f t="shared" ca="1" si="76"/>
        <v>3</v>
      </c>
      <c r="G235" s="3" t="str">
        <f t="shared" ca="1" si="70"/>
        <v>University</v>
      </c>
      <c r="H235" s="3">
        <f t="shared" ca="1" si="77"/>
        <v>4</v>
      </c>
      <c r="I235" s="3">
        <f t="shared" ca="1" si="78"/>
        <v>1</v>
      </c>
      <c r="J235" s="3">
        <f t="shared" ca="1" si="79"/>
        <v>39249</v>
      </c>
      <c r="K235" s="3">
        <f t="shared" ca="1" si="80"/>
        <v>13</v>
      </c>
      <c r="L235" s="3" t="str">
        <f t="shared" ca="1" si="81"/>
        <v>Prince Edward Island</v>
      </c>
      <c r="M235" s="3">
        <f t="shared" ca="1" si="84"/>
        <v>117747</v>
      </c>
      <c r="N235" s="3">
        <f t="shared" ca="1" si="82"/>
        <v>99984.992630375127</v>
      </c>
      <c r="O235" s="3">
        <f t="shared" ca="1" si="85"/>
        <v>23997.211930192861</v>
      </c>
      <c r="P235" s="3">
        <f t="shared" ca="1" si="83"/>
        <v>17382</v>
      </c>
      <c r="Q235" s="3">
        <f t="shared" ca="1" si="86"/>
        <v>6257.4998235037301</v>
      </c>
      <c r="R235" s="3">
        <f t="shared" ca="1" si="87"/>
        <v>16348.605140670956</v>
      </c>
      <c r="S235" s="3">
        <f t="shared" ca="1" si="88"/>
        <v>158092.81707086382</v>
      </c>
      <c r="T235" s="3">
        <f t="shared" ca="1" si="89"/>
        <v>123624.49245387886</v>
      </c>
      <c r="U235" s="3">
        <f t="shared" ca="1" si="90"/>
        <v>34468.324616984959</v>
      </c>
    </row>
    <row r="236" spans="1:21" x14ac:dyDescent="0.3">
      <c r="A236" s="3">
        <f t="shared" ca="1" si="71"/>
        <v>1</v>
      </c>
      <c r="B236" s="3" t="str">
        <f t="shared" ca="1" si="72"/>
        <v>Men</v>
      </c>
      <c r="C236" s="3">
        <f t="shared" ca="1" si="73"/>
        <v>34</v>
      </c>
      <c r="D236" s="3">
        <f t="shared" ca="1" si="74"/>
        <v>5</v>
      </c>
      <c r="E236" s="3" t="str">
        <f t="shared" ca="1" si="75"/>
        <v>General Work</v>
      </c>
      <c r="F236" s="3">
        <f t="shared" ca="1" si="76"/>
        <v>3</v>
      </c>
      <c r="G236" s="3" t="str">
        <f t="shared" ca="1" si="70"/>
        <v>University</v>
      </c>
      <c r="H236" s="3">
        <f t="shared" ca="1" si="77"/>
        <v>2</v>
      </c>
      <c r="I236" s="3">
        <f t="shared" ca="1" si="78"/>
        <v>1</v>
      </c>
      <c r="J236" s="3">
        <f t="shared" ca="1" si="79"/>
        <v>69112</v>
      </c>
      <c r="K236" s="3">
        <f t="shared" ca="1" si="80"/>
        <v>13</v>
      </c>
      <c r="L236" s="3" t="str">
        <f t="shared" ca="1" si="81"/>
        <v>Prince Edward Island</v>
      </c>
      <c r="M236" s="3">
        <f t="shared" ca="1" si="84"/>
        <v>414672</v>
      </c>
      <c r="N236" s="3">
        <f t="shared" ca="1" si="82"/>
        <v>42321.448085887299</v>
      </c>
      <c r="O236" s="3">
        <f t="shared" ca="1" si="85"/>
        <v>27634.788073594958</v>
      </c>
      <c r="P236" s="3">
        <f t="shared" ca="1" si="83"/>
        <v>14710</v>
      </c>
      <c r="Q236" s="3">
        <f t="shared" ca="1" si="86"/>
        <v>17263.977146604226</v>
      </c>
      <c r="R236" s="3">
        <f t="shared" ca="1" si="87"/>
        <v>57788.645067363876</v>
      </c>
      <c r="S236" s="3">
        <f t="shared" ca="1" si="88"/>
        <v>500095.43314095883</v>
      </c>
      <c r="T236" s="3">
        <f t="shared" ca="1" si="89"/>
        <v>74295.425232491529</v>
      </c>
      <c r="U236" s="3">
        <f t="shared" ca="1" si="90"/>
        <v>425800.00790846732</v>
      </c>
    </row>
    <row r="237" spans="1:21" x14ac:dyDescent="0.3">
      <c r="A237" s="3">
        <f t="shared" ca="1" si="71"/>
        <v>1</v>
      </c>
      <c r="B237" s="3" t="str">
        <f t="shared" ca="1" si="72"/>
        <v>Men</v>
      </c>
      <c r="C237" s="3">
        <f t="shared" ca="1" si="73"/>
        <v>35</v>
      </c>
      <c r="D237" s="3">
        <f t="shared" ca="1" si="74"/>
        <v>1</v>
      </c>
      <c r="E237" s="3" t="str">
        <f t="shared" ca="1" si="75"/>
        <v>Health</v>
      </c>
      <c r="F237" s="3">
        <f t="shared" ca="1" si="76"/>
        <v>3</v>
      </c>
      <c r="G237" s="3" t="str">
        <f t="shared" ca="1" si="70"/>
        <v>University</v>
      </c>
      <c r="H237" s="3">
        <f t="shared" ca="1" si="77"/>
        <v>0</v>
      </c>
      <c r="I237" s="3">
        <f t="shared" ca="1" si="78"/>
        <v>3</v>
      </c>
      <c r="J237" s="3">
        <f t="shared" ca="1" si="79"/>
        <v>42590</v>
      </c>
      <c r="K237" s="3">
        <f t="shared" ca="1" si="80"/>
        <v>13</v>
      </c>
      <c r="L237" s="3" t="str">
        <f t="shared" ca="1" si="81"/>
        <v>Prince Edward Island</v>
      </c>
      <c r="M237" s="3">
        <f t="shared" ca="1" si="84"/>
        <v>170360</v>
      </c>
      <c r="N237" s="3">
        <f t="shared" ca="1" si="82"/>
        <v>25463.648351546326</v>
      </c>
      <c r="O237" s="3">
        <f t="shared" ca="1" si="85"/>
        <v>19667.997715159527</v>
      </c>
      <c r="P237" s="3">
        <f t="shared" ca="1" si="83"/>
        <v>12196</v>
      </c>
      <c r="Q237" s="3">
        <f t="shared" ca="1" si="86"/>
        <v>26805.388485263607</v>
      </c>
      <c r="R237" s="3">
        <f t="shared" ca="1" si="87"/>
        <v>44359.085673750968</v>
      </c>
      <c r="S237" s="3">
        <f t="shared" ca="1" si="88"/>
        <v>234387.08338891048</v>
      </c>
      <c r="T237" s="3">
        <f t="shared" ca="1" si="89"/>
        <v>64465.03683680993</v>
      </c>
      <c r="U237" s="3">
        <f t="shared" ca="1" si="90"/>
        <v>169922.04655210057</v>
      </c>
    </row>
    <row r="238" spans="1:21" x14ac:dyDescent="0.3">
      <c r="A238" s="3">
        <f t="shared" ca="1" si="71"/>
        <v>2</v>
      </c>
      <c r="B238" s="3" t="str">
        <f t="shared" ca="1" si="72"/>
        <v>Women</v>
      </c>
      <c r="C238" s="3">
        <f t="shared" ca="1" si="73"/>
        <v>31</v>
      </c>
      <c r="D238" s="3">
        <f t="shared" ca="1" si="74"/>
        <v>2</v>
      </c>
      <c r="E238" s="3" t="str">
        <f t="shared" ca="1" si="75"/>
        <v>Construction</v>
      </c>
      <c r="F238" s="3">
        <f t="shared" ca="1" si="76"/>
        <v>5</v>
      </c>
      <c r="G238" s="3" t="str">
        <f t="shared" ca="1" si="70"/>
        <v>Other</v>
      </c>
      <c r="H238" s="3">
        <f t="shared" ca="1" si="77"/>
        <v>1</v>
      </c>
      <c r="I238" s="3">
        <f t="shared" ca="1" si="78"/>
        <v>3</v>
      </c>
      <c r="J238" s="3">
        <f t="shared" ca="1" si="79"/>
        <v>42026</v>
      </c>
      <c r="K238" s="3">
        <f t="shared" ca="1" si="80"/>
        <v>4</v>
      </c>
      <c r="L238" s="3" t="str">
        <f t="shared" ca="1" si="81"/>
        <v>Alberta</v>
      </c>
      <c r="M238" s="3">
        <f t="shared" ca="1" si="84"/>
        <v>126078</v>
      </c>
      <c r="N238" s="3">
        <f t="shared" ca="1" si="82"/>
        <v>21322.736913864188</v>
      </c>
      <c r="O238" s="3">
        <f t="shared" ca="1" si="85"/>
        <v>40402.773073643839</v>
      </c>
      <c r="P238" s="3">
        <f t="shared" ca="1" si="83"/>
        <v>17678</v>
      </c>
      <c r="Q238" s="3">
        <f t="shared" ca="1" si="86"/>
        <v>37406.415680162638</v>
      </c>
      <c r="R238" s="3">
        <f t="shared" ca="1" si="87"/>
        <v>32240.618070885623</v>
      </c>
      <c r="S238" s="3">
        <f t="shared" ca="1" si="88"/>
        <v>198721.39114452948</v>
      </c>
      <c r="T238" s="3">
        <f t="shared" ca="1" si="89"/>
        <v>76407.152594026818</v>
      </c>
      <c r="U238" s="3">
        <f t="shared" ca="1" si="90"/>
        <v>122314.23855050266</v>
      </c>
    </row>
    <row r="239" spans="1:21" x14ac:dyDescent="0.3">
      <c r="A239" s="3">
        <f t="shared" ca="1" si="71"/>
        <v>2</v>
      </c>
      <c r="B239" s="3" t="str">
        <f t="shared" ca="1" si="72"/>
        <v>Women</v>
      </c>
      <c r="C239" s="3">
        <f t="shared" ca="1" si="73"/>
        <v>42</v>
      </c>
      <c r="D239" s="3">
        <f t="shared" ca="1" si="74"/>
        <v>2</v>
      </c>
      <c r="E239" s="3" t="str">
        <f t="shared" ca="1" si="75"/>
        <v>Construction</v>
      </c>
      <c r="F239" s="3">
        <f t="shared" ca="1" si="76"/>
        <v>3</v>
      </c>
      <c r="G239" s="3" t="str">
        <f t="shared" ca="1" si="70"/>
        <v>University</v>
      </c>
      <c r="H239" s="3">
        <f t="shared" ca="1" si="77"/>
        <v>3</v>
      </c>
      <c r="I239" s="3">
        <f t="shared" ca="1" si="78"/>
        <v>2</v>
      </c>
      <c r="J239" s="3">
        <f t="shared" ca="1" si="79"/>
        <v>82808</v>
      </c>
      <c r="K239" s="3">
        <f t="shared" ca="1" si="80"/>
        <v>8</v>
      </c>
      <c r="L239" s="3" t="str">
        <f t="shared" ca="1" si="81"/>
        <v>Quebec</v>
      </c>
      <c r="M239" s="3">
        <f t="shared" ca="1" si="84"/>
        <v>496848</v>
      </c>
      <c r="N239" s="3">
        <f t="shared" ca="1" si="82"/>
        <v>428376.12878387806</v>
      </c>
      <c r="O239" s="3">
        <f t="shared" ca="1" si="85"/>
        <v>135807.94487337235</v>
      </c>
      <c r="P239" s="3">
        <f t="shared" ca="1" si="83"/>
        <v>134897</v>
      </c>
      <c r="Q239" s="3">
        <f t="shared" ca="1" si="86"/>
        <v>30154.435073595945</v>
      </c>
      <c r="R239" s="3">
        <f t="shared" ca="1" si="87"/>
        <v>112283.89137299245</v>
      </c>
      <c r="S239" s="3">
        <f t="shared" ca="1" si="88"/>
        <v>744939.83624636475</v>
      </c>
      <c r="T239" s="3">
        <f t="shared" ca="1" si="89"/>
        <v>593427.56385747402</v>
      </c>
      <c r="U239" s="3">
        <f t="shared" ca="1" si="90"/>
        <v>151512.27238889073</v>
      </c>
    </row>
    <row r="240" spans="1:21" x14ac:dyDescent="0.3">
      <c r="A240" s="3">
        <f t="shared" ca="1" si="71"/>
        <v>1</v>
      </c>
      <c r="B240" s="3" t="str">
        <f t="shared" ca="1" si="72"/>
        <v>Men</v>
      </c>
      <c r="C240" s="3">
        <f t="shared" ca="1" si="73"/>
        <v>43</v>
      </c>
      <c r="D240" s="3">
        <f t="shared" ca="1" si="74"/>
        <v>6</v>
      </c>
      <c r="E240" s="3" t="str">
        <f t="shared" ca="1" si="75"/>
        <v>Agriculture</v>
      </c>
      <c r="F240" s="3">
        <f t="shared" ca="1" si="76"/>
        <v>3</v>
      </c>
      <c r="G240" s="3" t="str">
        <f t="shared" ca="1" si="70"/>
        <v>University</v>
      </c>
      <c r="H240" s="3">
        <f t="shared" ca="1" si="77"/>
        <v>0</v>
      </c>
      <c r="I240" s="3">
        <f t="shared" ca="1" si="78"/>
        <v>2</v>
      </c>
      <c r="J240" s="3">
        <f t="shared" ca="1" si="79"/>
        <v>60587</v>
      </c>
      <c r="K240" s="3">
        <f t="shared" ca="1" si="80"/>
        <v>9</v>
      </c>
      <c r="L240" s="3" t="str">
        <f t="shared" ca="1" si="81"/>
        <v>New Foundland</v>
      </c>
      <c r="M240" s="3">
        <f t="shared" ca="1" si="84"/>
        <v>242348</v>
      </c>
      <c r="N240" s="3">
        <f t="shared" ca="1" si="82"/>
        <v>241970.10723725648</v>
      </c>
      <c r="O240" s="3">
        <f t="shared" ca="1" si="85"/>
        <v>110123.58326223698</v>
      </c>
      <c r="P240" s="3">
        <f t="shared" ca="1" si="83"/>
        <v>51675</v>
      </c>
      <c r="Q240" s="3">
        <f t="shared" ca="1" si="86"/>
        <v>990.25250494537136</v>
      </c>
      <c r="R240" s="3">
        <f t="shared" ca="1" si="87"/>
        <v>48358.511747128752</v>
      </c>
      <c r="S240" s="3">
        <f t="shared" ca="1" si="88"/>
        <v>400830.0950093657</v>
      </c>
      <c r="T240" s="3">
        <f t="shared" ca="1" si="89"/>
        <v>294635.35974220186</v>
      </c>
      <c r="U240" s="3">
        <f t="shared" ca="1" si="90"/>
        <v>106194.73526716384</v>
      </c>
    </row>
    <row r="241" spans="1:21" x14ac:dyDescent="0.3">
      <c r="A241" s="3">
        <f t="shared" ca="1" si="71"/>
        <v>2</v>
      </c>
      <c r="B241" s="3" t="str">
        <f t="shared" ca="1" si="72"/>
        <v>Women</v>
      </c>
      <c r="C241" s="3">
        <f t="shared" ca="1" si="73"/>
        <v>25</v>
      </c>
      <c r="D241" s="3">
        <f t="shared" ca="1" si="74"/>
        <v>2</v>
      </c>
      <c r="E241" s="3" t="str">
        <f t="shared" ca="1" si="75"/>
        <v>Construction</v>
      </c>
      <c r="F241" s="3">
        <f t="shared" ca="1" si="76"/>
        <v>5</v>
      </c>
      <c r="G241" s="3" t="str">
        <f t="shared" ca="1" si="70"/>
        <v>Other</v>
      </c>
      <c r="H241" s="3">
        <f t="shared" ca="1" si="77"/>
        <v>2</v>
      </c>
      <c r="I241" s="3">
        <f t="shared" ca="1" si="78"/>
        <v>3</v>
      </c>
      <c r="J241" s="3">
        <f t="shared" ca="1" si="79"/>
        <v>40597</v>
      </c>
      <c r="K241" s="3">
        <f t="shared" ca="1" si="80"/>
        <v>9</v>
      </c>
      <c r="L241" s="3" t="str">
        <f t="shared" ca="1" si="81"/>
        <v>New Foundland</v>
      </c>
      <c r="M241" s="3">
        <f t="shared" ca="1" si="84"/>
        <v>121791</v>
      </c>
      <c r="N241" s="3">
        <f t="shared" ca="1" si="82"/>
        <v>19615.091191651652</v>
      </c>
      <c r="O241" s="3">
        <f t="shared" ca="1" si="85"/>
        <v>4781.6480215312786</v>
      </c>
      <c r="P241" s="3">
        <f t="shared" ca="1" si="83"/>
        <v>1541</v>
      </c>
      <c r="Q241" s="3">
        <f t="shared" ca="1" si="86"/>
        <v>19474.813812266671</v>
      </c>
      <c r="R241" s="3">
        <f t="shared" ca="1" si="87"/>
        <v>11333.421976966503</v>
      </c>
      <c r="S241" s="3">
        <f t="shared" ca="1" si="88"/>
        <v>137906.06999849778</v>
      </c>
      <c r="T241" s="3">
        <f t="shared" ca="1" si="89"/>
        <v>40630.90500391832</v>
      </c>
      <c r="U241" s="3">
        <f t="shared" ca="1" si="90"/>
        <v>97275.164994579463</v>
      </c>
    </row>
    <row r="242" spans="1:21" x14ac:dyDescent="0.3">
      <c r="A242" s="3">
        <f t="shared" ca="1" si="71"/>
        <v>1</v>
      </c>
      <c r="B242" s="3" t="str">
        <f t="shared" ca="1" si="72"/>
        <v>Men</v>
      </c>
      <c r="C242" s="3">
        <f t="shared" ca="1" si="73"/>
        <v>33</v>
      </c>
      <c r="D242" s="3">
        <f t="shared" ca="1" si="74"/>
        <v>6</v>
      </c>
      <c r="E242" s="3" t="str">
        <f t="shared" ca="1" si="75"/>
        <v>Agriculture</v>
      </c>
      <c r="F242" s="3">
        <f t="shared" ca="1" si="76"/>
        <v>1</v>
      </c>
      <c r="G242" s="3" t="str">
        <f t="shared" ca="1" si="70"/>
        <v>High School</v>
      </c>
      <c r="H242" s="3">
        <f t="shared" ca="1" si="77"/>
        <v>2</v>
      </c>
      <c r="I242" s="3">
        <f t="shared" ca="1" si="78"/>
        <v>1</v>
      </c>
      <c r="J242" s="3">
        <f t="shared" ca="1" si="79"/>
        <v>86454</v>
      </c>
      <c r="K242" s="3">
        <f t="shared" ca="1" si="80"/>
        <v>1</v>
      </c>
      <c r="L242" s="3" t="str">
        <f t="shared" ca="1" si="81"/>
        <v>Yukon</v>
      </c>
      <c r="M242" s="3">
        <f t="shared" ca="1" si="84"/>
        <v>259362</v>
      </c>
      <c r="N242" s="3">
        <f t="shared" ca="1" si="82"/>
        <v>122496.71677388097</v>
      </c>
      <c r="O242" s="3">
        <f t="shared" ca="1" si="85"/>
        <v>83757.82092247135</v>
      </c>
      <c r="P242" s="3">
        <f t="shared" ca="1" si="83"/>
        <v>51790</v>
      </c>
      <c r="Q242" s="3">
        <f t="shared" ca="1" si="86"/>
        <v>55555.306124026531</v>
      </c>
      <c r="R242" s="3">
        <f t="shared" ca="1" si="87"/>
        <v>104929.09641863957</v>
      </c>
      <c r="S242" s="3">
        <f t="shared" ca="1" si="88"/>
        <v>448048.91734111094</v>
      </c>
      <c r="T242" s="3">
        <f t="shared" ca="1" si="89"/>
        <v>229842.0228979075</v>
      </c>
      <c r="U242" s="3">
        <f t="shared" ca="1" si="90"/>
        <v>218206.89444320343</v>
      </c>
    </row>
    <row r="243" spans="1:21" x14ac:dyDescent="0.3">
      <c r="A243" s="3">
        <f t="shared" ca="1" si="71"/>
        <v>1</v>
      </c>
      <c r="B243" s="3" t="str">
        <f t="shared" ca="1" si="72"/>
        <v>Men</v>
      </c>
      <c r="C243" s="3">
        <f t="shared" ca="1" si="73"/>
        <v>39</v>
      </c>
      <c r="D243" s="3">
        <f t="shared" ca="1" si="74"/>
        <v>6</v>
      </c>
      <c r="E243" s="3" t="str">
        <f t="shared" ca="1" si="75"/>
        <v>Agriculture</v>
      </c>
      <c r="F243" s="3">
        <f t="shared" ca="1" si="76"/>
        <v>5</v>
      </c>
      <c r="G243" s="3" t="str">
        <f t="shared" ca="1" si="70"/>
        <v>Other</v>
      </c>
      <c r="H243" s="3">
        <f t="shared" ca="1" si="77"/>
        <v>0</v>
      </c>
      <c r="I243" s="3">
        <f t="shared" ca="1" si="78"/>
        <v>3</v>
      </c>
      <c r="J243" s="3">
        <f t="shared" ca="1" si="79"/>
        <v>80847</v>
      </c>
      <c r="K243" s="3">
        <f t="shared" ca="1" si="80"/>
        <v>8</v>
      </c>
      <c r="L243" s="3" t="str">
        <f t="shared" ca="1" si="81"/>
        <v>Quebec</v>
      </c>
      <c r="M243" s="3">
        <f t="shared" ca="1" si="84"/>
        <v>404235</v>
      </c>
      <c r="N243" s="3">
        <f t="shared" ca="1" si="82"/>
        <v>8219.6532881338044</v>
      </c>
      <c r="O243" s="3">
        <f t="shared" ca="1" si="85"/>
        <v>87728.410173598386</v>
      </c>
      <c r="P243" s="3">
        <f t="shared" ca="1" si="83"/>
        <v>74188</v>
      </c>
      <c r="Q243" s="3">
        <f t="shared" ca="1" si="86"/>
        <v>24334.002241317699</v>
      </c>
      <c r="R243" s="3">
        <f t="shared" ca="1" si="87"/>
        <v>32921.511325672545</v>
      </c>
      <c r="S243" s="3">
        <f t="shared" ca="1" si="88"/>
        <v>524884.92149927095</v>
      </c>
      <c r="T243" s="3">
        <f t="shared" ca="1" si="89"/>
        <v>106741.6555294515</v>
      </c>
      <c r="U243" s="3">
        <f t="shared" ca="1" si="90"/>
        <v>418143.26596981945</v>
      </c>
    </row>
    <row r="244" spans="1:21" x14ac:dyDescent="0.3">
      <c r="A244" s="3">
        <f t="shared" ca="1" si="71"/>
        <v>1</v>
      </c>
      <c r="B244" s="3" t="str">
        <f t="shared" ca="1" si="72"/>
        <v>Men</v>
      </c>
      <c r="C244" s="3">
        <f t="shared" ca="1" si="73"/>
        <v>40</v>
      </c>
      <c r="D244" s="3">
        <f t="shared" ca="1" si="74"/>
        <v>2</v>
      </c>
      <c r="E244" s="3" t="str">
        <f t="shared" ca="1" si="75"/>
        <v>Construction</v>
      </c>
      <c r="F244" s="3">
        <f t="shared" ca="1" si="76"/>
        <v>4</v>
      </c>
      <c r="G244" s="3" t="str">
        <f t="shared" ca="1" si="70"/>
        <v>Technical</v>
      </c>
      <c r="H244" s="3">
        <f t="shared" ca="1" si="77"/>
        <v>1</v>
      </c>
      <c r="I244" s="3">
        <f t="shared" ca="1" si="78"/>
        <v>2</v>
      </c>
      <c r="J244" s="3">
        <f t="shared" ca="1" si="79"/>
        <v>45235</v>
      </c>
      <c r="K244" s="3">
        <f t="shared" ca="1" si="80"/>
        <v>2</v>
      </c>
      <c r="L244" s="3" t="str">
        <f t="shared" ca="1" si="81"/>
        <v>BC</v>
      </c>
      <c r="M244" s="3">
        <f t="shared" ca="1" si="84"/>
        <v>135705</v>
      </c>
      <c r="N244" s="3">
        <f t="shared" ca="1" si="82"/>
        <v>70936.768826018044</v>
      </c>
      <c r="O244" s="3">
        <f t="shared" ca="1" si="85"/>
        <v>90221.406076755273</v>
      </c>
      <c r="P244" s="3">
        <f t="shared" ca="1" si="83"/>
        <v>73843</v>
      </c>
      <c r="Q244" s="3">
        <f t="shared" ca="1" si="86"/>
        <v>43880.243932352809</v>
      </c>
      <c r="R244" s="3">
        <f t="shared" ca="1" si="87"/>
        <v>59649.175153618431</v>
      </c>
      <c r="S244" s="3">
        <f t="shared" ca="1" si="88"/>
        <v>285575.5812303737</v>
      </c>
      <c r="T244" s="3">
        <f t="shared" ca="1" si="89"/>
        <v>188660.01275837084</v>
      </c>
      <c r="U244" s="3">
        <f t="shared" ca="1" si="90"/>
        <v>96915.568472002866</v>
      </c>
    </row>
    <row r="245" spans="1:21" x14ac:dyDescent="0.3">
      <c r="A245" s="3">
        <f t="shared" ca="1" si="71"/>
        <v>1</v>
      </c>
      <c r="B245" s="3" t="str">
        <f t="shared" ca="1" si="72"/>
        <v>Men</v>
      </c>
      <c r="C245" s="3">
        <f t="shared" ca="1" si="73"/>
        <v>31</v>
      </c>
      <c r="D245" s="3">
        <f t="shared" ca="1" si="74"/>
        <v>6</v>
      </c>
      <c r="E245" s="3" t="str">
        <f t="shared" ca="1" si="75"/>
        <v>Agriculture</v>
      </c>
      <c r="F245" s="3">
        <f t="shared" ca="1" si="76"/>
        <v>4</v>
      </c>
      <c r="G245" s="3" t="str">
        <f t="shared" ca="1" si="70"/>
        <v>Technical</v>
      </c>
      <c r="H245" s="3">
        <f t="shared" ca="1" si="77"/>
        <v>0</v>
      </c>
      <c r="I245" s="3">
        <f t="shared" ca="1" si="78"/>
        <v>2</v>
      </c>
      <c r="J245" s="3">
        <f t="shared" ca="1" si="79"/>
        <v>51333</v>
      </c>
      <c r="K245" s="3">
        <f t="shared" ca="1" si="80"/>
        <v>13</v>
      </c>
      <c r="L245" s="3" t="str">
        <f t="shared" ca="1" si="81"/>
        <v>Prince Edward Island</v>
      </c>
      <c r="M245" s="3">
        <f t="shared" ca="1" si="84"/>
        <v>153999</v>
      </c>
      <c r="N245" s="3">
        <f t="shared" ca="1" si="82"/>
        <v>89154.144189509549</v>
      </c>
      <c r="O245" s="3">
        <f t="shared" ca="1" si="85"/>
        <v>20865.173805592352</v>
      </c>
      <c r="P245" s="3">
        <f t="shared" ca="1" si="83"/>
        <v>879</v>
      </c>
      <c r="Q245" s="3">
        <f t="shared" ca="1" si="86"/>
        <v>45631.703277350076</v>
      </c>
      <c r="R245" s="3">
        <f t="shared" ca="1" si="87"/>
        <v>39128.984758504659</v>
      </c>
      <c r="S245" s="3">
        <f t="shared" ca="1" si="88"/>
        <v>213993.15856409702</v>
      </c>
      <c r="T245" s="3">
        <f t="shared" ca="1" si="89"/>
        <v>135664.84746685962</v>
      </c>
      <c r="U245" s="3">
        <f t="shared" ca="1" si="90"/>
        <v>78328.311097237398</v>
      </c>
    </row>
    <row r="246" spans="1:21" x14ac:dyDescent="0.3">
      <c r="A246" s="3">
        <f t="shared" ca="1" si="71"/>
        <v>2</v>
      </c>
      <c r="B246" s="3" t="str">
        <f t="shared" ca="1" si="72"/>
        <v>Women</v>
      </c>
      <c r="C246" s="3">
        <f t="shared" ca="1" si="73"/>
        <v>34</v>
      </c>
      <c r="D246" s="3">
        <f t="shared" ca="1" si="74"/>
        <v>5</v>
      </c>
      <c r="E246" s="3" t="str">
        <f t="shared" ca="1" si="75"/>
        <v>General Work</v>
      </c>
      <c r="F246" s="3">
        <f t="shared" ca="1" si="76"/>
        <v>5</v>
      </c>
      <c r="G246" s="3" t="str">
        <f t="shared" ca="1" si="70"/>
        <v>Other</v>
      </c>
      <c r="H246" s="3">
        <f t="shared" ca="1" si="77"/>
        <v>1</v>
      </c>
      <c r="I246" s="3">
        <f t="shared" ca="1" si="78"/>
        <v>3</v>
      </c>
      <c r="J246" s="3">
        <f t="shared" ca="1" si="79"/>
        <v>39155</v>
      </c>
      <c r="K246" s="3">
        <f t="shared" ca="1" si="80"/>
        <v>1</v>
      </c>
      <c r="L246" s="3" t="str">
        <f t="shared" ca="1" si="81"/>
        <v>Yukon</v>
      </c>
      <c r="M246" s="3">
        <f t="shared" ca="1" si="84"/>
        <v>195775</v>
      </c>
      <c r="N246" s="3">
        <f t="shared" ca="1" si="82"/>
        <v>104507.96789917586</v>
      </c>
      <c r="O246" s="3">
        <f t="shared" ca="1" si="85"/>
        <v>24524.395997169446</v>
      </c>
      <c r="P246" s="3">
        <f t="shared" ca="1" si="83"/>
        <v>13518</v>
      </c>
      <c r="Q246" s="3">
        <f t="shared" ca="1" si="86"/>
        <v>33132.932157474715</v>
      </c>
      <c r="R246" s="3">
        <f t="shared" ca="1" si="87"/>
        <v>13980.612935636291</v>
      </c>
      <c r="S246" s="3">
        <f t="shared" ca="1" si="88"/>
        <v>234280.00893280574</v>
      </c>
      <c r="T246" s="3">
        <f t="shared" ca="1" si="89"/>
        <v>151158.90005665057</v>
      </c>
      <c r="U246" s="3">
        <f t="shared" ca="1" si="90"/>
        <v>83121.108876155165</v>
      </c>
    </row>
    <row r="247" spans="1:21" x14ac:dyDescent="0.3">
      <c r="A247" s="3">
        <f t="shared" ca="1" si="71"/>
        <v>1</v>
      </c>
      <c r="B247" s="3" t="str">
        <f t="shared" ca="1" si="72"/>
        <v>Men</v>
      </c>
      <c r="C247" s="3">
        <f t="shared" ca="1" si="73"/>
        <v>41</v>
      </c>
      <c r="D247" s="3">
        <f t="shared" ca="1" si="74"/>
        <v>3</v>
      </c>
      <c r="E247" s="3" t="str">
        <f t="shared" ca="1" si="75"/>
        <v>Teaching</v>
      </c>
      <c r="F247" s="3">
        <f t="shared" ca="1" si="76"/>
        <v>3</v>
      </c>
      <c r="G247" s="3" t="str">
        <f t="shared" ca="1" si="70"/>
        <v>University</v>
      </c>
      <c r="H247" s="3">
        <f t="shared" ca="1" si="77"/>
        <v>1</v>
      </c>
      <c r="I247" s="3">
        <f t="shared" ca="1" si="78"/>
        <v>2</v>
      </c>
      <c r="J247" s="3">
        <f t="shared" ca="1" si="79"/>
        <v>62634</v>
      </c>
      <c r="K247" s="3">
        <f t="shared" ca="1" si="80"/>
        <v>10</v>
      </c>
      <c r="L247" s="3" t="str">
        <f t="shared" ca="1" si="81"/>
        <v>New Brunckwick</v>
      </c>
      <c r="M247" s="3">
        <f t="shared" ca="1" si="84"/>
        <v>187902</v>
      </c>
      <c r="N247" s="3">
        <f t="shared" ca="1" si="82"/>
        <v>58218.845491628723</v>
      </c>
      <c r="O247" s="3">
        <f t="shared" ca="1" si="85"/>
        <v>58899.834066543102</v>
      </c>
      <c r="P247" s="3">
        <f t="shared" ca="1" si="83"/>
        <v>10295</v>
      </c>
      <c r="Q247" s="3">
        <f t="shared" ca="1" si="86"/>
        <v>1747.9348262742674</v>
      </c>
      <c r="R247" s="3">
        <f t="shared" ca="1" si="87"/>
        <v>45488.343511232895</v>
      </c>
      <c r="S247" s="3">
        <f t="shared" ca="1" si="88"/>
        <v>292290.17757777596</v>
      </c>
      <c r="T247" s="3">
        <f t="shared" ca="1" si="89"/>
        <v>70261.780317902987</v>
      </c>
      <c r="U247" s="3">
        <f t="shared" ca="1" si="90"/>
        <v>222028.39725987299</v>
      </c>
    </row>
    <row r="248" spans="1:21" x14ac:dyDescent="0.3">
      <c r="A248" s="3">
        <f t="shared" ca="1" si="71"/>
        <v>2</v>
      </c>
      <c r="B248" s="3" t="str">
        <f t="shared" ca="1" si="72"/>
        <v>Women</v>
      </c>
      <c r="C248" s="3">
        <f t="shared" ca="1" si="73"/>
        <v>30</v>
      </c>
      <c r="D248" s="3">
        <f t="shared" ca="1" si="74"/>
        <v>5</v>
      </c>
      <c r="E248" s="3" t="str">
        <f t="shared" ca="1" si="75"/>
        <v>General Work</v>
      </c>
      <c r="F248" s="3">
        <f t="shared" ca="1" si="76"/>
        <v>1</v>
      </c>
      <c r="G248" s="3" t="str">
        <f t="shared" ca="1" si="70"/>
        <v>High School</v>
      </c>
      <c r="H248" s="3">
        <f t="shared" ca="1" si="77"/>
        <v>3</v>
      </c>
      <c r="I248" s="3">
        <f t="shared" ca="1" si="78"/>
        <v>3</v>
      </c>
      <c r="J248" s="3">
        <f t="shared" ca="1" si="79"/>
        <v>65310</v>
      </c>
      <c r="K248" s="3">
        <f t="shared" ca="1" si="80"/>
        <v>7</v>
      </c>
      <c r="L248" s="3" t="str">
        <f t="shared" ca="1" si="81"/>
        <v>Ontario</v>
      </c>
      <c r="M248" s="3">
        <f t="shared" ca="1" si="84"/>
        <v>195930</v>
      </c>
      <c r="N248" s="3">
        <f t="shared" ca="1" si="82"/>
        <v>83040.885552868742</v>
      </c>
      <c r="O248" s="3">
        <f t="shared" ca="1" si="85"/>
        <v>172254.54644239962</v>
      </c>
      <c r="P248" s="3">
        <f t="shared" ca="1" si="83"/>
        <v>163315</v>
      </c>
      <c r="Q248" s="3">
        <f t="shared" ca="1" si="86"/>
        <v>14022.711446277899</v>
      </c>
      <c r="R248" s="3">
        <f t="shared" ca="1" si="87"/>
        <v>33736.191492552127</v>
      </c>
      <c r="S248" s="3">
        <f t="shared" ca="1" si="88"/>
        <v>401920.73793495173</v>
      </c>
      <c r="T248" s="3">
        <f t="shared" ca="1" si="89"/>
        <v>260378.59699914663</v>
      </c>
      <c r="U248" s="3">
        <f t="shared" ca="1" si="90"/>
        <v>141542.1409358051</v>
      </c>
    </row>
    <row r="249" spans="1:21" x14ac:dyDescent="0.3">
      <c r="A249" s="3">
        <f t="shared" ca="1" si="71"/>
        <v>2</v>
      </c>
      <c r="B249" s="3" t="str">
        <f t="shared" ca="1" si="72"/>
        <v>Women</v>
      </c>
      <c r="C249" s="3">
        <f t="shared" ca="1" si="73"/>
        <v>42</v>
      </c>
      <c r="D249" s="3">
        <f t="shared" ca="1" si="74"/>
        <v>2</v>
      </c>
      <c r="E249" s="3" t="str">
        <f t="shared" ca="1" si="75"/>
        <v>Construction</v>
      </c>
      <c r="F249" s="3">
        <f t="shared" ca="1" si="76"/>
        <v>3</v>
      </c>
      <c r="G249" s="3" t="str">
        <f t="shared" ca="1" si="70"/>
        <v>University</v>
      </c>
      <c r="H249" s="3">
        <f t="shared" ca="1" si="77"/>
        <v>1</v>
      </c>
      <c r="I249" s="3">
        <f t="shared" ca="1" si="78"/>
        <v>3</v>
      </c>
      <c r="J249" s="3">
        <f t="shared" ca="1" si="79"/>
        <v>38227</v>
      </c>
      <c r="K249" s="3">
        <f t="shared" ca="1" si="80"/>
        <v>2</v>
      </c>
      <c r="L249" s="3" t="str">
        <f t="shared" ca="1" si="81"/>
        <v>BC</v>
      </c>
      <c r="M249" s="3">
        <f t="shared" ca="1" si="84"/>
        <v>229362</v>
      </c>
      <c r="N249" s="3">
        <f t="shared" ca="1" si="82"/>
        <v>191858.18830223125</v>
      </c>
      <c r="O249" s="3">
        <f t="shared" ca="1" si="85"/>
        <v>82911.416869536464</v>
      </c>
      <c r="P249" s="3">
        <f t="shared" ca="1" si="83"/>
        <v>1553</v>
      </c>
      <c r="Q249" s="3">
        <f t="shared" ca="1" si="86"/>
        <v>31927.203186220671</v>
      </c>
      <c r="R249" s="3">
        <f t="shared" ca="1" si="87"/>
        <v>36490.5661849881</v>
      </c>
      <c r="S249" s="3">
        <f t="shared" ca="1" si="88"/>
        <v>348763.98305452452</v>
      </c>
      <c r="T249" s="3">
        <f t="shared" ca="1" si="89"/>
        <v>225338.39148845192</v>
      </c>
      <c r="U249" s="3">
        <f t="shared" ca="1" si="90"/>
        <v>123425.5915660726</v>
      </c>
    </row>
    <row r="250" spans="1:21" x14ac:dyDescent="0.3">
      <c r="A250" s="3">
        <f t="shared" ca="1" si="71"/>
        <v>2</v>
      </c>
      <c r="B250" s="3" t="str">
        <f t="shared" ca="1" si="72"/>
        <v>Women</v>
      </c>
      <c r="C250" s="3">
        <f t="shared" ca="1" si="73"/>
        <v>27</v>
      </c>
      <c r="D250" s="3">
        <f t="shared" ca="1" si="74"/>
        <v>4</v>
      </c>
      <c r="E250" s="3" t="str">
        <f t="shared" ca="1" si="75"/>
        <v>IT</v>
      </c>
      <c r="F250" s="3">
        <f t="shared" ca="1" si="76"/>
        <v>5</v>
      </c>
      <c r="G250" s="3" t="str">
        <f t="shared" ca="1" si="70"/>
        <v>Other</v>
      </c>
      <c r="H250" s="3">
        <f t="shared" ca="1" si="77"/>
        <v>4</v>
      </c>
      <c r="I250" s="3">
        <f t="shared" ca="1" si="78"/>
        <v>1</v>
      </c>
      <c r="J250" s="3">
        <f t="shared" ca="1" si="79"/>
        <v>83128</v>
      </c>
      <c r="K250" s="3">
        <f t="shared" ca="1" si="80"/>
        <v>13</v>
      </c>
      <c r="L250" s="3" t="str">
        <f t="shared" ca="1" si="81"/>
        <v>Prince Edward Island</v>
      </c>
      <c r="M250" s="3">
        <f t="shared" ca="1" si="84"/>
        <v>249384</v>
      </c>
      <c r="N250" s="3">
        <f t="shared" ca="1" si="82"/>
        <v>155134.49486912004</v>
      </c>
      <c r="O250" s="3">
        <f t="shared" ca="1" si="85"/>
        <v>81847.103843285295</v>
      </c>
      <c r="P250" s="3">
        <f t="shared" ca="1" si="83"/>
        <v>59060</v>
      </c>
      <c r="Q250" s="3">
        <f t="shared" ca="1" si="86"/>
        <v>80993.560795064652</v>
      </c>
      <c r="R250" s="3">
        <f t="shared" ca="1" si="87"/>
        <v>100105.06447477415</v>
      </c>
      <c r="S250" s="3">
        <f t="shared" ca="1" si="88"/>
        <v>431336.16831805941</v>
      </c>
      <c r="T250" s="3">
        <f t="shared" ca="1" si="89"/>
        <v>295188.05566418468</v>
      </c>
      <c r="U250" s="3">
        <f t="shared" ca="1" si="90"/>
        <v>136148.11265387473</v>
      </c>
    </row>
    <row r="251" spans="1:21" x14ac:dyDescent="0.3">
      <c r="A251" s="3">
        <f t="shared" ca="1" si="71"/>
        <v>1</v>
      </c>
      <c r="B251" s="3" t="str">
        <f t="shared" ca="1" si="72"/>
        <v>Men</v>
      </c>
      <c r="C251" s="3">
        <f t="shared" ca="1" si="73"/>
        <v>25</v>
      </c>
      <c r="D251" s="3">
        <f t="shared" ca="1" si="74"/>
        <v>3</v>
      </c>
      <c r="E251" s="3" t="str">
        <f t="shared" ca="1" si="75"/>
        <v>Teaching</v>
      </c>
      <c r="F251" s="3">
        <f t="shared" ca="1" si="76"/>
        <v>1</v>
      </c>
      <c r="G251" s="3" t="str">
        <f t="shared" ca="1" si="70"/>
        <v>High School</v>
      </c>
      <c r="H251" s="3">
        <f t="shared" ca="1" si="77"/>
        <v>4</v>
      </c>
      <c r="I251" s="3">
        <f t="shared" ca="1" si="78"/>
        <v>1</v>
      </c>
      <c r="J251" s="3">
        <f t="shared" ca="1" si="79"/>
        <v>71859</v>
      </c>
      <c r="K251" s="3">
        <f t="shared" ca="1" si="80"/>
        <v>8</v>
      </c>
      <c r="L251" s="3" t="str">
        <f t="shared" ca="1" si="81"/>
        <v>Quebec</v>
      </c>
      <c r="M251" s="3">
        <f t="shared" ca="1" si="84"/>
        <v>287436</v>
      </c>
      <c r="N251" s="3">
        <f t="shared" ca="1" si="82"/>
        <v>95692.977077208066</v>
      </c>
      <c r="O251" s="3">
        <f t="shared" ca="1" si="85"/>
        <v>36493.878961533133</v>
      </c>
      <c r="P251" s="3">
        <f t="shared" ca="1" si="83"/>
        <v>9430</v>
      </c>
      <c r="Q251" s="3">
        <f t="shared" ca="1" si="86"/>
        <v>34617.806079785449</v>
      </c>
      <c r="R251" s="3">
        <f t="shared" ca="1" si="87"/>
        <v>102828.13769270884</v>
      </c>
      <c r="S251" s="3">
        <f t="shared" ca="1" si="88"/>
        <v>426758.01665424195</v>
      </c>
      <c r="T251" s="3">
        <f t="shared" ca="1" si="89"/>
        <v>139740.78315699351</v>
      </c>
      <c r="U251" s="3">
        <f t="shared" ca="1" si="90"/>
        <v>287017.23349724844</v>
      </c>
    </row>
    <row r="252" spans="1:21" x14ac:dyDescent="0.3">
      <c r="A252" s="3">
        <f t="shared" ca="1" si="71"/>
        <v>2</v>
      </c>
      <c r="B252" s="3" t="str">
        <f t="shared" ca="1" si="72"/>
        <v>Women</v>
      </c>
      <c r="C252" s="3">
        <f t="shared" ca="1" si="73"/>
        <v>34</v>
      </c>
      <c r="D252" s="3">
        <f t="shared" ca="1" si="74"/>
        <v>6</v>
      </c>
      <c r="E252" s="3" t="str">
        <f t="shared" ca="1" si="75"/>
        <v>Agriculture</v>
      </c>
      <c r="F252" s="3">
        <f t="shared" ca="1" si="76"/>
        <v>2</v>
      </c>
      <c r="G252" s="3" t="str">
        <f t="shared" ca="1" si="70"/>
        <v>College</v>
      </c>
      <c r="H252" s="3">
        <f t="shared" ca="1" si="77"/>
        <v>0</v>
      </c>
      <c r="I252" s="3">
        <f t="shared" ca="1" si="78"/>
        <v>3</v>
      </c>
      <c r="J252" s="3">
        <f t="shared" ca="1" si="79"/>
        <v>59292</v>
      </c>
      <c r="K252" s="3">
        <f t="shared" ca="1" si="80"/>
        <v>5</v>
      </c>
      <c r="L252" s="3" t="str">
        <f t="shared" ca="1" si="81"/>
        <v>Nunavut</v>
      </c>
      <c r="M252" s="3">
        <f t="shared" ca="1" si="84"/>
        <v>296460</v>
      </c>
      <c r="N252" s="3">
        <f t="shared" ca="1" si="82"/>
        <v>97243.421560383955</v>
      </c>
      <c r="O252" s="3">
        <f t="shared" ca="1" si="85"/>
        <v>72567.552797196171</v>
      </c>
      <c r="P252" s="3">
        <f t="shared" ca="1" si="83"/>
        <v>270</v>
      </c>
      <c r="Q252" s="3">
        <f t="shared" ca="1" si="86"/>
        <v>17611.141481085077</v>
      </c>
      <c r="R252" s="3">
        <f t="shared" ca="1" si="87"/>
        <v>70867.829959798575</v>
      </c>
      <c r="S252" s="3">
        <f t="shared" ca="1" si="88"/>
        <v>439895.3827569948</v>
      </c>
      <c r="T252" s="3">
        <f t="shared" ca="1" si="89"/>
        <v>115124.56304146902</v>
      </c>
      <c r="U252" s="3">
        <f t="shared" ca="1" si="90"/>
        <v>324770.81971552578</v>
      </c>
    </row>
    <row r="253" spans="1:21" x14ac:dyDescent="0.3">
      <c r="A253" s="3">
        <f t="shared" ca="1" si="71"/>
        <v>1</v>
      </c>
      <c r="B253" s="3" t="str">
        <f t="shared" ca="1" si="72"/>
        <v>Men</v>
      </c>
      <c r="C253" s="3">
        <f t="shared" ca="1" si="73"/>
        <v>30</v>
      </c>
      <c r="D253" s="3">
        <f t="shared" ca="1" si="74"/>
        <v>4</v>
      </c>
      <c r="E253" s="3" t="str">
        <f t="shared" ca="1" si="75"/>
        <v>IT</v>
      </c>
      <c r="F253" s="3">
        <f t="shared" ca="1" si="76"/>
        <v>3</v>
      </c>
      <c r="G253" s="3" t="str">
        <f t="shared" ca="1" si="70"/>
        <v>University</v>
      </c>
      <c r="H253" s="3">
        <f t="shared" ca="1" si="77"/>
        <v>3</v>
      </c>
      <c r="I253" s="3">
        <f t="shared" ca="1" si="78"/>
        <v>1</v>
      </c>
      <c r="J253" s="3">
        <f t="shared" ca="1" si="79"/>
        <v>67741</v>
      </c>
      <c r="K253" s="3">
        <f t="shared" ca="1" si="80"/>
        <v>1</v>
      </c>
      <c r="L253" s="3" t="str">
        <f t="shared" ca="1" si="81"/>
        <v>Yukon</v>
      </c>
      <c r="M253" s="3">
        <f t="shared" ca="1" si="84"/>
        <v>270964</v>
      </c>
      <c r="N253" s="3">
        <f t="shared" ca="1" si="82"/>
        <v>30739.673077615276</v>
      </c>
      <c r="O253" s="3">
        <f t="shared" ca="1" si="85"/>
        <v>7586.1997184247411</v>
      </c>
      <c r="P253" s="3">
        <f t="shared" ca="1" si="83"/>
        <v>4922</v>
      </c>
      <c r="Q253" s="3">
        <f t="shared" ca="1" si="86"/>
        <v>48497.545371021602</v>
      </c>
      <c r="R253" s="3">
        <f t="shared" ca="1" si="87"/>
        <v>26001.261686089179</v>
      </c>
      <c r="S253" s="3">
        <f t="shared" ca="1" si="88"/>
        <v>304551.46140451392</v>
      </c>
      <c r="T253" s="3">
        <f t="shared" ca="1" si="89"/>
        <v>84159.218448636879</v>
      </c>
      <c r="U253" s="3">
        <f t="shared" ca="1" si="90"/>
        <v>220392.24295587704</v>
      </c>
    </row>
    <row r="254" spans="1:21" x14ac:dyDescent="0.3">
      <c r="A254" s="3">
        <f t="shared" ca="1" si="71"/>
        <v>2</v>
      </c>
      <c r="B254" s="3" t="str">
        <f t="shared" ca="1" si="72"/>
        <v>Women</v>
      </c>
      <c r="C254" s="3">
        <f t="shared" ca="1" si="73"/>
        <v>31</v>
      </c>
      <c r="D254" s="3">
        <f t="shared" ca="1" si="74"/>
        <v>5</v>
      </c>
      <c r="E254" s="3" t="str">
        <f t="shared" ca="1" si="75"/>
        <v>General Work</v>
      </c>
      <c r="F254" s="3">
        <f t="shared" ca="1" si="76"/>
        <v>1</v>
      </c>
      <c r="G254" s="3" t="str">
        <f t="shared" ca="1" si="70"/>
        <v>High School</v>
      </c>
      <c r="H254" s="3">
        <f t="shared" ca="1" si="77"/>
        <v>0</v>
      </c>
      <c r="I254" s="3">
        <f t="shared" ca="1" si="78"/>
        <v>2</v>
      </c>
      <c r="J254" s="3">
        <f t="shared" ca="1" si="79"/>
        <v>88023</v>
      </c>
      <c r="K254" s="3">
        <f t="shared" ca="1" si="80"/>
        <v>2</v>
      </c>
      <c r="L254" s="3" t="str">
        <f t="shared" ca="1" si="81"/>
        <v>BC</v>
      </c>
      <c r="M254" s="3">
        <f t="shared" ca="1" si="84"/>
        <v>440115</v>
      </c>
      <c r="N254" s="3">
        <f t="shared" ca="1" si="82"/>
        <v>332057.92181191809</v>
      </c>
      <c r="O254" s="3">
        <f t="shared" ca="1" si="85"/>
        <v>31996.020512037754</v>
      </c>
      <c r="P254" s="3">
        <f t="shared" ca="1" si="83"/>
        <v>11518</v>
      </c>
      <c r="Q254" s="3">
        <f t="shared" ca="1" si="86"/>
        <v>12037.755224060547</v>
      </c>
      <c r="R254" s="3">
        <f t="shared" ca="1" si="87"/>
        <v>43760.730599351096</v>
      </c>
      <c r="S254" s="3">
        <f t="shared" ca="1" si="88"/>
        <v>515871.75111138885</v>
      </c>
      <c r="T254" s="3">
        <f t="shared" ca="1" si="89"/>
        <v>355613.67703597865</v>
      </c>
      <c r="U254" s="3">
        <f t="shared" ca="1" si="90"/>
        <v>160258.0740754102</v>
      </c>
    </row>
    <row r="255" spans="1:21" x14ac:dyDescent="0.3">
      <c r="A255" s="3">
        <f t="shared" ca="1" si="71"/>
        <v>1</v>
      </c>
      <c r="B255" s="3" t="str">
        <f t="shared" ca="1" si="72"/>
        <v>Men</v>
      </c>
      <c r="C255" s="3">
        <f t="shared" ca="1" si="73"/>
        <v>40</v>
      </c>
      <c r="D255" s="3">
        <f t="shared" ca="1" si="74"/>
        <v>2</v>
      </c>
      <c r="E255" s="3" t="str">
        <f t="shared" ca="1" si="75"/>
        <v>Construction</v>
      </c>
      <c r="F255" s="3">
        <f t="shared" ca="1" si="76"/>
        <v>5</v>
      </c>
      <c r="G255" s="3" t="str">
        <f t="shared" ca="1" si="70"/>
        <v>Other</v>
      </c>
      <c r="H255" s="3">
        <f t="shared" ca="1" si="77"/>
        <v>3</v>
      </c>
      <c r="I255" s="3">
        <f t="shared" ca="1" si="78"/>
        <v>1</v>
      </c>
      <c r="J255" s="3">
        <f t="shared" ca="1" si="79"/>
        <v>80245</v>
      </c>
      <c r="K255" s="3">
        <f t="shared" ca="1" si="80"/>
        <v>6</v>
      </c>
      <c r="L255" s="3" t="str">
        <f t="shared" ca="1" si="81"/>
        <v>Saskatchewan</v>
      </c>
      <c r="M255" s="3">
        <f t="shared" ca="1" si="84"/>
        <v>401225</v>
      </c>
      <c r="N255" s="3">
        <f t="shared" ca="1" si="82"/>
        <v>143345.66757020683</v>
      </c>
      <c r="O255" s="3">
        <f t="shared" ca="1" si="85"/>
        <v>14251.659738967412</v>
      </c>
      <c r="P255" s="3">
        <f t="shared" ca="1" si="83"/>
        <v>13538</v>
      </c>
      <c r="Q255" s="3">
        <f t="shared" ca="1" si="86"/>
        <v>67428.045657736264</v>
      </c>
      <c r="R255" s="3">
        <f t="shared" ca="1" si="87"/>
        <v>68088.30635004575</v>
      </c>
      <c r="S255" s="3">
        <f t="shared" ca="1" si="88"/>
        <v>483564.96608901315</v>
      </c>
      <c r="T255" s="3">
        <f t="shared" ca="1" si="89"/>
        <v>224311.71322794311</v>
      </c>
      <c r="U255" s="3">
        <f t="shared" ca="1" si="90"/>
        <v>259253.25286107004</v>
      </c>
    </row>
    <row r="256" spans="1:21" x14ac:dyDescent="0.3">
      <c r="A256" s="3">
        <f t="shared" ca="1" si="71"/>
        <v>1</v>
      </c>
      <c r="B256" s="3" t="str">
        <f t="shared" ca="1" si="72"/>
        <v>Men</v>
      </c>
      <c r="C256" s="3">
        <f t="shared" ca="1" si="73"/>
        <v>44</v>
      </c>
      <c r="D256" s="3">
        <f t="shared" ca="1" si="74"/>
        <v>2</v>
      </c>
      <c r="E256" s="3" t="str">
        <f t="shared" ca="1" si="75"/>
        <v>Construction</v>
      </c>
      <c r="F256" s="3">
        <f t="shared" ca="1" si="76"/>
        <v>5</v>
      </c>
      <c r="G256" s="3" t="str">
        <f t="shared" ca="1" si="70"/>
        <v>Other</v>
      </c>
      <c r="H256" s="3">
        <f t="shared" ca="1" si="77"/>
        <v>3</v>
      </c>
      <c r="I256" s="3">
        <f t="shared" ca="1" si="78"/>
        <v>3</v>
      </c>
      <c r="J256" s="3">
        <f t="shared" ca="1" si="79"/>
        <v>61346</v>
      </c>
      <c r="K256" s="3">
        <f t="shared" ca="1" si="80"/>
        <v>4</v>
      </c>
      <c r="L256" s="3" t="str">
        <f t="shared" ca="1" si="81"/>
        <v>Alberta</v>
      </c>
      <c r="M256" s="3">
        <f t="shared" ca="1" si="84"/>
        <v>245384</v>
      </c>
      <c r="N256" s="3">
        <f t="shared" ca="1" si="82"/>
        <v>11679.758721892016</v>
      </c>
      <c r="O256" s="3">
        <f t="shared" ca="1" si="85"/>
        <v>65096.951228603073</v>
      </c>
      <c r="P256" s="3">
        <f t="shared" ca="1" si="83"/>
        <v>39392</v>
      </c>
      <c r="Q256" s="3">
        <f t="shared" ca="1" si="86"/>
        <v>1378.3361589171416</v>
      </c>
      <c r="R256" s="3">
        <f t="shared" ca="1" si="87"/>
        <v>69478.000004920847</v>
      </c>
      <c r="S256" s="3">
        <f t="shared" ca="1" si="88"/>
        <v>379958.9512335239</v>
      </c>
      <c r="T256" s="3">
        <f t="shared" ca="1" si="89"/>
        <v>52450.094880809156</v>
      </c>
      <c r="U256" s="3">
        <f t="shared" ca="1" si="90"/>
        <v>327508.85635271476</v>
      </c>
    </row>
    <row r="257" spans="1:21" x14ac:dyDescent="0.3">
      <c r="A257" s="3">
        <f t="shared" ca="1" si="71"/>
        <v>2</v>
      </c>
      <c r="B257" s="3" t="str">
        <f t="shared" ca="1" si="72"/>
        <v>Women</v>
      </c>
      <c r="C257" s="3">
        <f t="shared" ca="1" si="73"/>
        <v>36</v>
      </c>
      <c r="D257" s="3">
        <f t="shared" ca="1" si="74"/>
        <v>3</v>
      </c>
      <c r="E257" s="3" t="str">
        <f t="shared" ca="1" si="75"/>
        <v>Teaching</v>
      </c>
      <c r="F257" s="3">
        <f t="shared" ca="1" si="76"/>
        <v>1</v>
      </c>
      <c r="G257" s="3" t="str">
        <f t="shared" ca="1" si="70"/>
        <v>High School</v>
      </c>
      <c r="H257" s="3">
        <f t="shared" ca="1" si="77"/>
        <v>3</v>
      </c>
      <c r="I257" s="3">
        <f t="shared" ca="1" si="78"/>
        <v>1</v>
      </c>
      <c r="J257" s="3">
        <f t="shared" ca="1" si="79"/>
        <v>81812</v>
      </c>
      <c r="K257" s="3">
        <f t="shared" ca="1" si="80"/>
        <v>11</v>
      </c>
      <c r="L257" s="3" t="str">
        <f t="shared" ca="1" si="81"/>
        <v>Nova Scotia</v>
      </c>
      <c r="M257" s="3">
        <f t="shared" ca="1" si="84"/>
        <v>327248</v>
      </c>
      <c r="N257" s="3">
        <f t="shared" ca="1" si="82"/>
        <v>123826.83821691542</v>
      </c>
      <c r="O257" s="3">
        <f t="shared" ca="1" si="85"/>
        <v>47586.380245592591</v>
      </c>
      <c r="P257" s="3">
        <f t="shared" ca="1" si="83"/>
        <v>10792</v>
      </c>
      <c r="Q257" s="3">
        <f t="shared" ca="1" si="86"/>
        <v>45649.974983951761</v>
      </c>
      <c r="R257" s="3">
        <f t="shared" ca="1" si="87"/>
        <v>91624.821408100484</v>
      </c>
      <c r="S257" s="3">
        <f t="shared" ca="1" si="88"/>
        <v>466459.20165369305</v>
      </c>
      <c r="T257" s="3">
        <f t="shared" ca="1" si="89"/>
        <v>180268.81320086721</v>
      </c>
      <c r="U257" s="3">
        <f t="shared" ca="1" si="90"/>
        <v>286190.38845282583</v>
      </c>
    </row>
    <row r="258" spans="1:21" x14ac:dyDescent="0.3">
      <c r="A258" s="3">
        <f t="shared" ca="1" si="71"/>
        <v>1</v>
      </c>
      <c r="B258" s="3" t="str">
        <f t="shared" ca="1" si="72"/>
        <v>Men</v>
      </c>
      <c r="C258" s="3">
        <f t="shared" ca="1" si="73"/>
        <v>30</v>
      </c>
      <c r="D258" s="3">
        <f t="shared" ca="1" si="74"/>
        <v>3</v>
      </c>
      <c r="E258" s="3" t="str">
        <f t="shared" ca="1" si="75"/>
        <v>Teaching</v>
      </c>
      <c r="F258" s="3">
        <f t="shared" ca="1" si="76"/>
        <v>5</v>
      </c>
      <c r="G258" s="3" t="str">
        <f t="shared" ca="1" si="70"/>
        <v>Other</v>
      </c>
      <c r="H258" s="3">
        <f t="shared" ca="1" si="77"/>
        <v>1</v>
      </c>
      <c r="I258" s="3">
        <f t="shared" ca="1" si="78"/>
        <v>1</v>
      </c>
      <c r="J258" s="3">
        <f t="shared" ca="1" si="79"/>
        <v>71149</v>
      </c>
      <c r="K258" s="3">
        <f t="shared" ca="1" si="80"/>
        <v>1</v>
      </c>
      <c r="L258" s="3" t="str">
        <f t="shared" ca="1" si="81"/>
        <v>Yukon</v>
      </c>
      <c r="M258" s="3">
        <f t="shared" ca="1" si="84"/>
        <v>213447</v>
      </c>
      <c r="N258" s="3">
        <f t="shared" ca="1" si="82"/>
        <v>61194.934612119185</v>
      </c>
      <c r="O258" s="3">
        <f t="shared" ca="1" si="85"/>
        <v>15757.14203178519</v>
      </c>
      <c r="P258" s="3">
        <f t="shared" ca="1" si="83"/>
        <v>15209</v>
      </c>
      <c r="Q258" s="3">
        <f t="shared" ca="1" si="86"/>
        <v>24496.570317469443</v>
      </c>
      <c r="R258" s="3">
        <f t="shared" ca="1" si="87"/>
        <v>94970.002879317704</v>
      </c>
      <c r="S258" s="3">
        <f t="shared" ca="1" si="88"/>
        <v>324174.14491110289</v>
      </c>
      <c r="T258" s="3">
        <f t="shared" ca="1" si="89"/>
        <v>100900.50492958864</v>
      </c>
      <c r="U258" s="3">
        <f t="shared" ca="1" si="90"/>
        <v>223273.63998151425</v>
      </c>
    </row>
    <row r="259" spans="1:21" x14ac:dyDescent="0.3">
      <c r="A259" s="3">
        <f t="shared" ca="1" si="71"/>
        <v>1</v>
      </c>
      <c r="B259" s="3" t="str">
        <f t="shared" ca="1" si="72"/>
        <v>Men</v>
      </c>
      <c r="C259" s="3">
        <f t="shared" ca="1" si="73"/>
        <v>27</v>
      </c>
      <c r="D259" s="3">
        <f t="shared" ca="1" si="74"/>
        <v>6</v>
      </c>
      <c r="E259" s="3" t="str">
        <f t="shared" ca="1" si="75"/>
        <v>Agriculture</v>
      </c>
      <c r="F259" s="3">
        <f t="shared" ca="1" si="76"/>
        <v>5</v>
      </c>
      <c r="G259" s="3" t="str">
        <f t="shared" ca="1" si="70"/>
        <v>Other</v>
      </c>
      <c r="H259" s="3">
        <f t="shared" ca="1" si="77"/>
        <v>3</v>
      </c>
      <c r="I259" s="3">
        <f t="shared" ca="1" si="78"/>
        <v>1</v>
      </c>
      <c r="J259" s="3">
        <f t="shared" ca="1" si="79"/>
        <v>35838</v>
      </c>
      <c r="K259" s="3">
        <f t="shared" ca="1" si="80"/>
        <v>9</v>
      </c>
      <c r="L259" s="3" t="str">
        <f t="shared" ca="1" si="81"/>
        <v>New Foundland</v>
      </c>
      <c r="M259" s="3">
        <f t="shared" ca="1" si="84"/>
        <v>107514</v>
      </c>
      <c r="N259" s="3">
        <f t="shared" ca="1" si="82"/>
        <v>51566.911203745716</v>
      </c>
      <c r="O259" s="3">
        <f t="shared" ca="1" si="85"/>
        <v>29384.171644086593</v>
      </c>
      <c r="P259" s="3">
        <f t="shared" ca="1" si="83"/>
        <v>14539</v>
      </c>
      <c r="Q259" s="3">
        <f t="shared" ca="1" si="86"/>
        <v>33841.149050023152</v>
      </c>
      <c r="R259" s="3">
        <f t="shared" ca="1" si="87"/>
        <v>43853.721539551436</v>
      </c>
      <c r="S259" s="3">
        <f t="shared" ca="1" si="88"/>
        <v>180751.89318363805</v>
      </c>
      <c r="T259" s="3">
        <f t="shared" ca="1" si="89"/>
        <v>99947.060253768868</v>
      </c>
      <c r="U259" s="3">
        <f t="shared" ca="1" si="90"/>
        <v>80804.832929869182</v>
      </c>
    </row>
    <row r="260" spans="1:21" x14ac:dyDescent="0.3">
      <c r="A260" s="3">
        <f t="shared" ca="1" si="71"/>
        <v>1</v>
      </c>
      <c r="B260" s="3" t="str">
        <f t="shared" ca="1" si="72"/>
        <v>Men</v>
      </c>
      <c r="C260" s="3">
        <f t="shared" ca="1" si="73"/>
        <v>25</v>
      </c>
      <c r="D260" s="3">
        <f t="shared" ca="1" si="74"/>
        <v>1</v>
      </c>
      <c r="E260" s="3" t="str">
        <f t="shared" ca="1" si="75"/>
        <v>Health</v>
      </c>
      <c r="F260" s="3">
        <f t="shared" ca="1" si="76"/>
        <v>5</v>
      </c>
      <c r="G260" s="3" t="str">
        <f t="shared" ca="1" si="70"/>
        <v>Other</v>
      </c>
      <c r="H260" s="3">
        <f t="shared" ca="1" si="77"/>
        <v>0</v>
      </c>
      <c r="I260" s="3">
        <f t="shared" ca="1" si="78"/>
        <v>2</v>
      </c>
      <c r="J260" s="3">
        <f t="shared" ca="1" si="79"/>
        <v>69518</v>
      </c>
      <c r="K260" s="3">
        <f t="shared" ca="1" si="80"/>
        <v>3</v>
      </c>
      <c r="L260" s="3" t="str">
        <f t="shared" ca="1" si="81"/>
        <v>Northwest TR</v>
      </c>
      <c r="M260" s="3">
        <f t="shared" ca="1" si="84"/>
        <v>278072</v>
      </c>
      <c r="N260" s="3">
        <f t="shared" ca="1" si="82"/>
        <v>211632.9486823474</v>
      </c>
      <c r="O260" s="3">
        <f t="shared" ca="1" si="85"/>
        <v>36819.903922192709</v>
      </c>
      <c r="P260" s="3">
        <f t="shared" ca="1" si="83"/>
        <v>2511</v>
      </c>
      <c r="Q260" s="3">
        <f t="shared" ca="1" si="86"/>
        <v>52931.472079830419</v>
      </c>
      <c r="R260" s="3">
        <f t="shared" ca="1" si="87"/>
        <v>78295.865150056299</v>
      </c>
      <c r="S260" s="3">
        <f t="shared" ca="1" si="88"/>
        <v>393187.76907224901</v>
      </c>
      <c r="T260" s="3">
        <f t="shared" ca="1" si="89"/>
        <v>267075.42076217779</v>
      </c>
      <c r="U260" s="3">
        <f t="shared" ca="1" si="90"/>
        <v>126112.34831007122</v>
      </c>
    </row>
    <row r="261" spans="1:21" x14ac:dyDescent="0.3">
      <c r="A261" s="3">
        <f t="shared" ca="1" si="71"/>
        <v>1</v>
      </c>
      <c r="B261" s="3" t="str">
        <f t="shared" ca="1" si="72"/>
        <v>Men</v>
      </c>
      <c r="C261" s="3">
        <f t="shared" ca="1" si="73"/>
        <v>40</v>
      </c>
      <c r="D261" s="3">
        <f t="shared" ca="1" si="74"/>
        <v>6</v>
      </c>
      <c r="E261" s="3" t="str">
        <f t="shared" ca="1" si="75"/>
        <v>Agriculture</v>
      </c>
      <c r="F261" s="3">
        <f t="shared" ca="1" si="76"/>
        <v>4</v>
      </c>
      <c r="G261" s="3" t="str">
        <f t="shared" ref="G261:G324" ca="1" si="91">VLOOKUP(F261,$Z$29:$AA$33,2)</f>
        <v>Technical</v>
      </c>
      <c r="H261" s="3">
        <f t="shared" ca="1" si="77"/>
        <v>3</v>
      </c>
      <c r="I261" s="3">
        <f t="shared" ca="1" si="78"/>
        <v>3</v>
      </c>
      <c r="J261" s="3">
        <f t="shared" ca="1" si="79"/>
        <v>89988</v>
      </c>
      <c r="K261" s="3">
        <f t="shared" ca="1" si="80"/>
        <v>2</v>
      </c>
      <c r="L261" s="3" t="str">
        <f t="shared" ca="1" si="81"/>
        <v>BC</v>
      </c>
      <c r="M261" s="3">
        <f t="shared" ca="1" si="84"/>
        <v>269964</v>
      </c>
      <c r="N261" s="3">
        <f t="shared" ca="1" si="82"/>
        <v>220462.58145336987</v>
      </c>
      <c r="O261" s="3">
        <f t="shared" ca="1" si="85"/>
        <v>123949.78638049397</v>
      </c>
      <c r="P261" s="3">
        <f t="shared" ca="1" si="83"/>
        <v>31086</v>
      </c>
      <c r="Q261" s="3">
        <f t="shared" ca="1" si="86"/>
        <v>2423.2737568018683</v>
      </c>
      <c r="R261" s="3">
        <f t="shared" ca="1" si="87"/>
        <v>47728.732982767993</v>
      </c>
      <c r="S261" s="3">
        <f t="shared" ca="1" si="88"/>
        <v>441642.51936326193</v>
      </c>
      <c r="T261" s="3">
        <f t="shared" ca="1" si="89"/>
        <v>253971.85521017175</v>
      </c>
      <c r="U261" s="3">
        <f t="shared" ca="1" si="90"/>
        <v>187670.66415309018</v>
      </c>
    </row>
    <row r="262" spans="1:21" x14ac:dyDescent="0.3">
      <c r="A262" s="3">
        <f t="shared" ref="A262:A325" ca="1" si="92">RANDBETWEEN(1,2)</f>
        <v>2</v>
      </c>
      <c r="B262" s="3" t="str">
        <f t="shared" ref="B262:B325" ca="1" si="93">IF(A262=1, "Men", "Women")</f>
        <v>Women</v>
      </c>
      <c r="C262" s="3">
        <f t="shared" ref="C262:C325" ca="1" si="94">RANDBETWEEN(25,45)</f>
        <v>34</v>
      </c>
      <c r="D262" s="3">
        <f t="shared" ref="D262:D325" ca="1" si="95">RANDBETWEEN(1,6)</f>
        <v>4</v>
      </c>
      <c r="E262" s="3" t="str">
        <f t="shared" ref="E262:E325" ca="1" si="96">VLOOKUP(D262,$Z$6:$AA$11, 2)</f>
        <v>IT</v>
      </c>
      <c r="F262" s="3">
        <f t="shared" ref="F262:F325" ca="1" si="97">RANDBETWEEN(1,5)</f>
        <v>1</v>
      </c>
      <c r="G262" s="3" t="str">
        <f t="shared" ca="1" si="91"/>
        <v>High School</v>
      </c>
      <c r="H262" s="3">
        <f t="shared" ref="H262:H325" ca="1" si="98">RANDBETWEEN(0,4)</f>
        <v>3</v>
      </c>
      <c r="I262" s="3">
        <f t="shared" ref="I262:I325" ca="1" si="99">RANDBETWEEN(1,3)</f>
        <v>3</v>
      </c>
      <c r="J262" s="3">
        <f t="shared" ref="J262:J325" ca="1" si="100">RANDBETWEEN(25000,90000)</f>
        <v>35782</v>
      </c>
      <c r="K262" s="3">
        <f t="shared" ref="K262:K325" ca="1" si="101">RANDBETWEEN(1,13)</f>
        <v>5</v>
      </c>
      <c r="L262" s="3" t="str">
        <f t="shared" ref="L262:L325" ca="1" si="102">VLOOKUP(K262,$Z$14:$AA$25,2)</f>
        <v>Nunavut</v>
      </c>
      <c r="M262" s="3">
        <f t="shared" ca="1" si="84"/>
        <v>143128</v>
      </c>
      <c r="N262" s="3">
        <f t="shared" ref="N262:N325" ca="1" si="103">RAND()*M262</f>
        <v>57213.159431298547</v>
      </c>
      <c r="O262" s="3">
        <f t="shared" ca="1" si="85"/>
        <v>93887.444965659452</v>
      </c>
      <c r="P262" s="3">
        <f t="shared" ref="P262:P325" ca="1" si="104">RANDBETWEEN(0,O262)</f>
        <v>83913</v>
      </c>
      <c r="Q262" s="3">
        <f t="shared" ca="1" si="86"/>
        <v>21088.091764928817</v>
      </c>
      <c r="R262" s="3">
        <f t="shared" ca="1" si="87"/>
        <v>3902.7377724209659</v>
      </c>
      <c r="S262" s="3">
        <f t="shared" ca="1" si="88"/>
        <v>240918.18273808045</v>
      </c>
      <c r="T262" s="3">
        <f t="shared" ca="1" si="89"/>
        <v>162214.25119622739</v>
      </c>
      <c r="U262" s="3">
        <f t="shared" ca="1" si="90"/>
        <v>78703.93154185306</v>
      </c>
    </row>
    <row r="263" spans="1:21" x14ac:dyDescent="0.3">
      <c r="A263" s="3">
        <f t="shared" ca="1" si="92"/>
        <v>1</v>
      </c>
      <c r="B263" s="3" t="str">
        <f t="shared" ca="1" si="93"/>
        <v>Men</v>
      </c>
      <c r="C263" s="3">
        <f t="shared" ca="1" si="94"/>
        <v>30</v>
      </c>
      <c r="D263" s="3">
        <f t="shared" ca="1" si="95"/>
        <v>6</v>
      </c>
      <c r="E263" s="3" t="str">
        <f t="shared" ca="1" si="96"/>
        <v>Agriculture</v>
      </c>
      <c r="F263" s="3">
        <f t="shared" ca="1" si="97"/>
        <v>3</v>
      </c>
      <c r="G263" s="3" t="str">
        <f t="shared" ca="1" si="91"/>
        <v>University</v>
      </c>
      <c r="H263" s="3">
        <f t="shared" ca="1" si="98"/>
        <v>4</v>
      </c>
      <c r="I263" s="3">
        <f t="shared" ca="1" si="99"/>
        <v>1</v>
      </c>
      <c r="J263" s="3">
        <f t="shared" ca="1" si="100"/>
        <v>78486</v>
      </c>
      <c r="K263" s="3">
        <f t="shared" ca="1" si="101"/>
        <v>7</v>
      </c>
      <c r="L263" s="3" t="str">
        <f t="shared" ca="1" si="102"/>
        <v>Ontario</v>
      </c>
      <c r="M263" s="3">
        <f t="shared" ca="1" si="84"/>
        <v>235458</v>
      </c>
      <c r="N263" s="3">
        <f t="shared" ca="1" si="103"/>
        <v>32055.177552364832</v>
      </c>
      <c r="O263" s="3">
        <f t="shared" ca="1" si="85"/>
        <v>14619.552545696883</v>
      </c>
      <c r="P263" s="3">
        <f t="shared" ca="1" si="104"/>
        <v>12878</v>
      </c>
      <c r="Q263" s="3">
        <f t="shared" ca="1" si="86"/>
        <v>30745.983947597066</v>
      </c>
      <c r="R263" s="3">
        <f t="shared" ca="1" si="87"/>
        <v>76284.780631645117</v>
      </c>
      <c r="S263" s="3">
        <f t="shared" ca="1" si="88"/>
        <v>326362.33317734196</v>
      </c>
      <c r="T263" s="3">
        <f t="shared" ca="1" si="89"/>
        <v>75679.161499961891</v>
      </c>
      <c r="U263" s="3">
        <f t="shared" ca="1" si="90"/>
        <v>250683.17167738007</v>
      </c>
    </row>
    <row r="264" spans="1:21" x14ac:dyDescent="0.3">
      <c r="A264" s="3">
        <f t="shared" ca="1" si="92"/>
        <v>2</v>
      </c>
      <c r="B264" s="3" t="str">
        <f t="shared" ca="1" si="93"/>
        <v>Women</v>
      </c>
      <c r="C264" s="3">
        <f t="shared" ca="1" si="94"/>
        <v>45</v>
      </c>
      <c r="D264" s="3">
        <f t="shared" ca="1" si="95"/>
        <v>1</v>
      </c>
      <c r="E264" s="3" t="str">
        <f t="shared" ca="1" si="96"/>
        <v>Health</v>
      </c>
      <c r="F264" s="3">
        <f t="shared" ca="1" si="97"/>
        <v>3</v>
      </c>
      <c r="G264" s="3" t="str">
        <f t="shared" ca="1" si="91"/>
        <v>University</v>
      </c>
      <c r="H264" s="3">
        <f t="shared" ca="1" si="98"/>
        <v>1</v>
      </c>
      <c r="I264" s="3">
        <f t="shared" ca="1" si="99"/>
        <v>1</v>
      </c>
      <c r="J264" s="3">
        <f t="shared" ca="1" si="100"/>
        <v>73155</v>
      </c>
      <c r="K264" s="3">
        <f t="shared" ca="1" si="101"/>
        <v>10</v>
      </c>
      <c r="L264" s="3" t="str">
        <f t="shared" ca="1" si="102"/>
        <v>New Brunckwick</v>
      </c>
      <c r="M264" s="3">
        <f t="shared" ca="1" si="84"/>
        <v>365775</v>
      </c>
      <c r="N264" s="3">
        <f t="shared" ca="1" si="103"/>
        <v>37980.987843238996</v>
      </c>
      <c r="O264" s="3">
        <f t="shared" ca="1" si="85"/>
        <v>19572.582675302616</v>
      </c>
      <c r="P264" s="3">
        <f t="shared" ca="1" si="104"/>
        <v>14751</v>
      </c>
      <c r="Q264" s="3">
        <f t="shared" ca="1" si="86"/>
        <v>37989.394430841254</v>
      </c>
      <c r="R264" s="3">
        <f t="shared" ca="1" si="87"/>
        <v>56153.88599634105</v>
      </c>
      <c r="S264" s="3">
        <f t="shared" ca="1" si="88"/>
        <v>441501.4686716437</v>
      </c>
      <c r="T264" s="3">
        <f t="shared" ca="1" si="89"/>
        <v>90721.382274080242</v>
      </c>
      <c r="U264" s="3">
        <f t="shared" ca="1" si="90"/>
        <v>350780.08639756346</v>
      </c>
    </row>
    <row r="265" spans="1:21" x14ac:dyDescent="0.3">
      <c r="A265" s="3">
        <f t="shared" ca="1" si="92"/>
        <v>1</v>
      </c>
      <c r="B265" s="3" t="str">
        <f t="shared" ca="1" si="93"/>
        <v>Men</v>
      </c>
      <c r="C265" s="3">
        <f t="shared" ca="1" si="94"/>
        <v>41</v>
      </c>
      <c r="D265" s="3">
        <f t="shared" ca="1" si="95"/>
        <v>4</v>
      </c>
      <c r="E265" s="3" t="str">
        <f t="shared" ca="1" si="96"/>
        <v>IT</v>
      </c>
      <c r="F265" s="3">
        <f t="shared" ca="1" si="97"/>
        <v>5</v>
      </c>
      <c r="G265" s="3" t="str">
        <f t="shared" ca="1" si="91"/>
        <v>Other</v>
      </c>
      <c r="H265" s="3">
        <f t="shared" ca="1" si="98"/>
        <v>3</v>
      </c>
      <c r="I265" s="3">
        <f t="shared" ca="1" si="99"/>
        <v>1</v>
      </c>
      <c r="J265" s="3">
        <f t="shared" ca="1" si="100"/>
        <v>62087</v>
      </c>
      <c r="K265" s="3">
        <f t="shared" ca="1" si="101"/>
        <v>6</v>
      </c>
      <c r="L265" s="3" t="str">
        <f t="shared" ca="1" si="102"/>
        <v>Saskatchewan</v>
      </c>
      <c r="M265" s="3">
        <f t="shared" ca="1" si="84"/>
        <v>372522</v>
      </c>
      <c r="N265" s="3">
        <f t="shared" ca="1" si="103"/>
        <v>243618.92584859964</v>
      </c>
      <c r="O265" s="3">
        <f t="shared" ca="1" si="85"/>
        <v>46238.127895627666</v>
      </c>
      <c r="P265" s="3">
        <f t="shared" ca="1" si="104"/>
        <v>418</v>
      </c>
      <c r="Q265" s="3">
        <f t="shared" ca="1" si="86"/>
        <v>61616.070491289036</v>
      </c>
      <c r="R265" s="3">
        <f t="shared" ca="1" si="87"/>
        <v>25014.632503473716</v>
      </c>
      <c r="S265" s="3">
        <f t="shared" ca="1" si="88"/>
        <v>443774.76039910136</v>
      </c>
      <c r="T265" s="3">
        <f t="shared" ca="1" si="89"/>
        <v>305652.99633988866</v>
      </c>
      <c r="U265" s="3">
        <f t="shared" ca="1" si="90"/>
        <v>138121.7640592127</v>
      </c>
    </row>
    <row r="266" spans="1:21" x14ac:dyDescent="0.3">
      <c r="A266" s="3">
        <f t="shared" ca="1" si="92"/>
        <v>1</v>
      </c>
      <c r="B266" s="3" t="str">
        <f t="shared" ca="1" si="93"/>
        <v>Men</v>
      </c>
      <c r="C266" s="3">
        <f t="shared" ca="1" si="94"/>
        <v>40</v>
      </c>
      <c r="D266" s="3">
        <f t="shared" ca="1" si="95"/>
        <v>1</v>
      </c>
      <c r="E266" s="3" t="str">
        <f t="shared" ca="1" si="96"/>
        <v>Health</v>
      </c>
      <c r="F266" s="3">
        <f t="shared" ca="1" si="97"/>
        <v>4</v>
      </c>
      <c r="G266" s="3" t="str">
        <f t="shared" ca="1" si="91"/>
        <v>Technical</v>
      </c>
      <c r="H266" s="3">
        <f t="shared" ca="1" si="98"/>
        <v>0</v>
      </c>
      <c r="I266" s="3">
        <f t="shared" ca="1" si="99"/>
        <v>3</v>
      </c>
      <c r="J266" s="3">
        <f t="shared" ca="1" si="100"/>
        <v>69342</v>
      </c>
      <c r="K266" s="3">
        <f t="shared" ca="1" si="101"/>
        <v>7</v>
      </c>
      <c r="L266" s="3" t="str">
        <f t="shared" ca="1" si="102"/>
        <v>Ontario</v>
      </c>
      <c r="M266" s="3">
        <f t="shared" ca="1" si="84"/>
        <v>346710</v>
      </c>
      <c r="N266" s="3">
        <f t="shared" ca="1" si="103"/>
        <v>135000.97547674083</v>
      </c>
      <c r="O266" s="3">
        <f t="shared" ca="1" si="85"/>
        <v>44286.454394195913</v>
      </c>
      <c r="P266" s="3">
        <f t="shared" ca="1" si="104"/>
        <v>7746</v>
      </c>
      <c r="Q266" s="3">
        <f t="shared" ca="1" si="86"/>
        <v>39313.383578642628</v>
      </c>
      <c r="R266" s="3">
        <f t="shared" ca="1" si="87"/>
        <v>101706.35013953788</v>
      </c>
      <c r="S266" s="3">
        <f t="shared" ca="1" si="88"/>
        <v>492702.80453373381</v>
      </c>
      <c r="T266" s="3">
        <f t="shared" ca="1" si="89"/>
        <v>182060.35905538345</v>
      </c>
      <c r="U266" s="3">
        <f t="shared" ca="1" si="90"/>
        <v>310642.44547835039</v>
      </c>
    </row>
    <row r="267" spans="1:21" x14ac:dyDescent="0.3">
      <c r="A267" s="3">
        <f t="shared" ca="1" si="92"/>
        <v>1</v>
      </c>
      <c r="B267" s="3" t="str">
        <f t="shared" ca="1" si="93"/>
        <v>Men</v>
      </c>
      <c r="C267" s="3">
        <f t="shared" ca="1" si="94"/>
        <v>33</v>
      </c>
      <c r="D267" s="3">
        <f t="shared" ca="1" si="95"/>
        <v>4</v>
      </c>
      <c r="E267" s="3" t="str">
        <f t="shared" ca="1" si="96"/>
        <v>IT</v>
      </c>
      <c r="F267" s="3">
        <f t="shared" ca="1" si="97"/>
        <v>2</v>
      </c>
      <c r="G267" s="3" t="str">
        <f t="shared" ca="1" si="91"/>
        <v>College</v>
      </c>
      <c r="H267" s="3">
        <f t="shared" ca="1" si="98"/>
        <v>3</v>
      </c>
      <c r="I267" s="3">
        <f t="shared" ca="1" si="99"/>
        <v>3</v>
      </c>
      <c r="J267" s="3">
        <f t="shared" ca="1" si="100"/>
        <v>45931</v>
      </c>
      <c r="K267" s="3">
        <f t="shared" ca="1" si="101"/>
        <v>13</v>
      </c>
      <c r="L267" s="3" t="str">
        <f t="shared" ca="1" si="102"/>
        <v>Prince Edward Island</v>
      </c>
      <c r="M267" s="3">
        <f t="shared" ca="1" si="84"/>
        <v>229655</v>
      </c>
      <c r="N267" s="3">
        <f t="shared" ca="1" si="103"/>
        <v>179381.777898175</v>
      </c>
      <c r="O267" s="3">
        <f t="shared" ca="1" si="85"/>
        <v>33051.61036039317</v>
      </c>
      <c r="P267" s="3">
        <f t="shared" ca="1" si="104"/>
        <v>19316</v>
      </c>
      <c r="Q267" s="3">
        <f t="shared" ca="1" si="86"/>
        <v>35101.678857582971</v>
      </c>
      <c r="R267" s="3">
        <f t="shared" ca="1" si="87"/>
        <v>64373.796021642658</v>
      </c>
      <c r="S267" s="3">
        <f t="shared" ca="1" si="88"/>
        <v>327080.40638203581</v>
      </c>
      <c r="T267" s="3">
        <f t="shared" ca="1" si="89"/>
        <v>233799.45675575797</v>
      </c>
      <c r="U267" s="3">
        <f t="shared" ca="1" si="90"/>
        <v>93280.949626277841</v>
      </c>
    </row>
    <row r="268" spans="1:21" x14ac:dyDescent="0.3">
      <c r="A268" s="3">
        <f t="shared" ca="1" si="92"/>
        <v>1</v>
      </c>
      <c r="B268" s="3" t="str">
        <f t="shared" ca="1" si="93"/>
        <v>Men</v>
      </c>
      <c r="C268" s="3">
        <f t="shared" ca="1" si="94"/>
        <v>33</v>
      </c>
      <c r="D268" s="3">
        <f t="shared" ca="1" si="95"/>
        <v>3</v>
      </c>
      <c r="E268" s="3" t="str">
        <f t="shared" ca="1" si="96"/>
        <v>Teaching</v>
      </c>
      <c r="F268" s="3">
        <f t="shared" ca="1" si="97"/>
        <v>5</v>
      </c>
      <c r="G268" s="3" t="str">
        <f t="shared" ca="1" si="91"/>
        <v>Other</v>
      </c>
      <c r="H268" s="3">
        <f t="shared" ca="1" si="98"/>
        <v>2</v>
      </c>
      <c r="I268" s="3">
        <f t="shared" ca="1" si="99"/>
        <v>3</v>
      </c>
      <c r="J268" s="3">
        <f t="shared" ca="1" si="100"/>
        <v>49905</v>
      </c>
      <c r="K268" s="3">
        <f t="shared" ca="1" si="101"/>
        <v>2</v>
      </c>
      <c r="L268" s="3" t="str">
        <f t="shared" ca="1" si="102"/>
        <v>BC</v>
      </c>
      <c r="M268" s="3">
        <f t="shared" ca="1" si="84"/>
        <v>149715</v>
      </c>
      <c r="N268" s="3">
        <f t="shared" ca="1" si="103"/>
        <v>5834.2295068244002</v>
      </c>
      <c r="O268" s="3">
        <f t="shared" ca="1" si="85"/>
        <v>120509.24493958018</v>
      </c>
      <c r="P268" s="3">
        <f t="shared" ca="1" si="104"/>
        <v>80219</v>
      </c>
      <c r="Q268" s="3">
        <f t="shared" ca="1" si="86"/>
        <v>25424.308287568714</v>
      </c>
      <c r="R268" s="3">
        <f t="shared" ca="1" si="87"/>
        <v>22312.701058730861</v>
      </c>
      <c r="S268" s="3">
        <f t="shared" ca="1" si="88"/>
        <v>292536.94599831104</v>
      </c>
      <c r="T268" s="3">
        <f t="shared" ca="1" si="89"/>
        <v>111477.53779439311</v>
      </c>
      <c r="U268" s="3">
        <f t="shared" ca="1" si="90"/>
        <v>181059.40820391793</v>
      </c>
    </row>
    <row r="269" spans="1:21" x14ac:dyDescent="0.3">
      <c r="A269" s="3">
        <f t="shared" ca="1" si="92"/>
        <v>2</v>
      </c>
      <c r="B269" s="3" t="str">
        <f t="shared" ca="1" si="93"/>
        <v>Women</v>
      </c>
      <c r="C269" s="3">
        <f t="shared" ca="1" si="94"/>
        <v>35</v>
      </c>
      <c r="D269" s="3">
        <f t="shared" ca="1" si="95"/>
        <v>5</v>
      </c>
      <c r="E269" s="3" t="str">
        <f t="shared" ca="1" si="96"/>
        <v>General Work</v>
      </c>
      <c r="F269" s="3">
        <f t="shared" ca="1" si="97"/>
        <v>2</v>
      </c>
      <c r="G269" s="3" t="str">
        <f t="shared" ca="1" si="91"/>
        <v>College</v>
      </c>
      <c r="H269" s="3">
        <f t="shared" ca="1" si="98"/>
        <v>2</v>
      </c>
      <c r="I269" s="3">
        <f t="shared" ca="1" si="99"/>
        <v>3</v>
      </c>
      <c r="J269" s="3">
        <f t="shared" ca="1" si="100"/>
        <v>57874</v>
      </c>
      <c r="K269" s="3">
        <f t="shared" ca="1" si="101"/>
        <v>10</v>
      </c>
      <c r="L269" s="3" t="str">
        <f t="shared" ca="1" si="102"/>
        <v>New Brunckwick</v>
      </c>
      <c r="M269" s="3">
        <f t="shared" ca="1" si="84"/>
        <v>173622</v>
      </c>
      <c r="N269" s="3">
        <f t="shared" ca="1" si="103"/>
        <v>50364.15536840148</v>
      </c>
      <c r="O269" s="3">
        <f t="shared" ca="1" si="85"/>
        <v>95787.629295654609</v>
      </c>
      <c r="P269" s="3">
        <f t="shared" ca="1" si="104"/>
        <v>53379</v>
      </c>
      <c r="Q269" s="3">
        <f t="shared" ca="1" si="86"/>
        <v>8778.4997071169037</v>
      </c>
      <c r="R269" s="3">
        <f t="shared" ca="1" si="87"/>
        <v>81519.707863303862</v>
      </c>
      <c r="S269" s="3">
        <f t="shared" ca="1" si="88"/>
        <v>350929.33715895843</v>
      </c>
      <c r="T269" s="3">
        <f t="shared" ca="1" si="89"/>
        <v>112521.65507551839</v>
      </c>
      <c r="U269" s="3">
        <f t="shared" ca="1" si="90"/>
        <v>238407.68208344004</v>
      </c>
    </row>
    <row r="270" spans="1:21" x14ac:dyDescent="0.3">
      <c r="A270" s="3">
        <f t="shared" ca="1" si="92"/>
        <v>2</v>
      </c>
      <c r="B270" s="3" t="str">
        <f t="shared" ca="1" si="93"/>
        <v>Women</v>
      </c>
      <c r="C270" s="3">
        <f t="shared" ca="1" si="94"/>
        <v>27</v>
      </c>
      <c r="D270" s="3">
        <f t="shared" ca="1" si="95"/>
        <v>5</v>
      </c>
      <c r="E270" s="3" t="str">
        <f t="shared" ca="1" si="96"/>
        <v>General Work</v>
      </c>
      <c r="F270" s="3">
        <f t="shared" ca="1" si="97"/>
        <v>1</v>
      </c>
      <c r="G270" s="3" t="str">
        <f t="shared" ca="1" si="91"/>
        <v>High School</v>
      </c>
      <c r="H270" s="3">
        <f t="shared" ca="1" si="98"/>
        <v>2</v>
      </c>
      <c r="I270" s="3">
        <f t="shared" ca="1" si="99"/>
        <v>2</v>
      </c>
      <c r="J270" s="3">
        <f t="shared" ca="1" si="100"/>
        <v>79378</v>
      </c>
      <c r="K270" s="3">
        <f t="shared" ca="1" si="101"/>
        <v>9</v>
      </c>
      <c r="L270" s="3" t="str">
        <f t="shared" ca="1" si="102"/>
        <v>New Foundland</v>
      </c>
      <c r="M270" s="3">
        <f t="shared" ca="1" si="84"/>
        <v>238134</v>
      </c>
      <c r="N270" s="3">
        <f t="shared" ca="1" si="103"/>
        <v>130322.94537335269</v>
      </c>
      <c r="O270" s="3">
        <f t="shared" ca="1" si="85"/>
        <v>40932.455875574131</v>
      </c>
      <c r="P270" s="3">
        <f t="shared" ca="1" si="104"/>
        <v>36555</v>
      </c>
      <c r="Q270" s="3">
        <f t="shared" ca="1" si="86"/>
        <v>66287.57801998315</v>
      </c>
      <c r="R270" s="3">
        <f t="shared" ca="1" si="87"/>
        <v>83741.228808219385</v>
      </c>
      <c r="S270" s="3">
        <f t="shared" ca="1" si="88"/>
        <v>362807.68468379352</v>
      </c>
      <c r="T270" s="3">
        <f t="shared" ca="1" si="89"/>
        <v>233165.52339333581</v>
      </c>
      <c r="U270" s="3">
        <f t="shared" ca="1" si="90"/>
        <v>129642.16129045771</v>
      </c>
    </row>
    <row r="271" spans="1:21" x14ac:dyDescent="0.3">
      <c r="A271" s="3">
        <f t="shared" ca="1" si="92"/>
        <v>2</v>
      </c>
      <c r="B271" s="3" t="str">
        <f t="shared" ca="1" si="93"/>
        <v>Women</v>
      </c>
      <c r="C271" s="3">
        <f t="shared" ca="1" si="94"/>
        <v>29</v>
      </c>
      <c r="D271" s="3">
        <f t="shared" ca="1" si="95"/>
        <v>1</v>
      </c>
      <c r="E271" s="3" t="str">
        <f t="shared" ca="1" si="96"/>
        <v>Health</v>
      </c>
      <c r="F271" s="3">
        <f t="shared" ca="1" si="97"/>
        <v>4</v>
      </c>
      <c r="G271" s="3" t="str">
        <f t="shared" ca="1" si="91"/>
        <v>Technical</v>
      </c>
      <c r="H271" s="3">
        <f t="shared" ca="1" si="98"/>
        <v>1</v>
      </c>
      <c r="I271" s="3">
        <f t="shared" ca="1" si="99"/>
        <v>2</v>
      </c>
      <c r="J271" s="3">
        <f t="shared" ca="1" si="100"/>
        <v>72693</v>
      </c>
      <c r="K271" s="3">
        <f t="shared" ca="1" si="101"/>
        <v>10</v>
      </c>
      <c r="L271" s="3" t="str">
        <f t="shared" ca="1" si="102"/>
        <v>New Brunckwick</v>
      </c>
      <c r="M271" s="3">
        <f t="shared" ca="1" si="84"/>
        <v>218079</v>
      </c>
      <c r="N271" s="3">
        <f t="shared" ca="1" si="103"/>
        <v>24497.259681364725</v>
      </c>
      <c r="O271" s="3">
        <f t="shared" ca="1" si="85"/>
        <v>9710.1876012962748</v>
      </c>
      <c r="P271" s="3">
        <f t="shared" ca="1" si="104"/>
        <v>5786</v>
      </c>
      <c r="Q271" s="3">
        <f t="shared" ca="1" si="86"/>
        <v>69277.706006986933</v>
      </c>
      <c r="R271" s="3">
        <f t="shared" ca="1" si="87"/>
        <v>62260.285020274488</v>
      </c>
      <c r="S271" s="3">
        <f t="shared" ca="1" si="88"/>
        <v>290049.47262157081</v>
      </c>
      <c r="T271" s="3">
        <f t="shared" ca="1" si="89"/>
        <v>99560.965688351658</v>
      </c>
      <c r="U271" s="3">
        <f t="shared" ca="1" si="90"/>
        <v>190488.50693321915</v>
      </c>
    </row>
    <row r="272" spans="1:21" x14ac:dyDescent="0.3">
      <c r="A272" s="3">
        <f t="shared" ca="1" si="92"/>
        <v>1</v>
      </c>
      <c r="B272" s="3" t="str">
        <f t="shared" ca="1" si="93"/>
        <v>Men</v>
      </c>
      <c r="C272" s="3">
        <f t="shared" ca="1" si="94"/>
        <v>30</v>
      </c>
      <c r="D272" s="3">
        <f t="shared" ca="1" si="95"/>
        <v>5</v>
      </c>
      <c r="E272" s="3" t="str">
        <f t="shared" ca="1" si="96"/>
        <v>General Work</v>
      </c>
      <c r="F272" s="3">
        <f t="shared" ca="1" si="97"/>
        <v>3</v>
      </c>
      <c r="G272" s="3" t="str">
        <f t="shared" ca="1" si="91"/>
        <v>University</v>
      </c>
      <c r="H272" s="3">
        <f t="shared" ca="1" si="98"/>
        <v>3</v>
      </c>
      <c r="I272" s="3">
        <f t="shared" ca="1" si="99"/>
        <v>3</v>
      </c>
      <c r="J272" s="3">
        <f t="shared" ca="1" si="100"/>
        <v>27851</v>
      </c>
      <c r="K272" s="3">
        <f t="shared" ca="1" si="101"/>
        <v>5</v>
      </c>
      <c r="L272" s="3" t="str">
        <f t="shared" ca="1" si="102"/>
        <v>Nunavut</v>
      </c>
      <c r="M272" s="3">
        <f t="shared" ca="1" si="84"/>
        <v>111404</v>
      </c>
      <c r="N272" s="3">
        <f t="shared" ca="1" si="103"/>
        <v>62307.579472368801</v>
      </c>
      <c r="O272" s="3">
        <f t="shared" ca="1" si="85"/>
        <v>58280.256177683223</v>
      </c>
      <c r="P272" s="3">
        <f t="shared" ca="1" si="104"/>
        <v>54095</v>
      </c>
      <c r="Q272" s="3">
        <f t="shared" ca="1" si="86"/>
        <v>19207.311901702487</v>
      </c>
      <c r="R272" s="3">
        <f t="shared" ca="1" si="87"/>
        <v>10238.365715737365</v>
      </c>
      <c r="S272" s="3">
        <f t="shared" ca="1" si="88"/>
        <v>179922.62189342058</v>
      </c>
      <c r="T272" s="3">
        <f t="shared" ca="1" si="89"/>
        <v>135609.8913740713</v>
      </c>
      <c r="U272" s="3">
        <f t="shared" ca="1" si="90"/>
        <v>44312.730519349279</v>
      </c>
    </row>
    <row r="273" spans="1:21" x14ac:dyDescent="0.3">
      <c r="A273" s="3">
        <f t="shared" ca="1" si="92"/>
        <v>2</v>
      </c>
      <c r="B273" s="3" t="str">
        <f t="shared" ca="1" si="93"/>
        <v>Women</v>
      </c>
      <c r="C273" s="3">
        <f t="shared" ca="1" si="94"/>
        <v>44</v>
      </c>
      <c r="D273" s="3">
        <f t="shared" ca="1" si="95"/>
        <v>3</v>
      </c>
      <c r="E273" s="3" t="str">
        <f t="shared" ca="1" si="96"/>
        <v>Teaching</v>
      </c>
      <c r="F273" s="3">
        <f t="shared" ca="1" si="97"/>
        <v>1</v>
      </c>
      <c r="G273" s="3" t="str">
        <f t="shared" ca="1" si="91"/>
        <v>High School</v>
      </c>
      <c r="H273" s="3">
        <f t="shared" ca="1" si="98"/>
        <v>0</v>
      </c>
      <c r="I273" s="3">
        <f t="shared" ca="1" si="99"/>
        <v>2</v>
      </c>
      <c r="J273" s="3">
        <f t="shared" ca="1" si="100"/>
        <v>67322</v>
      </c>
      <c r="K273" s="3">
        <f t="shared" ca="1" si="101"/>
        <v>5</v>
      </c>
      <c r="L273" s="3" t="str">
        <f t="shared" ca="1" si="102"/>
        <v>Nunavut</v>
      </c>
      <c r="M273" s="3">
        <f t="shared" ca="1" si="84"/>
        <v>269288</v>
      </c>
      <c r="N273" s="3">
        <f t="shared" ca="1" si="103"/>
        <v>33476.392222146431</v>
      </c>
      <c r="O273" s="3">
        <f t="shared" ca="1" si="85"/>
        <v>37232.378146651237</v>
      </c>
      <c r="P273" s="3">
        <f t="shared" ca="1" si="104"/>
        <v>18229</v>
      </c>
      <c r="Q273" s="3">
        <f t="shared" ca="1" si="86"/>
        <v>54263.576948798815</v>
      </c>
      <c r="R273" s="3">
        <f t="shared" ca="1" si="87"/>
        <v>25826.062068836658</v>
      </c>
      <c r="S273" s="3">
        <f t="shared" ca="1" si="88"/>
        <v>332346.44021548791</v>
      </c>
      <c r="T273" s="3">
        <f t="shared" ca="1" si="89"/>
        <v>105968.96917094525</v>
      </c>
      <c r="U273" s="3">
        <f t="shared" ca="1" si="90"/>
        <v>226377.47104454268</v>
      </c>
    </row>
    <row r="274" spans="1:21" x14ac:dyDescent="0.3">
      <c r="A274" s="3">
        <f t="shared" ca="1" si="92"/>
        <v>1</v>
      </c>
      <c r="B274" s="3" t="str">
        <f t="shared" ca="1" si="93"/>
        <v>Men</v>
      </c>
      <c r="C274" s="3">
        <f t="shared" ca="1" si="94"/>
        <v>38</v>
      </c>
      <c r="D274" s="3">
        <f t="shared" ca="1" si="95"/>
        <v>6</v>
      </c>
      <c r="E274" s="3" t="str">
        <f t="shared" ca="1" si="96"/>
        <v>Agriculture</v>
      </c>
      <c r="F274" s="3">
        <f t="shared" ca="1" si="97"/>
        <v>3</v>
      </c>
      <c r="G274" s="3" t="str">
        <f t="shared" ca="1" si="91"/>
        <v>University</v>
      </c>
      <c r="H274" s="3">
        <f t="shared" ca="1" si="98"/>
        <v>4</v>
      </c>
      <c r="I274" s="3">
        <f t="shared" ca="1" si="99"/>
        <v>1</v>
      </c>
      <c r="J274" s="3">
        <f t="shared" ca="1" si="100"/>
        <v>80280</v>
      </c>
      <c r="K274" s="3">
        <f t="shared" ca="1" si="101"/>
        <v>1</v>
      </c>
      <c r="L274" s="3" t="str">
        <f t="shared" ca="1" si="102"/>
        <v>Yukon</v>
      </c>
      <c r="M274" s="3">
        <f t="shared" ca="1" si="84"/>
        <v>240840</v>
      </c>
      <c r="N274" s="3">
        <f t="shared" ca="1" si="103"/>
        <v>69690.488366683872</v>
      </c>
      <c r="O274" s="3">
        <f t="shared" ca="1" si="85"/>
        <v>32732.203480766504</v>
      </c>
      <c r="P274" s="3">
        <f t="shared" ca="1" si="104"/>
        <v>20963</v>
      </c>
      <c r="Q274" s="3">
        <f t="shared" ca="1" si="86"/>
        <v>55162.019081255086</v>
      </c>
      <c r="R274" s="3">
        <f t="shared" ca="1" si="87"/>
        <v>117547.62277239992</v>
      </c>
      <c r="S274" s="3">
        <f t="shared" ca="1" si="88"/>
        <v>391119.82625316642</v>
      </c>
      <c r="T274" s="3">
        <f t="shared" ca="1" si="89"/>
        <v>145815.50744793896</v>
      </c>
      <c r="U274" s="3">
        <f t="shared" ca="1" si="90"/>
        <v>245304.31880522746</v>
      </c>
    </row>
    <row r="275" spans="1:21" x14ac:dyDescent="0.3">
      <c r="A275" s="3">
        <f t="shared" ca="1" si="92"/>
        <v>2</v>
      </c>
      <c r="B275" s="3" t="str">
        <f t="shared" ca="1" si="93"/>
        <v>Women</v>
      </c>
      <c r="C275" s="3">
        <f t="shared" ca="1" si="94"/>
        <v>37</v>
      </c>
      <c r="D275" s="3">
        <f t="shared" ca="1" si="95"/>
        <v>2</v>
      </c>
      <c r="E275" s="3" t="str">
        <f t="shared" ca="1" si="96"/>
        <v>Construction</v>
      </c>
      <c r="F275" s="3">
        <f t="shared" ca="1" si="97"/>
        <v>4</v>
      </c>
      <c r="G275" s="3" t="str">
        <f t="shared" ca="1" si="91"/>
        <v>Technical</v>
      </c>
      <c r="H275" s="3">
        <f t="shared" ca="1" si="98"/>
        <v>1</v>
      </c>
      <c r="I275" s="3">
        <f t="shared" ca="1" si="99"/>
        <v>2</v>
      </c>
      <c r="J275" s="3">
        <f t="shared" ca="1" si="100"/>
        <v>87107</v>
      </c>
      <c r="K275" s="3">
        <f t="shared" ca="1" si="101"/>
        <v>5</v>
      </c>
      <c r="L275" s="3" t="str">
        <f t="shared" ca="1" si="102"/>
        <v>Nunavut</v>
      </c>
      <c r="M275" s="3">
        <f t="shared" ca="1" si="84"/>
        <v>435535</v>
      </c>
      <c r="N275" s="3">
        <f t="shared" ca="1" si="103"/>
        <v>413471.96093673643</v>
      </c>
      <c r="O275" s="3">
        <f t="shared" ca="1" si="85"/>
        <v>52595.249612146581</v>
      </c>
      <c r="P275" s="3">
        <f t="shared" ca="1" si="104"/>
        <v>5990</v>
      </c>
      <c r="Q275" s="3">
        <f t="shared" ca="1" si="86"/>
        <v>14998.411694099428</v>
      </c>
      <c r="R275" s="3">
        <f t="shared" ca="1" si="87"/>
        <v>4244.6091238315976</v>
      </c>
      <c r="S275" s="3">
        <f t="shared" ca="1" si="88"/>
        <v>492374.8587359782</v>
      </c>
      <c r="T275" s="3">
        <f t="shared" ca="1" si="89"/>
        <v>434460.37263083586</v>
      </c>
      <c r="U275" s="3">
        <f t="shared" ca="1" si="90"/>
        <v>57914.486105142336</v>
      </c>
    </row>
    <row r="276" spans="1:21" x14ac:dyDescent="0.3">
      <c r="A276" s="3">
        <f t="shared" ca="1" si="92"/>
        <v>1</v>
      </c>
      <c r="B276" s="3" t="str">
        <f t="shared" ca="1" si="93"/>
        <v>Men</v>
      </c>
      <c r="C276" s="3">
        <f t="shared" ca="1" si="94"/>
        <v>35</v>
      </c>
      <c r="D276" s="3">
        <f t="shared" ca="1" si="95"/>
        <v>6</v>
      </c>
      <c r="E276" s="3" t="str">
        <f t="shared" ca="1" si="96"/>
        <v>Agriculture</v>
      </c>
      <c r="F276" s="3">
        <f t="shared" ca="1" si="97"/>
        <v>5</v>
      </c>
      <c r="G276" s="3" t="str">
        <f t="shared" ca="1" si="91"/>
        <v>Other</v>
      </c>
      <c r="H276" s="3">
        <f t="shared" ca="1" si="98"/>
        <v>1</v>
      </c>
      <c r="I276" s="3">
        <f t="shared" ca="1" si="99"/>
        <v>3</v>
      </c>
      <c r="J276" s="3">
        <f t="shared" ca="1" si="100"/>
        <v>30556</v>
      </c>
      <c r="K276" s="3">
        <f t="shared" ca="1" si="101"/>
        <v>2</v>
      </c>
      <c r="L276" s="3" t="str">
        <f t="shared" ca="1" si="102"/>
        <v>BC</v>
      </c>
      <c r="M276" s="3">
        <f t="shared" ca="1" si="84"/>
        <v>122224</v>
      </c>
      <c r="N276" s="3">
        <f t="shared" ca="1" si="103"/>
        <v>16032.909864242074</v>
      </c>
      <c r="O276" s="3">
        <f t="shared" ca="1" si="85"/>
        <v>43172.996782130183</v>
      </c>
      <c r="P276" s="3">
        <f t="shared" ca="1" si="104"/>
        <v>28133</v>
      </c>
      <c r="Q276" s="3">
        <f t="shared" ca="1" si="86"/>
        <v>21516.077128120702</v>
      </c>
      <c r="R276" s="3">
        <f t="shared" ca="1" si="87"/>
        <v>16904.346900054024</v>
      </c>
      <c r="S276" s="3">
        <f t="shared" ca="1" si="88"/>
        <v>182301.3436821842</v>
      </c>
      <c r="T276" s="3">
        <f t="shared" ca="1" si="89"/>
        <v>65681.98699236277</v>
      </c>
      <c r="U276" s="3">
        <f t="shared" ca="1" si="90"/>
        <v>116619.35668982143</v>
      </c>
    </row>
    <row r="277" spans="1:21" x14ac:dyDescent="0.3">
      <c r="A277" s="3">
        <f t="shared" ca="1" si="92"/>
        <v>1</v>
      </c>
      <c r="B277" s="3" t="str">
        <f t="shared" ca="1" si="93"/>
        <v>Men</v>
      </c>
      <c r="C277" s="3">
        <f t="shared" ca="1" si="94"/>
        <v>39</v>
      </c>
      <c r="D277" s="3">
        <f t="shared" ca="1" si="95"/>
        <v>5</v>
      </c>
      <c r="E277" s="3" t="str">
        <f t="shared" ca="1" si="96"/>
        <v>General Work</v>
      </c>
      <c r="F277" s="3">
        <f t="shared" ca="1" si="97"/>
        <v>2</v>
      </c>
      <c r="G277" s="3" t="str">
        <f t="shared" ca="1" si="91"/>
        <v>College</v>
      </c>
      <c r="H277" s="3">
        <f t="shared" ca="1" si="98"/>
        <v>1</v>
      </c>
      <c r="I277" s="3">
        <f t="shared" ca="1" si="99"/>
        <v>1</v>
      </c>
      <c r="J277" s="3">
        <f t="shared" ca="1" si="100"/>
        <v>69800</v>
      </c>
      <c r="K277" s="3">
        <f t="shared" ca="1" si="101"/>
        <v>11</v>
      </c>
      <c r="L277" s="3" t="str">
        <f t="shared" ca="1" si="102"/>
        <v>Nova Scotia</v>
      </c>
      <c r="M277" s="3">
        <f t="shared" ca="1" si="84"/>
        <v>209400</v>
      </c>
      <c r="N277" s="3">
        <f t="shared" ca="1" si="103"/>
        <v>51836.873915260039</v>
      </c>
      <c r="O277" s="3">
        <f t="shared" ca="1" si="85"/>
        <v>26349.085351100537</v>
      </c>
      <c r="P277" s="3">
        <f t="shared" ca="1" si="104"/>
        <v>10417</v>
      </c>
      <c r="Q277" s="3">
        <f t="shared" ca="1" si="86"/>
        <v>44799.122801297599</v>
      </c>
      <c r="R277" s="3">
        <f t="shared" ca="1" si="87"/>
        <v>98936.623864481051</v>
      </c>
      <c r="S277" s="3">
        <f t="shared" ca="1" si="88"/>
        <v>334685.70921558159</v>
      </c>
      <c r="T277" s="3">
        <f t="shared" ca="1" si="89"/>
        <v>107052.99671655764</v>
      </c>
      <c r="U277" s="3">
        <f t="shared" ca="1" si="90"/>
        <v>227632.71249902394</v>
      </c>
    </row>
    <row r="278" spans="1:21" x14ac:dyDescent="0.3">
      <c r="A278" s="3">
        <f t="shared" ca="1" si="92"/>
        <v>1</v>
      </c>
      <c r="B278" s="3" t="str">
        <f t="shared" ca="1" si="93"/>
        <v>Men</v>
      </c>
      <c r="C278" s="3">
        <f t="shared" ca="1" si="94"/>
        <v>40</v>
      </c>
      <c r="D278" s="3">
        <f t="shared" ca="1" si="95"/>
        <v>1</v>
      </c>
      <c r="E278" s="3" t="str">
        <f t="shared" ca="1" si="96"/>
        <v>Health</v>
      </c>
      <c r="F278" s="3">
        <f t="shared" ca="1" si="97"/>
        <v>5</v>
      </c>
      <c r="G278" s="3" t="str">
        <f t="shared" ca="1" si="91"/>
        <v>Other</v>
      </c>
      <c r="H278" s="3">
        <f t="shared" ca="1" si="98"/>
        <v>4</v>
      </c>
      <c r="I278" s="3">
        <f t="shared" ca="1" si="99"/>
        <v>2</v>
      </c>
      <c r="J278" s="3">
        <f t="shared" ca="1" si="100"/>
        <v>48889</v>
      </c>
      <c r="K278" s="3">
        <f t="shared" ca="1" si="101"/>
        <v>13</v>
      </c>
      <c r="L278" s="3" t="str">
        <f t="shared" ca="1" si="102"/>
        <v>Prince Edward Island</v>
      </c>
      <c r="M278" s="3">
        <f t="shared" ca="1" si="84"/>
        <v>244445</v>
      </c>
      <c r="N278" s="3">
        <f t="shared" ca="1" si="103"/>
        <v>26542.917891749272</v>
      </c>
      <c r="O278" s="3">
        <f t="shared" ca="1" si="85"/>
        <v>59829.743373672245</v>
      </c>
      <c r="P278" s="3">
        <f t="shared" ca="1" si="104"/>
        <v>32729</v>
      </c>
      <c r="Q278" s="3">
        <f t="shared" ca="1" si="86"/>
        <v>5129.1602011051009</v>
      </c>
      <c r="R278" s="3">
        <f t="shared" ca="1" si="87"/>
        <v>32985.139591825689</v>
      </c>
      <c r="S278" s="3">
        <f t="shared" ca="1" si="88"/>
        <v>337259.88296549791</v>
      </c>
      <c r="T278" s="3">
        <f t="shared" ca="1" si="89"/>
        <v>64401.078092854368</v>
      </c>
      <c r="U278" s="3">
        <f t="shared" ca="1" si="90"/>
        <v>272858.80487264355</v>
      </c>
    </row>
    <row r="279" spans="1:21" x14ac:dyDescent="0.3">
      <c r="A279" s="3">
        <f t="shared" ca="1" si="92"/>
        <v>2</v>
      </c>
      <c r="B279" s="3" t="str">
        <f t="shared" ca="1" si="93"/>
        <v>Women</v>
      </c>
      <c r="C279" s="3">
        <f t="shared" ca="1" si="94"/>
        <v>43</v>
      </c>
      <c r="D279" s="3">
        <f t="shared" ca="1" si="95"/>
        <v>3</v>
      </c>
      <c r="E279" s="3" t="str">
        <f t="shared" ca="1" si="96"/>
        <v>Teaching</v>
      </c>
      <c r="F279" s="3">
        <f t="shared" ca="1" si="97"/>
        <v>1</v>
      </c>
      <c r="G279" s="3" t="str">
        <f t="shared" ca="1" si="91"/>
        <v>High School</v>
      </c>
      <c r="H279" s="3">
        <f t="shared" ca="1" si="98"/>
        <v>4</v>
      </c>
      <c r="I279" s="3">
        <f t="shared" ca="1" si="99"/>
        <v>1</v>
      </c>
      <c r="J279" s="3">
        <f t="shared" ca="1" si="100"/>
        <v>80416</v>
      </c>
      <c r="K279" s="3">
        <f t="shared" ca="1" si="101"/>
        <v>11</v>
      </c>
      <c r="L279" s="3" t="str">
        <f t="shared" ca="1" si="102"/>
        <v>Nova Scotia</v>
      </c>
      <c r="M279" s="3">
        <f t="shared" ca="1" si="84"/>
        <v>321664</v>
      </c>
      <c r="N279" s="3">
        <f t="shared" ca="1" si="103"/>
        <v>3583.7990000313257</v>
      </c>
      <c r="O279" s="3">
        <f t="shared" ca="1" si="85"/>
        <v>10283.332148920861</v>
      </c>
      <c r="P279" s="3">
        <f t="shared" ca="1" si="104"/>
        <v>2750</v>
      </c>
      <c r="Q279" s="3">
        <f t="shared" ca="1" si="86"/>
        <v>45859.709203173574</v>
      </c>
      <c r="R279" s="3">
        <f t="shared" ca="1" si="87"/>
        <v>32198.823372879371</v>
      </c>
      <c r="S279" s="3">
        <f t="shared" ca="1" si="88"/>
        <v>364146.15552180022</v>
      </c>
      <c r="T279" s="3">
        <f t="shared" ca="1" si="89"/>
        <v>52193.508203204896</v>
      </c>
      <c r="U279" s="3">
        <f t="shared" ca="1" si="90"/>
        <v>311952.64731859532</v>
      </c>
    </row>
    <row r="280" spans="1:21" x14ac:dyDescent="0.3">
      <c r="A280" s="3">
        <f t="shared" ca="1" si="92"/>
        <v>1</v>
      </c>
      <c r="B280" s="3" t="str">
        <f t="shared" ca="1" si="93"/>
        <v>Men</v>
      </c>
      <c r="C280" s="3">
        <f t="shared" ca="1" si="94"/>
        <v>38</v>
      </c>
      <c r="D280" s="3">
        <f t="shared" ca="1" si="95"/>
        <v>1</v>
      </c>
      <c r="E280" s="3" t="str">
        <f t="shared" ca="1" si="96"/>
        <v>Health</v>
      </c>
      <c r="F280" s="3">
        <f t="shared" ca="1" si="97"/>
        <v>5</v>
      </c>
      <c r="G280" s="3" t="str">
        <f t="shared" ca="1" si="91"/>
        <v>Other</v>
      </c>
      <c r="H280" s="3">
        <f t="shared" ca="1" si="98"/>
        <v>3</v>
      </c>
      <c r="I280" s="3">
        <f t="shared" ca="1" si="99"/>
        <v>2</v>
      </c>
      <c r="J280" s="3">
        <f t="shared" ca="1" si="100"/>
        <v>83741</v>
      </c>
      <c r="K280" s="3">
        <f t="shared" ca="1" si="101"/>
        <v>9</v>
      </c>
      <c r="L280" s="3" t="str">
        <f t="shared" ca="1" si="102"/>
        <v>New Foundland</v>
      </c>
      <c r="M280" s="3">
        <f t="shared" ca="1" si="84"/>
        <v>334964</v>
      </c>
      <c r="N280" s="3">
        <f t="shared" ca="1" si="103"/>
        <v>12381.264873211643</v>
      </c>
      <c r="O280" s="3">
        <f t="shared" ca="1" si="85"/>
        <v>115037.27810529641</v>
      </c>
      <c r="P280" s="3">
        <f t="shared" ca="1" si="104"/>
        <v>86021</v>
      </c>
      <c r="Q280" s="3">
        <f t="shared" ca="1" si="86"/>
        <v>72693.457306576791</v>
      </c>
      <c r="R280" s="3">
        <f t="shared" ca="1" si="87"/>
        <v>107688.56330297423</v>
      </c>
      <c r="S280" s="3">
        <f t="shared" ca="1" si="88"/>
        <v>557689.84140827064</v>
      </c>
      <c r="T280" s="3">
        <f t="shared" ca="1" si="89"/>
        <v>171095.72217978846</v>
      </c>
      <c r="U280" s="3">
        <f t="shared" ca="1" si="90"/>
        <v>386594.11922848219</v>
      </c>
    </row>
    <row r="281" spans="1:21" x14ac:dyDescent="0.3">
      <c r="A281" s="3">
        <f t="shared" ca="1" si="92"/>
        <v>1</v>
      </c>
      <c r="B281" s="3" t="str">
        <f t="shared" ca="1" si="93"/>
        <v>Men</v>
      </c>
      <c r="C281" s="3">
        <f t="shared" ca="1" si="94"/>
        <v>30</v>
      </c>
      <c r="D281" s="3">
        <f t="shared" ca="1" si="95"/>
        <v>2</v>
      </c>
      <c r="E281" s="3" t="str">
        <f t="shared" ca="1" si="96"/>
        <v>Construction</v>
      </c>
      <c r="F281" s="3">
        <f t="shared" ca="1" si="97"/>
        <v>5</v>
      </c>
      <c r="G281" s="3" t="str">
        <f t="shared" ca="1" si="91"/>
        <v>Other</v>
      </c>
      <c r="H281" s="3">
        <f t="shared" ca="1" si="98"/>
        <v>1</v>
      </c>
      <c r="I281" s="3">
        <f t="shared" ca="1" si="99"/>
        <v>3</v>
      </c>
      <c r="J281" s="3">
        <f t="shared" ca="1" si="100"/>
        <v>63357</v>
      </c>
      <c r="K281" s="3">
        <f t="shared" ca="1" si="101"/>
        <v>7</v>
      </c>
      <c r="L281" s="3" t="str">
        <f t="shared" ca="1" si="102"/>
        <v>Ontario</v>
      </c>
      <c r="M281" s="3">
        <f t="shared" ca="1" si="84"/>
        <v>380142</v>
      </c>
      <c r="N281" s="3">
        <f t="shared" ca="1" si="103"/>
        <v>230541.30077371464</v>
      </c>
      <c r="O281" s="3">
        <f t="shared" ca="1" si="85"/>
        <v>122464.58327742806</v>
      </c>
      <c r="P281" s="3">
        <f t="shared" ca="1" si="104"/>
        <v>119779</v>
      </c>
      <c r="Q281" s="3">
        <f t="shared" ca="1" si="86"/>
        <v>25717.102731638639</v>
      </c>
      <c r="R281" s="3">
        <f t="shared" ca="1" si="87"/>
        <v>88984.139621061826</v>
      </c>
      <c r="S281" s="3">
        <f t="shared" ca="1" si="88"/>
        <v>591590.72289848991</v>
      </c>
      <c r="T281" s="3">
        <f t="shared" ca="1" si="89"/>
        <v>376037.40350535332</v>
      </c>
      <c r="U281" s="3">
        <f t="shared" ca="1" si="90"/>
        <v>215553.3193931366</v>
      </c>
    </row>
    <row r="282" spans="1:21" x14ac:dyDescent="0.3">
      <c r="A282" s="3">
        <f t="shared" ca="1" si="92"/>
        <v>2</v>
      </c>
      <c r="B282" s="3" t="str">
        <f t="shared" ca="1" si="93"/>
        <v>Women</v>
      </c>
      <c r="C282" s="3">
        <f t="shared" ca="1" si="94"/>
        <v>27</v>
      </c>
      <c r="D282" s="3">
        <f t="shared" ca="1" si="95"/>
        <v>1</v>
      </c>
      <c r="E282" s="3" t="str">
        <f t="shared" ca="1" si="96"/>
        <v>Health</v>
      </c>
      <c r="F282" s="3">
        <f t="shared" ca="1" si="97"/>
        <v>2</v>
      </c>
      <c r="G282" s="3" t="str">
        <f t="shared" ca="1" si="91"/>
        <v>College</v>
      </c>
      <c r="H282" s="3">
        <f t="shared" ca="1" si="98"/>
        <v>1</v>
      </c>
      <c r="I282" s="3">
        <f t="shared" ca="1" si="99"/>
        <v>1</v>
      </c>
      <c r="J282" s="3">
        <f t="shared" ca="1" si="100"/>
        <v>68453</v>
      </c>
      <c r="K282" s="3">
        <f t="shared" ca="1" si="101"/>
        <v>8</v>
      </c>
      <c r="L282" s="3" t="str">
        <f t="shared" ca="1" si="102"/>
        <v>Quebec</v>
      </c>
      <c r="M282" s="3">
        <f t="shared" ca="1" si="84"/>
        <v>205359</v>
      </c>
      <c r="N282" s="3">
        <f t="shared" ca="1" si="103"/>
        <v>120115.74698087583</v>
      </c>
      <c r="O282" s="3">
        <f t="shared" ca="1" si="85"/>
        <v>31327.187706869103</v>
      </c>
      <c r="P282" s="3">
        <f t="shared" ca="1" si="104"/>
        <v>29959</v>
      </c>
      <c r="Q282" s="3">
        <f t="shared" ca="1" si="86"/>
        <v>25952.502650236424</v>
      </c>
      <c r="R282" s="3">
        <f t="shared" ca="1" si="87"/>
        <v>31979.409502770988</v>
      </c>
      <c r="S282" s="3">
        <f t="shared" ca="1" si="88"/>
        <v>268665.59720964008</v>
      </c>
      <c r="T282" s="3">
        <f t="shared" ca="1" si="89"/>
        <v>176027.24963111227</v>
      </c>
      <c r="U282" s="3">
        <f t="shared" ca="1" si="90"/>
        <v>92638.347578527813</v>
      </c>
    </row>
    <row r="283" spans="1:21" x14ac:dyDescent="0.3">
      <c r="A283" s="3">
        <f t="shared" ca="1" si="92"/>
        <v>1</v>
      </c>
      <c r="B283" s="3" t="str">
        <f t="shared" ca="1" si="93"/>
        <v>Men</v>
      </c>
      <c r="C283" s="3">
        <f t="shared" ca="1" si="94"/>
        <v>27</v>
      </c>
      <c r="D283" s="3">
        <f t="shared" ca="1" si="95"/>
        <v>6</v>
      </c>
      <c r="E283" s="3" t="str">
        <f t="shared" ca="1" si="96"/>
        <v>Agriculture</v>
      </c>
      <c r="F283" s="3">
        <f t="shared" ca="1" si="97"/>
        <v>2</v>
      </c>
      <c r="G283" s="3" t="str">
        <f t="shared" ca="1" si="91"/>
        <v>College</v>
      </c>
      <c r="H283" s="3">
        <f t="shared" ca="1" si="98"/>
        <v>1</v>
      </c>
      <c r="I283" s="3">
        <f t="shared" ca="1" si="99"/>
        <v>3</v>
      </c>
      <c r="J283" s="3">
        <f t="shared" ca="1" si="100"/>
        <v>47112</v>
      </c>
      <c r="K283" s="3">
        <f t="shared" ca="1" si="101"/>
        <v>8</v>
      </c>
      <c r="L283" s="3" t="str">
        <f t="shared" ca="1" si="102"/>
        <v>Quebec</v>
      </c>
      <c r="M283" s="3">
        <f t="shared" ca="1" si="84"/>
        <v>188448</v>
      </c>
      <c r="N283" s="3">
        <f t="shared" ca="1" si="103"/>
        <v>36503.77054843001</v>
      </c>
      <c r="O283" s="3">
        <f t="shared" ca="1" si="85"/>
        <v>116650.55948067634</v>
      </c>
      <c r="P283" s="3">
        <f t="shared" ca="1" si="104"/>
        <v>72137</v>
      </c>
      <c r="Q283" s="3">
        <f t="shared" ca="1" si="86"/>
        <v>44334.306293782203</v>
      </c>
      <c r="R283" s="3">
        <f t="shared" ca="1" si="87"/>
        <v>3024.3392621821581</v>
      </c>
      <c r="S283" s="3">
        <f t="shared" ca="1" si="88"/>
        <v>308122.8987428585</v>
      </c>
      <c r="T283" s="3">
        <f t="shared" ca="1" si="89"/>
        <v>152975.07684221221</v>
      </c>
      <c r="U283" s="3">
        <f t="shared" ca="1" si="90"/>
        <v>155147.82190064629</v>
      </c>
    </row>
    <row r="284" spans="1:21" x14ac:dyDescent="0.3">
      <c r="A284" s="3">
        <f t="shared" ca="1" si="92"/>
        <v>2</v>
      </c>
      <c r="B284" s="3" t="str">
        <f t="shared" ca="1" si="93"/>
        <v>Women</v>
      </c>
      <c r="C284" s="3">
        <f t="shared" ca="1" si="94"/>
        <v>43</v>
      </c>
      <c r="D284" s="3">
        <f t="shared" ca="1" si="95"/>
        <v>3</v>
      </c>
      <c r="E284" s="3" t="str">
        <f t="shared" ca="1" si="96"/>
        <v>Teaching</v>
      </c>
      <c r="F284" s="3">
        <f t="shared" ca="1" si="97"/>
        <v>3</v>
      </c>
      <c r="G284" s="3" t="str">
        <f t="shared" ca="1" si="91"/>
        <v>University</v>
      </c>
      <c r="H284" s="3">
        <f t="shared" ca="1" si="98"/>
        <v>0</v>
      </c>
      <c r="I284" s="3">
        <f t="shared" ca="1" si="99"/>
        <v>3</v>
      </c>
      <c r="J284" s="3">
        <f t="shared" ca="1" si="100"/>
        <v>31293</v>
      </c>
      <c r="K284" s="3">
        <f t="shared" ca="1" si="101"/>
        <v>2</v>
      </c>
      <c r="L284" s="3" t="str">
        <f t="shared" ca="1" si="102"/>
        <v>BC</v>
      </c>
      <c r="M284" s="3">
        <f t="shared" ca="1" si="84"/>
        <v>93879</v>
      </c>
      <c r="N284" s="3">
        <f t="shared" ca="1" si="103"/>
        <v>61607.045147695128</v>
      </c>
      <c r="O284" s="3">
        <f t="shared" ca="1" si="85"/>
        <v>10178.984588729629</v>
      </c>
      <c r="P284" s="3">
        <f t="shared" ca="1" si="104"/>
        <v>6792</v>
      </c>
      <c r="Q284" s="3">
        <f t="shared" ca="1" si="86"/>
        <v>7792.1073484648787</v>
      </c>
      <c r="R284" s="3">
        <f t="shared" ca="1" si="87"/>
        <v>41383.095469541819</v>
      </c>
      <c r="S284" s="3">
        <f t="shared" ca="1" si="88"/>
        <v>145441.08005827144</v>
      </c>
      <c r="T284" s="3">
        <f t="shared" ca="1" si="89"/>
        <v>76191.152496160008</v>
      </c>
      <c r="U284" s="3">
        <f t="shared" ca="1" si="90"/>
        <v>69249.927562111436</v>
      </c>
    </row>
    <row r="285" spans="1:21" x14ac:dyDescent="0.3">
      <c r="A285" s="3">
        <f t="shared" ca="1" si="92"/>
        <v>1</v>
      </c>
      <c r="B285" s="3" t="str">
        <f t="shared" ca="1" si="93"/>
        <v>Men</v>
      </c>
      <c r="C285" s="3">
        <f t="shared" ca="1" si="94"/>
        <v>44</v>
      </c>
      <c r="D285" s="3">
        <f t="shared" ca="1" si="95"/>
        <v>5</v>
      </c>
      <c r="E285" s="3" t="str">
        <f t="shared" ca="1" si="96"/>
        <v>General Work</v>
      </c>
      <c r="F285" s="3">
        <f t="shared" ca="1" si="97"/>
        <v>5</v>
      </c>
      <c r="G285" s="3" t="str">
        <f t="shared" ca="1" si="91"/>
        <v>Other</v>
      </c>
      <c r="H285" s="3">
        <f t="shared" ca="1" si="98"/>
        <v>2</v>
      </c>
      <c r="I285" s="3">
        <f t="shared" ca="1" si="99"/>
        <v>2</v>
      </c>
      <c r="J285" s="3">
        <f t="shared" ca="1" si="100"/>
        <v>55162</v>
      </c>
      <c r="K285" s="3">
        <f t="shared" ca="1" si="101"/>
        <v>11</v>
      </c>
      <c r="L285" s="3" t="str">
        <f t="shared" ca="1" si="102"/>
        <v>Nova Scotia</v>
      </c>
      <c r="M285" s="3">
        <f t="shared" ca="1" si="84"/>
        <v>275810</v>
      </c>
      <c r="N285" s="3">
        <f t="shared" ca="1" si="103"/>
        <v>254631.82574444506</v>
      </c>
      <c r="O285" s="3">
        <f t="shared" ca="1" si="85"/>
        <v>22965.693796861084</v>
      </c>
      <c r="P285" s="3">
        <f t="shared" ca="1" si="104"/>
        <v>4902</v>
      </c>
      <c r="Q285" s="3">
        <f t="shared" ca="1" si="86"/>
        <v>32662.169273858286</v>
      </c>
      <c r="R285" s="3">
        <f t="shared" ca="1" si="87"/>
        <v>23854.173788784738</v>
      </c>
      <c r="S285" s="3">
        <f t="shared" ca="1" si="88"/>
        <v>322629.86758564581</v>
      </c>
      <c r="T285" s="3">
        <f t="shared" ca="1" si="89"/>
        <v>292195.99501830334</v>
      </c>
      <c r="U285" s="3">
        <f t="shared" ca="1" si="90"/>
        <v>30433.872567342478</v>
      </c>
    </row>
    <row r="286" spans="1:21" x14ac:dyDescent="0.3">
      <c r="A286" s="3">
        <f t="shared" ca="1" si="92"/>
        <v>1</v>
      </c>
      <c r="B286" s="3" t="str">
        <f t="shared" ca="1" si="93"/>
        <v>Men</v>
      </c>
      <c r="C286" s="3">
        <f t="shared" ca="1" si="94"/>
        <v>30</v>
      </c>
      <c r="D286" s="3">
        <f t="shared" ca="1" si="95"/>
        <v>1</v>
      </c>
      <c r="E286" s="3" t="str">
        <f t="shared" ca="1" si="96"/>
        <v>Health</v>
      </c>
      <c r="F286" s="3">
        <f t="shared" ca="1" si="97"/>
        <v>2</v>
      </c>
      <c r="G286" s="3" t="str">
        <f t="shared" ca="1" si="91"/>
        <v>College</v>
      </c>
      <c r="H286" s="3">
        <f t="shared" ca="1" si="98"/>
        <v>4</v>
      </c>
      <c r="I286" s="3">
        <f t="shared" ca="1" si="99"/>
        <v>3</v>
      </c>
      <c r="J286" s="3">
        <f t="shared" ca="1" si="100"/>
        <v>73141</v>
      </c>
      <c r="K286" s="3">
        <f t="shared" ca="1" si="101"/>
        <v>3</v>
      </c>
      <c r="L286" s="3" t="str">
        <f t="shared" ca="1" si="102"/>
        <v>Northwest TR</v>
      </c>
      <c r="M286" s="3">
        <f t="shared" ref="M286:M349" ca="1" si="105">J286*RANDBETWEEN(3,6)</f>
        <v>365705</v>
      </c>
      <c r="N286" s="3">
        <f t="shared" ca="1" si="103"/>
        <v>302261.99428321235</v>
      </c>
      <c r="O286" s="3">
        <f t="shared" ref="O286:O349" ca="1" si="106">I286*RAND()*J286</f>
        <v>71003.704599716701</v>
      </c>
      <c r="P286" s="3">
        <f t="shared" ca="1" si="104"/>
        <v>56263</v>
      </c>
      <c r="Q286" s="3">
        <f t="shared" ref="Q286:Q349" ca="1" si="107">RAND()*J286</f>
        <v>70410.885797063354</v>
      </c>
      <c r="R286" s="3">
        <f t="shared" ref="R286:R349" ca="1" si="108">RAND()*J286*1.5</f>
        <v>103947.29303556585</v>
      </c>
      <c r="S286" s="3">
        <f t="shared" ref="S286:S349" ca="1" si="109">M286+O286+R286</f>
        <v>540655.99763528258</v>
      </c>
      <c r="T286" s="3">
        <f t="shared" ref="T286:T349" ca="1" si="110">N286+P286+Q286</f>
        <v>428935.8800802757</v>
      </c>
      <c r="U286" s="3">
        <f t="shared" ref="U286:U349" ca="1" si="111">S286-T286</f>
        <v>111720.11755500687</v>
      </c>
    </row>
    <row r="287" spans="1:21" x14ac:dyDescent="0.3">
      <c r="A287" s="3">
        <f t="shared" ca="1" si="92"/>
        <v>1</v>
      </c>
      <c r="B287" s="3" t="str">
        <f t="shared" ca="1" si="93"/>
        <v>Men</v>
      </c>
      <c r="C287" s="3">
        <f t="shared" ca="1" si="94"/>
        <v>38</v>
      </c>
      <c r="D287" s="3">
        <f t="shared" ca="1" si="95"/>
        <v>3</v>
      </c>
      <c r="E287" s="3" t="str">
        <f t="shared" ca="1" si="96"/>
        <v>Teaching</v>
      </c>
      <c r="F287" s="3">
        <f t="shared" ca="1" si="97"/>
        <v>4</v>
      </c>
      <c r="G287" s="3" t="str">
        <f t="shared" ca="1" si="91"/>
        <v>Technical</v>
      </c>
      <c r="H287" s="3">
        <f t="shared" ca="1" si="98"/>
        <v>3</v>
      </c>
      <c r="I287" s="3">
        <f t="shared" ca="1" si="99"/>
        <v>1</v>
      </c>
      <c r="J287" s="3">
        <f t="shared" ca="1" si="100"/>
        <v>46659</v>
      </c>
      <c r="K287" s="3">
        <f t="shared" ca="1" si="101"/>
        <v>11</v>
      </c>
      <c r="L287" s="3" t="str">
        <f t="shared" ca="1" si="102"/>
        <v>Nova Scotia</v>
      </c>
      <c r="M287" s="3">
        <f t="shared" ca="1" si="105"/>
        <v>233295</v>
      </c>
      <c r="N287" s="3">
        <f t="shared" ca="1" si="103"/>
        <v>78308.498456135756</v>
      </c>
      <c r="O287" s="3">
        <f t="shared" ca="1" si="106"/>
        <v>25180.325927352351</v>
      </c>
      <c r="P287" s="3">
        <f t="shared" ca="1" si="104"/>
        <v>5455</v>
      </c>
      <c r="Q287" s="3">
        <f t="shared" ca="1" si="107"/>
        <v>26597.388121877848</v>
      </c>
      <c r="R287" s="3">
        <f t="shared" ca="1" si="108"/>
        <v>20648.826449369088</v>
      </c>
      <c r="S287" s="3">
        <f t="shared" ca="1" si="109"/>
        <v>279124.15237672144</v>
      </c>
      <c r="T287" s="3">
        <f t="shared" ca="1" si="110"/>
        <v>110360.8865780136</v>
      </c>
      <c r="U287" s="3">
        <f t="shared" ca="1" si="111"/>
        <v>168763.26579870784</v>
      </c>
    </row>
    <row r="288" spans="1:21" x14ac:dyDescent="0.3">
      <c r="A288" s="3">
        <f t="shared" ca="1" si="92"/>
        <v>1</v>
      </c>
      <c r="B288" s="3" t="str">
        <f t="shared" ca="1" si="93"/>
        <v>Men</v>
      </c>
      <c r="C288" s="3">
        <f t="shared" ca="1" si="94"/>
        <v>43</v>
      </c>
      <c r="D288" s="3">
        <f t="shared" ca="1" si="95"/>
        <v>6</v>
      </c>
      <c r="E288" s="3" t="str">
        <f t="shared" ca="1" si="96"/>
        <v>Agriculture</v>
      </c>
      <c r="F288" s="3">
        <f t="shared" ca="1" si="97"/>
        <v>2</v>
      </c>
      <c r="G288" s="3" t="str">
        <f t="shared" ca="1" si="91"/>
        <v>College</v>
      </c>
      <c r="H288" s="3">
        <f t="shared" ca="1" si="98"/>
        <v>0</v>
      </c>
      <c r="I288" s="3">
        <f t="shared" ca="1" si="99"/>
        <v>3</v>
      </c>
      <c r="J288" s="3">
        <f t="shared" ca="1" si="100"/>
        <v>44605</v>
      </c>
      <c r="K288" s="3">
        <f t="shared" ca="1" si="101"/>
        <v>4</v>
      </c>
      <c r="L288" s="3" t="str">
        <f t="shared" ca="1" si="102"/>
        <v>Alberta</v>
      </c>
      <c r="M288" s="3">
        <f t="shared" ca="1" si="105"/>
        <v>178420</v>
      </c>
      <c r="N288" s="3">
        <f t="shared" ca="1" si="103"/>
        <v>106895.43180583185</v>
      </c>
      <c r="O288" s="3">
        <f t="shared" ca="1" si="106"/>
        <v>101036.65211718908</v>
      </c>
      <c r="P288" s="3">
        <f t="shared" ca="1" si="104"/>
        <v>67131</v>
      </c>
      <c r="Q288" s="3">
        <f t="shared" ca="1" si="107"/>
        <v>35267.654527964733</v>
      </c>
      <c r="R288" s="3">
        <f t="shared" ca="1" si="108"/>
        <v>8055.6910151365028</v>
      </c>
      <c r="S288" s="3">
        <f t="shared" ca="1" si="109"/>
        <v>287512.34313232556</v>
      </c>
      <c r="T288" s="3">
        <f t="shared" ca="1" si="110"/>
        <v>209294.08633379659</v>
      </c>
      <c r="U288" s="3">
        <f t="shared" ca="1" si="111"/>
        <v>78218.256798528979</v>
      </c>
    </row>
    <row r="289" spans="1:21" x14ac:dyDescent="0.3">
      <c r="A289" s="3">
        <f t="shared" ca="1" si="92"/>
        <v>2</v>
      </c>
      <c r="B289" s="3" t="str">
        <f t="shared" ca="1" si="93"/>
        <v>Women</v>
      </c>
      <c r="C289" s="3">
        <f t="shared" ca="1" si="94"/>
        <v>40</v>
      </c>
      <c r="D289" s="3">
        <f t="shared" ca="1" si="95"/>
        <v>2</v>
      </c>
      <c r="E289" s="3" t="str">
        <f t="shared" ca="1" si="96"/>
        <v>Construction</v>
      </c>
      <c r="F289" s="3">
        <f t="shared" ca="1" si="97"/>
        <v>3</v>
      </c>
      <c r="G289" s="3" t="str">
        <f t="shared" ca="1" si="91"/>
        <v>University</v>
      </c>
      <c r="H289" s="3">
        <f t="shared" ca="1" si="98"/>
        <v>3</v>
      </c>
      <c r="I289" s="3">
        <f t="shared" ca="1" si="99"/>
        <v>1</v>
      </c>
      <c r="J289" s="3">
        <f t="shared" ca="1" si="100"/>
        <v>79340</v>
      </c>
      <c r="K289" s="3">
        <f t="shared" ca="1" si="101"/>
        <v>2</v>
      </c>
      <c r="L289" s="3" t="str">
        <f t="shared" ca="1" si="102"/>
        <v>BC</v>
      </c>
      <c r="M289" s="3">
        <f t="shared" ca="1" si="105"/>
        <v>396700</v>
      </c>
      <c r="N289" s="3">
        <f t="shared" ca="1" si="103"/>
        <v>10832.721548031501</v>
      </c>
      <c r="O289" s="3">
        <f t="shared" ca="1" si="106"/>
        <v>70279.499582980017</v>
      </c>
      <c r="P289" s="3">
        <f t="shared" ca="1" si="104"/>
        <v>44148</v>
      </c>
      <c r="Q289" s="3">
        <f t="shared" ca="1" si="107"/>
        <v>10860.506452012049</v>
      </c>
      <c r="R289" s="3">
        <f t="shared" ca="1" si="108"/>
        <v>4262.054175457567</v>
      </c>
      <c r="S289" s="3">
        <f t="shared" ca="1" si="109"/>
        <v>471241.55375843757</v>
      </c>
      <c r="T289" s="3">
        <f t="shared" ca="1" si="110"/>
        <v>65841.228000043542</v>
      </c>
      <c r="U289" s="3">
        <f t="shared" ca="1" si="111"/>
        <v>405400.32575839403</v>
      </c>
    </row>
    <row r="290" spans="1:21" x14ac:dyDescent="0.3">
      <c r="A290" s="3">
        <f t="shared" ca="1" si="92"/>
        <v>2</v>
      </c>
      <c r="B290" s="3" t="str">
        <f t="shared" ca="1" si="93"/>
        <v>Women</v>
      </c>
      <c r="C290" s="3">
        <f t="shared" ca="1" si="94"/>
        <v>43</v>
      </c>
      <c r="D290" s="3">
        <f t="shared" ca="1" si="95"/>
        <v>4</v>
      </c>
      <c r="E290" s="3" t="str">
        <f t="shared" ca="1" si="96"/>
        <v>IT</v>
      </c>
      <c r="F290" s="3">
        <f t="shared" ca="1" si="97"/>
        <v>5</v>
      </c>
      <c r="G290" s="3" t="str">
        <f t="shared" ca="1" si="91"/>
        <v>Other</v>
      </c>
      <c r="H290" s="3">
        <f t="shared" ca="1" si="98"/>
        <v>0</v>
      </c>
      <c r="I290" s="3">
        <f t="shared" ca="1" si="99"/>
        <v>2</v>
      </c>
      <c r="J290" s="3">
        <f t="shared" ca="1" si="100"/>
        <v>85207</v>
      </c>
      <c r="K290" s="3">
        <f t="shared" ca="1" si="101"/>
        <v>2</v>
      </c>
      <c r="L290" s="3" t="str">
        <f t="shared" ca="1" si="102"/>
        <v>BC</v>
      </c>
      <c r="M290" s="3">
        <f t="shared" ca="1" si="105"/>
        <v>426035</v>
      </c>
      <c r="N290" s="3">
        <f t="shared" ca="1" si="103"/>
        <v>270696.210768233</v>
      </c>
      <c r="O290" s="3">
        <f t="shared" ca="1" si="106"/>
        <v>2538.6548467431148</v>
      </c>
      <c r="P290" s="3">
        <f t="shared" ca="1" si="104"/>
        <v>1261</v>
      </c>
      <c r="Q290" s="3">
        <f t="shared" ca="1" si="107"/>
        <v>64136.959793638904</v>
      </c>
      <c r="R290" s="3">
        <f t="shared" ca="1" si="108"/>
        <v>56875.341840030742</v>
      </c>
      <c r="S290" s="3">
        <f t="shared" ca="1" si="109"/>
        <v>485448.99668677384</v>
      </c>
      <c r="T290" s="3">
        <f t="shared" ca="1" si="110"/>
        <v>336094.1705618719</v>
      </c>
      <c r="U290" s="3">
        <f t="shared" ca="1" si="111"/>
        <v>149354.82612490194</v>
      </c>
    </row>
    <row r="291" spans="1:21" x14ac:dyDescent="0.3">
      <c r="A291" s="3">
        <f t="shared" ca="1" si="92"/>
        <v>1</v>
      </c>
      <c r="B291" s="3" t="str">
        <f t="shared" ca="1" si="93"/>
        <v>Men</v>
      </c>
      <c r="C291" s="3">
        <f t="shared" ca="1" si="94"/>
        <v>29</v>
      </c>
      <c r="D291" s="3">
        <f t="shared" ca="1" si="95"/>
        <v>6</v>
      </c>
      <c r="E291" s="3" t="str">
        <f t="shared" ca="1" si="96"/>
        <v>Agriculture</v>
      </c>
      <c r="F291" s="3">
        <f t="shared" ca="1" si="97"/>
        <v>2</v>
      </c>
      <c r="G291" s="3" t="str">
        <f t="shared" ca="1" si="91"/>
        <v>College</v>
      </c>
      <c r="H291" s="3">
        <f t="shared" ca="1" si="98"/>
        <v>1</v>
      </c>
      <c r="I291" s="3">
        <f t="shared" ca="1" si="99"/>
        <v>2</v>
      </c>
      <c r="J291" s="3">
        <f t="shared" ca="1" si="100"/>
        <v>74745</v>
      </c>
      <c r="K291" s="3">
        <f t="shared" ca="1" si="101"/>
        <v>9</v>
      </c>
      <c r="L291" s="3" t="str">
        <f t="shared" ca="1" si="102"/>
        <v>New Foundland</v>
      </c>
      <c r="M291" s="3">
        <f t="shared" ca="1" si="105"/>
        <v>224235</v>
      </c>
      <c r="N291" s="3">
        <f t="shared" ca="1" si="103"/>
        <v>168326.73446582048</v>
      </c>
      <c r="O291" s="3">
        <f t="shared" ca="1" si="106"/>
        <v>55860.630186054106</v>
      </c>
      <c r="P291" s="3">
        <f t="shared" ca="1" si="104"/>
        <v>23905</v>
      </c>
      <c r="Q291" s="3">
        <f t="shared" ca="1" si="107"/>
        <v>14056.301249203871</v>
      </c>
      <c r="R291" s="3">
        <f t="shared" ca="1" si="108"/>
        <v>65984.729619707723</v>
      </c>
      <c r="S291" s="3">
        <f t="shared" ca="1" si="109"/>
        <v>346080.35980576184</v>
      </c>
      <c r="T291" s="3">
        <f t="shared" ca="1" si="110"/>
        <v>206288.03571502437</v>
      </c>
      <c r="U291" s="3">
        <f t="shared" ca="1" si="111"/>
        <v>139792.32409073747</v>
      </c>
    </row>
    <row r="292" spans="1:21" x14ac:dyDescent="0.3">
      <c r="A292" s="3">
        <f t="shared" ca="1" si="92"/>
        <v>2</v>
      </c>
      <c r="B292" s="3" t="str">
        <f t="shared" ca="1" si="93"/>
        <v>Women</v>
      </c>
      <c r="C292" s="3">
        <f t="shared" ca="1" si="94"/>
        <v>30</v>
      </c>
      <c r="D292" s="3">
        <f t="shared" ca="1" si="95"/>
        <v>5</v>
      </c>
      <c r="E292" s="3" t="str">
        <f t="shared" ca="1" si="96"/>
        <v>General Work</v>
      </c>
      <c r="F292" s="3">
        <f t="shared" ca="1" si="97"/>
        <v>5</v>
      </c>
      <c r="G292" s="3" t="str">
        <f t="shared" ca="1" si="91"/>
        <v>Other</v>
      </c>
      <c r="H292" s="3">
        <f t="shared" ca="1" si="98"/>
        <v>1</v>
      </c>
      <c r="I292" s="3">
        <f t="shared" ca="1" si="99"/>
        <v>1</v>
      </c>
      <c r="J292" s="3">
        <f t="shared" ca="1" si="100"/>
        <v>64772</v>
      </c>
      <c r="K292" s="3">
        <f t="shared" ca="1" si="101"/>
        <v>1</v>
      </c>
      <c r="L292" s="3" t="str">
        <f t="shared" ca="1" si="102"/>
        <v>Yukon</v>
      </c>
      <c r="M292" s="3">
        <f t="shared" ca="1" si="105"/>
        <v>323860</v>
      </c>
      <c r="N292" s="3">
        <f t="shared" ca="1" si="103"/>
        <v>265406.92399023409</v>
      </c>
      <c r="O292" s="3">
        <f t="shared" ca="1" si="106"/>
        <v>48325.221254007047</v>
      </c>
      <c r="P292" s="3">
        <f t="shared" ca="1" si="104"/>
        <v>40160</v>
      </c>
      <c r="Q292" s="3">
        <f t="shared" ca="1" si="107"/>
        <v>8424.1559652241867</v>
      </c>
      <c r="R292" s="3">
        <f t="shared" ca="1" si="108"/>
        <v>45716.863601068115</v>
      </c>
      <c r="S292" s="3">
        <f t="shared" ca="1" si="109"/>
        <v>417902.08485507517</v>
      </c>
      <c r="T292" s="3">
        <f t="shared" ca="1" si="110"/>
        <v>313991.07995545829</v>
      </c>
      <c r="U292" s="3">
        <f t="shared" ca="1" si="111"/>
        <v>103911.00489961688</v>
      </c>
    </row>
    <row r="293" spans="1:21" x14ac:dyDescent="0.3">
      <c r="A293" s="3">
        <f t="shared" ca="1" si="92"/>
        <v>2</v>
      </c>
      <c r="B293" s="3" t="str">
        <f t="shared" ca="1" si="93"/>
        <v>Women</v>
      </c>
      <c r="C293" s="3">
        <f t="shared" ca="1" si="94"/>
        <v>41</v>
      </c>
      <c r="D293" s="3">
        <f t="shared" ca="1" si="95"/>
        <v>2</v>
      </c>
      <c r="E293" s="3" t="str">
        <f t="shared" ca="1" si="96"/>
        <v>Construction</v>
      </c>
      <c r="F293" s="3">
        <f t="shared" ca="1" si="97"/>
        <v>5</v>
      </c>
      <c r="G293" s="3" t="str">
        <f t="shared" ca="1" si="91"/>
        <v>Other</v>
      </c>
      <c r="H293" s="3">
        <f t="shared" ca="1" si="98"/>
        <v>1</v>
      </c>
      <c r="I293" s="3">
        <f t="shared" ca="1" si="99"/>
        <v>1</v>
      </c>
      <c r="J293" s="3">
        <f t="shared" ca="1" si="100"/>
        <v>76946</v>
      </c>
      <c r="K293" s="3">
        <f t="shared" ca="1" si="101"/>
        <v>4</v>
      </c>
      <c r="L293" s="3" t="str">
        <f t="shared" ca="1" si="102"/>
        <v>Alberta</v>
      </c>
      <c r="M293" s="3">
        <f t="shared" ca="1" si="105"/>
        <v>461676</v>
      </c>
      <c r="N293" s="3">
        <f t="shared" ca="1" si="103"/>
        <v>104843.10183625948</v>
      </c>
      <c r="O293" s="3">
        <f t="shared" ca="1" si="106"/>
        <v>37130.402987201138</v>
      </c>
      <c r="P293" s="3">
        <f t="shared" ca="1" si="104"/>
        <v>20101</v>
      </c>
      <c r="Q293" s="3">
        <f t="shared" ca="1" si="107"/>
        <v>56781.864257536698</v>
      </c>
      <c r="R293" s="3">
        <f t="shared" ca="1" si="108"/>
        <v>74814.50086545544</v>
      </c>
      <c r="S293" s="3">
        <f t="shared" ca="1" si="109"/>
        <v>573620.9038526566</v>
      </c>
      <c r="T293" s="3">
        <f t="shared" ca="1" si="110"/>
        <v>181725.96609379619</v>
      </c>
      <c r="U293" s="3">
        <f t="shared" ca="1" si="111"/>
        <v>391894.93775886041</v>
      </c>
    </row>
    <row r="294" spans="1:21" x14ac:dyDescent="0.3">
      <c r="A294" s="3">
        <f t="shared" ca="1" si="92"/>
        <v>2</v>
      </c>
      <c r="B294" s="3" t="str">
        <f t="shared" ca="1" si="93"/>
        <v>Women</v>
      </c>
      <c r="C294" s="3">
        <f t="shared" ca="1" si="94"/>
        <v>31</v>
      </c>
      <c r="D294" s="3">
        <f t="shared" ca="1" si="95"/>
        <v>4</v>
      </c>
      <c r="E294" s="3" t="str">
        <f t="shared" ca="1" si="96"/>
        <v>IT</v>
      </c>
      <c r="F294" s="3">
        <f t="shared" ca="1" si="97"/>
        <v>5</v>
      </c>
      <c r="G294" s="3" t="str">
        <f t="shared" ca="1" si="91"/>
        <v>Other</v>
      </c>
      <c r="H294" s="3">
        <f t="shared" ca="1" si="98"/>
        <v>4</v>
      </c>
      <c r="I294" s="3">
        <f t="shared" ca="1" si="99"/>
        <v>3</v>
      </c>
      <c r="J294" s="3">
        <f t="shared" ca="1" si="100"/>
        <v>46127</v>
      </c>
      <c r="K294" s="3">
        <f t="shared" ca="1" si="101"/>
        <v>12</v>
      </c>
      <c r="L294" s="3" t="str">
        <f t="shared" ca="1" si="102"/>
        <v>Prince Edward Island</v>
      </c>
      <c r="M294" s="3">
        <f t="shared" ca="1" si="105"/>
        <v>184508</v>
      </c>
      <c r="N294" s="3">
        <f t="shared" ca="1" si="103"/>
        <v>44529.820371730522</v>
      </c>
      <c r="O294" s="3">
        <f t="shared" ca="1" si="106"/>
        <v>14862.593612131534</v>
      </c>
      <c r="P294" s="3">
        <f t="shared" ca="1" si="104"/>
        <v>1241</v>
      </c>
      <c r="Q294" s="3">
        <f t="shared" ca="1" si="107"/>
        <v>21854.944511459082</v>
      </c>
      <c r="R294" s="3">
        <f t="shared" ca="1" si="108"/>
        <v>3940.8542793722108</v>
      </c>
      <c r="S294" s="3">
        <f t="shared" ca="1" si="109"/>
        <v>203311.44789150375</v>
      </c>
      <c r="T294" s="3">
        <f t="shared" ca="1" si="110"/>
        <v>67625.764883189608</v>
      </c>
      <c r="U294" s="3">
        <f t="shared" ca="1" si="111"/>
        <v>135685.68300831414</v>
      </c>
    </row>
    <row r="295" spans="1:21" x14ac:dyDescent="0.3">
      <c r="A295" s="3">
        <f t="shared" ca="1" si="92"/>
        <v>1</v>
      </c>
      <c r="B295" s="3" t="str">
        <f t="shared" ca="1" si="93"/>
        <v>Men</v>
      </c>
      <c r="C295" s="3">
        <f t="shared" ca="1" si="94"/>
        <v>45</v>
      </c>
      <c r="D295" s="3">
        <f t="shared" ca="1" si="95"/>
        <v>6</v>
      </c>
      <c r="E295" s="3" t="str">
        <f t="shared" ca="1" si="96"/>
        <v>Agriculture</v>
      </c>
      <c r="F295" s="3">
        <f t="shared" ca="1" si="97"/>
        <v>3</v>
      </c>
      <c r="G295" s="3" t="str">
        <f t="shared" ca="1" si="91"/>
        <v>University</v>
      </c>
      <c r="H295" s="3">
        <f t="shared" ca="1" si="98"/>
        <v>2</v>
      </c>
      <c r="I295" s="3">
        <f t="shared" ca="1" si="99"/>
        <v>1</v>
      </c>
      <c r="J295" s="3">
        <f t="shared" ca="1" si="100"/>
        <v>52222</v>
      </c>
      <c r="K295" s="3">
        <f t="shared" ca="1" si="101"/>
        <v>4</v>
      </c>
      <c r="L295" s="3" t="str">
        <f t="shared" ca="1" si="102"/>
        <v>Alberta</v>
      </c>
      <c r="M295" s="3">
        <f t="shared" ca="1" si="105"/>
        <v>261110</v>
      </c>
      <c r="N295" s="3">
        <f t="shared" ca="1" si="103"/>
        <v>18089.734785495733</v>
      </c>
      <c r="O295" s="3">
        <f t="shared" ca="1" si="106"/>
        <v>46610.132693324922</v>
      </c>
      <c r="P295" s="3">
        <f t="shared" ca="1" si="104"/>
        <v>29048</v>
      </c>
      <c r="Q295" s="3">
        <f t="shared" ca="1" si="107"/>
        <v>19372.059249450438</v>
      </c>
      <c r="R295" s="3">
        <f t="shared" ca="1" si="108"/>
        <v>62541.489635412028</v>
      </c>
      <c r="S295" s="3">
        <f t="shared" ca="1" si="109"/>
        <v>370261.62232873694</v>
      </c>
      <c r="T295" s="3">
        <f t="shared" ca="1" si="110"/>
        <v>66509.794034946171</v>
      </c>
      <c r="U295" s="3">
        <f t="shared" ca="1" si="111"/>
        <v>303751.82829379075</v>
      </c>
    </row>
    <row r="296" spans="1:21" x14ac:dyDescent="0.3">
      <c r="A296" s="3">
        <f t="shared" ca="1" si="92"/>
        <v>1</v>
      </c>
      <c r="B296" s="3" t="str">
        <f t="shared" ca="1" si="93"/>
        <v>Men</v>
      </c>
      <c r="C296" s="3">
        <f t="shared" ca="1" si="94"/>
        <v>26</v>
      </c>
      <c r="D296" s="3">
        <f t="shared" ca="1" si="95"/>
        <v>3</v>
      </c>
      <c r="E296" s="3" t="str">
        <f t="shared" ca="1" si="96"/>
        <v>Teaching</v>
      </c>
      <c r="F296" s="3">
        <f t="shared" ca="1" si="97"/>
        <v>5</v>
      </c>
      <c r="G296" s="3" t="str">
        <f t="shared" ca="1" si="91"/>
        <v>Other</v>
      </c>
      <c r="H296" s="3">
        <f t="shared" ca="1" si="98"/>
        <v>1</v>
      </c>
      <c r="I296" s="3">
        <f t="shared" ca="1" si="99"/>
        <v>1</v>
      </c>
      <c r="J296" s="3">
        <f t="shared" ca="1" si="100"/>
        <v>74505</v>
      </c>
      <c r="K296" s="3">
        <f t="shared" ca="1" si="101"/>
        <v>5</v>
      </c>
      <c r="L296" s="3" t="str">
        <f t="shared" ca="1" si="102"/>
        <v>Nunavut</v>
      </c>
      <c r="M296" s="3">
        <f t="shared" ca="1" si="105"/>
        <v>223515</v>
      </c>
      <c r="N296" s="3">
        <f t="shared" ca="1" si="103"/>
        <v>56192.486051618464</v>
      </c>
      <c r="O296" s="3">
        <f t="shared" ca="1" si="106"/>
        <v>27244.381845587272</v>
      </c>
      <c r="P296" s="3">
        <f t="shared" ca="1" si="104"/>
        <v>15845</v>
      </c>
      <c r="Q296" s="3">
        <f t="shared" ca="1" si="107"/>
        <v>48796.953446531719</v>
      </c>
      <c r="R296" s="3">
        <f t="shared" ca="1" si="108"/>
        <v>78057.812194564991</v>
      </c>
      <c r="S296" s="3">
        <f t="shared" ca="1" si="109"/>
        <v>328817.19404015224</v>
      </c>
      <c r="T296" s="3">
        <f t="shared" ca="1" si="110"/>
        <v>120834.4394981502</v>
      </c>
      <c r="U296" s="3">
        <f t="shared" ca="1" si="111"/>
        <v>207982.75454200205</v>
      </c>
    </row>
    <row r="297" spans="1:21" x14ac:dyDescent="0.3">
      <c r="A297" s="3">
        <f t="shared" ca="1" si="92"/>
        <v>2</v>
      </c>
      <c r="B297" s="3" t="str">
        <f t="shared" ca="1" si="93"/>
        <v>Women</v>
      </c>
      <c r="C297" s="3">
        <f t="shared" ca="1" si="94"/>
        <v>41</v>
      </c>
      <c r="D297" s="3">
        <f t="shared" ca="1" si="95"/>
        <v>6</v>
      </c>
      <c r="E297" s="3" t="str">
        <f t="shared" ca="1" si="96"/>
        <v>Agriculture</v>
      </c>
      <c r="F297" s="3">
        <f t="shared" ca="1" si="97"/>
        <v>3</v>
      </c>
      <c r="G297" s="3" t="str">
        <f t="shared" ca="1" si="91"/>
        <v>University</v>
      </c>
      <c r="H297" s="3">
        <f t="shared" ca="1" si="98"/>
        <v>3</v>
      </c>
      <c r="I297" s="3">
        <f t="shared" ca="1" si="99"/>
        <v>3</v>
      </c>
      <c r="J297" s="3">
        <f t="shared" ca="1" si="100"/>
        <v>62543</v>
      </c>
      <c r="K297" s="3">
        <f t="shared" ca="1" si="101"/>
        <v>10</v>
      </c>
      <c r="L297" s="3" t="str">
        <f t="shared" ca="1" si="102"/>
        <v>New Brunckwick</v>
      </c>
      <c r="M297" s="3">
        <f t="shared" ca="1" si="105"/>
        <v>187629</v>
      </c>
      <c r="N297" s="3">
        <f t="shared" ca="1" si="103"/>
        <v>76336.348177627879</v>
      </c>
      <c r="O297" s="3">
        <f t="shared" ca="1" si="106"/>
        <v>124572.95357119234</v>
      </c>
      <c r="P297" s="3">
        <f t="shared" ca="1" si="104"/>
        <v>80758</v>
      </c>
      <c r="Q297" s="3">
        <f t="shared" ca="1" si="107"/>
        <v>4024.9553448384249</v>
      </c>
      <c r="R297" s="3">
        <f t="shared" ca="1" si="108"/>
        <v>72254.775574200627</v>
      </c>
      <c r="S297" s="3">
        <f t="shared" ca="1" si="109"/>
        <v>384456.72914539295</v>
      </c>
      <c r="T297" s="3">
        <f t="shared" ca="1" si="110"/>
        <v>161119.30352246633</v>
      </c>
      <c r="U297" s="3">
        <f t="shared" ca="1" si="111"/>
        <v>223337.42562292662</v>
      </c>
    </row>
    <row r="298" spans="1:21" x14ac:dyDescent="0.3">
      <c r="A298" s="3">
        <f t="shared" ca="1" si="92"/>
        <v>1</v>
      </c>
      <c r="B298" s="3" t="str">
        <f t="shared" ca="1" si="93"/>
        <v>Men</v>
      </c>
      <c r="C298" s="3">
        <f t="shared" ca="1" si="94"/>
        <v>45</v>
      </c>
      <c r="D298" s="3">
        <f t="shared" ca="1" si="95"/>
        <v>3</v>
      </c>
      <c r="E298" s="3" t="str">
        <f t="shared" ca="1" si="96"/>
        <v>Teaching</v>
      </c>
      <c r="F298" s="3">
        <f t="shared" ca="1" si="97"/>
        <v>4</v>
      </c>
      <c r="G298" s="3" t="str">
        <f t="shared" ca="1" si="91"/>
        <v>Technical</v>
      </c>
      <c r="H298" s="3">
        <f t="shared" ca="1" si="98"/>
        <v>0</v>
      </c>
      <c r="I298" s="3">
        <f t="shared" ca="1" si="99"/>
        <v>2</v>
      </c>
      <c r="J298" s="3">
        <f t="shared" ca="1" si="100"/>
        <v>58625</v>
      </c>
      <c r="K298" s="3">
        <f t="shared" ca="1" si="101"/>
        <v>13</v>
      </c>
      <c r="L298" s="3" t="str">
        <f t="shared" ca="1" si="102"/>
        <v>Prince Edward Island</v>
      </c>
      <c r="M298" s="3">
        <f t="shared" ca="1" si="105"/>
        <v>293125</v>
      </c>
      <c r="N298" s="3">
        <f t="shared" ca="1" si="103"/>
        <v>39539.077942292854</v>
      </c>
      <c r="O298" s="3">
        <f t="shared" ca="1" si="106"/>
        <v>53016.350152976585</v>
      </c>
      <c r="P298" s="3">
        <f t="shared" ca="1" si="104"/>
        <v>36948</v>
      </c>
      <c r="Q298" s="3">
        <f t="shared" ca="1" si="107"/>
        <v>34838.722129600166</v>
      </c>
      <c r="R298" s="3">
        <f t="shared" ca="1" si="108"/>
        <v>30076.969991701608</v>
      </c>
      <c r="S298" s="3">
        <f t="shared" ca="1" si="109"/>
        <v>376218.32014467817</v>
      </c>
      <c r="T298" s="3">
        <f t="shared" ca="1" si="110"/>
        <v>111325.80007189301</v>
      </c>
      <c r="U298" s="3">
        <f t="shared" ca="1" si="111"/>
        <v>264892.52007278515</v>
      </c>
    </row>
    <row r="299" spans="1:21" x14ac:dyDescent="0.3">
      <c r="A299" s="3">
        <f t="shared" ca="1" si="92"/>
        <v>2</v>
      </c>
      <c r="B299" s="3" t="str">
        <f t="shared" ca="1" si="93"/>
        <v>Women</v>
      </c>
      <c r="C299" s="3">
        <f t="shared" ca="1" si="94"/>
        <v>42</v>
      </c>
      <c r="D299" s="3">
        <f t="shared" ca="1" si="95"/>
        <v>4</v>
      </c>
      <c r="E299" s="3" t="str">
        <f t="shared" ca="1" si="96"/>
        <v>IT</v>
      </c>
      <c r="F299" s="3">
        <f t="shared" ca="1" si="97"/>
        <v>2</v>
      </c>
      <c r="G299" s="3" t="str">
        <f t="shared" ca="1" si="91"/>
        <v>College</v>
      </c>
      <c r="H299" s="3">
        <f t="shared" ca="1" si="98"/>
        <v>0</v>
      </c>
      <c r="I299" s="3">
        <f t="shared" ca="1" si="99"/>
        <v>3</v>
      </c>
      <c r="J299" s="3">
        <f t="shared" ca="1" si="100"/>
        <v>59655</v>
      </c>
      <c r="K299" s="3">
        <f t="shared" ca="1" si="101"/>
        <v>13</v>
      </c>
      <c r="L299" s="3" t="str">
        <f t="shared" ca="1" si="102"/>
        <v>Prince Edward Island</v>
      </c>
      <c r="M299" s="3">
        <f t="shared" ca="1" si="105"/>
        <v>238620</v>
      </c>
      <c r="N299" s="3">
        <f t="shared" ca="1" si="103"/>
        <v>190658.07895104267</v>
      </c>
      <c r="O299" s="3">
        <f t="shared" ca="1" si="106"/>
        <v>127579.61518386398</v>
      </c>
      <c r="P299" s="3">
        <f t="shared" ca="1" si="104"/>
        <v>46974</v>
      </c>
      <c r="Q299" s="3">
        <f t="shared" ca="1" si="107"/>
        <v>30392.971420543592</v>
      </c>
      <c r="R299" s="3">
        <f t="shared" ca="1" si="108"/>
        <v>59498.680209042621</v>
      </c>
      <c r="S299" s="3">
        <f t="shared" ca="1" si="109"/>
        <v>425698.29539290658</v>
      </c>
      <c r="T299" s="3">
        <f t="shared" ca="1" si="110"/>
        <v>268025.05037158629</v>
      </c>
      <c r="U299" s="3">
        <f t="shared" ca="1" si="111"/>
        <v>157673.2450213203</v>
      </c>
    </row>
    <row r="300" spans="1:21" x14ac:dyDescent="0.3">
      <c r="A300" s="3">
        <f t="shared" ca="1" si="92"/>
        <v>2</v>
      </c>
      <c r="B300" s="3" t="str">
        <f t="shared" ca="1" si="93"/>
        <v>Women</v>
      </c>
      <c r="C300" s="3">
        <f t="shared" ca="1" si="94"/>
        <v>32</v>
      </c>
      <c r="D300" s="3">
        <f t="shared" ca="1" si="95"/>
        <v>1</v>
      </c>
      <c r="E300" s="3" t="str">
        <f t="shared" ca="1" si="96"/>
        <v>Health</v>
      </c>
      <c r="F300" s="3">
        <f t="shared" ca="1" si="97"/>
        <v>3</v>
      </c>
      <c r="G300" s="3" t="str">
        <f t="shared" ca="1" si="91"/>
        <v>University</v>
      </c>
      <c r="H300" s="3">
        <f t="shared" ca="1" si="98"/>
        <v>4</v>
      </c>
      <c r="I300" s="3">
        <f t="shared" ca="1" si="99"/>
        <v>1</v>
      </c>
      <c r="J300" s="3">
        <f t="shared" ca="1" si="100"/>
        <v>43180</v>
      </c>
      <c r="K300" s="3">
        <f t="shared" ca="1" si="101"/>
        <v>4</v>
      </c>
      <c r="L300" s="3" t="str">
        <f t="shared" ca="1" si="102"/>
        <v>Alberta</v>
      </c>
      <c r="M300" s="3">
        <f t="shared" ca="1" si="105"/>
        <v>172720</v>
      </c>
      <c r="N300" s="3">
        <f t="shared" ca="1" si="103"/>
        <v>147106.531900534</v>
      </c>
      <c r="O300" s="3">
        <f t="shared" ca="1" si="106"/>
        <v>35181.165173765257</v>
      </c>
      <c r="P300" s="3">
        <f t="shared" ca="1" si="104"/>
        <v>8619</v>
      </c>
      <c r="Q300" s="3">
        <f t="shared" ca="1" si="107"/>
        <v>41396.1407074448</v>
      </c>
      <c r="R300" s="3">
        <f t="shared" ca="1" si="108"/>
        <v>28705.964994757891</v>
      </c>
      <c r="S300" s="3">
        <f t="shared" ca="1" si="109"/>
        <v>236607.13016852317</v>
      </c>
      <c r="T300" s="3">
        <f t="shared" ca="1" si="110"/>
        <v>197121.67260797881</v>
      </c>
      <c r="U300" s="3">
        <f t="shared" ca="1" si="111"/>
        <v>39485.457560544368</v>
      </c>
    </row>
    <row r="301" spans="1:21" x14ac:dyDescent="0.3">
      <c r="A301" s="3">
        <f t="shared" ca="1" si="92"/>
        <v>1</v>
      </c>
      <c r="B301" s="3" t="str">
        <f t="shared" ca="1" si="93"/>
        <v>Men</v>
      </c>
      <c r="C301" s="3">
        <f t="shared" ca="1" si="94"/>
        <v>30</v>
      </c>
      <c r="D301" s="3">
        <f t="shared" ca="1" si="95"/>
        <v>3</v>
      </c>
      <c r="E301" s="3" t="str">
        <f t="shared" ca="1" si="96"/>
        <v>Teaching</v>
      </c>
      <c r="F301" s="3">
        <f t="shared" ca="1" si="97"/>
        <v>4</v>
      </c>
      <c r="G301" s="3" t="str">
        <f t="shared" ca="1" si="91"/>
        <v>Technical</v>
      </c>
      <c r="H301" s="3">
        <f t="shared" ca="1" si="98"/>
        <v>4</v>
      </c>
      <c r="I301" s="3">
        <f t="shared" ca="1" si="99"/>
        <v>1</v>
      </c>
      <c r="J301" s="3">
        <f t="shared" ca="1" si="100"/>
        <v>43734</v>
      </c>
      <c r="K301" s="3">
        <f t="shared" ca="1" si="101"/>
        <v>5</v>
      </c>
      <c r="L301" s="3" t="str">
        <f t="shared" ca="1" si="102"/>
        <v>Nunavut</v>
      </c>
      <c r="M301" s="3">
        <f t="shared" ca="1" si="105"/>
        <v>131202</v>
      </c>
      <c r="N301" s="3">
        <f t="shared" ca="1" si="103"/>
        <v>81290.268068755599</v>
      </c>
      <c r="O301" s="3">
        <f t="shared" ca="1" si="106"/>
        <v>22293.175431799318</v>
      </c>
      <c r="P301" s="3">
        <f t="shared" ca="1" si="104"/>
        <v>13923</v>
      </c>
      <c r="Q301" s="3">
        <f t="shared" ca="1" si="107"/>
        <v>26494.003181619551</v>
      </c>
      <c r="R301" s="3">
        <f t="shared" ca="1" si="108"/>
        <v>39739.900015248466</v>
      </c>
      <c r="S301" s="3">
        <f t="shared" ca="1" si="109"/>
        <v>193235.07544704777</v>
      </c>
      <c r="T301" s="3">
        <f t="shared" ca="1" si="110"/>
        <v>121707.27125037515</v>
      </c>
      <c r="U301" s="3">
        <f t="shared" ca="1" si="111"/>
        <v>71527.804196672616</v>
      </c>
    </row>
    <row r="302" spans="1:21" x14ac:dyDescent="0.3">
      <c r="A302" s="3">
        <f t="shared" ca="1" si="92"/>
        <v>1</v>
      </c>
      <c r="B302" s="3" t="str">
        <f t="shared" ca="1" si="93"/>
        <v>Men</v>
      </c>
      <c r="C302" s="3">
        <f t="shared" ca="1" si="94"/>
        <v>27</v>
      </c>
      <c r="D302" s="3">
        <f t="shared" ca="1" si="95"/>
        <v>6</v>
      </c>
      <c r="E302" s="3" t="str">
        <f t="shared" ca="1" si="96"/>
        <v>Agriculture</v>
      </c>
      <c r="F302" s="3">
        <f t="shared" ca="1" si="97"/>
        <v>1</v>
      </c>
      <c r="G302" s="3" t="str">
        <f t="shared" ca="1" si="91"/>
        <v>High School</v>
      </c>
      <c r="H302" s="3">
        <f t="shared" ca="1" si="98"/>
        <v>2</v>
      </c>
      <c r="I302" s="3">
        <f t="shared" ca="1" si="99"/>
        <v>2</v>
      </c>
      <c r="J302" s="3">
        <f t="shared" ca="1" si="100"/>
        <v>62100</v>
      </c>
      <c r="K302" s="3">
        <f t="shared" ca="1" si="101"/>
        <v>7</v>
      </c>
      <c r="L302" s="3" t="str">
        <f t="shared" ca="1" si="102"/>
        <v>Ontario</v>
      </c>
      <c r="M302" s="3">
        <f t="shared" ca="1" si="105"/>
        <v>248400</v>
      </c>
      <c r="N302" s="3">
        <f t="shared" ca="1" si="103"/>
        <v>243346.04833446414</v>
      </c>
      <c r="O302" s="3">
        <f t="shared" ca="1" si="106"/>
        <v>1758.9792268664985</v>
      </c>
      <c r="P302" s="3">
        <f t="shared" ca="1" si="104"/>
        <v>1060</v>
      </c>
      <c r="Q302" s="3">
        <f t="shared" ca="1" si="107"/>
        <v>39482.264317211564</v>
      </c>
      <c r="R302" s="3">
        <f t="shared" ca="1" si="108"/>
        <v>67700.208027942004</v>
      </c>
      <c r="S302" s="3">
        <f t="shared" ca="1" si="109"/>
        <v>317859.18725480849</v>
      </c>
      <c r="T302" s="3">
        <f t="shared" ca="1" si="110"/>
        <v>283888.31265167572</v>
      </c>
      <c r="U302" s="3">
        <f t="shared" ca="1" si="111"/>
        <v>33970.874603132776</v>
      </c>
    </row>
    <row r="303" spans="1:21" x14ac:dyDescent="0.3">
      <c r="A303" s="3">
        <f t="shared" ca="1" si="92"/>
        <v>2</v>
      </c>
      <c r="B303" s="3" t="str">
        <f t="shared" ca="1" si="93"/>
        <v>Women</v>
      </c>
      <c r="C303" s="3">
        <f t="shared" ca="1" si="94"/>
        <v>38</v>
      </c>
      <c r="D303" s="3">
        <f t="shared" ca="1" si="95"/>
        <v>5</v>
      </c>
      <c r="E303" s="3" t="str">
        <f t="shared" ca="1" si="96"/>
        <v>General Work</v>
      </c>
      <c r="F303" s="3">
        <f t="shared" ca="1" si="97"/>
        <v>5</v>
      </c>
      <c r="G303" s="3" t="str">
        <f t="shared" ca="1" si="91"/>
        <v>Other</v>
      </c>
      <c r="H303" s="3">
        <f t="shared" ca="1" si="98"/>
        <v>1</v>
      </c>
      <c r="I303" s="3">
        <f t="shared" ca="1" si="99"/>
        <v>1</v>
      </c>
      <c r="J303" s="3">
        <f t="shared" ca="1" si="100"/>
        <v>28907</v>
      </c>
      <c r="K303" s="3">
        <f t="shared" ca="1" si="101"/>
        <v>3</v>
      </c>
      <c r="L303" s="3" t="str">
        <f t="shared" ca="1" si="102"/>
        <v>Northwest TR</v>
      </c>
      <c r="M303" s="3">
        <f t="shared" ca="1" si="105"/>
        <v>115628</v>
      </c>
      <c r="N303" s="3">
        <f t="shared" ca="1" si="103"/>
        <v>14552.043693571552</v>
      </c>
      <c r="O303" s="3">
        <f t="shared" ca="1" si="106"/>
        <v>8989.0597219458323</v>
      </c>
      <c r="P303" s="3">
        <f t="shared" ca="1" si="104"/>
        <v>8352</v>
      </c>
      <c r="Q303" s="3">
        <f t="shared" ca="1" si="107"/>
        <v>7372.1109216331952</v>
      </c>
      <c r="R303" s="3">
        <f t="shared" ca="1" si="108"/>
        <v>23480.028981959527</v>
      </c>
      <c r="S303" s="3">
        <f t="shared" ca="1" si="109"/>
        <v>148097.08870390535</v>
      </c>
      <c r="T303" s="3">
        <f t="shared" ca="1" si="110"/>
        <v>30276.154615204745</v>
      </c>
      <c r="U303" s="3">
        <f t="shared" ca="1" si="111"/>
        <v>117820.9340887006</v>
      </c>
    </row>
    <row r="304" spans="1:21" x14ac:dyDescent="0.3">
      <c r="A304" s="3">
        <f t="shared" ca="1" si="92"/>
        <v>2</v>
      </c>
      <c r="B304" s="3" t="str">
        <f t="shared" ca="1" si="93"/>
        <v>Women</v>
      </c>
      <c r="C304" s="3">
        <f t="shared" ca="1" si="94"/>
        <v>45</v>
      </c>
      <c r="D304" s="3">
        <f t="shared" ca="1" si="95"/>
        <v>1</v>
      </c>
      <c r="E304" s="3" t="str">
        <f t="shared" ca="1" si="96"/>
        <v>Health</v>
      </c>
      <c r="F304" s="3">
        <f t="shared" ca="1" si="97"/>
        <v>5</v>
      </c>
      <c r="G304" s="3" t="str">
        <f t="shared" ca="1" si="91"/>
        <v>Other</v>
      </c>
      <c r="H304" s="3">
        <f t="shared" ca="1" si="98"/>
        <v>3</v>
      </c>
      <c r="I304" s="3">
        <f t="shared" ca="1" si="99"/>
        <v>1</v>
      </c>
      <c r="J304" s="3">
        <f t="shared" ca="1" si="100"/>
        <v>40758</v>
      </c>
      <c r="K304" s="3">
        <f t="shared" ca="1" si="101"/>
        <v>13</v>
      </c>
      <c r="L304" s="3" t="str">
        <f t="shared" ca="1" si="102"/>
        <v>Prince Edward Island</v>
      </c>
      <c r="M304" s="3">
        <f t="shared" ca="1" si="105"/>
        <v>122274</v>
      </c>
      <c r="N304" s="3">
        <f t="shared" ca="1" si="103"/>
        <v>32412.916029421849</v>
      </c>
      <c r="O304" s="3">
        <f t="shared" ca="1" si="106"/>
        <v>12769.924137995795</v>
      </c>
      <c r="P304" s="3">
        <f t="shared" ca="1" si="104"/>
        <v>4651</v>
      </c>
      <c r="Q304" s="3">
        <f t="shared" ca="1" si="107"/>
        <v>1908.750021055512</v>
      </c>
      <c r="R304" s="3">
        <f t="shared" ca="1" si="108"/>
        <v>10506.423723810529</v>
      </c>
      <c r="S304" s="3">
        <f t="shared" ca="1" si="109"/>
        <v>145550.34786180631</v>
      </c>
      <c r="T304" s="3">
        <f t="shared" ca="1" si="110"/>
        <v>38972.666050477361</v>
      </c>
      <c r="U304" s="3">
        <f t="shared" ca="1" si="111"/>
        <v>106577.68181132895</v>
      </c>
    </row>
    <row r="305" spans="1:21" x14ac:dyDescent="0.3">
      <c r="A305" s="3">
        <f t="shared" ca="1" si="92"/>
        <v>1</v>
      </c>
      <c r="B305" s="3" t="str">
        <f t="shared" ca="1" si="93"/>
        <v>Men</v>
      </c>
      <c r="C305" s="3">
        <f t="shared" ca="1" si="94"/>
        <v>37</v>
      </c>
      <c r="D305" s="3">
        <f t="shared" ca="1" si="95"/>
        <v>6</v>
      </c>
      <c r="E305" s="3" t="str">
        <f t="shared" ca="1" si="96"/>
        <v>Agriculture</v>
      </c>
      <c r="F305" s="3">
        <f t="shared" ca="1" si="97"/>
        <v>1</v>
      </c>
      <c r="G305" s="3" t="str">
        <f t="shared" ca="1" si="91"/>
        <v>High School</v>
      </c>
      <c r="H305" s="3">
        <f t="shared" ca="1" si="98"/>
        <v>3</v>
      </c>
      <c r="I305" s="3">
        <f t="shared" ca="1" si="99"/>
        <v>1</v>
      </c>
      <c r="J305" s="3">
        <f t="shared" ca="1" si="100"/>
        <v>46845</v>
      </c>
      <c r="K305" s="3">
        <f t="shared" ca="1" si="101"/>
        <v>11</v>
      </c>
      <c r="L305" s="3" t="str">
        <f t="shared" ca="1" si="102"/>
        <v>Nova Scotia</v>
      </c>
      <c r="M305" s="3">
        <f t="shared" ca="1" si="105"/>
        <v>140535</v>
      </c>
      <c r="N305" s="3">
        <f t="shared" ca="1" si="103"/>
        <v>67097.272285955638</v>
      </c>
      <c r="O305" s="3">
        <f t="shared" ca="1" si="106"/>
        <v>43131.099305094998</v>
      </c>
      <c r="P305" s="3">
        <f t="shared" ca="1" si="104"/>
        <v>28141</v>
      </c>
      <c r="Q305" s="3">
        <f t="shared" ca="1" si="107"/>
        <v>19288.152557240242</v>
      </c>
      <c r="R305" s="3">
        <f t="shared" ca="1" si="108"/>
        <v>26356.055721475401</v>
      </c>
      <c r="S305" s="3">
        <f t="shared" ca="1" si="109"/>
        <v>210022.1550265704</v>
      </c>
      <c r="T305" s="3">
        <f t="shared" ca="1" si="110"/>
        <v>114526.42484319588</v>
      </c>
      <c r="U305" s="3">
        <f t="shared" ca="1" si="111"/>
        <v>95495.730183374515</v>
      </c>
    </row>
    <row r="306" spans="1:21" x14ac:dyDescent="0.3">
      <c r="A306" s="3">
        <f t="shared" ca="1" si="92"/>
        <v>1</v>
      </c>
      <c r="B306" s="3" t="str">
        <f t="shared" ca="1" si="93"/>
        <v>Men</v>
      </c>
      <c r="C306" s="3">
        <f t="shared" ca="1" si="94"/>
        <v>27</v>
      </c>
      <c r="D306" s="3">
        <f t="shared" ca="1" si="95"/>
        <v>5</v>
      </c>
      <c r="E306" s="3" t="str">
        <f t="shared" ca="1" si="96"/>
        <v>General Work</v>
      </c>
      <c r="F306" s="3">
        <f t="shared" ca="1" si="97"/>
        <v>1</v>
      </c>
      <c r="G306" s="3" t="str">
        <f t="shared" ca="1" si="91"/>
        <v>High School</v>
      </c>
      <c r="H306" s="3">
        <f t="shared" ca="1" si="98"/>
        <v>0</v>
      </c>
      <c r="I306" s="3">
        <f t="shared" ca="1" si="99"/>
        <v>1</v>
      </c>
      <c r="J306" s="3">
        <f t="shared" ca="1" si="100"/>
        <v>40555</v>
      </c>
      <c r="K306" s="3">
        <f t="shared" ca="1" si="101"/>
        <v>13</v>
      </c>
      <c r="L306" s="3" t="str">
        <f t="shared" ca="1" si="102"/>
        <v>Prince Edward Island</v>
      </c>
      <c r="M306" s="3">
        <f t="shared" ca="1" si="105"/>
        <v>202775</v>
      </c>
      <c r="N306" s="3">
        <f t="shared" ca="1" si="103"/>
        <v>185306.44168059772</v>
      </c>
      <c r="O306" s="3">
        <f t="shared" ca="1" si="106"/>
        <v>30967.698853424969</v>
      </c>
      <c r="P306" s="3">
        <f t="shared" ca="1" si="104"/>
        <v>10000</v>
      </c>
      <c r="Q306" s="3">
        <f t="shared" ca="1" si="107"/>
        <v>26554.447837567637</v>
      </c>
      <c r="R306" s="3">
        <f t="shared" ca="1" si="108"/>
        <v>58859.027972407908</v>
      </c>
      <c r="S306" s="3">
        <f t="shared" ca="1" si="109"/>
        <v>292601.72682583291</v>
      </c>
      <c r="T306" s="3">
        <f t="shared" ca="1" si="110"/>
        <v>221860.88951816535</v>
      </c>
      <c r="U306" s="3">
        <f t="shared" ca="1" si="111"/>
        <v>70740.837307667563</v>
      </c>
    </row>
    <row r="307" spans="1:21" x14ac:dyDescent="0.3">
      <c r="A307" s="3">
        <f t="shared" ca="1" si="92"/>
        <v>1</v>
      </c>
      <c r="B307" s="3" t="str">
        <f t="shared" ca="1" si="93"/>
        <v>Men</v>
      </c>
      <c r="C307" s="3">
        <f t="shared" ca="1" si="94"/>
        <v>30</v>
      </c>
      <c r="D307" s="3">
        <f t="shared" ca="1" si="95"/>
        <v>2</v>
      </c>
      <c r="E307" s="3" t="str">
        <f t="shared" ca="1" si="96"/>
        <v>Construction</v>
      </c>
      <c r="F307" s="3">
        <f t="shared" ca="1" si="97"/>
        <v>1</v>
      </c>
      <c r="G307" s="3" t="str">
        <f t="shared" ca="1" si="91"/>
        <v>High School</v>
      </c>
      <c r="H307" s="3">
        <f t="shared" ca="1" si="98"/>
        <v>0</v>
      </c>
      <c r="I307" s="3">
        <f t="shared" ca="1" si="99"/>
        <v>3</v>
      </c>
      <c r="J307" s="3">
        <f t="shared" ca="1" si="100"/>
        <v>50235</v>
      </c>
      <c r="K307" s="3">
        <f t="shared" ca="1" si="101"/>
        <v>10</v>
      </c>
      <c r="L307" s="3" t="str">
        <f t="shared" ca="1" si="102"/>
        <v>New Brunckwick</v>
      </c>
      <c r="M307" s="3">
        <f t="shared" ca="1" si="105"/>
        <v>200940</v>
      </c>
      <c r="N307" s="3">
        <f t="shared" ca="1" si="103"/>
        <v>158585.9757360066</v>
      </c>
      <c r="O307" s="3">
        <f t="shared" ca="1" si="106"/>
        <v>132140.43316906827</v>
      </c>
      <c r="P307" s="3">
        <f t="shared" ca="1" si="104"/>
        <v>24487</v>
      </c>
      <c r="Q307" s="3">
        <f t="shared" ca="1" si="107"/>
        <v>40391.164448772943</v>
      </c>
      <c r="R307" s="3">
        <f t="shared" ca="1" si="108"/>
        <v>49935.859585355487</v>
      </c>
      <c r="S307" s="3">
        <f t="shared" ca="1" si="109"/>
        <v>383016.2927544238</v>
      </c>
      <c r="T307" s="3">
        <f t="shared" ca="1" si="110"/>
        <v>223464.14018477954</v>
      </c>
      <c r="U307" s="3">
        <f t="shared" ca="1" si="111"/>
        <v>159552.15256964427</v>
      </c>
    </row>
    <row r="308" spans="1:21" x14ac:dyDescent="0.3">
      <c r="A308" s="3">
        <f t="shared" ca="1" si="92"/>
        <v>1</v>
      </c>
      <c r="B308" s="3" t="str">
        <f t="shared" ca="1" si="93"/>
        <v>Men</v>
      </c>
      <c r="C308" s="3">
        <f t="shared" ca="1" si="94"/>
        <v>25</v>
      </c>
      <c r="D308" s="3">
        <f t="shared" ca="1" si="95"/>
        <v>2</v>
      </c>
      <c r="E308" s="3" t="str">
        <f t="shared" ca="1" si="96"/>
        <v>Construction</v>
      </c>
      <c r="F308" s="3">
        <f t="shared" ca="1" si="97"/>
        <v>3</v>
      </c>
      <c r="G308" s="3" t="str">
        <f t="shared" ca="1" si="91"/>
        <v>University</v>
      </c>
      <c r="H308" s="3">
        <f t="shared" ca="1" si="98"/>
        <v>0</v>
      </c>
      <c r="I308" s="3">
        <f t="shared" ca="1" si="99"/>
        <v>1</v>
      </c>
      <c r="J308" s="3">
        <f t="shared" ca="1" si="100"/>
        <v>32809</v>
      </c>
      <c r="K308" s="3">
        <f t="shared" ca="1" si="101"/>
        <v>6</v>
      </c>
      <c r="L308" s="3" t="str">
        <f t="shared" ca="1" si="102"/>
        <v>Saskatchewan</v>
      </c>
      <c r="M308" s="3">
        <f t="shared" ca="1" si="105"/>
        <v>98427</v>
      </c>
      <c r="N308" s="3">
        <f t="shared" ca="1" si="103"/>
        <v>26707.648633175082</v>
      </c>
      <c r="O308" s="3">
        <f t="shared" ca="1" si="106"/>
        <v>15830.289089049751</v>
      </c>
      <c r="P308" s="3">
        <f t="shared" ca="1" si="104"/>
        <v>6089</v>
      </c>
      <c r="Q308" s="3">
        <f t="shared" ca="1" si="107"/>
        <v>21795.771954536904</v>
      </c>
      <c r="R308" s="3">
        <f t="shared" ca="1" si="108"/>
        <v>40347.265661925419</v>
      </c>
      <c r="S308" s="3">
        <f t="shared" ca="1" si="109"/>
        <v>154604.55475097516</v>
      </c>
      <c r="T308" s="3">
        <f t="shared" ca="1" si="110"/>
        <v>54592.420587711982</v>
      </c>
      <c r="U308" s="3">
        <f t="shared" ca="1" si="111"/>
        <v>100012.13416326318</v>
      </c>
    </row>
    <row r="309" spans="1:21" x14ac:dyDescent="0.3">
      <c r="A309" s="3">
        <f t="shared" ca="1" si="92"/>
        <v>1</v>
      </c>
      <c r="B309" s="3" t="str">
        <f t="shared" ca="1" si="93"/>
        <v>Men</v>
      </c>
      <c r="C309" s="3">
        <f t="shared" ca="1" si="94"/>
        <v>45</v>
      </c>
      <c r="D309" s="3">
        <f t="shared" ca="1" si="95"/>
        <v>5</v>
      </c>
      <c r="E309" s="3" t="str">
        <f t="shared" ca="1" si="96"/>
        <v>General Work</v>
      </c>
      <c r="F309" s="3">
        <f t="shared" ca="1" si="97"/>
        <v>2</v>
      </c>
      <c r="G309" s="3" t="str">
        <f t="shared" ca="1" si="91"/>
        <v>College</v>
      </c>
      <c r="H309" s="3">
        <f t="shared" ca="1" si="98"/>
        <v>1</v>
      </c>
      <c r="I309" s="3">
        <f t="shared" ca="1" si="99"/>
        <v>1</v>
      </c>
      <c r="J309" s="3">
        <f t="shared" ca="1" si="100"/>
        <v>56735</v>
      </c>
      <c r="K309" s="3">
        <f t="shared" ca="1" si="101"/>
        <v>5</v>
      </c>
      <c r="L309" s="3" t="str">
        <f t="shared" ca="1" si="102"/>
        <v>Nunavut</v>
      </c>
      <c r="M309" s="3">
        <f t="shared" ca="1" si="105"/>
        <v>226940</v>
      </c>
      <c r="N309" s="3">
        <f t="shared" ca="1" si="103"/>
        <v>88949.086450010742</v>
      </c>
      <c r="O309" s="3">
        <f t="shared" ca="1" si="106"/>
        <v>25907.27614975606</v>
      </c>
      <c r="P309" s="3">
        <f t="shared" ca="1" si="104"/>
        <v>5074</v>
      </c>
      <c r="Q309" s="3">
        <f t="shared" ca="1" si="107"/>
        <v>51281.78403476785</v>
      </c>
      <c r="R309" s="3">
        <f t="shared" ca="1" si="108"/>
        <v>34344.768626464698</v>
      </c>
      <c r="S309" s="3">
        <f t="shared" ca="1" si="109"/>
        <v>287192.04477622075</v>
      </c>
      <c r="T309" s="3">
        <f t="shared" ca="1" si="110"/>
        <v>145304.8704847786</v>
      </c>
      <c r="U309" s="3">
        <f t="shared" ca="1" si="111"/>
        <v>141887.17429144215</v>
      </c>
    </row>
    <row r="310" spans="1:21" x14ac:dyDescent="0.3">
      <c r="A310" s="3">
        <f t="shared" ca="1" si="92"/>
        <v>1</v>
      </c>
      <c r="B310" s="3" t="str">
        <f t="shared" ca="1" si="93"/>
        <v>Men</v>
      </c>
      <c r="C310" s="3">
        <f t="shared" ca="1" si="94"/>
        <v>31</v>
      </c>
      <c r="D310" s="3">
        <f t="shared" ca="1" si="95"/>
        <v>1</v>
      </c>
      <c r="E310" s="3" t="str">
        <f t="shared" ca="1" si="96"/>
        <v>Health</v>
      </c>
      <c r="F310" s="3">
        <f t="shared" ca="1" si="97"/>
        <v>2</v>
      </c>
      <c r="G310" s="3" t="str">
        <f t="shared" ca="1" si="91"/>
        <v>College</v>
      </c>
      <c r="H310" s="3">
        <f t="shared" ca="1" si="98"/>
        <v>0</v>
      </c>
      <c r="I310" s="3">
        <f t="shared" ca="1" si="99"/>
        <v>2</v>
      </c>
      <c r="J310" s="3">
        <f t="shared" ca="1" si="100"/>
        <v>76882</v>
      </c>
      <c r="K310" s="3">
        <f t="shared" ca="1" si="101"/>
        <v>13</v>
      </c>
      <c r="L310" s="3" t="str">
        <f t="shared" ca="1" si="102"/>
        <v>Prince Edward Island</v>
      </c>
      <c r="M310" s="3">
        <f t="shared" ca="1" si="105"/>
        <v>307528</v>
      </c>
      <c r="N310" s="3">
        <f t="shared" ca="1" si="103"/>
        <v>80802.799303377717</v>
      </c>
      <c r="O310" s="3">
        <f t="shared" ca="1" si="106"/>
        <v>110800.64438010161</v>
      </c>
      <c r="P310" s="3">
        <f t="shared" ca="1" si="104"/>
        <v>6480</v>
      </c>
      <c r="Q310" s="3">
        <f t="shared" ca="1" si="107"/>
        <v>42130.040770855892</v>
      </c>
      <c r="R310" s="3">
        <f t="shared" ca="1" si="108"/>
        <v>54295.992822767388</v>
      </c>
      <c r="S310" s="3">
        <f t="shared" ca="1" si="109"/>
        <v>472624.63720286899</v>
      </c>
      <c r="T310" s="3">
        <f t="shared" ca="1" si="110"/>
        <v>129412.84007423361</v>
      </c>
      <c r="U310" s="3">
        <f t="shared" ca="1" si="111"/>
        <v>343211.7971286354</v>
      </c>
    </row>
    <row r="311" spans="1:21" x14ac:dyDescent="0.3">
      <c r="A311" s="3">
        <f t="shared" ca="1" si="92"/>
        <v>2</v>
      </c>
      <c r="B311" s="3" t="str">
        <f t="shared" ca="1" si="93"/>
        <v>Women</v>
      </c>
      <c r="C311" s="3">
        <f t="shared" ca="1" si="94"/>
        <v>41</v>
      </c>
      <c r="D311" s="3">
        <f t="shared" ca="1" si="95"/>
        <v>4</v>
      </c>
      <c r="E311" s="3" t="str">
        <f t="shared" ca="1" si="96"/>
        <v>IT</v>
      </c>
      <c r="F311" s="3">
        <f t="shared" ca="1" si="97"/>
        <v>2</v>
      </c>
      <c r="G311" s="3" t="str">
        <f t="shared" ca="1" si="91"/>
        <v>College</v>
      </c>
      <c r="H311" s="3">
        <f t="shared" ca="1" si="98"/>
        <v>2</v>
      </c>
      <c r="I311" s="3">
        <f t="shared" ca="1" si="99"/>
        <v>2</v>
      </c>
      <c r="J311" s="3">
        <f t="shared" ca="1" si="100"/>
        <v>25710</v>
      </c>
      <c r="K311" s="3">
        <f t="shared" ca="1" si="101"/>
        <v>13</v>
      </c>
      <c r="L311" s="3" t="str">
        <f t="shared" ca="1" si="102"/>
        <v>Prince Edward Island</v>
      </c>
      <c r="M311" s="3">
        <f t="shared" ca="1" si="105"/>
        <v>77130</v>
      </c>
      <c r="N311" s="3">
        <f t="shared" ca="1" si="103"/>
        <v>45979.107500890073</v>
      </c>
      <c r="O311" s="3">
        <f t="shared" ca="1" si="106"/>
        <v>8410.5702802587421</v>
      </c>
      <c r="P311" s="3">
        <f t="shared" ca="1" si="104"/>
        <v>5888</v>
      </c>
      <c r="Q311" s="3">
        <f t="shared" ca="1" si="107"/>
        <v>23733.626586312563</v>
      </c>
      <c r="R311" s="3">
        <f t="shared" ca="1" si="108"/>
        <v>3961.2501641674398</v>
      </c>
      <c r="S311" s="3">
        <f t="shared" ca="1" si="109"/>
        <v>89501.820444426194</v>
      </c>
      <c r="T311" s="3">
        <f t="shared" ca="1" si="110"/>
        <v>75600.73408720264</v>
      </c>
      <c r="U311" s="3">
        <f t="shared" ca="1" si="111"/>
        <v>13901.086357223554</v>
      </c>
    </row>
    <row r="312" spans="1:21" x14ac:dyDescent="0.3">
      <c r="A312" s="3">
        <f t="shared" ca="1" si="92"/>
        <v>2</v>
      </c>
      <c r="B312" s="3" t="str">
        <f t="shared" ca="1" si="93"/>
        <v>Women</v>
      </c>
      <c r="C312" s="3">
        <f t="shared" ca="1" si="94"/>
        <v>36</v>
      </c>
      <c r="D312" s="3">
        <f t="shared" ca="1" si="95"/>
        <v>1</v>
      </c>
      <c r="E312" s="3" t="str">
        <f t="shared" ca="1" si="96"/>
        <v>Health</v>
      </c>
      <c r="F312" s="3">
        <f t="shared" ca="1" si="97"/>
        <v>4</v>
      </c>
      <c r="G312" s="3" t="str">
        <f t="shared" ca="1" si="91"/>
        <v>Technical</v>
      </c>
      <c r="H312" s="3">
        <f t="shared" ca="1" si="98"/>
        <v>0</v>
      </c>
      <c r="I312" s="3">
        <f t="shared" ca="1" si="99"/>
        <v>1</v>
      </c>
      <c r="J312" s="3">
        <f t="shared" ca="1" si="100"/>
        <v>26427</v>
      </c>
      <c r="K312" s="3">
        <f t="shared" ca="1" si="101"/>
        <v>11</v>
      </c>
      <c r="L312" s="3" t="str">
        <f t="shared" ca="1" si="102"/>
        <v>Nova Scotia</v>
      </c>
      <c r="M312" s="3">
        <f t="shared" ca="1" si="105"/>
        <v>158562</v>
      </c>
      <c r="N312" s="3">
        <f t="shared" ca="1" si="103"/>
        <v>62656.707832384724</v>
      </c>
      <c r="O312" s="3">
        <f t="shared" ca="1" si="106"/>
        <v>15448.134888746836</v>
      </c>
      <c r="P312" s="3">
        <f t="shared" ca="1" si="104"/>
        <v>2701</v>
      </c>
      <c r="Q312" s="3">
        <f t="shared" ca="1" si="107"/>
        <v>3336.0326039694096</v>
      </c>
      <c r="R312" s="3">
        <f t="shared" ca="1" si="108"/>
        <v>30687.888701638436</v>
      </c>
      <c r="S312" s="3">
        <f t="shared" ca="1" si="109"/>
        <v>204698.02359038527</v>
      </c>
      <c r="T312" s="3">
        <f t="shared" ca="1" si="110"/>
        <v>68693.740436354128</v>
      </c>
      <c r="U312" s="3">
        <f t="shared" ca="1" si="111"/>
        <v>136004.28315403115</v>
      </c>
    </row>
    <row r="313" spans="1:21" x14ac:dyDescent="0.3">
      <c r="A313" s="3">
        <f t="shared" ca="1" si="92"/>
        <v>2</v>
      </c>
      <c r="B313" s="3" t="str">
        <f t="shared" ca="1" si="93"/>
        <v>Women</v>
      </c>
      <c r="C313" s="3">
        <f t="shared" ca="1" si="94"/>
        <v>43</v>
      </c>
      <c r="D313" s="3">
        <f t="shared" ca="1" si="95"/>
        <v>1</v>
      </c>
      <c r="E313" s="3" t="str">
        <f t="shared" ca="1" si="96"/>
        <v>Health</v>
      </c>
      <c r="F313" s="3">
        <f t="shared" ca="1" si="97"/>
        <v>1</v>
      </c>
      <c r="G313" s="3" t="str">
        <f t="shared" ca="1" si="91"/>
        <v>High School</v>
      </c>
      <c r="H313" s="3">
        <f t="shared" ca="1" si="98"/>
        <v>1</v>
      </c>
      <c r="I313" s="3">
        <f t="shared" ca="1" si="99"/>
        <v>1</v>
      </c>
      <c r="J313" s="3">
        <f t="shared" ca="1" si="100"/>
        <v>68949</v>
      </c>
      <c r="K313" s="3">
        <f t="shared" ca="1" si="101"/>
        <v>3</v>
      </c>
      <c r="L313" s="3" t="str">
        <f t="shared" ca="1" si="102"/>
        <v>Northwest TR</v>
      </c>
      <c r="M313" s="3">
        <f t="shared" ca="1" si="105"/>
        <v>275796</v>
      </c>
      <c r="N313" s="3">
        <f t="shared" ca="1" si="103"/>
        <v>211513.4964469157</v>
      </c>
      <c r="O313" s="3">
        <f t="shared" ca="1" si="106"/>
        <v>53944.505692112863</v>
      </c>
      <c r="P313" s="3">
        <f t="shared" ca="1" si="104"/>
        <v>22008</v>
      </c>
      <c r="Q313" s="3">
        <f t="shared" ca="1" si="107"/>
        <v>35482.608808827688</v>
      </c>
      <c r="R313" s="3">
        <f t="shared" ca="1" si="108"/>
        <v>97560.587715858084</v>
      </c>
      <c r="S313" s="3">
        <f t="shared" ca="1" si="109"/>
        <v>427301.09340797091</v>
      </c>
      <c r="T313" s="3">
        <f t="shared" ca="1" si="110"/>
        <v>269004.10525574337</v>
      </c>
      <c r="U313" s="3">
        <f t="shared" ca="1" si="111"/>
        <v>158296.98815222754</v>
      </c>
    </row>
    <row r="314" spans="1:21" x14ac:dyDescent="0.3">
      <c r="A314" s="3">
        <f t="shared" ca="1" si="92"/>
        <v>1</v>
      </c>
      <c r="B314" s="3" t="str">
        <f t="shared" ca="1" si="93"/>
        <v>Men</v>
      </c>
      <c r="C314" s="3">
        <f t="shared" ca="1" si="94"/>
        <v>40</v>
      </c>
      <c r="D314" s="3">
        <f t="shared" ca="1" si="95"/>
        <v>3</v>
      </c>
      <c r="E314" s="3" t="str">
        <f t="shared" ca="1" si="96"/>
        <v>Teaching</v>
      </c>
      <c r="F314" s="3">
        <f t="shared" ca="1" si="97"/>
        <v>5</v>
      </c>
      <c r="G314" s="3" t="str">
        <f t="shared" ca="1" si="91"/>
        <v>Other</v>
      </c>
      <c r="H314" s="3">
        <f t="shared" ca="1" si="98"/>
        <v>0</v>
      </c>
      <c r="I314" s="3">
        <f t="shared" ca="1" si="99"/>
        <v>1</v>
      </c>
      <c r="J314" s="3">
        <f t="shared" ca="1" si="100"/>
        <v>78597</v>
      </c>
      <c r="K314" s="3">
        <f t="shared" ca="1" si="101"/>
        <v>12</v>
      </c>
      <c r="L314" s="3" t="str">
        <f t="shared" ca="1" si="102"/>
        <v>Prince Edward Island</v>
      </c>
      <c r="M314" s="3">
        <f t="shared" ca="1" si="105"/>
        <v>314388</v>
      </c>
      <c r="N314" s="3">
        <f t="shared" ca="1" si="103"/>
        <v>308765.57024491602</v>
      </c>
      <c r="O314" s="3">
        <f t="shared" ca="1" si="106"/>
        <v>69153.28806586079</v>
      </c>
      <c r="P314" s="3">
        <f t="shared" ca="1" si="104"/>
        <v>17845</v>
      </c>
      <c r="Q314" s="3">
        <f t="shared" ca="1" si="107"/>
        <v>64719.863830329348</v>
      </c>
      <c r="R314" s="3">
        <f t="shared" ca="1" si="108"/>
        <v>10178.739730930307</v>
      </c>
      <c r="S314" s="3">
        <f t="shared" ca="1" si="109"/>
        <v>393720.02779679111</v>
      </c>
      <c r="T314" s="3">
        <f t="shared" ca="1" si="110"/>
        <v>391330.43407524534</v>
      </c>
      <c r="U314" s="3">
        <f t="shared" ca="1" si="111"/>
        <v>2389.593721545767</v>
      </c>
    </row>
    <row r="315" spans="1:21" x14ac:dyDescent="0.3">
      <c r="A315" s="3">
        <f t="shared" ca="1" si="92"/>
        <v>1</v>
      </c>
      <c r="B315" s="3" t="str">
        <f t="shared" ca="1" si="93"/>
        <v>Men</v>
      </c>
      <c r="C315" s="3">
        <f t="shared" ca="1" si="94"/>
        <v>36</v>
      </c>
      <c r="D315" s="3">
        <f t="shared" ca="1" si="95"/>
        <v>3</v>
      </c>
      <c r="E315" s="3" t="str">
        <f t="shared" ca="1" si="96"/>
        <v>Teaching</v>
      </c>
      <c r="F315" s="3">
        <f t="shared" ca="1" si="97"/>
        <v>1</v>
      </c>
      <c r="G315" s="3" t="str">
        <f t="shared" ca="1" si="91"/>
        <v>High School</v>
      </c>
      <c r="H315" s="3">
        <f t="shared" ca="1" si="98"/>
        <v>3</v>
      </c>
      <c r="I315" s="3">
        <f t="shared" ca="1" si="99"/>
        <v>3</v>
      </c>
      <c r="J315" s="3">
        <f t="shared" ca="1" si="100"/>
        <v>84086</v>
      </c>
      <c r="K315" s="3">
        <f t="shared" ca="1" si="101"/>
        <v>13</v>
      </c>
      <c r="L315" s="3" t="str">
        <f t="shared" ca="1" si="102"/>
        <v>Prince Edward Island</v>
      </c>
      <c r="M315" s="3">
        <f t="shared" ca="1" si="105"/>
        <v>504516</v>
      </c>
      <c r="N315" s="3">
        <f t="shared" ca="1" si="103"/>
        <v>79536.898731319656</v>
      </c>
      <c r="O315" s="3">
        <f t="shared" ca="1" si="106"/>
        <v>223448.96535834757</v>
      </c>
      <c r="P315" s="3">
        <f t="shared" ca="1" si="104"/>
        <v>51733</v>
      </c>
      <c r="Q315" s="3">
        <f t="shared" ca="1" si="107"/>
        <v>11698.279048559762</v>
      </c>
      <c r="R315" s="3">
        <f t="shared" ca="1" si="108"/>
        <v>98195.266305814017</v>
      </c>
      <c r="S315" s="3">
        <f t="shared" ca="1" si="109"/>
        <v>826160.23166416166</v>
      </c>
      <c r="T315" s="3">
        <f t="shared" ca="1" si="110"/>
        <v>142968.17777987939</v>
      </c>
      <c r="U315" s="3">
        <f t="shared" ca="1" si="111"/>
        <v>683192.05388428224</v>
      </c>
    </row>
    <row r="316" spans="1:21" x14ac:dyDescent="0.3">
      <c r="A316" s="3">
        <f t="shared" ca="1" si="92"/>
        <v>2</v>
      </c>
      <c r="B316" s="3" t="str">
        <f t="shared" ca="1" si="93"/>
        <v>Women</v>
      </c>
      <c r="C316" s="3">
        <f t="shared" ca="1" si="94"/>
        <v>31</v>
      </c>
      <c r="D316" s="3">
        <f t="shared" ca="1" si="95"/>
        <v>2</v>
      </c>
      <c r="E316" s="3" t="str">
        <f t="shared" ca="1" si="96"/>
        <v>Construction</v>
      </c>
      <c r="F316" s="3">
        <f t="shared" ca="1" si="97"/>
        <v>3</v>
      </c>
      <c r="G316" s="3" t="str">
        <f t="shared" ca="1" si="91"/>
        <v>University</v>
      </c>
      <c r="H316" s="3">
        <f t="shared" ca="1" si="98"/>
        <v>4</v>
      </c>
      <c r="I316" s="3">
        <f t="shared" ca="1" si="99"/>
        <v>2</v>
      </c>
      <c r="J316" s="3">
        <f t="shared" ca="1" si="100"/>
        <v>41595</v>
      </c>
      <c r="K316" s="3">
        <f t="shared" ca="1" si="101"/>
        <v>6</v>
      </c>
      <c r="L316" s="3" t="str">
        <f t="shared" ca="1" si="102"/>
        <v>Saskatchewan</v>
      </c>
      <c r="M316" s="3">
        <f t="shared" ca="1" si="105"/>
        <v>249570</v>
      </c>
      <c r="N316" s="3">
        <f t="shared" ca="1" si="103"/>
        <v>117981.73362347877</v>
      </c>
      <c r="O316" s="3">
        <f t="shared" ca="1" si="106"/>
        <v>67575.934513485277</v>
      </c>
      <c r="P316" s="3">
        <f t="shared" ca="1" si="104"/>
        <v>4425</v>
      </c>
      <c r="Q316" s="3">
        <f t="shared" ca="1" si="107"/>
        <v>37703.642982912497</v>
      </c>
      <c r="R316" s="3">
        <f t="shared" ca="1" si="108"/>
        <v>37530.257923503879</v>
      </c>
      <c r="S316" s="3">
        <f t="shared" ca="1" si="109"/>
        <v>354676.19243698916</v>
      </c>
      <c r="T316" s="3">
        <f t="shared" ca="1" si="110"/>
        <v>160110.37660639128</v>
      </c>
      <c r="U316" s="3">
        <f t="shared" ca="1" si="111"/>
        <v>194565.81583059789</v>
      </c>
    </row>
    <row r="317" spans="1:21" x14ac:dyDescent="0.3">
      <c r="A317" s="3">
        <f t="shared" ca="1" si="92"/>
        <v>1</v>
      </c>
      <c r="B317" s="3" t="str">
        <f t="shared" ca="1" si="93"/>
        <v>Men</v>
      </c>
      <c r="C317" s="3">
        <f t="shared" ca="1" si="94"/>
        <v>33</v>
      </c>
      <c r="D317" s="3">
        <f t="shared" ca="1" si="95"/>
        <v>2</v>
      </c>
      <c r="E317" s="3" t="str">
        <f t="shared" ca="1" si="96"/>
        <v>Construction</v>
      </c>
      <c r="F317" s="3">
        <f t="shared" ca="1" si="97"/>
        <v>2</v>
      </c>
      <c r="G317" s="3" t="str">
        <f t="shared" ca="1" si="91"/>
        <v>College</v>
      </c>
      <c r="H317" s="3">
        <f t="shared" ca="1" si="98"/>
        <v>3</v>
      </c>
      <c r="I317" s="3">
        <f t="shared" ca="1" si="99"/>
        <v>1</v>
      </c>
      <c r="J317" s="3">
        <f t="shared" ca="1" si="100"/>
        <v>79183</v>
      </c>
      <c r="K317" s="3">
        <f t="shared" ca="1" si="101"/>
        <v>11</v>
      </c>
      <c r="L317" s="3" t="str">
        <f t="shared" ca="1" si="102"/>
        <v>Nova Scotia</v>
      </c>
      <c r="M317" s="3">
        <f t="shared" ca="1" si="105"/>
        <v>316732</v>
      </c>
      <c r="N317" s="3">
        <f t="shared" ca="1" si="103"/>
        <v>48182.055389895504</v>
      </c>
      <c r="O317" s="3">
        <f t="shared" ca="1" si="106"/>
        <v>18237.823180563151</v>
      </c>
      <c r="P317" s="3">
        <f t="shared" ca="1" si="104"/>
        <v>17869</v>
      </c>
      <c r="Q317" s="3">
        <f t="shared" ca="1" si="107"/>
        <v>10452.654337975087</v>
      </c>
      <c r="R317" s="3">
        <f t="shared" ca="1" si="108"/>
        <v>6986.9591222569006</v>
      </c>
      <c r="S317" s="3">
        <f t="shared" ca="1" si="109"/>
        <v>341956.78230282007</v>
      </c>
      <c r="T317" s="3">
        <f t="shared" ca="1" si="110"/>
        <v>76503.709727870591</v>
      </c>
      <c r="U317" s="3">
        <f t="shared" ca="1" si="111"/>
        <v>265453.07257494947</v>
      </c>
    </row>
    <row r="318" spans="1:21" x14ac:dyDescent="0.3">
      <c r="A318" s="3">
        <f t="shared" ca="1" si="92"/>
        <v>1</v>
      </c>
      <c r="B318" s="3" t="str">
        <f t="shared" ca="1" si="93"/>
        <v>Men</v>
      </c>
      <c r="C318" s="3">
        <f t="shared" ca="1" si="94"/>
        <v>44</v>
      </c>
      <c r="D318" s="3">
        <f t="shared" ca="1" si="95"/>
        <v>2</v>
      </c>
      <c r="E318" s="3" t="str">
        <f t="shared" ca="1" si="96"/>
        <v>Construction</v>
      </c>
      <c r="F318" s="3">
        <f t="shared" ca="1" si="97"/>
        <v>3</v>
      </c>
      <c r="G318" s="3" t="str">
        <f t="shared" ca="1" si="91"/>
        <v>University</v>
      </c>
      <c r="H318" s="3">
        <f t="shared" ca="1" si="98"/>
        <v>0</v>
      </c>
      <c r="I318" s="3">
        <f t="shared" ca="1" si="99"/>
        <v>1</v>
      </c>
      <c r="J318" s="3">
        <f t="shared" ca="1" si="100"/>
        <v>52255</v>
      </c>
      <c r="K318" s="3">
        <f t="shared" ca="1" si="101"/>
        <v>12</v>
      </c>
      <c r="L318" s="3" t="str">
        <f t="shared" ca="1" si="102"/>
        <v>Prince Edward Island</v>
      </c>
      <c r="M318" s="3">
        <f t="shared" ca="1" si="105"/>
        <v>156765</v>
      </c>
      <c r="N318" s="3">
        <f t="shared" ca="1" si="103"/>
        <v>101390.76109551055</v>
      </c>
      <c r="O318" s="3">
        <f t="shared" ca="1" si="106"/>
        <v>43728.375172829372</v>
      </c>
      <c r="P318" s="3">
        <f t="shared" ca="1" si="104"/>
        <v>19254</v>
      </c>
      <c r="Q318" s="3">
        <f t="shared" ca="1" si="107"/>
        <v>42631.558104401389</v>
      </c>
      <c r="R318" s="3">
        <f t="shared" ca="1" si="108"/>
        <v>25605.904100967004</v>
      </c>
      <c r="S318" s="3">
        <f t="shared" ca="1" si="109"/>
        <v>226099.27927379636</v>
      </c>
      <c r="T318" s="3">
        <f t="shared" ca="1" si="110"/>
        <v>163276.31919991193</v>
      </c>
      <c r="U318" s="3">
        <f t="shared" ca="1" si="111"/>
        <v>62822.960073884431</v>
      </c>
    </row>
    <row r="319" spans="1:21" x14ac:dyDescent="0.3">
      <c r="A319" s="3">
        <f t="shared" ca="1" si="92"/>
        <v>2</v>
      </c>
      <c r="B319" s="3" t="str">
        <f t="shared" ca="1" si="93"/>
        <v>Women</v>
      </c>
      <c r="C319" s="3">
        <f t="shared" ca="1" si="94"/>
        <v>30</v>
      </c>
      <c r="D319" s="3">
        <f t="shared" ca="1" si="95"/>
        <v>2</v>
      </c>
      <c r="E319" s="3" t="str">
        <f t="shared" ca="1" si="96"/>
        <v>Construction</v>
      </c>
      <c r="F319" s="3">
        <f t="shared" ca="1" si="97"/>
        <v>3</v>
      </c>
      <c r="G319" s="3" t="str">
        <f t="shared" ca="1" si="91"/>
        <v>University</v>
      </c>
      <c r="H319" s="3">
        <f t="shared" ca="1" si="98"/>
        <v>4</v>
      </c>
      <c r="I319" s="3">
        <f t="shared" ca="1" si="99"/>
        <v>2</v>
      </c>
      <c r="J319" s="3">
        <f t="shared" ca="1" si="100"/>
        <v>41143</v>
      </c>
      <c r="K319" s="3">
        <f t="shared" ca="1" si="101"/>
        <v>6</v>
      </c>
      <c r="L319" s="3" t="str">
        <f t="shared" ca="1" si="102"/>
        <v>Saskatchewan</v>
      </c>
      <c r="M319" s="3">
        <f t="shared" ca="1" si="105"/>
        <v>123429</v>
      </c>
      <c r="N319" s="3">
        <f t="shared" ca="1" si="103"/>
        <v>44927.312199387037</v>
      </c>
      <c r="O319" s="3">
        <f t="shared" ca="1" si="106"/>
        <v>458.7649182354217</v>
      </c>
      <c r="P319" s="3">
        <f t="shared" ca="1" si="104"/>
        <v>2</v>
      </c>
      <c r="Q319" s="3">
        <f t="shared" ca="1" si="107"/>
        <v>34588.321481199826</v>
      </c>
      <c r="R319" s="3">
        <f t="shared" ca="1" si="108"/>
        <v>33448.424016072604</v>
      </c>
      <c r="S319" s="3">
        <f t="shared" ca="1" si="109"/>
        <v>157336.18893430801</v>
      </c>
      <c r="T319" s="3">
        <f t="shared" ca="1" si="110"/>
        <v>79517.633680586863</v>
      </c>
      <c r="U319" s="3">
        <f t="shared" ca="1" si="111"/>
        <v>77818.555253721148</v>
      </c>
    </row>
    <row r="320" spans="1:21" x14ac:dyDescent="0.3">
      <c r="A320" s="3">
        <f t="shared" ca="1" si="92"/>
        <v>2</v>
      </c>
      <c r="B320" s="3" t="str">
        <f t="shared" ca="1" si="93"/>
        <v>Women</v>
      </c>
      <c r="C320" s="3">
        <f t="shared" ca="1" si="94"/>
        <v>36</v>
      </c>
      <c r="D320" s="3">
        <f t="shared" ca="1" si="95"/>
        <v>2</v>
      </c>
      <c r="E320" s="3" t="str">
        <f t="shared" ca="1" si="96"/>
        <v>Construction</v>
      </c>
      <c r="F320" s="3">
        <f t="shared" ca="1" si="97"/>
        <v>4</v>
      </c>
      <c r="G320" s="3" t="str">
        <f t="shared" ca="1" si="91"/>
        <v>Technical</v>
      </c>
      <c r="H320" s="3">
        <f t="shared" ca="1" si="98"/>
        <v>1</v>
      </c>
      <c r="I320" s="3">
        <f t="shared" ca="1" si="99"/>
        <v>2</v>
      </c>
      <c r="J320" s="3">
        <f t="shared" ca="1" si="100"/>
        <v>82896</v>
      </c>
      <c r="K320" s="3">
        <f t="shared" ca="1" si="101"/>
        <v>3</v>
      </c>
      <c r="L320" s="3" t="str">
        <f t="shared" ca="1" si="102"/>
        <v>Northwest TR</v>
      </c>
      <c r="M320" s="3">
        <f t="shared" ca="1" si="105"/>
        <v>248688</v>
      </c>
      <c r="N320" s="3">
        <f t="shared" ca="1" si="103"/>
        <v>127826.3640415733</v>
      </c>
      <c r="O320" s="3">
        <f t="shared" ca="1" si="106"/>
        <v>82645.790524288153</v>
      </c>
      <c r="P320" s="3">
        <f t="shared" ca="1" si="104"/>
        <v>23462</v>
      </c>
      <c r="Q320" s="3">
        <f t="shared" ca="1" si="107"/>
        <v>82416.803066174762</v>
      </c>
      <c r="R320" s="3">
        <f t="shared" ca="1" si="108"/>
        <v>117248.94038640276</v>
      </c>
      <c r="S320" s="3">
        <f t="shared" ca="1" si="109"/>
        <v>448582.73091069091</v>
      </c>
      <c r="T320" s="3">
        <f t="shared" ca="1" si="110"/>
        <v>233705.16710774807</v>
      </c>
      <c r="U320" s="3">
        <f t="shared" ca="1" si="111"/>
        <v>214877.56380294284</v>
      </c>
    </row>
    <row r="321" spans="1:21" x14ac:dyDescent="0.3">
      <c r="A321" s="3">
        <f t="shared" ca="1" si="92"/>
        <v>1</v>
      </c>
      <c r="B321" s="3" t="str">
        <f t="shared" ca="1" si="93"/>
        <v>Men</v>
      </c>
      <c r="C321" s="3">
        <f t="shared" ca="1" si="94"/>
        <v>44</v>
      </c>
      <c r="D321" s="3">
        <f t="shared" ca="1" si="95"/>
        <v>4</v>
      </c>
      <c r="E321" s="3" t="str">
        <f t="shared" ca="1" si="96"/>
        <v>IT</v>
      </c>
      <c r="F321" s="3">
        <f t="shared" ca="1" si="97"/>
        <v>2</v>
      </c>
      <c r="G321" s="3" t="str">
        <f t="shared" ca="1" si="91"/>
        <v>College</v>
      </c>
      <c r="H321" s="3">
        <f t="shared" ca="1" si="98"/>
        <v>4</v>
      </c>
      <c r="I321" s="3">
        <f t="shared" ca="1" si="99"/>
        <v>3</v>
      </c>
      <c r="J321" s="3">
        <f t="shared" ca="1" si="100"/>
        <v>40086</v>
      </c>
      <c r="K321" s="3">
        <f t="shared" ca="1" si="101"/>
        <v>11</v>
      </c>
      <c r="L321" s="3" t="str">
        <f t="shared" ca="1" si="102"/>
        <v>Nova Scotia</v>
      </c>
      <c r="M321" s="3">
        <f t="shared" ca="1" si="105"/>
        <v>120258</v>
      </c>
      <c r="N321" s="3">
        <f t="shared" ca="1" si="103"/>
        <v>93349.009292977644</v>
      </c>
      <c r="O321" s="3">
        <f t="shared" ca="1" si="106"/>
        <v>8771.1855794008261</v>
      </c>
      <c r="P321" s="3">
        <f t="shared" ca="1" si="104"/>
        <v>1259</v>
      </c>
      <c r="Q321" s="3">
        <f t="shared" ca="1" si="107"/>
        <v>35684.383688936388</v>
      </c>
      <c r="R321" s="3">
        <f t="shared" ca="1" si="108"/>
        <v>45741.875217240617</v>
      </c>
      <c r="S321" s="3">
        <f t="shared" ca="1" si="109"/>
        <v>174771.06079664145</v>
      </c>
      <c r="T321" s="3">
        <f t="shared" ca="1" si="110"/>
        <v>130292.39298191403</v>
      </c>
      <c r="U321" s="3">
        <f t="shared" ca="1" si="111"/>
        <v>44478.667814727422</v>
      </c>
    </row>
    <row r="322" spans="1:21" x14ac:dyDescent="0.3">
      <c r="A322" s="3">
        <f t="shared" ca="1" si="92"/>
        <v>1</v>
      </c>
      <c r="B322" s="3" t="str">
        <f t="shared" ca="1" si="93"/>
        <v>Men</v>
      </c>
      <c r="C322" s="3">
        <f t="shared" ca="1" si="94"/>
        <v>44</v>
      </c>
      <c r="D322" s="3">
        <f t="shared" ca="1" si="95"/>
        <v>3</v>
      </c>
      <c r="E322" s="3" t="str">
        <f t="shared" ca="1" si="96"/>
        <v>Teaching</v>
      </c>
      <c r="F322" s="3">
        <f t="shared" ca="1" si="97"/>
        <v>3</v>
      </c>
      <c r="G322" s="3" t="str">
        <f t="shared" ca="1" si="91"/>
        <v>University</v>
      </c>
      <c r="H322" s="3">
        <f t="shared" ca="1" si="98"/>
        <v>1</v>
      </c>
      <c r="I322" s="3">
        <f t="shared" ca="1" si="99"/>
        <v>2</v>
      </c>
      <c r="J322" s="3">
        <f t="shared" ca="1" si="100"/>
        <v>49172</v>
      </c>
      <c r="K322" s="3">
        <f t="shared" ca="1" si="101"/>
        <v>11</v>
      </c>
      <c r="L322" s="3" t="str">
        <f t="shared" ca="1" si="102"/>
        <v>Nova Scotia</v>
      </c>
      <c r="M322" s="3">
        <f t="shared" ca="1" si="105"/>
        <v>245860</v>
      </c>
      <c r="N322" s="3">
        <f t="shared" ca="1" si="103"/>
        <v>161265.83867450224</v>
      </c>
      <c r="O322" s="3">
        <f t="shared" ca="1" si="106"/>
        <v>51811.462742362222</v>
      </c>
      <c r="P322" s="3">
        <f t="shared" ca="1" si="104"/>
        <v>18944</v>
      </c>
      <c r="Q322" s="3">
        <f t="shared" ca="1" si="107"/>
        <v>41571.618600433976</v>
      </c>
      <c r="R322" s="3">
        <f t="shared" ca="1" si="108"/>
        <v>60349.197580070744</v>
      </c>
      <c r="S322" s="3">
        <f t="shared" ca="1" si="109"/>
        <v>358020.66032243299</v>
      </c>
      <c r="T322" s="3">
        <f t="shared" ca="1" si="110"/>
        <v>221781.45727493623</v>
      </c>
      <c r="U322" s="3">
        <f t="shared" ca="1" si="111"/>
        <v>136239.20304749676</v>
      </c>
    </row>
    <row r="323" spans="1:21" x14ac:dyDescent="0.3">
      <c r="A323" s="3">
        <f t="shared" ca="1" si="92"/>
        <v>1</v>
      </c>
      <c r="B323" s="3" t="str">
        <f t="shared" ca="1" si="93"/>
        <v>Men</v>
      </c>
      <c r="C323" s="3">
        <f t="shared" ca="1" si="94"/>
        <v>26</v>
      </c>
      <c r="D323" s="3">
        <f t="shared" ca="1" si="95"/>
        <v>2</v>
      </c>
      <c r="E323" s="3" t="str">
        <f t="shared" ca="1" si="96"/>
        <v>Construction</v>
      </c>
      <c r="F323" s="3">
        <f t="shared" ca="1" si="97"/>
        <v>5</v>
      </c>
      <c r="G323" s="3" t="str">
        <f t="shared" ca="1" si="91"/>
        <v>Other</v>
      </c>
      <c r="H323" s="3">
        <f t="shared" ca="1" si="98"/>
        <v>0</v>
      </c>
      <c r="I323" s="3">
        <f t="shared" ca="1" si="99"/>
        <v>1</v>
      </c>
      <c r="J323" s="3">
        <f t="shared" ca="1" si="100"/>
        <v>74098</v>
      </c>
      <c r="K323" s="3">
        <f t="shared" ca="1" si="101"/>
        <v>7</v>
      </c>
      <c r="L323" s="3" t="str">
        <f t="shared" ca="1" si="102"/>
        <v>Ontario</v>
      </c>
      <c r="M323" s="3">
        <f t="shared" ca="1" si="105"/>
        <v>296392</v>
      </c>
      <c r="N323" s="3">
        <f t="shared" ca="1" si="103"/>
        <v>271753.92301528627</v>
      </c>
      <c r="O323" s="3">
        <f t="shared" ca="1" si="106"/>
        <v>9176.5555130487664</v>
      </c>
      <c r="P323" s="3">
        <f t="shared" ca="1" si="104"/>
        <v>7191</v>
      </c>
      <c r="Q323" s="3">
        <f t="shared" ca="1" si="107"/>
        <v>52976.255841700484</v>
      </c>
      <c r="R323" s="3">
        <f t="shared" ca="1" si="108"/>
        <v>57247.910399780885</v>
      </c>
      <c r="S323" s="3">
        <f t="shared" ca="1" si="109"/>
        <v>362816.46591282968</v>
      </c>
      <c r="T323" s="3">
        <f t="shared" ca="1" si="110"/>
        <v>331921.17885698675</v>
      </c>
      <c r="U323" s="3">
        <f t="shared" ca="1" si="111"/>
        <v>30895.287055842928</v>
      </c>
    </row>
    <row r="324" spans="1:21" x14ac:dyDescent="0.3">
      <c r="A324" s="3">
        <f t="shared" ca="1" si="92"/>
        <v>2</v>
      </c>
      <c r="B324" s="3" t="str">
        <f t="shared" ca="1" si="93"/>
        <v>Women</v>
      </c>
      <c r="C324" s="3">
        <f t="shared" ca="1" si="94"/>
        <v>32</v>
      </c>
      <c r="D324" s="3">
        <f t="shared" ca="1" si="95"/>
        <v>2</v>
      </c>
      <c r="E324" s="3" t="str">
        <f t="shared" ca="1" si="96"/>
        <v>Construction</v>
      </c>
      <c r="F324" s="3">
        <f t="shared" ca="1" si="97"/>
        <v>1</v>
      </c>
      <c r="G324" s="3" t="str">
        <f t="shared" ca="1" si="91"/>
        <v>High School</v>
      </c>
      <c r="H324" s="3">
        <f t="shared" ca="1" si="98"/>
        <v>1</v>
      </c>
      <c r="I324" s="3">
        <f t="shared" ca="1" si="99"/>
        <v>1</v>
      </c>
      <c r="J324" s="3">
        <f t="shared" ca="1" si="100"/>
        <v>25209</v>
      </c>
      <c r="K324" s="3">
        <f t="shared" ca="1" si="101"/>
        <v>3</v>
      </c>
      <c r="L324" s="3" t="str">
        <f t="shared" ca="1" si="102"/>
        <v>Northwest TR</v>
      </c>
      <c r="M324" s="3">
        <f t="shared" ca="1" si="105"/>
        <v>100836</v>
      </c>
      <c r="N324" s="3">
        <f t="shared" ca="1" si="103"/>
        <v>26006.217828995257</v>
      </c>
      <c r="O324" s="3">
        <f t="shared" ca="1" si="106"/>
        <v>15655.642923104373</v>
      </c>
      <c r="P324" s="3">
        <f t="shared" ca="1" si="104"/>
        <v>4160</v>
      </c>
      <c r="Q324" s="3">
        <f t="shared" ca="1" si="107"/>
        <v>2364.9704299820978</v>
      </c>
      <c r="R324" s="3">
        <f t="shared" ca="1" si="108"/>
        <v>12535.657430922378</v>
      </c>
      <c r="S324" s="3">
        <f t="shared" ca="1" si="109"/>
        <v>129027.30035402675</v>
      </c>
      <c r="T324" s="3">
        <f t="shared" ca="1" si="110"/>
        <v>32531.188258977356</v>
      </c>
      <c r="U324" s="3">
        <f t="shared" ca="1" si="111"/>
        <v>96496.112095049393</v>
      </c>
    </row>
    <row r="325" spans="1:21" x14ac:dyDescent="0.3">
      <c r="A325" s="3">
        <f t="shared" ca="1" si="92"/>
        <v>2</v>
      </c>
      <c r="B325" s="3" t="str">
        <f t="shared" ca="1" si="93"/>
        <v>Women</v>
      </c>
      <c r="C325" s="3">
        <f t="shared" ca="1" si="94"/>
        <v>43</v>
      </c>
      <c r="D325" s="3">
        <f t="shared" ca="1" si="95"/>
        <v>5</v>
      </c>
      <c r="E325" s="3" t="str">
        <f t="shared" ca="1" si="96"/>
        <v>General Work</v>
      </c>
      <c r="F325" s="3">
        <f t="shared" ca="1" si="97"/>
        <v>1</v>
      </c>
      <c r="G325" s="3" t="str">
        <f t="shared" ref="G325:G388" ca="1" si="112">VLOOKUP(F325,$Z$29:$AA$33,2)</f>
        <v>High School</v>
      </c>
      <c r="H325" s="3">
        <f t="shared" ca="1" si="98"/>
        <v>0</v>
      </c>
      <c r="I325" s="3">
        <f t="shared" ca="1" si="99"/>
        <v>2</v>
      </c>
      <c r="J325" s="3">
        <f t="shared" ca="1" si="100"/>
        <v>67177</v>
      </c>
      <c r="K325" s="3">
        <f t="shared" ca="1" si="101"/>
        <v>2</v>
      </c>
      <c r="L325" s="3" t="str">
        <f t="shared" ca="1" si="102"/>
        <v>BC</v>
      </c>
      <c r="M325" s="3">
        <f t="shared" ca="1" si="105"/>
        <v>201531</v>
      </c>
      <c r="N325" s="3">
        <f t="shared" ca="1" si="103"/>
        <v>21654.178515529587</v>
      </c>
      <c r="O325" s="3">
        <f t="shared" ca="1" si="106"/>
        <v>120861.5364761188</v>
      </c>
      <c r="P325" s="3">
        <f t="shared" ca="1" si="104"/>
        <v>82590</v>
      </c>
      <c r="Q325" s="3">
        <f t="shared" ca="1" si="107"/>
        <v>40030.646302405497</v>
      </c>
      <c r="R325" s="3">
        <f t="shared" ca="1" si="108"/>
        <v>75774.793024011873</v>
      </c>
      <c r="S325" s="3">
        <f t="shared" ca="1" si="109"/>
        <v>398167.32950013067</v>
      </c>
      <c r="T325" s="3">
        <f t="shared" ca="1" si="110"/>
        <v>144274.82481793506</v>
      </c>
      <c r="U325" s="3">
        <f t="shared" ca="1" si="111"/>
        <v>253892.50468219561</v>
      </c>
    </row>
    <row r="326" spans="1:21" x14ac:dyDescent="0.3">
      <c r="A326" s="3">
        <f t="shared" ref="A326:A389" ca="1" si="113">RANDBETWEEN(1,2)</f>
        <v>1</v>
      </c>
      <c r="B326" s="3" t="str">
        <f t="shared" ref="B326:B389" ca="1" si="114">IF(A326=1, "Men", "Women")</f>
        <v>Men</v>
      </c>
      <c r="C326" s="3">
        <f t="shared" ref="C326:C389" ca="1" si="115">RANDBETWEEN(25,45)</f>
        <v>31</v>
      </c>
      <c r="D326" s="3">
        <f t="shared" ref="D326:D389" ca="1" si="116">RANDBETWEEN(1,6)</f>
        <v>4</v>
      </c>
      <c r="E326" s="3" t="str">
        <f t="shared" ref="E326:E389" ca="1" si="117">VLOOKUP(D326,$Z$6:$AA$11, 2)</f>
        <v>IT</v>
      </c>
      <c r="F326" s="3">
        <f t="shared" ref="F326:F389" ca="1" si="118">RANDBETWEEN(1,5)</f>
        <v>3</v>
      </c>
      <c r="G326" s="3" t="str">
        <f t="shared" ca="1" si="112"/>
        <v>University</v>
      </c>
      <c r="H326" s="3">
        <f t="shared" ref="H326:H389" ca="1" si="119">RANDBETWEEN(0,4)</f>
        <v>1</v>
      </c>
      <c r="I326" s="3">
        <f t="shared" ref="I326:I389" ca="1" si="120">RANDBETWEEN(1,3)</f>
        <v>2</v>
      </c>
      <c r="J326" s="3">
        <f t="shared" ref="J326:J389" ca="1" si="121">RANDBETWEEN(25000,90000)</f>
        <v>62395</v>
      </c>
      <c r="K326" s="3">
        <f t="shared" ref="K326:K389" ca="1" si="122">RANDBETWEEN(1,13)</f>
        <v>5</v>
      </c>
      <c r="L326" s="3" t="str">
        <f t="shared" ref="L326:L389" ca="1" si="123">VLOOKUP(K326,$Z$14:$AA$25,2)</f>
        <v>Nunavut</v>
      </c>
      <c r="M326" s="3">
        <f t="shared" ca="1" si="105"/>
        <v>187185</v>
      </c>
      <c r="N326" s="3">
        <f t="shared" ref="N326:N389" ca="1" si="124">RAND()*M326</f>
        <v>115060.35782180236</v>
      </c>
      <c r="O326" s="3">
        <f t="shared" ca="1" si="106"/>
        <v>50604.827822162995</v>
      </c>
      <c r="P326" s="3">
        <f t="shared" ref="P326:P389" ca="1" si="125">RANDBETWEEN(0,O326)</f>
        <v>4678</v>
      </c>
      <c r="Q326" s="3">
        <f t="shared" ca="1" si="107"/>
        <v>28995.097378599792</v>
      </c>
      <c r="R326" s="3">
        <f t="shared" ca="1" si="108"/>
        <v>25103.383007747354</v>
      </c>
      <c r="S326" s="3">
        <f t="shared" ca="1" si="109"/>
        <v>262893.21082991036</v>
      </c>
      <c r="T326" s="3">
        <f t="shared" ca="1" si="110"/>
        <v>148733.45520040215</v>
      </c>
      <c r="U326" s="3">
        <f t="shared" ca="1" si="111"/>
        <v>114159.7556295082</v>
      </c>
    </row>
    <row r="327" spans="1:21" x14ac:dyDescent="0.3">
      <c r="A327" s="3">
        <f t="shared" ca="1" si="113"/>
        <v>1</v>
      </c>
      <c r="B327" s="3" t="str">
        <f t="shared" ca="1" si="114"/>
        <v>Men</v>
      </c>
      <c r="C327" s="3">
        <f t="shared" ca="1" si="115"/>
        <v>26</v>
      </c>
      <c r="D327" s="3">
        <f t="shared" ca="1" si="116"/>
        <v>6</v>
      </c>
      <c r="E327" s="3" t="str">
        <f t="shared" ca="1" si="117"/>
        <v>Agriculture</v>
      </c>
      <c r="F327" s="3">
        <f t="shared" ca="1" si="118"/>
        <v>2</v>
      </c>
      <c r="G327" s="3" t="str">
        <f t="shared" ca="1" si="112"/>
        <v>College</v>
      </c>
      <c r="H327" s="3">
        <f t="shared" ca="1" si="119"/>
        <v>0</v>
      </c>
      <c r="I327" s="3">
        <f t="shared" ca="1" si="120"/>
        <v>3</v>
      </c>
      <c r="J327" s="3">
        <f t="shared" ca="1" si="121"/>
        <v>63903</v>
      </c>
      <c r="K327" s="3">
        <f t="shared" ca="1" si="122"/>
        <v>7</v>
      </c>
      <c r="L327" s="3" t="str">
        <f t="shared" ca="1" si="123"/>
        <v>Ontario</v>
      </c>
      <c r="M327" s="3">
        <f t="shared" ca="1" si="105"/>
        <v>191709</v>
      </c>
      <c r="N327" s="3">
        <f t="shared" ca="1" si="124"/>
        <v>5972.7540029267902</v>
      </c>
      <c r="O327" s="3">
        <f t="shared" ca="1" si="106"/>
        <v>29700.560622282545</v>
      </c>
      <c r="P327" s="3">
        <f t="shared" ca="1" si="125"/>
        <v>29680</v>
      </c>
      <c r="Q327" s="3">
        <f t="shared" ca="1" si="107"/>
        <v>115.47095029958564</v>
      </c>
      <c r="R327" s="3">
        <f t="shared" ca="1" si="108"/>
        <v>28521.736308951829</v>
      </c>
      <c r="S327" s="3">
        <f t="shared" ca="1" si="109"/>
        <v>249931.29693123439</v>
      </c>
      <c r="T327" s="3">
        <f t="shared" ca="1" si="110"/>
        <v>35768.224953226374</v>
      </c>
      <c r="U327" s="3">
        <f t="shared" ca="1" si="111"/>
        <v>214163.07197800803</v>
      </c>
    </row>
    <row r="328" spans="1:21" x14ac:dyDescent="0.3">
      <c r="A328" s="3">
        <f t="shared" ca="1" si="113"/>
        <v>2</v>
      </c>
      <c r="B328" s="3" t="str">
        <f t="shared" ca="1" si="114"/>
        <v>Women</v>
      </c>
      <c r="C328" s="3">
        <f t="shared" ca="1" si="115"/>
        <v>37</v>
      </c>
      <c r="D328" s="3">
        <f t="shared" ca="1" si="116"/>
        <v>1</v>
      </c>
      <c r="E328" s="3" t="str">
        <f t="shared" ca="1" si="117"/>
        <v>Health</v>
      </c>
      <c r="F328" s="3">
        <f t="shared" ca="1" si="118"/>
        <v>1</v>
      </c>
      <c r="G328" s="3" t="str">
        <f t="shared" ca="1" si="112"/>
        <v>High School</v>
      </c>
      <c r="H328" s="3">
        <f t="shared" ca="1" si="119"/>
        <v>1</v>
      </c>
      <c r="I328" s="3">
        <f t="shared" ca="1" si="120"/>
        <v>3</v>
      </c>
      <c r="J328" s="3">
        <f t="shared" ca="1" si="121"/>
        <v>66474</v>
      </c>
      <c r="K328" s="3">
        <f t="shared" ca="1" si="122"/>
        <v>3</v>
      </c>
      <c r="L328" s="3" t="str">
        <f t="shared" ca="1" si="123"/>
        <v>Northwest TR</v>
      </c>
      <c r="M328" s="3">
        <f t="shared" ca="1" si="105"/>
        <v>199422</v>
      </c>
      <c r="N328" s="3">
        <f t="shared" ca="1" si="124"/>
        <v>158125.80156002461</v>
      </c>
      <c r="O328" s="3">
        <f t="shared" ca="1" si="106"/>
        <v>151031.2478089139</v>
      </c>
      <c r="P328" s="3">
        <f t="shared" ca="1" si="125"/>
        <v>117593</v>
      </c>
      <c r="Q328" s="3">
        <f t="shared" ca="1" si="107"/>
        <v>50953.181957891378</v>
      </c>
      <c r="R328" s="3">
        <f t="shared" ca="1" si="108"/>
        <v>94085.994176085587</v>
      </c>
      <c r="S328" s="3">
        <f t="shared" ca="1" si="109"/>
        <v>444539.24198499951</v>
      </c>
      <c r="T328" s="3">
        <f t="shared" ca="1" si="110"/>
        <v>326671.983517916</v>
      </c>
      <c r="U328" s="3">
        <f t="shared" ca="1" si="111"/>
        <v>117867.25846708351</v>
      </c>
    </row>
    <row r="329" spans="1:21" x14ac:dyDescent="0.3">
      <c r="A329" s="3">
        <f t="shared" ca="1" si="113"/>
        <v>1</v>
      </c>
      <c r="B329" s="3" t="str">
        <f t="shared" ca="1" si="114"/>
        <v>Men</v>
      </c>
      <c r="C329" s="3">
        <f t="shared" ca="1" si="115"/>
        <v>25</v>
      </c>
      <c r="D329" s="3">
        <f t="shared" ca="1" si="116"/>
        <v>1</v>
      </c>
      <c r="E329" s="3" t="str">
        <f t="shared" ca="1" si="117"/>
        <v>Health</v>
      </c>
      <c r="F329" s="3">
        <f t="shared" ca="1" si="118"/>
        <v>3</v>
      </c>
      <c r="G329" s="3" t="str">
        <f t="shared" ca="1" si="112"/>
        <v>University</v>
      </c>
      <c r="H329" s="3">
        <f t="shared" ca="1" si="119"/>
        <v>3</v>
      </c>
      <c r="I329" s="3">
        <f t="shared" ca="1" si="120"/>
        <v>3</v>
      </c>
      <c r="J329" s="3">
        <f t="shared" ca="1" si="121"/>
        <v>34340</v>
      </c>
      <c r="K329" s="3">
        <f t="shared" ca="1" si="122"/>
        <v>4</v>
      </c>
      <c r="L329" s="3" t="str">
        <f t="shared" ca="1" si="123"/>
        <v>Alberta</v>
      </c>
      <c r="M329" s="3">
        <f t="shared" ca="1" si="105"/>
        <v>171700</v>
      </c>
      <c r="N329" s="3">
        <f t="shared" ca="1" si="124"/>
        <v>169983.06672055702</v>
      </c>
      <c r="O329" s="3">
        <f t="shared" ca="1" si="106"/>
        <v>95074.915979927522</v>
      </c>
      <c r="P329" s="3">
        <f t="shared" ca="1" si="125"/>
        <v>9799</v>
      </c>
      <c r="Q329" s="3">
        <f t="shared" ca="1" si="107"/>
        <v>21994.589452428259</v>
      </c>
      <c r="R329" s="3">
        <f t="shared" ca="1" si="108"/>
        <v>12108.438666076498</v>
      </c>
      <c r="S329" s="3">
        <f t="shared" ca="1" si="109"/>
        <v>278883.35464600404</v>
      </c>
      <c r="T329" s="3">
        <f t="shared" ca="1" si="110"/>
        <v>201776.65617298527</v>
      </c>
      <c r="U329" s="3">
        <f t="shared" ca="1" si="111"/>
        <v>77106.698473018769</v>
      </c>
    </row>
    <row r="330" spans="1:21" x14ac:dyDescent="0.3">
      <c r="A330" s="3">
        <f t="shared" ca="1" si="113"/>
        <v>1</v>
      </c>
      <c r="B330" s="3" t="str">
        <f t="shared" ca="1" si="114"/>
        <v>Men</v>
      </c>
      <c r="C330" s="3">
        <f t="shared" ca="1" si="115"/>
        <v>38</v>
      </c>
      <c r="D330" s="3">
        <f t="shared" ca="1" si="116"/>
        <v>6</v>
      </c>
      <c r="E330" s="3" t="str">
        <f t="shared" ca="1" si="117"/>
        <v>Agriculture</v>
      </c>
      <c r="F330" s="3">
        <f t="shared" ca="1" si="118"/>
        <v>3</v>
      </c>
      <c r="G330" s="3" t="str">
        <f t="shared" ca="1" si="112"/>
        <v>University</v>
      </c>
      <c r="H330" s="3">
        <f t="shared" ca="1" si="119"/>
        <v>0</v>
      </c>
      <c r="I330" s="3">
        <f t="shared" ca="1" si="120"/>
        <v>2</v>
      </c>
      <c r="J330" s="3">
        <f t="shared" ca="1" si="121"/>
        <v>52029</v>
      </c>
      <c r="K330" s="3">
        <f t="shared" ca="1" si="122"/>
        <v>10</v>
      </c>
      <c r="L330" s="3" t="str">
        <f t="shared" ca="1" si="123"/>
        <v>New Brunckwick</v>
      </c>
      <c r="M330" s="3">
        <f t="shared" ca="1" si="105"/>
        <v>260145</v>
      </c>
      <c r="N330" s="3">
        <f t="shared" ca="1" si="124"/>
        <v>215335.45171256378</v>
      </c>
      <c r="O330" s="3">
        <f t="shared" ca="1" si="106"/>
        <v>80863.794234064757</v>
      </c>
      <c r="P330" s="3">
        <f t="shared" ca="1" si="125"/>
        <v>4626</v>
      </c>
      <c r="Q330" s="3">
        <f t="shared" ca="1" si="107"/>
        <v>33595.515675219387</v>
      </c>
      <c r="R330" s="3">
        <f t="shared" ca="1" si="108"/>
        <v>18699.40342450422</v>
      </c>
      <c r="S330" s="3">
        <f t="shared" ca="1" si="109"/>
        <v>359708.19765856897</v>
      </c>
      <c r="T330" s="3">
        <f t="shared" ca="1" si="110"/>
        <v>253556.96738778317</v>
      </c>
      <c r="U330" s="3">
        <f t="shared" ca="1" si="111"/>
        <v>106151.2302707858</v>
      </c>
    </row>
    <row r="331" spans="1:21" x14ac:dyDescent="0.3">
      <c r="A331" s="3">
        <f t="shared" ca="1" si="113"/>
        <v>2</v>
      </c>
      <c r="B331" s="3" t="str">
        <f t="shared" ca="1" si="114"/>
        <v>Women</v>
      </c>
      <c r="C331" s="3">
        <f t="shared" ca="1" si="115"/>
        <v>29</v>
      </c>
      <c r="D331" s="3">
        <f t="shared" ca="1" si="116"/>
        <v>2</v>
      </c>
      <c r="E331" s="3" t="str">
        <f t="shared" ca="1" si="117"/>
        <v>Construction</v>
      </c>
      <c r="F331" s="3">
        <f t="shared" ca="1" si="118"/>
        <v>5</v>
      </c>
      <c r="G331" s="3" t="str">
        <f t="shared" ca="1" si="112"/>
        <v>Other</v>
      </c>
      <c r="H331" s="3">
        <f t="shared" ca="1" si="119"/>
        <v>1</v>
      </c>
      <c r="I331" s="3">
        <f t="shared" ca="1" si="120"/>
        <v>3</v>
      </c>
      <c r="J331" s="3">
        <f t="shared" ca="1" si="121"/>
        <v>44411</v>
      </c>
      <c r="K331" s="3">
        <f t="shared" ca="1" si="122"/>
        <v>3</v>
      </c>
      <c r="L331" s="3" t="str">
        <f t="shared" ca="1" si="123"/>
        <v>Northwest TR</v>
      </c>
      <c r="M331" s="3">
        <f t="shared" ca="1" si="105"/>
        <v>266466</v>
      </c>
      <c r="N331" s="3">
        <f t="shared" ca="1" si="124"/>
        <v>73052.931930154853</v>
      </c>
      <c r="O331" s="3">
        <f t="shared" ca="1" si="106"/>
        <v>70830.004461872799</v>
      </c>
      <c r="P331" s="3">
        <f t="shared" ca="1" si="125"/>
        <v>61866</v>
      </c>
      <c r="Q331" s="3">
        <f t="shared" ca="1" si="107"/>
        <v>1595.1989787879786</v>
      </c>
      <c r="R331" s="3">
        <f t="shared" ca="1" si="108"/>
        <v>1897.7578912256413</v>
      </c>
      <c r="S331" s="3">
        <f t="shared" ca="1" si="109"/>
        <v>339193.76235309843</v>
      </c>
      <c r="T331" s="3">
        <f t="shared" ca="1" si="110"/>
        <v>136514.13090894284</v>
      </c>
      <c r="U331" s="3">
        <f t="shared" ca="1" si="111"/>
        <v>202679.63144415559</v>
      </c>
    </row>
    <row r="332" spans="1:21" x14ac:dyDescent="0.3">
      <c r="A332" s="3">
        <f t="shared" ca="1" si="113"/>
        <v>2</v>
      </c>
      <c r="B332" s="3" t="str">
        <f t="shared" ca="1" si="114"/>
        <v>Women</v>
      </c>
      <c r="C332" s="3">
        <f t="shared" ca="1" si="115"/>
        <v>25</v>
      </c>
      <c r="D332" s="3">
        <f t="shared" ca="1" si="116"/>
        <v>6</v>
      </c>
      <c r="E332" s="3" t="str">
        <f t="shared" ca="1" si="117"/>
        <v>Agriculture</v>
      </c>
      <c r="F332" s="3">
        <f t="shared" ca="1" si="118"/>
        <v>2</v>
      </c>
      <c r="G332" s="3" t="str">
        <f t="shared" ca="1" si="112"/>
        <v>College</v>
      </c>
      <c r="H332" s="3">
        <f t="shared" ca="1" si="119"/>
        <v>1</v>
      </c>
      <c r="I332" s="3">
        <f t="shared" ca="1" si="120"/>
        <v>3</v>
      </c>
      <c r="J332" s="3">
        <f t="shared" ca="1" si="121"/>
        <v>33402</v>
      </c>
      <c r="K332" s="3">
        <f t="shared" ca="1" si="122"/>
        <v>3</v>
      </c>
      <c r="L332" s="3" t="str">
        <f t="shared" ca="1" si="123"/>
        <v>Northwest TR</v>
      </c>
      <c r="M332" s="3">
        <f t="shared" ca="1" si="105"/>
        <v>200412</v>
      </c>
      <c r="N332" s="3">
        <f t="shared" ca="1" si="124"/>
        <v>447.89210680933473</v>
      </c>
      <c r="O332" s="3">
        <f t="shared" ca="1" si="106"/>
        <v>46774.673217319934</v>
      </c>
      <c r="P332" s="3">
        <f t="shared" ca="1" si="125"/>
        <v>16175</v>
      </c>
      <c r="Q332" s="3">
        <f t="shared" ca="1" si="107"/>
        <v>27086.765294913472</v>
      </c>
      <c r="R332" s="3">
        <f t="shared" ca="1" si="108"/>
        <v>6374.6845803961951</v>
      </c>
      <c r="S332" s="3">
        <f t="shared" ca="1" si="109"/>
        <v>253561.35779771613</v>
      </c>
      <c r="T332" s="3">
        <f t="shared" ca="1" si="110"/>
        <v>43709.657401722805</v>
      </c>
      <c r="U332" s="3">
        <f t="shared" ca="1" si="111"/>
        <v>209851.70039599334</v>
      </c>
    </row>
    <row r="333" spans="1:21" x14ac:dyDescent="0.3">
      <c r="A333" s="3">
        <f t="shared" ca="1" si="113"/>
        <v>1</v>
      </c>
      <c r="B333" s="3" t="str">
        <f t="shared" ca="1" si="114"/>
        <v>Men</v>
      </c>
      <c r="C333" s="3">
        <f t="shared" ca="1" si="115"/>
        <v>25</v>
      </c>
      <c r="D333" s="3">
        <f t="shared" ca="1" si="116"/>
        <v>1</v>
      </c>
      <c r="E333" s="3" t="str">
        <f t="shared" ca="1" si="117"/>
        <v>Health</v>
      </c>
      <c r="F333" s="3">
        <f t="shared" ca="1" si="118"/>
        <v>3</v>
      </c>
      <c r="G333" s="3" t="str">
        <f t="shared" ca="1" si="112"/>
        <v>University</v>
      </c>
      <c r="H333" s="3">
        <f t="shared" ca="1" si="119"/>
        <v>2</v>
      </c>
      <c r="I333" s="3">
        <f t="shared" ca="1" si="120"/>
        <v>2</v>
      </c>
      <c r="J333" s="3">
        <f t="shared" ca="1" si="121"/>
        <v>56166</v>
      </c>
      <c r="K333" s="3">
        <f t="shared" ca="1" si="122"/>
        <v>6</v>
      </c>
      <c r="L333" s="3" t="str">
        <f t="shared" ca="1" si="123"/>
        <v>Saskatchewan</v>
      </c>
      <c r="M333" s="3">
        <f t="shared" ca="1" si="105"/>
        <v>336996</v>
      </c>
      <c r="N333" s="3">
        <f t="shared" ca="1" si="124"/>
        <v>259594.48566580808</v>
      </c>
      <c r="O333" s="3">
        <f t="shared" ca="1" si="106"/>
        <v>66383.405048148299</v>
      </c>
      <c r="P333" s="3">
        <f t="shared" ca="1" si="125"/>
        <v>46087</v>
      </c>
      <c r="Q333" s="3">
        <f t="shared" ca="1" si="107"/>
        <v>23859.815302733885</v>
      </c>
      <c r="R333" s="3">
        <f t="shared" ca="1" si="108"/>
        <v>59026.650037062143</v>
      </c>
      <c r="S333" s="3">
        <f t="shared" ca="1" si="109"/>
        <v>462406.05508521042</v>
      </c>
      <c r="T333" s="3">
        <f t="shared" ca="1" si="110"/>
        <v>329541.300968542</v>
      </c>
      <c r="U333" s="3">
        <f t="shared" ca="1" si="111"/>
        <v>132864.75411666842</v>
      </c>
    </row>
    <row r="334" spans="1:21" x14ac:dyDescent="0.3">
      <c r="A334" s="3">
        <f t="shared" ca="1" si="113"/>
        <v>2</v>
      </c>
      <c r="B334" s="3" t="str">
        <f t="shared" ca="1" si="114"/>
        <v>Women</v>
      </c>
      <c r="C334" s="3">
        <f t="shared" ca="1" si="115"/>
        <v>33</v>
      </c>
      <c r="D334" s="3">
        <f t="shared" ca="1" si="116"/>
        <v>1</v>
      </c>
      <c r="E334" s="3" t="str">
        <f t="shared" ca="1" si="117"/>
        <v>Health</v>
      </c>
      <c r="F334" s="3">
        <f t="shared" ca="1" si="118"/>
        <v>3</v>
      </c>
      <c r="G334" s="3" t="str">
        <f t="shared" ca="1" si="112"/>
        <v>University</v>
      </c>
      <c r="H334" s="3">
        <f t="shared" ca="1" si="119"/>
        <v>0</v>
      </c>
      <c r="I334" s="3">
        <f t="shared" ca="1" si="120"/>
        <v>3</v>
      </c>
      <c r="J334" s="3">
        <f t="shared" ca="1" si="121"/>
        <v>50016</v>
      </c>
      <c r="K334" s="3">
        <f t="shared" ca="1" si="122"/>
        <v>4</v>
      </c>
      <c r="L334" s="3" t="str">
        <f t="shared" ca="1" si="123"/>
        <v>Alberta</v>
      </c>
      <c r="M334" s="3">
        <f t="shared" ca="1" si="105"/>
        <v>250080</v>
      </c>
      <c r="N334" s="3">
        <f t="shared" ca="1" si="124"/>
        <v>182256.59420484296</v>
      </c>
      <c r="O334" s="3">
        <f t="shared" ca="1" si="106"/>
        <v>55152.713343064752</v>
      </c>
      <c r="P334" s="3">
        <f t="shared" ca="1" si="125"/>
        <v>44562</v>
      </c>
      <c r="Q334" s="3">
        <f t="shared" ca="1" si="107"/>
        <v>21528.955141813698</v>
      </c>
      <c r="R334" s="3">
        <f t="shared" ca="1" si="108"/>
        <v>20955.037456478676</v>
      </c>
      <c r="S334" s="3">
        <f t="shared" ca="1" si="109"/>
        <v>326187.75079954346</v>
      </c>
      <c r="T334" s="3">
        <f t="shared" ca="1" si="110"/>
        <v>248347.54934665665</v>
      </c>
      <c r="U334" s="3">
        <f t="shared" ca="1" si="111"/>
        <v>77840.201452886802</v>
      </c>
    </row>
    <row r="335" spans="1:21" x14ac:dyDescent="0.3">
      <c r="A335" s="3">
        <f t="shared" ca="1" si="113"/>
        <v>2</v>
      </c>
      <c r="B335" s="3" t="str">
        <f t="shared" ca="1" si="114"/>
        <v>Women</v>
      </c>
      <c r="C335" s="3">
        <f t="shared" ca="1" si="115"/>
        <v>28</v>
      </c>
      <c r="D335" s="3">
        <f t="shared" ca="1" si="116"/>
        <v>2</v>
      </c>
      <c r="E335" s="3" t="str">
        <f t="shared" ca="1" si="117"/>
        <v>Construction</v>
      </c>
      <c r="F335" s="3">
        <f t="shared" ca="1" si="118"/>
        <v>2</v>
      </c>
      <c r="G335" s="3" t="str">
        <f t="shared" ca="1" si="112"/>
        <v>College</v>
      </c>
      <c r="H335" s="3">
        <f t="shared" ca="1" si="119"/>
        <v>2</v>
      </c>
      <c r="I335" s="3">
        <f t="shared" ca="1" si="120"/>
        <v>3</v>
      </c>
      <c r="J335" s="3">
        <f t="shared" ca="1" si="121"/>
        <v>57676</v>
      </c>
      <c r="K335" s="3">
        <f t="shared" ca="1" si="122"/>
        <v>7</v>
      </c>
      <c r="L335" s="3" t="str">
        <f t="shared" ca="1" si="123"/>
        <v>Ontario</v>
      </c>
      <c r="M335" s="3">
        <f t="shared" ca="1" si="105"/>
        <v>230704</v>
      </c>
      <c r="N335" s="3">
        <f t="shared" ca="1" si="124"/>
        <v>50729.63601349917</v>
      </c>
      <c r="O335" s="3">
        <f t="shared" ca="1" si="106"/>
        <v>30116.934481564971</v>
      </c>
      <c r="P335" s="3">
        <f t="shared" ca="1" si="125"/>
        <v>16105</v>
      </c>
      <c r="Q335" s="3">
        <f t="shared" ca="1" si="107"/>
        <v>45636.618824928453</v>
      </c>
      <c r="R335" s="3">
        <f t="shared" ca="1" si="108"/>
        <v>44174.731531280668</v>
      </c>
      <c r="S335" s="3">
        <f t="shared" ca="1" si="109"/>
        <v>304995.66601284564</v>
      </c>
      <c r="T335" s="3">
        <f t="shared" ca="1" si="110"/>
        <v>112471.25483842762</v>
      </c>
      <c r="U335" s="3">
        <f t="shared" ca="1" si="111"/>
        <v>192524.41117441803</v>
      </c>
    </row>
    <row r="336" spans="1:21" x14ac:dyDescent="0.3">
      <c r="A336" s="3">
        <f t="shared" ca="1" si="113"/>
        <v>1</v>
      </c>
      <c r="B336" s="3" t="str">
        <f t="shared" ca="1" si="114"/>
        <v>Men</v>
      </c>
      <c r="C336" s="3">
        <f t="shared" ca="1" si="115"/>
        <v>39</v>
      </c>
      <c r="D336" s="3">
        <f t="shared" ca="1" si="116"/>
        <v>1</v>
      </c>
      <c r="E336" s="3" t="str">
        <f t="shared" ca="1" si="117"/>
        <v>Health</v>
      </c>
      <c r="F336" s="3">
        <f t="shared" ca="1" si="118"/>
        <v>3</v>
      </c>
      <c r="G336" s="3" t="str">
        <f t="shared" ca="1" si="112"/>
        <v>University</v>
      </c>
      <c r="H336" s="3">
        <f t="shared" ca="1" si="119"/>
        <v>4</v>
      </c>
      <c r="I336" s="3">
        <f t="shared" ca="1" si="120"/>
        <v>1</v>
      </c>
      <c r="J336" s="3">
        <f t="shared" ca="1" si="121"/>
        <v>68877</v>
      </c>
      <c r="K336" s="3">
        <f t="shared" ca="1" si="122"/>
        <v>9</v>
      </c>
      <c r="L336" s="3" t="str">
        <f t="shared" ca="1" si="123"/>
        <v>New Foundland</v>
      </c>
      <c r="M336" s="3">
        <f t="shared" ca="1" si="105"/>
        <v>275508</v>
      </c>
      <c r="N336" s="3">
        <f t="shared" ca="1" si="124"/>
        <v>234591.64013633551</v>
      </c>
      <c r="O336" s="3">
        <f t="shared" ca="1" si="106"/>
        <v>64648.621732902968</v>
      </c>
      <c r="P336" s="3">
        <f t="shared" ca="1" si="125"/>
        <v>1019</v>
      </c>
      <c r="Q336" s="3">
        <f t="shared" ca="1" si="107"/>
        <v>36863.481985075821</v>
      </c>
      <c r="R336" s="3">
        <f t="shared" ca="1" si="108"/>
        <v>21835.901200024695</v>
      </c>
      <c r="S336" s="3">
        <f t="shared" ca="1" si="109"/>
        <v>361992.52293292765</v>
      </c>
      <c r="T336" s="3">
        <f t="shared" ca="1" si="110"/>
        <v>272474.12212141132</v>
      </c>
      <c r="U336" s="3">
        <f t="shared" ca="1" si="111"/>
        <v>89518.400811516331</v>
      </c>
    </row>
    <row r="337" spans="1:21" x14ac:dyDescent="0.3">
      <c r="A337" s="3">
        <f t="shared" ca="1" si="113"/>
        <v>2</v>
      </c>
      <c r="B337" s="3" t="str">
        <f t="shared" ca="1" si="114"/>
        <v>Women</v>
      </c>
      <c r="C337" s="3">
        <f t="shared" ca="1" si="115"/>
        <v>27</v>
      </c>
      <c r="D337" s="3">
        <f t="shared" ca="1" si="116"/>
        <v>2</v>
      </c>
      <c r="E337" s="3" t="str">
        <f t="shared" ca="1" si="117"/>
        <v>Construction</v>
      </c>
      <c r="F337" s="3">
        <f t="shared" ca="1" si="118"/>
        <v>5</v>
      </c>
      <c r="G337" s="3" t="str">
        <f t="shared" ca="1" si="112"/>
        <v>Other</v>
      </c>
      <c r="H337" s="3">
        <f t="shared" ca="1" si="119"/>
        <v>2</v>
      </c>
      <c r="I337" s="3">
        <f t="shared" ca="1" si="120"/>
        <v>1</v>
      </c>
      <c r="J337" s="3">
        <f t="shared" ca="1" si="121"/>
        <v>86603</v>
      </c>
      <c r="K337" s="3">
        <f t="shared" ca="1" si="122"/>
        <v>13</v>
      </c>
      <c r="L337" s="3" t="str">
        <f t="shared" ca="1" si="123"/>
        <v>Prince Edward Island</v>
      </c>
      <c r="M337" s="3">
        <f t="shared" ca="1" si="105"/>
        <v>346412</v>
      </c>
      <c r="N337" s="3">
        <f t="shared" ca="1" si="124"/>
        <v>311778.05208941142</v>
      </c>
      <c r="O337" s="3">
        <f t="shared" ca="1" si="106"/>
        <v>48563.250709378932</v>
      </c>
      <c r="P337" s="3">
        <f t="shared" ca="1" si="125"/>
        <v>28697</v>
      </c>
      <c r="Q337" s="3">
        <f t="shared" ca="1" si="107"/>
        <v>15932.401992474415</v>
      </c>
      <c r="R337" s="3">
        <f t="shared" ca="1" si="108"/>
        <v>59792.788786518329</v>
      </c>
      <c r="S337" s="3">
        <f t="shared" ca="1" si="109"/>
        <v>454768.03949589725</v>
      </c>
      <c r="T337" s="3">
        <f t="shared" ca="1" si="110"/>
        <v>356407.45408188581</v>
      </c>
      <c r="U337" s="3">
        <f t="shared" ca="1" si="111"/>
        <v>98360.585414011439</v>
      </c>
    </row>
    <row r="338" spans="1:21" x14ac:dyDescent="0.3">
      <c r="A338" s="3">
        <f t="shared" ca="1" si="113"/>
        <v>2</v>
      </c>
      <c r="B338" s="3" t="str">
        <f t="shared" ca="1" si="114"/>
        <v>Women</v>
      </c>
      <c r="C338" s="3">
        <f t="shared" ca="1" si="115"/>
        <v>31</v>
      </c>
      <c r="D338" s="3">
        <f t="shared" ca="1" si="116"/>
        <v>4</v>
      </c>
      <c r="E338" s="3" t="str">
        <f t="shared" ca="1" si="117"/>
        <v>IT</v>
      </c>
      <c r="F338" s="3">
        <f t="shared" ca="1" si="118"/>
        <v>2</v>
      </c>
      <c r="G338" s="3" t="str">
        <f t="shared" ca="1" si="112"/>
        <v>College</v>
      </c>
      <c r="H338" s="3">
        <f t="shared" ca="1" si="119"/>
        <v>0</v>
      </c>
      <c r="I338" s="3">
        <f t="shared" ca="1" si="120"/>
        <v>2</v>
      </c>
      <c r="J338" s="3">
        <f t="shared" ca="1" si="121"/>
        <v>62431</v>
      </c>
      <c r="K338" s="3">
        <f t="shared" ca="1" si="122"/>
        <v>10</v>
      </c>
      <c r="L338" s="3" t="str">
        <f t="shared" ca="1" si="123"/>
        <v>New Brunckwick</v>
      </c>
      <c r="M338" s="3">
        <f t="shared" ca="1" si="105"/>
        <v>312155</v>
      </c>
      <c r="N338" s="3">
        <f t="shared" ca="1" si="124"/>
        <v>174273.92424995944</v>
      </c>
      <c r="O338" s="3">
        <f t="shared" ca="1" si="106"/>
        <v>56739.817782437807</v>
      </c>
      <c r="P338" s="3">
        <f t="shared" ca="1" si="125"/>
        <v>21944</v>
      </c>
      <c r="Q338" s="3">
        <f t="shared" ca="1" si="107"/>
        <v>18747.497966747622</v>
      </c>
      <c r="R338" s="3">
        <f t="shared" ca="1" si="108"/>
        <v>89498.593300866691</v>
      </c>
      <c r="S338" s="3">
        <f t="shared" ca="1" si="109"/>
        <v>458393.41108330444</v>
      </c>
      <c r="T338" s="3">
        <f t="shared" ca="1" si="110"/>
        <v>214965.42221670705</v>
      </c>
      <c r="U338" s="3">
        <f t="shared" ca="1" si="111"/>
        <v>243427.98886659738</v>
      </c>
    </row>
    <row r="339" spans="1:21" x14ac:dyDescent="0.3">
      <c r="A339" s="3">
        <f t="shared" ca="1" si="113"/>
        <v>1</v>
      </c>
      <c r="B339" s="3" t="str">
        <f t="shared" ca="1" si="114"/>
        <v>Men</v>
      </c>
      <c r="C339" s="3">
        <f t="shared" ca="1" si="115"/>
        <v>35</v>
      </c>
      <c r="D339" s="3">
        <f t="shared" ca="1" si="116"/>
        <v>3</v>
      </c>
      <c r="E339" s="3" t="str">
        <f t="shared" ca="1" si="117"/>
        <v>Teaching</v>
      </c>
      <c r="F339" s="3">
        <f t="shared" ca="1" si="118"/>
        <v>1</v>
      </c>
      <c r="G339" s="3" t="str">
        <f t="shared" ca="1" si="112"/>
        <v>High School</v>
      </c>
      <c r="H339" s="3">
        <f t="shared" ca="1" si="119"/>
        <v>4</v>
      </c>
      <c r="I339" s="3">
        <f t="shared" ca="1" si="120"/>
        <v>3</v>
      </c>
      <c r="J339" s="3">
        <f t="shared" ca="1" si="121"/>
        <v>60614</v>
      </c>
      <c r="K339" s="3">
        <f t="shared" ca="1" si="122"/>
        <v>6</v>
      </c>
      <c r="L339" s="3" t="str">
        <f t="shared" ca="1" si="123"/>
        <v>Saskatchewan</v>
      </c>
      <c r="M339" s="3">
        <f t="shared" ca="1" si="105"/>
        <v>242456</v>
      </c>
      <c r="N339" s="3">
        <f t="shared" ca="1" si="124"/>
        <v>64723.382360391923</v>
      </c>
      <c r="O339" s="3">
        <f t="shared" ca="1" si="106"/>
        <v>88158.467393206534</v>
      </c>
      <c r="P339" s="3">
        <f t="shared" ca="1" si="125"/>
        <v>77598</v>
      </c>
      <c r="Q339" s="3">
        <f t="shared" ca="1" si="107"/>
        <v>12628.922552460823</v>
      </c>
      <c r="R339" s="3">
        <f t="shared" ca="1" si="108"/>
        <v>23697.302230326502</v>
      </c>
      <c r="S339" s="3">
        <f t="shared" ca="1" si="109"/>
        <v>354311.76962353307</v>
      </c>
      <c r="T339" s="3">
        <f t="shared" ca="1" si="110"/>
        <v>154950.30491285276</v>
      </c>
      <c r="U339" s="3">
        <f t="shared" ca="1" si="111"/>
        <v>199361.4647106803</v>
      </c>
    </row>
    <row r="340" spans="1:21" x14ac:dyDescent="0.3">
      <c r="A340" s="3">
        <f t="shared" ca="1" si="113"/>
        <v>1</v>
      </c>
      <c r="B340" s="3" t="str">
        <f t="shared" ca="1" si="114"/>
        <v>Men</v>
      </c>
      <c r="C340" s="3">
        <f t="shared" ca="1" si="115"/>
        <v>44</v>
      </c>
      <c r="D340" s="3">
        <f t="shared" ca="1" si="116"/>
        <v>1</v>
      </c>
      <c r="E340" s="3" t="str">
        <f t="shared" ca="1" si="117"/>
        <v>Health</v>
      </c>
      <c r="F340" s="3">
        <f t="shared" ca="1" si="118"/>
        <v>3</v>
      </c>
      <c r="G340" s="3" t="str">
        <f t="shared" ca="1" si="112"/>
        <v>University</v>
      </c>
      <c r="H340" s="3">
        <f t="shared" ca="1" si="119"/>
        <v>2</v>
      </c>
      <c r="I340" s="3">
        <f t="shared" ca="1" si="120"/>
        <v>2</v>
      </c>
      <c r="J340" s="3">
        <f t="shared" ca="1" si="121"/>
        <v>53168</v>
      </c>
      <c r="K340" s="3">
        <f t="shared" ca="1" si="122"/>
        <v>7</v>
      </c>
      <c r="L340" s="3" t="str">
        <f t="shared" ca="1" si="123"/>
        <v>Ontario</v>
      </c>
      <c r="M340" s="3">
        <f t="shared" ca="1" si="105"/>
        <v>159504</v>
      </c>
      <c r="N340" s="3">
        <f t="shared" ca="1" si="124"/>
        <v>97132.736953943429</v>
      </c>
      <c r="O340" s="3">
        <f t="shared" ca="1" si="106"/>
        <v>77638.296879206842</v>
      </c>
      <c r="P340" s="3">
        <f t="shared" ca="1" si="125"/>
        <v>50056</v>
      </c>
      <c r="Q340" s="3">
        <f t="shared" ca="1" si="107"/>
        <v>41045.090651575221</v>
      </c>
      <c r="R340" s="3">
        <f t="shared" ca="1" si="108"/>
        <v>43771.224912632468</v>
      </c>
      <c r="S340" s="3">
        <f t="shared" ca="1" si="109"/>
        <v>280913.52179183933</v>
      </c>
      <c r="T340" s="3">
        <f t="shared" ca="1" si="110"/>
        <v>188233.82760551866</v>
      </c>
      <c r="U340" s="3">
        <f t="shared" ca="1" si="111"/>
        <v>92679.694186320674</v>
      </c>
    </row>
    <row r="341" spans="1:21" x14ac:dyDescent="0.3">
      <c r="A341" s="3">
        <f t="shared" ca="1" si="113"/>
        <v>1</v>
      </c>
      <c r="B341" s="3" t="str">
        <f t="shared" ca="1" si="114"/>
        <v>Men</v>
      </c>
      <c r="C341" s="3">
        <f t="shared" ca="1" si="115"/>
        <v>41</v>
      </c>
      <c r="D341" s="3">
        <f t="shared" ca="1" si="116"/>
        <v>3</v>
      </c>
      <c r="E341" s="3" t="str">
        <f t="shared" ca="1" si="117"/>
        <v>Teaching</v>
      </c>
      <c r="F341" s="3">
        <f t="shared" ca="1" si="118"/>
        <v>2</v>
      </c>
      <c r="G341" s="3" t="str">
        <f t="shared" ca="1" si="112"/>
        <v>College</v>
      </c>
      <c r="H341" s="3">
        <f t="shared" ca="1" si="119"/>
        <v>0</v>
      </c>
      <c r="I341" s="3">
        <f t="shared" ca="1" si="120"/>
        <v>1</v>
      </c>
      <c r="J341" s="3">
        <f t="shared" ca="1" si="121"/>
        <v>43762</v>
      </c>
      <c r="K341" s="3">
        <f t="shared" ca="1" si="122"/>
        <v>10</v>
      </c>
      <c r="L341" s="3" t="str">
        <f t="shared" ca="1" si="123"/>
        <v>New Brunckwick</v>
      </c>
      <c r="M341" s="3">
        <f t="shared" ca="1" si="105"/>
        <v>175048</v>
      </c>
      <c r="N341" s="3">
        <f t="shared" ca="1" si="124"/>
        <v>91089.862581793641</v>
      </c>
      <c r="O341" s="3">
        <f t="shared" ca="1" si="106"/>
        <v>31123.723578076293</v>
      </c>
      <c r="P341" s="3">
        <f t="shared" ca="1" si="125"/>
        <v>19453</v>
      </c>
      <c r="Q341" s="3">
        <f t="shared" ca="1" si="107"/>
        <v>28054.216872788689</v>
      </c>
      <c r="R341" s="3">
        <f t="shared" ca="1" si="108"/>
        <v>5720.0145492628844</v>
      </c>
      <c r="S341" s="3">
        <f t="shared" ca="1" si="109"/>
        <v>211891.73812733917</v>
      </c>
      <c r="T341" s="3">
        <f t="shared" ca="1" si="110"/>
        <v>138597.07945458233</v>
      </c>
      <c r="U341" s="3">
        <f t="shared" ca="1" si="111"/>
        <v>73294.658672756836</v>
      </c>
    </row>
    <row r="342" spans="1:21" x14ac:dyDescent="0.3">
      <c r="A342" s="3">
        <f t="shared" ca="1" si="113"/>
        <v>1</v>
      </c>
      <c r="B342" s="3" t="str">
        <f t="shared" ca="1" si="114"/>
        <v>Men</v>
      </c>
      <c r="C342" s="3">
        <f t="shared" ca="1" si="115"/>
        <v>39</v>
      </c>
      <c r="D342" s="3">
        <f t="shared" ca="1" si="116"/>
        <v>2</v>
      </c>
      <c r="E342" s="3" t="str">
        <f t="shared" ca="1" si="117"/>
        <v>Construction</v>
      </c>
      <c r="F342" s="3">
        <f t="shared" ca="1" si="118"/>
        <v>2</v>
      </c>
      <c r="G342" s="3" t="str">
        <f t="shared" ca="1" si="112"/>
        <v>College</v>
      </c>
      <c r="H342" s="3">
        <f t="shared" ca="1" si="119"/>
        <v>0</v>
      </c>
      <c r="I342" s="3">
        <f t="shared" ca="1" si="120"/>
        <v>1</v>
      </c>
      <c r="J342" s="3">
        <f t="shared" ca="1" si="121"/>
        <v>52042</v>
      </c>
      <c r="K342" s="3">
        <f t="shared" ca="1" si="122"/>
        <v>5</v>
      </c>
      <c r="L342" s="3" t="str">
        <f t="shared" ca="1" si="123"/>
        <v>Nunavut</v>
      </c>
      <c r="M342" s="3">
        <f t="shared" ca="1" si="105"/>
        <v>312252</v>
      </c>
      <c r="N342" s="3">
        <f t="shared" ca="1" si="124"/>
        <v>9240.6968058431903</v>
      </c>
      <c r="O342" s="3">
        <f t="shared" ca="1" si="106"/>
        <v>49518.508538875525</v>
      </c>
      <c r="P342" s="3">
        <f t="shared" ca="1" si="125"/>
        <v>28373</v>
      </c>
      <c r="Q342" s="3">
        <f t="shared" ca="1" si="107"/>
        <v>39365.001307709441</v>
      </c>
      <c r="R342" s="3">
        <f t="shared" ca="1" si="108"/>
        <v>16752.666357138631</v>
      </c>
      <c r="S342" s="3">
        <f t="shared" ca="1" si="109"/>
        <v>378523.17489601416</v>
      </c>
      <c r="T342" s="3">
        <f t="shared" ca="1" si="110"/>
        <v>76978.698113552629</v>
      </c>
      <c r="U342" s="3">
        <f t="shared" ca="1" si="111"/>
        <v>301544.47678246151</v>
      </c>
    </row>
    <row r="343" spans="1:21" x14ac:dyDescent="0.3">
      <c r="A343" s="3">
        <f t="shared" ca="1" si="113"/>
        <v>2</v>
      </c>
      <c r="B343" s="3" t="str">
        <f t="shared" ca="1" si="114"/>
        <v>Women</v>
      </c>
      <c r="C343" s="3">
        <f t="shared" ca="1" si="115"/>
        <v>33</v>
      </c>
      <c r="D343" s="3">
        <f t="shared" ca="1" si="116"/>
        <v>4</v>
      </c>
      <c r="E343" s="3" t="str">
        <f t="shared" ca="1" si="117"/>
        <v>IT</v>
      </c>
      <c r="F343" s="3">
        <f t="shared" ca="1" si="118"/>
        <v>3</v>
      </c>
      <c r="G343" s="3" t="str">
        <f t="shared" ca="1" si="112"/>
        <v>University</v>
      </c>
      <c r="H343" s="3">
        <f t="shared" ca="1" si="119"/>
        <v>3</v>
      </c>
      <c r="I343" s="3">
        <f t="shared" ca="1" si="120"/>
        <v>1</v>
      </c>
      <c r="J343" s="3">
        <f t="shared" ca="1" si="121"/>
        <v>42403</v>
      </c>
      <c r="K343" s="3">
        <f t="shared" ca="1" si="122"/>
        <v>5</v>
      </c>
      <c r="L343" s="3" t="str">
        <f t="shared" ca="1" si="123"/>
        <v>Nunavut</v>
      </c>
      <c r="M343" s="3">
        <f t="shared" ca="1" si="105"/>
        <v>169612</v>
      </c>
      <c r="N343" s="3">
        <f t="shared" ca="1" si="124"/>
        <v>157524.04500074196</v>
      </c>
      <c r="O343" s="3">
        <f t="shared" ca="1" si="106"/>
        <v>6575.5483324172146</v>
      </c>
      <c r="P343" s="3">
        <f t="shared" ca="1" si="125"/>
        <v>1245</v>
      </c>
      <c r="Q343" s="3">
        <f t="shared" ca="1" si="107"/>
        <v>37409.846165935029</v>
      </c>
      <c r="R343" s="3">
        <f t="shared" ca="1" si="108"/>
        <v>11135.495720089932</v>
      </c>
      <c r="S343" s="3">
        <f t="shared" ca="1" si="109"/>
        <v>187323.04405250715</v>
      </c>
      <c r="T343" s="3">
        <f t="shared" ca="1" si="110"/>
        <v>196178.891166677</v>
      </c>
      <c r="U343" s="3">
        <f t="shared" ca="1" si="111"/>
        <v>-8855.8471141698537</v>
      </c>
    </row>
    <row r="344" spans="1:21" x14ac:dyDescent="0.3">
      <c r="A344" s="3">
        <f t="shared" ca="1" si="113"/>
        <v>1</v>
      </c>
      <c r="B344" s="3" t="str">
        <f t="shared" ca="1" si="114"/>
        <v>Men</v>
      </c>
      <c r="C344" s="3">
        <f t="shared" ca="1" si="115"/>
        <v>37</v>
      </c>
      <c r="D344" s="3">
        <f t="shared" ca="1" si="116"/>
        <v>3</v>
      </c>
      <c r="E344" s="3" t="str">
        <f t="shared" ca="1" si="117"/>
        <v>Teaching</v>
      </c>
      <c r="F344" s="3">
        <f t="shared" ca="1" si="118"/>
        <v>4</v>
      </c>
      <c r="G344" s="3" t="str">
        <f t="shared" ca="1" si="112"/>
        <v>Technical</v>
      </c>
      <c r="H344" s="3">
        <f t="shared" ca="1" si="119"/>
        <v>2</v>
      </c>
      <c r="I344" s="3">
        <f t="shared" ca="1" si="120"/>
        <v>3</v>
      </c>
      <c r="J344" s="3">
        <f t="shared" ca="1" si="121"/>
        <v>55960</v>
      </c>
      <c r="K344" s="3">
        <f t="shared" ca="1" si="122"/>
        <v>13</v>
      </c>
      <c r="L344" s="3" t="str">
        <f t="shared" ca="1" si="123"/>
        <v>Prince Edward Island</v>
      </c>
      <c r="M344" s="3">
        <f t="shared" ca="1" si="105"/>
        <v>223840</v>
      </c>
      <c r="N344" s="3">
        <f t="shared" ca="1" si="124"/>
        <v>131423.02909971637</v>
      </c>
      <c r="O344" s="3">
        <f t="shared" ca="1" si="106"/>
        <v>45675.639889804588</v>
      </c>
      <c r="P344" s="3">
        <f t="shared" ca="1" si="125"/>
        <v>34103</v>
      </c>
      <c r="Q344" s="3">
        <f t="shared" ca="1" si="107"/>
        <v>3038.2666003331551</v>
      </c>
      <c r="R344" s="3">
        <f t="shared" ca="1" si="108"/>
        <v>14513.822801261085</v>
      </c>
      <c r="S344" s="3">
        <f t="shared" ca="1" si="109"/>
        <v>284029.46269106568</v>
      </c>
      <c r="T344" s="3">
        <f t="shared" ca="1" si="110"/>
        <v>168564.29570004952</v>
      </c>
      <c r="U344" s="3">
        <f t="shared" ca="1" si="111"/>
        <v>115465.16699101616</v>
      </c>
    </row>
    <row r="345" spans="1:21" x14ac:dyDescent="0.3">
      <c r="A345" s="3">
        <f t="shared" ca="1" si="113"/>
        <v>1</v>
      </c>
      <c r="B345" s="3" t="str">
        <f t="shared" ca="1" si="114"/>
        <v>Men</v>
      </c>
      <c r="C345" s="3">
        <f t="shared" ca="1" si="115"/>
        <v>36</v>
      </c>
      <c r="D345" s="3">
        <f t="shared" ca="1" si="116"/>
        <v>3</v>
      </c>
      <c r="E345" s="3" t="str">
        <f t="shared" ca="1" si="117"/>
        <v>Teaching</v>
      </c>
      <c r="F345" s="3">
        <f t="shared" ca="1" si="118"/>
        <v>3</v>
      </c>
      <c r="G345" s="3" t="str">
        <f t="shared" ca="1" si="112"/>
        <v>University</v>
      </c>
      <c r="H345" s="3">
        <f t="shared" ca="1" si="119"/>
        <v>0</v>
      </c>
      <c r="I345" s="3">
        <f t="shared" ca="1" si="120"/>
        <v>1</v>
      </c>
      <c r="J345" s="3">
        <f t="shared" ca="1" si="121"/>
        <v>55347</v>
      </c>
      <c r="K345" s="3">
        <f t="shared" ca="1" si="122"/>
        <v>11</v>
      </c>
      <c r="L345" s="3" t="str">
        <f t="shared" ca="1" si="123"/>
        <v>Nova Scotia</v>
      </c>
      <c r="M345" s="3">
        <f t="shared" ca="1" si="105"/>
        <v>276735</v>
      </c>
      <c r="N345" s="3">
        <f t="shared" ca="1" si="124"/>
        <v>76386.251312247565</v>
      </c>
      <c r="O345" s="3">
        <f t="shared" ca="1" si="106"/>
        <v>55208.7611522347</v>
      </c>
      <c r="P345" s="3">
        <f t="shared" ca="1" si="125"/>
        <v>35988</v>
      </c>
      <c r="Q345" s="3">
        <f t="shared" ca="1" si="107"/>
        <v>44355.196948930883</v>
      </c>
      <c r="R345" s="3">
        <f t="shared" ca="1" si="108"/>
        <v>56850.072125133942</v>
      </c>
      <c r="S345" s="3">
        <f t="shared" ca="1" si="109"/>
        <v>388793.83327736863</v>
      </c>
      <c r="T345" s="3">
        <f t="shared" ca="1" si="110"/>
        <v>156729.44826117845</v>
      </c>
      <c r="U345" s="3">
        <f t="shared" ca="1" si="111"/>
        <v>232064.38501619018</v>
      </c>
    </row>
    <row r="346" spans="1:21" x14ac:dyDescent="0.3">
      <c r="A346" s="3">
        <f t="shared" ca="1" si="113"/>
        <v>1</v>
      </c>
      <c r="B346" s="3" t="str">
        <f t="shared" ca="1" si="114"/>
        <v>Men</v>
      </c>
      <c r="C346" s="3">
        <f t="shared" ca="1" si="115"/>
        <v>36</v>
      </c>
      <c r="D346" s="3">
        <f t="shared" ca="1" si="116"/>
        <v>2</v>
      </c>
      <c r="E346" s="3" t="str">
        <f t="shared" ca="1" si="117"/>
        <v>Construction</v>
      </c>
      <c r="F346" s="3">
        <f t="shared" ca="1" si="118"/>
        <v>2</v>
      </c>
      <c r="G346" s="3" t="str">
        <f t="shared" ca="1" si="112"/>
        <v>College</v>
      </c>
      <c r="H346" s="3">
        <f t="shared" ca="1" si="119"/>
        <v>1</v>
      </c>
      <c r="I346" s="3">
        <f t="shared" ca="1" si="120"/>
        <v>2</v>
      </c>
      <c r="J346" s="3">
        <f t="shared" ca="1" si="121"/>
        <v>69999</v>
      </c>
      <c r="K346" s="3">
        <f t="shared" ca="1" si="122"/>
        <v>4</v>
      </c>
      <c r="L346" s="3" t="str">
        <f t="shared" ca="1" si="123"/>
        <v>Alberta</v>
      </c>
      <c r="M346" s="3">
        <f t="shared" ca="1" si="105"/>
        <v>279996</v>
      </c>
      <c r="N346" s="3">
        <f t="shared" ca="1" si="124"/>
        <v>100320.95125342312</v>
      </c>
      <c r="O346" s="3">
        <f t="shared" ca="1" si="106"/>
        <v>40137.873289414005</v>
      </c>
      <c r="P346" s="3">
        <f t="shared" ca="1" si="125"/>
        <v>5861</v>
      </c>
      <c r="Q346" s="3">
        <f t="shared" ca="1" si="107"/>
        <v>61718.776581413644</v>
      </c>
      <c r="R346" s="3">
        <f t="shared" ca="1" si="108"/>
        <v>78287.211102436559</v>
      </c>
      <c r="S346" s="3">
        <f t="shared" ca="1" si="109"/>
        <v>398421.08439185051</v>
      </c>
      <c r="T346" s="3">
        <f t="shared" ca="1" si="110"/>
        <v>167900.72783483675</v>
      </c>
      <c r="U346" s="3">
        <f t="shared" ca="1" si="111"/>
        <v>230520.35655701376</v>
      </c>
    </row>
    <row r="347" spans="1:21" x14ac:dyDescent="0.3">
      <c r="A347" s="3">
        <f t="shared" ca="1" si="113"/>
        <v>1</v>
      </c>
      <c r="B347" s="3" t="str">
        <f t="shared" ca="1" si="114"/>
        <v>Men</v>
      </c>
      <c r="C347" s="3">
        <f t="shared" ca="1" si="115"/>
        <v>45</v>
      </c>
      <c r="D347" s="3">
        <f t="shared" ca="1" si="116"/>
        <v>4</v>
      </c>
      <c r="E347" s="3" t="str">
        <f t="shared" ca="1" si="117"/>
        <v>IT</v>
      </c>
      <c r="F347" s="3">
        <f t="shared" ca="1" si="118"/>
        <v>1</v>
      </c>
      <c r="G347" s="3" t="str">
        <f t="shared" ca="1" si="112"/>
        <v>High School</v>
      </c>
      <c r="H347" s="3">
        <f t="shared" ca="1" si="119"/>
        <v>1</v>
      </c>
      <c r="I347" s="3">
        <f t="shared" ca="1" si="120"/>
        <v>1</v>
      </c>
      <c r="J347" s="3">
        <f t="shared" ca="1" si="121"/>
        <v>29868</v>
      </c>
      <c r="K347" s="3">
        <f t="shared" ca="1" si="122"/>
        <v>11</v>
      </c>
      <c r="L347" s="3" t="str">
        <f t="shared" ca="1" si="123"/>
        <v>Nova Scotia</v>
      </c>
      <c r="M347" s="3">
        <f t="shared" ca="1" si="105"/>
        <v>149340</v>
      </c>
      <c r="N347" s="3">
        <f t="shared" ca="1" si="124"/>
        <v>107882.58378596652</v>
      </c>
      <c r="O347" s="3">
        <f t="shared" ca="1" si="106"/>
        <v>28760.051487969249</v>
      </c>
      <c r="P347" s="3">
        <f t="shared" ca="1" si="125"/>
        <v>13336</v>
      </c>
      <c r="Q347" s="3">
        <f t="shared" ca="1" si="107"/>
        <v>484.37465182325337</v>
      </c>
      <c r="R347" s="3">
        <f t="shared" ca="1" si="108"/>
        <v>31622.191748121171</v>
      </c>
      <c r="S347" s="3">
        <f t="shared" ca="1" si="109"/>
        <v>209722.24323609041</v>
      </c>
      <c r="T347" s="3">
        <f t="shared" ca="1" si="110"/>
        <v>121702.95843778977</v>
      </c>
      <c r="U347" s="3">
        <f t="shared" ca="1" si="111"/>
        <v>88019.284798300636</v>
      </c>
    </row>
    <row r="348" spans="1:21" x14ac:dyDescent="0.3">
      <c r="A348" s="3">
        <f t="shared" ca="1" si="113"/>
        <v>2</v>
      </c>
      <c r="B348" s="3" t="str">
        <f t="shared" ca="1" si="114"/>
        <v>Women</v>
      </c>
      <c r="C348" s="3">
        <f t="shared" ca="1" si="115"/>
        <v>30</v>
      </c>
      <c r="D348" s="3">
        <f t="shared" ca="1" si="116"/>
        <v>6</v>
      </c>
      <c r="E348" s="3" t="str">
        <f t="shared" ca="1" si="117"/>
        <v>Agriculture</v>
      </c>
      <c r="F348" s="3">
        <f t="shared" ca="1" si="118"/>
        <v>4</v>
      </c>
      <c r="G348" s="3" t="str">
        <f t="shared" ca="1" si="112"/>
        <v>Technical</v>
      </c>
      <c r="H348" s="3">
        <f t="shared" ca="1" si="119"/>
        <v>2</v>
      </c>
      <c r="I348" s="3">
        <f t="shared" ca="1" si="120"/>
        <v>3</v>
      </c>
      <c r="J348" s="3">
        <f t="shared" ca="1" si="121"/>
        <v>76639</v>
      </c>
      <c r="K348" s="3">
        <f t="shared" ca="1" si="122"/>
        <v>9</v>
      </c>
      <c r="L348" s="3" t="str">
        <f t="shared" ca="1" si="123"/>
        <v>New Foundland</v>
      </c>
      <c r="M348" s="3">
        <f t="shared" ca="1" si="105"/>
        <v>459834</v>
      </c>
      <c r="N348" s="3">
        <f t="shared" ca="1" si="124"/>
        <v>388052.51506234211</v>
      </c>
      <c r="O348" s="3">
        <f t="shared" ca="1" si="106"/>
        <v>217659.56303251063</v>
      </c>
      <c r="P348" s="3">
        <f t="shared" ca="1" si="125"/>
        <v>38755</v>
      </c>
      <c r="Q348" s="3">
        <f t="shared" ca="1" si="107"/>
        <v>56498.765926500244</v>
      </c>
      <c r="R348" s="3">
        <f t="shared" ca="1" si="108"/>
        <v>95094.023762359022</v>
      </c>
      <c r="S348" s="3">
        <f t="shared" ca="1" si="109"/>
        <v>772587.58679486974</v>
      </c>
      <c r="T348" s="3">
        <f t="shared" ca="1" si="110"/>
        <v>483306.28098884237</v>
      </c>
      <c r="U348" s="3">
        <f t="shared" ca="1" si="111"/>
        <v>289281.30580602738</v>
      </c>
    </row>
    <row r="349" spans="1:21" x14ac:dyDescent="0.3">
      <c r="A349" s="3">
        <f t="shared" ca="1" si="113"/>
        <v>1</v>
      </c>
      <c r="B349" s="3" t="str">
        <f t="shared" ca="1" si="114"/>
        <v>Men</v>
      </c>
      <c r="C349" s="3">
        <f t="shared" ca="1" si="115"/>
        <v>31</v>
      </c>
      <c r="D349" s="3">
        <f t="shared" ca="1" si="116"/>
        <v>5</v>
      </c>
      <c r="E349" s="3" t="str">
        <f t="shared" ca="1" si="117"/>
        <v>General Work</v>
      </c>
      <c r="F349" s="3">
        <f t="shared" ca="1" si="118"/>
        <v>5</v>
      </c>
      <c r="G349" s="3" t="str">
        <f t="shared" ca="1" si="112"/>
        <v>Other</v>
      </c>
      <c r="H349" s="3">
        <f t="shared" ca="1" si="119"/>
        <v>3</v>
      </c>
      <c r="I349" s="3">
        <f t="shared" ca="1" si="120"/>
        <v>3</v>
      </c>
      <c r="J349" s="3">
        <f t="shared" ca="1" si="121"/>
        <v>40146</v>
      </c>
      <c r="K349" s="3">
        <f t="shared" ca="1" si="122"/>
        <v>4</v>
      </c>
      <c r="L349" s="3" t="str">
        <f t="shared" ca="1" si="123"/>
        <v>Alberta</v>
      </c>
      <c r="M349" s="3">
        <f t="shared" ca="1" si="105"/>
        <v>240876</v>
      </c>
      <c r="N349" s="3">
        <f t="shared" ca="1" si="124"/>
        <v>127982.21176407482</v>
      </c>
      <c r="O349" s="3">
        <f t="shared" ca="1" si="106"/>
        <v>111563.7319803771</v>
      </c>
      <c r="P349" s="3">
        <f t="shared" ca="1" si="125"/>
        <v>2776</v>
      </c>
      <c r="Q349" s="3">
        <f t="shared" ca="1" si="107"/>
        <v>35501.433828587433</v>
      </c>
      <c r="R349" s="3">
        <f t="shared" ca="1" si="108"/>
        <v>1549.7651718269849</v>
      </c>
      <c r="S349" s="3">
        <f t="shared" ca="1" si="109"/>
        <v>353989.4971522041</v>
      </c>
      <c r="T349" s="3">
        <f t="shared" ca="1" si="110"/>
        <v>166259.64559266224</v>
      </c>
      <c r="U349" s="3">
        <f t="shared" ca="1" si="111"/>
        <v>187729.85155954186</v>
      </c>
    </row>
    <row r="350" spans="1:21" x14ac:dyDescent="0.3">
      <c r="A350" s="3">
        <f t="shared" ca="1" si="113"/>
        <v>2</v>
      </c>
      <c r="B350" s="3" t="str">
        <f t="shared" ca="1" si="114"/>
        <v>Women</v>
      </c>
      <c r="C350" s="3">
        <f t="shared" ca="1" si="115"/>
        <v>42</v>
      </c>
      <c r="D350" s="3">
        <f t="shared" ca="1" si="116"/>
        <v>5</v>
      </c>
      <c r="E350" s="3" t="str">
        <f t="shared" ca="1" si="117"/>
        <v>General Work</v>
      </c>
      <c r="F350" s="3">
        <f t="shared" ca="1" si="118"/>
        <v>4</v>
      </c>
      <c r="G350" s="3" t="str">
        <f t="shared" ca="1" si="112"/>
        <v>Technical</v>
      </c>
      <c r="H350" s="3">
        <f t="shared" ca="1" si="119"/>
        <v>0</v>
      </c>
      <c r="I350" s="3">
        <f t="shared" ca="1" si="120"/>
        <v>1</v>
      </c>
      <c r="J350" s="3">
        <f t="shared" ca="1" si="121"/>
        <v>62511</v>
      </c>
      <c r="K350" s="3">
        <f t="shared" ca="1" si="122"/>
        <v>4</v>
      </c>
      <c r="L350" s="3" t="str">
        <f t="shared" ca="1" si="123"/>
        <v>Alberta</v>
      </c>
      <c r="M350" s="3">
        <f t="shared" ref="M350:M413" ca="1" si="126">J350*RANDBETWEEN(3,6)</f>
        <v>250044</v>
      </c>
      <c r="N350" s="3">
        <f t="shared" ca="1" si="124"/>
        <v>240469.96467494676</v>
      </c>
      <c r="O350" s="3">
        <f t="shared" ref="O350:O413" ca="1" si="127">I350*RAND()*J350</f>
        <v>4657.3124281877863</v>
      </c>
      <c r="P350" s="3">
        <f t="shared" ca="1" si="125"/>
        <v>1971</v>
      </c>
      <c r="Q350" s="3">
        <f t="shared" ref="Q350:Q413" ca="1" si="128">RAND()*J350</f>
        <v>32803.916957758374</v>
      </c>
      <c r="R350" s="3">
        <f t="shared" ref="R350:R413" ca="1" si="129">RAND()*J350*1.5</f>
        <v>70208.471000865553</v>
      </c>
      <c r="S350" s="3">
        <f t="shared" ref="S350:S413" ca="1" si="130">M350+O350+R350</f>
        <v>324909.78342905332</v>
      </c>
      <c r="T350" s="3">
        <f t="shared" ref="T350:T413" ca="1" si="131">N350+P350+Q350</f>
        <v>275244.88163270516</v>
      </c>
      <c r="U350" s="3">
        <f t="shared" ref="U350:U413" ca="1" si="132">S350-T350</f>
        <v>49664.90179634816</v>
      </c>
    </row>
    <row r="351" spans="1:21" x14ac:dyDescent="0.3">
      <c r="A351" s="3">
        <f t="shared" ca="1" si="113"/>
        <v>2</v>
      </c>
      <c r="B351" s="3" t="str">
        <f t="shared" ca="1" si="114"/>
        <v>Women</v>
      </c>
      <c r="C351" s="3">
        <f t="shared" ca="1" si="115"/>
        <v>37</v>
      </c>
      <c r="D351" s="3">
        <f t="shared" ca="1" si="116"/>
        <v>4</v>
      </c>
      <c r="E351" s="3" t="str">
        <f t="shared" ca="1" si="117"/>
        <v>IT</v>
      </c>
      <c r="F351" s="3">
        <f t="shared" ca="1" si="118"/>
        <v>5</v>
      </c>
      <c r="G351" s="3" t="str">
        <f t="shared" ca="1" si="112"/>
        <v>Other</v>
      </c>
      <c r="H351" s="3">
        <f t="shared" ca="1" si="119"/>
        <v>1</v>
      </c>
      <c r="I351" s="3">
        <f t="shared" ca="1" si="120"/>
        <v>1</v>
      </c>
      <c r="J351" s="3">
        <f t="shared" ca="1" si="121"/>
        <v>26670</v>
      </c>
      <c r="K351" s="3">
        <f t="shared" ca="1" si="122"/>
        <v>7</v>
      </c>
      <c r="L351" s="3" t="str">
        <f t="shared" ca="1" si="123"/>
        <v>Ontario</v>
      </c>
      <c r="M351" s="3">
        <f t="shared" ca="1" si="126"/>
        <v>106680</v>
      </c>
      <c r="N351" s="3">
        <f t="shared" ca="1" si="124"/>
        <v>15051.742084435746</v>
      </c>
      <c r="O351" s="3">
        <f t="shared" ca="1" si="127"/>
        <v>11456.638483540162</v>
      </c>
      <c r="P351" s="3">
        <f t="shared" ca="1" si="125"/>
        <v>4203</v>
      </c>
      <c r="Q351" s="3">
        <f t="shared" ca="1" si="128"/>
        <v>2138.1350180584536</v>
      </c>
      <c r="R351" s="3">
        <f t="shared" ca="1" si="129"/>
        <v>25347.108567249918</v>
      </c>
      <c r="S351" s="3">
        <f t="shared" ca="1" si="130"/>
        <v>143483.74705079006</v>
      </c>
      <c r="T351" s="3">
        <f t="shared" ca="1" si="131"/>
        <v>21392.8771024942</v>
      </c>
      <c r="U351" s="3">
        <f t="shared" ca="1" si="132"/>
        <v>122090.86994829586</v>
      </c>
    </row>
    <row r="352" spans="1:21" x14ac:dyDescent="0.3">
      <c r="A352" s="3">
        <f t="shared" ca="1" si="113"/>
        <v>2</v>
      </c>
      <c r="B352" s="3" t="str">
        <f t="shared" ca="1" si="114"/>
        <v>Women</v>
      </c>
      <c r="C352" s="3">
        <f t="shared" ca="1" si="115"/>
        <v>38</v>
      </c>
      <c r="D352" s="3">
        <f t="shared" ca="1" si="116"/>
        <v>6</v>
      </c>
      <c r="E352" s="3" t="str">
        <f t="shared" ca="1" si="117"/>
        <v>Agriculture</v>
      </c>
      <c r="F352" s="3">
        <f t="shared" ca="1" si="118"/>
        <v>1</v>
      </c>
      <c r="G352" s="3" t="str">
        <f t="shared" ca="1" si="112"/>
        <v>High School</v>
      </c>
      <c r="H352" s="3">
        <f t="shared" ca="1" si="119"/>
        <v>0</v>
      </c>
      <c r="I352" s="3">
        <f t="shared" ca="1" si="120"/>
        <v>3</v>
      </c>
      <c r="J352" s="3">
        <f t="shared" ca="1" si="121"/>
        <v>79944</v>
      </c>
      <c r="K352" s="3">
        <f t="shared" ca="1" si="122"/>
        <v>1</v>
      </c>
      <c r="L352" s="3" t="str">
        <f t="shared" ca="1" si="123"/>
        <v>Yukon</v>
      </c>
      <c r="M352" s="3">
        <f t="shared" ca="1" si="126"/>
        <v>399720</v>
      </c>
      <c r="N352" s="3">
        <f t="shared" ca="1" si="124"/>
        <v>158158.78183116912</v>
      </c>
      <c r="O352" s="3">
        <f t="shared" ca="1" si="127"/>
        <v>78259.335222436726</v>
      </c>
      <c r="P352" s="3">
        <f t="shared" ca="1" si="125"/>
        <v>28181</v>
      </c>
      <c r="Q352" s="3">
        <f t="shared" ca="1" si="128"/>
        <v>69783.610819509704</v>
      </c>
      <c r="R352" s="3">
        <f t="shared" ca="1" si="129"/>
        <v>85429.742482168251</v>
      </c>
      <c r="S352" s="3">
        <f t="shared" ca="1" si="130"/>
        <v>563409.07770460495</v>
      </c>
      <c r="T352" s="3">
        <f t="shared" ca="1" si="131"/>
        <v>256123.39265067881</v>
      </c>
      <c r="U352" s="3">
        <f t="shared" ca="1" si="132"/>
        <v>307285.68505392614</v>
      </c>
    </row>
    <row r="353" spans="1:21" x14ac:dyDescent="0.3">
      <c r="A353" s="3">
        <f t="shared" ca="1" si="113"/>
        <v>2</v>
      </c>
      <c r="B353" s="3" t="str">
        <f t="shared" ca="1" si="114"/>
        <v>Women</v>
      </c>
      <c r="C353" s="3">
        <f t="shared" ca="1" si="115"/>
        <v>44</v>
      </c>
      <c r="D353" s="3">
        <f t="shared" ca="1" si="116"/>
        <v>2</v>
      </c>
      <c r="E353" s="3" t="str">
        <f t="shared" ca="1" si="117"/>
        <v>Construction</v>
      </c>
      <c r="F353" s="3">
        <f t="shared" ca="1" si="118"/>
        <v>5</v>
      </c>
      <c r="G353" s="3" t="str">
        <f t="shared" ca="1" si="112"/>
        <v>Other</v>
      </c>
      <c r="H353" s="3">
        <f t="shared" ca="1" si="119"/>
        <v>2</v>
      </c>
      <c r="I353" s="3">
        <f t="shared" ca="1" si="120"/>
        <v>2</v>
      </c>
      <c r="J353" s="3">
        <f t="shared" ca="1" si="121"/>
        <v>56628</v>
      </c>
      <c r="K353" s="3">
        <f t="shared" ca="1" si="122"/>
        <v>12</v>
      </c>
      <c r="L353" s="3" t="str">
        <f t="shared" ca="1" si="123"/>
        <v>Prince Edward Island</v>
      </c>
      <c r="M353" s="3">
        <f t="shared" ca="1" si="126"/>
        <v>226512</v>
      </c>
      <c r="N353" s="3">
        <f t="shared" ca="1" si="124"/>
        <v>208328.61775202196</v>
      </c>
      <c r="O353" s="3">
        <f t="shared" ca="1" si="127"/>
        <v>79430.9620956906</v>
      </c>
      <c r="P353" s="3">
        <f t="shared" ca="1" si="125"/>
        <v>14490</v>
      </c>
      <c r="Q353" s="3">
        <f t="shared" ca="1" si="128"/>
        <v>40483.891312034568</v>
      </c>
      <c r="R353" s="3">
        <f t="shared" ca="1" si="129"/>
        <v>51143.291526851659</v>
      </c>
      <c r="S353" s="3">
        <f t="shared" ca="1" si="130"/>
        <v>357086.25362254225</v>
      </c>
      <c r="T353" s="3">
        <f t="shared" ca="1" si="131"/>
        <v>263302.50906405656</v>
      </c>
      <c r="U353" s="3">
        <f t="shared" ca="1" si="132"/>
        <v>93783.744558485691</v>
      </c>
    </row>
    <row r="354" spans="1:21" x14ac:dyDescent="0.3">
      <c r="A354" s="3">
        <f t="shared" ca="1" si="113"/>
        <v>1</v>
      </c>
      <c r="B354" s="3" t="str">
        <f t="shared" ca="1" si="114"/>
        <v>Men</v>
      </c>
      <c r="C354" s="3">
        <f t="shared" ca="1" si="115"/>
        <v>43</v>
      </c>
      <c r="D354" s="3">
        <f t="shared" ca="1" si="116"/>
        <v>4</v>
      </c>
      <c r="E354" s="3" t="str">
        <f t="shared" ca="1" si="117"/>
        <v>IT</v>
      </c>
      <c r="F354" s="3">
        <f t="shared" ca="1" si="118"/>
        <v>1</v>
      </c>
      <c r="G354" s="3" t="str">
        <f t="shared" ca="1" si="112"/>
        <v>High School</v>
      </c>
      <c r="H354" s="3">
        <f t="shared" ca="1" si="119"/>
        <v>2</v>
      </c>
      <c r="I354" s="3">
        <f t="shared" ca="1" si="120"/>
        <v>3</v>
      </c>
      <c r="J354" s="3">
        <f t="shared" ca="1" si="121"/>
        <v>45538</v>
      </c>
      <c r="K354" s="3">
        <f t="shared" ca="1" si="122"/>
        <v>7</v>
      </c>
      <c r="L354" s="3" t="str">
        <f t="shared" ca="1" si="123"/>
        <v>Ontario</v>
      </c>
      <c r="M354" s="3">
        <f t="shared" ca="1" si="126"/>
        <v>182152</v>
      </c>
      <c r="N354" s="3">
        <f t="shared" ca="1" si="124"/>
        <v>52018.773336275517</v>
      </c>
      <c r="O354" s="3">
        <f t="shared" ca="1" si="127"/>
        <v>18417.807682126462</v>
      </c>
      <c r="P354" s="3">
        <f t="shared" ca="1" si="125"/>
        <v>12211</v>
      </c>
      <c r="Q354" s="3">
        <f t="shared" ca="1" si="128"/>
        <v>1392.7765281942525</v>
      </c>
      <c r="R354" s="3">
        <f t="shared" ca="1" si="129"/>
        <v>5300.0389106348521</v>
      </c>
      <c r="S354" s="3">
        <f t="shared" ca="1" si="130"/>
        <v>205869.84659276131</v>
      </c>
      <c r="T354" s="3">
        <f t="shared" ca="1" si="131"/>
        <v>65622.549864469765</v>
      </c>
      <c r="U354" s="3">
        <f t="shared" ca="1" si="132"/>
        <v>140247.29672829155</v>
      </c>
    </row>
    <row r="355" spans="1:21" x14ac:dyDescent="0.3">
      <c r="A355" s="3">
        <f t="shared" ca="1" si="113"/>
        <v>2</v>
      </c>
      <c r="B355" s="3" t="str">
        <f t="shared" ca="1" si="114"/>
        <v>Women</v>
      </c>
      <c r="C355" s="3">
        <f t="shared" ca="1" si="115"/>
        <v>38</v>
      </c>
      <c r="D355" s="3">
        <f t="shared" ca="1" si="116"/>
        <v>2</v>
      </c>
      <c r="E355" s="3" t="str">
        <f t="shared" ca="1" si="117"/>
        <v>Construction</v>
      </c>
      <c r="F355" s="3">
        <f t="shared" ca="1" si="118"/>
        <v>2</v>
      </c>
      <c r="G355" s="3" t="str">
        <f t="shared" ca="1" si="112"/>
        <v>College</v>
      </c>
      <c r="H355" s="3">
        <f t="shared" ca="1" si="119"/>
        <v>1</v>
      </c>
      <c r="I355" s="3">
        <f t="shared" ca="1" si="120"/>
        <v>3</v>
      </c>
      <c r="J355" s="3">
        <f t="shared" ca="1" si="121"/>
        <v>74011</v>
      </c>
      <c r="K355" s="3">
        <f t="shared" ca="1" si="122"/>
        <v>13</v>
      </c>
      <c r="L355" s="3" t="str">
        <f t="shared" ca="1" si="123"/>
        <v>Prince Edward Island</v>
      </c>
      <c r="M355" s="3">
        <f t="shared" ca="1" si="126"/>
        <v>296044</v>
      </c>
      <c r="N355" s="3">
        <f t="shared" ca="1" si="124"/>
        <v>234869.71997770068</v>
      </c>
      <c r="O355" s="3">
        <f t="shared" ca="1" si="127"/>
        <v>139159.64656071577</v>
      </c>
      <c r="P355" s="3">
        <f t="shared" ca="1" si="125"/>
        <v>81286</v>
      </c>
      <c r="Q355" s="3">
        <f t="shared" ca="1" si="128"/>
        <v>64463.830241271397</v>
      </c>
      <c r="R355" s="3">
        <f t="shared" ca="1" si="129"/>
        <v>72455.73318642602</v>
      </c>
      <c r="S355" s="3">
        <f t="shared" ca="1" si="130"/>
        <v>507659.37974714173</v>
      </c>
      <c r="T355" s="3">
        <f t="shared" ca="1" si="131"/>
        <v>380619.55021897209</v>
      </c>
      <c r="U355" s="3">
        <f t="shared" ca="1" si="132"/>
        <v>127039.82952816965</v>
      </c>
    </row>
    <row r="356" spans="1:21" x14ac:dyDescent="0.3">
      <c r="A356" s="3">
        <f t="shared" ca="1" si="113"/>
        <v>1</v>
      </c>
      <c r="B356" s="3" t="str">
        <f t="shared" ca="1" si="114"/>
        <v>Men</v>
      </c>
      <c r="C356" s="3">
        <f t="shared" ca="1" si="115"/>
        <v>26</v>
      </c>
      <c r="D356" s="3">
        <f t="shared" ca="1" si="116"/>
        <v>6</v>
      </c>
      <c r="E356" s="3" t="str">
        <f t="shared" ca="1" si="117"/>
        <v>Agriculture</v>
      </c>
      <c r="F356" s="3">
        <f t="shared" ca="1" si="118"/>
        <v>1</v>
      </c>
      <c r="G356" s="3" t="str">
        <f t="shared" ca="1" si="112"/>
        <v>High School</v>
      </c>
      <c r="H356" s="3">
        <f t="shared" ca="1" si="119"/>
        <v>0</v>
      </c>
      <c r="I356" s="3">
        <f t="shared" ca="1" si="120"/>
        <v>1</v>
      </c>
      <c r="J356" s="3">
        <f t="shared" ca="1" si="121"/>
        <v>55204</v>
      </c>
      <c r="K356" s="3">
        <f t="shared" ca="1" si="122"/>
        <v>5</v>
      </c>
      <c r="L356" s="3" t="str">
        <f t="shared" ca="1" si="123"/>
        <v>Nunavut</v>
      </c>
      <c r="M356" s="3">
        <f t="shared" ca="1" si="126"/>
        <v>276020</v>
      </c>
      <c r="N356" s="3">
        <f t="shared" ca="1" si="124"/>
        <v>86641.160025342557</v>
      </c>
      <c r="O356" s="3">
        <f t="shared" ca="1" si="127"/>
        <v>46018.077484013971</v>
      </c>
      <c r="P356" s="3">
        <f t="shared" ca="1" si="125"/>
        <v>29633</v>
      </c>
      <c r="Q356" s="3">
        <f t="shared" ca="1" si="128"/>
        <v>7331.9056700509909</v>
      </c>
      <c r="R356" s="3">
        <f t="shared" ca="1" si="129"/>
        <v>11201.929565264703</v>
      </c>
      <c r="S356" s="3">
        <f t="shared" ca="1" si="130"/>
        <v>333240.00704927871</v>
      </c>
      <c r="T356" s="3">
        <f t="shared" ca="1" si="131"/>
        <v>123606.06569539355</v>
      </c>
      <c r="U356" s="3">
        <f t="shared" ca="1" si="132"/>
        <v>209633.94135388517</v>
      </c>
    </row>
    <row r="357" spans="1:21" x14ac:dyDescent="0.3">
      <c r="A357" s="3">
        <f t="shared" ca="1" si="113"/>
        <v>1</v>
      </c>
      <c r="B357" s="3" t="str">
        <f t="shared" ca="1" si="114"/>
        <v>Men</v>
      </c>
      <c r="C357" s="3">
        <f t="shared" ca="1" si="115"/>
        <v>39</v>
      </c>
      <c r="D357" s="3">
        <f t="shared" ca="1" si="116"/>
        <v>1</v>
      </c>
      <c r="E357" s="3" t="str">
        <f t="shared" ca="1" si="117"/>
        <v>Health</v>
      </c>
      <c r="F357" s="3">
        <f t="shared" ca="1" si="118"/>
        <v>1</v>
      </c>
      <c r="G357" s="3" t="str">
        <f t="shared" ca="1" si="112"/>
        <v>High School</v>
      </c>
      <c r="H357" s="3">
        <f t="shared" ca="1" si="119"/>
        <v>3</v>
      </c>
      <c r="I357" s="3">
        <f t="shared" ca="1" si="120"/>
        <v>1</v>
      </c>
      <c r="J357" s="3">
        <f t="shared" ca="1" si="121"/>
        <v>81221</v>
      </c>
      <c r="K357" s="3">
        <f t="shared" ca="1" si="122"/>
        <v>9</v>
      </c>
      <c r="L357" s="3" t="str">
        <f t="shared" ca="1" si="123"/>
        <v>New Foundland</v>
      </c>
      <c r="M357" s="3">
        <f t="shared" ca="1" si="126"/>
        <v>243663</v>
      </c>
      <c r="N357" s="3">
        <f t="shared" ca="1" si="124"/>
        <v>80971.969781868363</v>
      </c>
      <c r="O357" s="3">
        <f t="shared" ca="1" si="127"/>
        <v>45235.12245696121</v>
      </c>
      <c r="P357" s="3">
        <f t="shared" ca="1" si="125"/>
        <v>1804</v>
      </c>
      <c r="Q357" s="3">
        <f t="shared" ca="1" si="128"/>
        <v>65299.026663747929</v>
      </c>
      <c r="R357" s="3">
        <f t="shared" ca="1" si="129"/>
        <v>70062.317618804256</v>
      </c>
      <c r="S357" s="3">
        <f t="shared" ca="1" si="130"/>
        <v>358960.44007576548</v>
      </c>
      <c r="T357" s="3">
        <f t="shared" ca="1" si="131"/>
        <v>148074.9964456163</v>
      </c>
      <c r="U357" s="3">
        <f t="shared" ca="1" si="132"/>
        <v>210885.44363014918</v>
      </c>
    </row>
    <row r="358" spans="1:21" x14ac:dyDescent="0.3">
      <c r="A358" s="3">
        <f t="shared" ca="1" si="113"/>
        <v>1</v>
      </c>
      <c r="B358" s="3" t="str">
        <f t="shared" ca="1" si="114"/>
        <v>Men</v>
      </c>
      <c r="C358" s="3">
        <f t="shared" ca="1" si="115"/>
        <v>26</v>
      </c>
      <c r="D358" s="3">
        <f t="shared" ca="1" si="116"/>
        <v>3</v>
      </c>
      <c r="E358" s="3" t="str">
        <f t="shared" ca="1" si="117"/>
        <v>Teaching</v>
      </c>
      <c r="F358" s="3">
        <f t="shared" ca="1" si="118"/>
        <v>4</v>
      </c>
      <c r="G358" s="3" t="str">
        <f t="shared" ca="1" si="112"/>
        <v>Technical</v>
      </c>
      <c r="H358" s="3">
        <f t="shared" ca="1" si="119"/>
        <v>2</v>
      </c>
      <c r="I358" s="3">
        <f t="shared" ca="1" si="120"/>
        <v>3</v>
      </c>
      <c r="J358" s="3">
        <f t="shared" ca="1" si="121"/>
        <v>88745</v>
      </c>
      <c r="K358" s="3">
        <f t="shared" ca="1" si="122"/>
        <v>12</v>
      </c>
      <c r="L358" s="3" t="str">
        <f t="shared" ca="1" si="123"/>
        <v>Prince Edward Island</v>
      </c>
      <c r="M358" s="3">
        <f t="shared" ca="1" si="126"/>
        <v>354980</v>
      </c>
      <c r="N358" s="3">
        <f t="shared" ca="1" si="124"/>
        <v>44746.987734714872</v>
      </c>
      <c r="O358" s="3">
        <f t="shared" ca="1" si="127"/>
        <v>264354.13963156956</v>
      </c>
      <c r="P358" s="3">
        <f t="shared" ca="1" si="125"/>
        <v>118890</v>
      </c>
      <c r="Q358" s="3">
        <f t="shared" ca="1" si="128"/>
        <v>67236.072420643599</v>
      </c>
      <c r="R358" s="3">
        <f t="shared" ca="1" si="129"/>
        <v>37528.717141697649</v>
      </c>
      <c r="S358" s="3">
        <f t="shared" ca="1" si="130"/>
        <v>656862.85677326727</v>
      </c>
      <c r="T358" s="3">
        <f t="shared" ca="1" si="131"/>
        <v>230873.06015535846</v>
      </c>
      <c r="U358" s="3">
        <f t="shared" ca="1" si="132"/>
        <v>425989.79661790881</v>
      </c>
    </row>
    <row r="359" spans="1:21" x14ac:dyDescent="0.3">
      <c r="A359" s="3">
        <f t="shared" ca="1" si="113"/>
        <v>2</v>
      </c>
      <c r="B359" s="3" t="str">
        <f t="shared" ca="1" si="114"/>
        <v>Women</v>
      </c>
      <c r="C359" s="3">
        <f t="shared" ca="1" si="115"/>
        <v>26</v>
      </c>
      <c r="D359" s="3">
        <f t="shared" ca="1" si="116"/>
        <v>4</v>
      </c>
      <c r="E359" s="3" t="str">
        <f t="shared" ca="1" si="117"/>
        <v>IT</v>
      </c>
      <c r="F359" s="3">
        <f t="shared" ca="1" si="118"/>
        <v>1</v>
      </c>
      <c r="G359" s="3" t="str">
        <f t="shared" ca="1" si="112"/>
        <v>High School</v>
      </c>
      <c r="H359" s="3">
        <f t="shared" ca="1" si="119"/>
        <v>1</v>
      </c>
      <c r="I359" s="3">
        <f t="shared" ca="1" si="120"/>
        <v>1</v>
      </c>
      <c r="J359" s="3">
        <f t="shared" ca="1" si="121"/>
        <v>72885</v>
      </c>
      <c r="K359" s="3">
        <f t="shared" ca="1" si="122"/>
        <v>4</v>
      </c>
      <c r="L359" s="3" t="str">
        <f t="shared" ca="1" si="123"/>
        <v>Alberta</v>
      </c>
      <c r="M359" s="3">
        <f t="shared" ca="1" si="126"/>
        <v>291540</v>
      </c>
      <c r="N359" s="3">
        <f t="shared" ca="1" si="124"/>
        <v>90690.430856356863</v>
      </c>
      <c r="O359" s="3">
        <f t="shared" ca="1" si="127"/>
        <v>20363.235361160536</v>
      </c>
      <c r="P359" s="3">
        <f t="shared" ca="1" si="125"/>
        <v>14558</v>
      </c>
      <c r="Q359" s="3">
        <f t="shared" ca="1" si="128"/>
        <v>62824.112814564091</v>
      </c>
      <c r="R359" s="3">
        <f t="shared" ca="1" si="129"/>
        <v>105105.42805878419</v>
      </c>
      <c r="S359" s="3">
        <f t="shared" ca="1" si="130"/>
        <v>417008.6634199447</v>
      </c>
      <c r="T359" s="3">
        <f t="shared" ca="1" si="131"/>
        <v>168072.54367092095</v>
      </c>
      <c r="U359" s="3">
        <f t="shared" ca="1" si="132"/>
        <v>248936.11974902375</v>
      </c>
    </row>
    <row r="360" spans="1:21" x14ac:dyDescent="0.3">
      <c r="A360" s="3">
        <f t="shared" ca="1" si="113"/>
        <v>2</v>
      </c>
      <c r="B360" s="3" t="str">
        <f t="shared" ca="1" si="114"/>
        <v>Women</v>
      </c>
      <c r="C360" s="3">
        <f t="shared" ca="1" si="115"/>
        <v>39</v>
      </c>
      <c r="D360" s="3">
        <f t="shared" ca="1" si="116"/>
        <v>3</v>
      </c>
      <c r="E360" s="3" t="str">
        <f t="shared" ca="1" si="117"/>
        <v>Teaching</v>
      </c>
      <c r="F360" s="3">
        <f t="shared" ca="1" si="118"/>
        <v>5</v>
      </c>
      <c r="G360" s="3" t="str">
        <f t="shared" ca="1" si="112"/>
        <v>Other</v>
      </c>
      <c r="H360" s="3">
        <f t="shared" ca="1" si="119"/>
        <v>3</v>
      </c>
      <c r="I360" s="3">
        <f t="shared" ca="1" si="120"/>
        <v>1</v>
      </c>
      <c r="J360" s="3">
        <f t="shared" ca="1" si="121"/>
        <v>73543</v>
      </c>
      <c r="K360" s="3">
        <f t="shared" ca="1" si="122"/>
        <v>6</v>
      </c>
      <c r="L360" s="3" t="str">
        <f t="shared" ca="1" si="123"/>
        <v>Saskatchewan</v>
      </c>
      <c r="M360" s="3">
        <f t="shared" ca="1" si="126"/>
        <v>220629</v>
      </c>
      <c r="N360" s="3">
        <f t="shared" ca="1" si="124"/>
        <v>150349.81383643619</v>
      </c>
      <c r="O360" s="3">
        <f t="shared" ca="1" si="127"/>
        <v>45547.567510766552</v>
      </c>
      <c r="P360" s="3">
        <f t="shared" ca="1" si="125"/>
        <v>18756</v>
      </c>
      <c r="Q360" s="3">
        <f t="shared" ca="1" si="128"/>
        <v>68943.112809218816</v>
      </c>
      <c r="R360" s="3">
        <f t="shared" ca="1" si="129"/>
        <v>102519.05881808972</v>
      </c>
      <c r="S360" s="3">
        <f t="shared" ca="1" si="130"/>
        <v>368695.62632885628</v>
      </c>
      <c r="T360" s="3">
        <f t="shared" ca="1" si="131"/>
        <v>238048.92664565501</v>
      </c>
      <c r="U360" s="3">
        <f t="shared" ca="1" si="132"/>
        <v>130646.69968320127</v>
      </c>
    </row>
    <row r="361" spans="1:21" x14ac:dyDescent="0.3">
      <c r="A361" s="3">
        <f t="shared" ca="1" si="113"/>
        <v>1</v>
      </c>
      <c r="B361" s="3" t="str">
        <f t="shared" ca="1" si="114"/>
        <v>Men</v>
      </c>
      <c r="C361" s="3">
        <f t="shared" ca="1" si="115"/>
        <v>27</v>
      </c>
      <c r="D361" s="3">
        <f t="shared" ca="1" si="116"/>
        <v>5</v>
      </c>
      <c r="E361" s="3" t="str">
        <f t="shared" ca="1" si="117"/>
        <v>General Work</v>
      </c>
      <c r="F361" s="3">
        <f t="shared" ca="1" si="118"/>
        <v>1</v>
      </c>
      <c r="G361" s="3" t="str">
        <f t="shared" ca="1" si="112"/>
        <v>High School</v>
      </c>
      <c r="H361" s="3">
        <f t="shared" ca="1" si="119"/>
        <v>1</v>
      </c>
      <c r="I361" s="3">
        <f t="shared" ca="1" si="120"/>
        <v>3</v>
      </c>
      <c r="J361" s="3">
        <f t="shared" ca="1" si="121"/>
        <v>58692</v>
      </c>
      <c r="K361" s="3">
        <f t="shared" ca="1" si="122"/>
        <v>7</v>
      </c>
      <c r="L361" s="3" t="str">
        <f t="shared" ca="1" si="123"/>
        <v>Ontario</v>
      </c>
      <c r="M361" s="3">
        <f t="shared" ca="1" si="126"/>
        <v>234768</v>
      </c>
      <c r="N361" s="3">
        <f t="shared" ca="1" si="124"/>
        <v>200836.71466852372</v>
      </c>
      <c r="O361" s="3">
        <f t="shared" ca="1" si="127"/>
        <v>74487.566787995034</v>
      </c>
      <c r="P361" s="3">
        <f t="shared" ca="1" si="125"/>
        <v>51587</v>
      </c>
      <c r="Q361" s="3">
        <f t="shared" ca="1" si="128"/>
        <v>41698.540299956388</v>
      </c>
      <c r="R361" s="3">
        <f t="shared" ca="1" si="129"/>
        <v>36280.247705630201</v>
      </c>
      <c r="S361" s="3">
        <f t="shared" ca="1" si="130"/>
        <v>345535.81449362525</v>
      </c>
      <c r="T361" s="3">
        <f t="shared" ca="1" si="131"/>
        <v>294122.25496848009</v>
      </c>
      <c r="U361" s="3">
        <f t="shared" ca="1" si="132"/>
        <v>51413.55952514516</v>
      </c>
    </row>
    <row r="362" spans="1:21" x14ac:dyDescent="0.3">
      <c r="A362" s="3">
        <f t="shared" ca="1" si="113"/>
        <v>2</v>
      </c>
      <c r="B362" s="3" t="str">
        <f t="shared" ca="1" si="114"/>
        <v>Women</v>
      </c>
      <c r="C362" s="3">
        <f t="shared" ca="1" si="115"/>
        <v>42</v>
      </c>
      <c r="D362" s="3">
        <f t="shared" ca="1" si="116"/>
        <v>4</v>
      </c>
      <c r="E362" s="3" t="str">
        <f t="shared" ca="1" si="117"/>
        <v>IT</v>
      </c>
      <c r="F362" s="3">
        <f t="shared" ca="1" si="118"/>
        <v>4</v>
      </c>
      <c r="G362" s="3" t="str">
        <f t="shared" ca="1" si="112"/>
        <v>Technical</v>
      </c>
      <c r="H362" s="3">
        <f t="shared" ca="1" si="119"/>
        <v>0</v>
      </c>
      <c r="I362" s="3">
        <f t="shared" ca="1" si="120"/>
        <v>2</v>
      </c>
      <c r="J362" s="3">
        <f t="shared" ca="1" si="121"/>
        <v>80421</v>
      </c>
      <c r="K362" s="3">
        <f t="shared" ca="1" si="122"/>
        <v>11</v>
      </c>
      <c r="L362" s="3" t="str">
        <f t="shared" ca="1" si="123"/>
        <v>Nova Scotia</v>
      </c>
      <c r="M362" s="3">
        <f t="shared" ca="1" si="126"/>
        <v>482526</v>
      </c>
      <c r="N362" s="3">
        <f t="shared" ca="1" si="124"/>
        <v>428786.13195774541</v>
      </c>
      <c r="O362" s="3">
        <f t="shared" ca="1" si="127"/>
        <v>132875.73313646051</v>
      </c>
      <c r="P362" s="3">
        <f t="shared" ca="1" si="125"/>
        <v>6072</v>
      </c>
      <c r="Q362" s="3">
        <f t="shared" ca="1" si="128"/>
        <v>60041.780824190268</v>
      </c>
      <c r="R362" s="3">
        <f t="shared" ca="1" si="129"/>
        <v>63656.259948137464</v>
      </c>
      <c r="S362" s="3">
        <f t="shared" ca="1" si="130"/>
        <v>679057.99308459798</v>
      </c>
      <c r="T362" s="3">
        <f t="shared" ca="1" si="131"/>
        <v>494899.91278193565</v>
      </c>
      <c r="U362" s="3">
        <f t="shared" ca="1" si="132"/>
        <v>184158.08030266233</v>
      </c>
    </row>
    <row r="363" spans="1:21" x14ac:dyDescent="0.3">
      <c r="A363" s="3">
        <f t="shared" ca="1" si="113"/>
        <v>1</v>
      </c>
      <c r="B363" s="3" t="str">
        <f t="shared" ca="1" si="114"/>
        <v>Men</v>
      </c>
      <c r="C363" s="3">
        <f t="shared" ca="1" si="115"/>
        <v>29</v>
      </c>
      <c r="D363" s="3">
        <f t="shared" ca="1" si="116"/>
        <v>1</v>
      </c>
      <c r="E363" s="3" t="str">
        <f t="shared" ca="1" si="117"/>
        <v>Health</v>
      </c>
      <c r="F363" s="3">
        <f t="shared" ca="1" si="118"/>
        <v>2</v>
      </c>
      <c r="G363" s="3" t="str">
        <f t="shared" ca="1" si="112"/>
        <v>College</v>
      </c>
      <c r="H363" s="3">
        <f t="shared" ca="1" si="119"/>
        <v>1</v>
      </c>
      <c r="I363" s="3">
        <f t="shared" ca="1" si="120"/>
        <v>1</v>
      </c>
      <c r="J363" s="3">
        <f t="shared" ca="1" si="121"/>
        <v>35865</v>
      </c>
      <c r="K363" s="3">
        <f t="shared" ca="1" si="122"/>
        <v>1</v>
      </c>
      <c r="L363" s="3" t="str">
        <f t="shared" ca="1" si="123"/>
        <v>Yukon</v>
      </c>
      <c r="M363" s="3">
        <f t="shared" ca="1" si="126"/>
        <v>179325</v>
      </c>
      <c r="N363" s="3">
        <f t="shared" ca="1" si="124"/>
        <v>90255.182520645467</v>
      </c>
      <c r="O363" s="3">
        <f t="shared" ca="1" si="127"/>
        <v>13796.457006214456</v>
      </c>
      <c r="P363" s="3">
        <f t="shared" ca="1" si="125"/>
        <v>9453</v>
      </c>
      <c r="Q363" s="3">
        <f t="shared" ca="1" si="128"/>
        <v>21458.050097755702</v>
      </c>
      <c r="R363" s="3">
        <f t="shared" ca="1" si="129"/>
        <v>27315.905661753775</v>
      </c>
      <c r="S363" s="3">
        <f t="shared" ca="1" si="130"/>
        <v>220437.36266796823</v>
      </c>
      <c r="T363" s="3">
        <f t="shared" ca="1" si="131"/>
        <v>121166.23261840118</v>
      </c>
      <c r="U363" s="3">
        <f t="shared" ca="1" si="132"/>
        <v>99271.130049567058</v>
      </c>
    </row>
    <row r="364" spans="1:21" x14ac:dyDescent="0.3">
      <c r="A364" s="3">
        <f t="shared" ca="1" si="113"/>
        <v>2</v>
      </c>
      <c r="B364" s="3" t="str">
        <f t="shared" ca="1" si="114"/>
        <v>Women</v>
      </c>
      <c r="C364" s="3">
        <f t="shared" ca="1" si="115"/>
        <v>31</v>
      </c>
      <c r="D364" s="3">
        <f t="shared" ca="1" si="116"/>
        <v>2</v>
      </c>
      <c r="E364" s="3" t="str">
        <f t="shared" ca="1" si="117"/>
        <v>Construction</v>
      </c>
      <c r="F364" s="3">
        <f t="shared" ca="1" si="118"/>
        <v>1</v>
      </c>
      <c r="G364" s="3" t="str">
        <f t="shared" ca="1" si="112"/>
        <v>High School</v>
      </c>
      <c r="H364" s="3">
        <f t="shared" ca="1" si="119"/>
        <v>4</v>
      </c>
      <c r="I364" s="3">
        <f t="shared" ca="1" si="120"/>
        <v>3</v>
      </c>
      <c r="J364" s="3">
        <f t="shared" ca="1" si="121"/>
        <v>65467</v>
      </c>
      <c r="K364" s="3">
        <f t="shared" ca="1" si="122"/>
        <v>8</v>
      </c>
      <c r="L364" s="3" t="str">
        <f t="shared" ca="1" si="123"/>
        <v>Quebec</v>
      </c>
      <c r="M364" s="3">
        <f t="shared" ca="1" si="126"/>
        <v>196401</v>
      </c>
      <c r="N364" s="3">
        <f t="shared" ca="1" si="124"/>
        <v>40185.260729572146</v>
      </c>
      <c r="O364" s="3">
        <f t="shared" ca="1" si="127"/>
        <v>35963.298993164026</v>
      </c>
      <c r="P364" s="3">
        <f t="shared" ca="1" si="125"/>
        <v>28727</v>
      </c>
      <c r="Q364" s="3">
        <f t="shared" ca="1" si="128"/>
        <v>31968.948965351687</v>
      </c>
      <c r="R364" s="3">
        <f t="shared" ca="1" si="129"/>
        <v>81253.488320196106</v>
      </c>
      <c r="S364" s="3">
        <f t="shared" ca="1" si="130"/>
        <v>313617.78731336014</v>
      </c>
      <c r="T364" s="3">
        <f t="shared" ca="1" si="131"/>
        <v>100881.20969492383</v>
      </c>
      <c r="U364" s="3">
        <f t="shared" ca="1" si="132"/>
        <v>212736.57761843631</v>
      </c>
    </row>
    <row r="365" spans="1:21" x14ac:dyDescent="0.3">
      <c r="A365" s="3">
        <f t="shared" ca="1" si="113"/>
        <v>1</v>
      </c>
      <c r="B365" s="3" t="str">
        <f t="shared" ca="1" si="114"/>
        <v>Men</v>
      </c>
      <c r="C365" s="3">
        <f t="shared" ca="1" si="115"/>
        <v>39</v>
      </c>
      <c r="D365" s="3">
        <f t="shared" ca="1" si="116"/>
        <v>4</v>
      </c>
      <c r="E365" s="3" t="str">
        <f t="shared" ca="1" si="117"/>
        <v>IT</v>
      </c>
      <c r="F365" s="3">
        <f t="shared" ca="1" si="118"/>
        <v>2</v>
      </c>
      <c r="G365" s="3" t="str">
        <f t="shared" ca="1" si="112"/>
        <v>College</v>
      </c>
      <c r="H365" s="3">
        <f t="shared" ca="1" si="119"/>
        <v>1</v>
      </c>
      <c r="I365" s="3">
        <f t="shared" ca="1" si="120"/>
        <v>1</v>
      </c>
      <c r="J365" s="3">
        <f t="shared" ca="1" si="121"/>
        <v>78138</v>
      </c>
      <c r="K365" s="3">
        <f t="shared" ca="1" si="122"/>
        <v>10</v>
      </c>
      <c r="L365" s="3" t="str">
        <f t="shared" ca="1" si="123"/>
        <v>New Brunckwick</v>
      </c>
      <c r="M365" s="3">
        <f t="shared" ca="1" si="126"/>
        <v>312552</v>
      </c>
      <c r="N365" s="3">
        <f t="shared" ca="1" si="124"/>
        <v>119555.08526311858</v>
      </c>
      <c r="O365" s="3">
        <f t="shared" ca="1" si="127"/>
        <v>69166.504100613485</v>
      </c>
      <c r="P365" s="3">
        <f t="shared" ca="1" si="125"/>
        <v>42362</v>
      </c>
      <c r="Q365" s="3">
        <f t="shared" ca="1" si="128"/>
        <v>7958.1870961115364</v>
      </c>
      <c r="R365" s="3">
        <f t="shared" ca="1" si="129"/>
        <v>14511.466442235011</v>
      </c>
      <c r="S365" s="3">
        <f t="shared" ca="1" si="130"/>
        <v>396229.97054284846</v>
      </c>
      <c r="T365" s="3">
        <f t="shared" ca="1" si="131"/>
        <v>169875.27235923012</v>
      </c>
      <c r="U365" s="3">
        <f t="shared" ca="1" si="132"/>
        <v>226354.69818361834</v>
      </c>
    </row>
    <row r="366" spans="1:21" x14ac:dyDescent="0.3">
      <c r="A366" s="3">
        <f t="shared" ca="1" si="113"/>
        <v>1</v>
      </c>
      <c r="B366" s="3" t="str">
        <f t="shared" ca="1" si="114"/>
        <v>Men</v>
      </c>
      <c r="C366" s="3">
        <f t="shared" ca="1" si="115"/>
        <v>25</v>
      </c>
      <c r="D366" s="3">
        <f t="shared" ca="1" si="116"/>
        <v>6</v>
      </c>
      <c r="E366" s="3" t="str">
        <f t="shared" ca="1" si="117"/>
        <v>Agriculture</v>
      </c>
      <c r="F366" s="3">
        <f t="shared" ca="1" si="118"/>
        <v>1</v>
      </c>
      <c r="G366" s="3" t="str">
        <f t="shared" ca="1" si="112"/>
        <v>High School</v>
      </c>
      <c r="H366" s="3">
        <f t="shared" ca="1" si="119"/>
        <v>0</v>
      </c>
      <c r="I366" s="3">
        <f t="shared" ca="1" si="120"/>
        <v>1</v>
      </c>
      <c r="J366" s="3">
        <f t="shared" ca="1" si="121"/>
        <v>46452</v>
      </c>
      <c r="K366" s="3">
        <f t="shared" ca="1" si="122"/>
        <v>1</v>
      </c>
      <c r="L366" s="3" t="str">
        <f t="shared" ca="1" si="123"/>
        <v>Yukon</v>
      </c>
      <c r="M366" s="3">
        <f t="shared" ca="1" si="126"/>
        <v>278712</v>
      </c>
      <c r="N366" s="3">
        <f t="shared" ca="1" si="124"/>
        <v>256914.46506273371</v>
      </c>
      <c r="O366" s="3">
        <f t="shared" ca="1" si="127"/>
        <v>16953.794512013472</v>
      </c>
      <c r="P366" s="3">
        <f t="shared" ca="1" si="125"/>
        <v>11054</v>
      </c>
      <c r="Q366" s="3">
        <f t="shared" ca="1" si="128"/>
        <v>40256.290966897453</v>
      </c>
      <c r="R366" s="3">
        <f t="shared" ca="1" si="129"/>
        <v>64307.34882333914</v>
      </c>
      <c r="S366" s="3">
        <f t="shared" ca="1" si="130"/>
        <v>359973.14333535265</v>
      </c>
      <c r="T366" s="3">
        <f t="shared" ca="1" si="131"/>
        <v>308224.75602963119</v>
      </c>
      <c r="U366" s="3">
        <f t="shared" ca="1" si="132"/>
        <v>51748.387305721466</v>
      </c>
    </row>
    <row r="367" spans="1:21" x14ac:dyDescent="0.3">
      <c r="A367" s="3">
        <f t="shared" ca="1" si="113"/>
        <v>2</v>
      </c>
      <c r="B367" s="3" t="str">
        <f t="shared" ca="1" si="114"/>
        <v>Women</v>
      </c>
      <c r="C367" s="3">
        <f t="shared" ca="1" si="115"/>
        <v>36</v>
      </c>
      <c r="D367" s="3">
        <f t="shared" ca="1" si="116"/>
        <v>4</v>
      </c>
      <c r="E367" s="3" t="str">
        <f t="shared" ca="1" si="117"/>
        <v>IT</v>
      </c>
      <c r="F367" s="3">
        <f t="shared" ca="1" si="118"/>
        <v>3</v>
      </c>
      <c r="G367" s="3" t="str">
        <f t="shared" ca="1" si="112"/>
        <v>University</v>
      </c>
      <c r="H367" s="3">
        <f t="shared" ca="1" si="119"/>
        <v>0</v>
      </c>
      <c r="I367" s="3">
        <f t="shared" ca="1" si="120"/>
        <v>3</v>
      </c>
      <c r="J367" s="3">
        <f t="shared" ca="1" si="121"/>
        <v>52150</v>
      </c>
      <c r="K367" s="3">
        <f t="shared" ca="1" si="122"/>
        <v>6</v>
      </c>
      <c r="L367" s="3" t="str">
        <f t="shared" ca="1" si="123"/>
        <v>Saskatchewan</v>
      </c>
      <c r="M367" s="3">
        <f t="shared" ca="1" si="126"/>
        <v>156450</v>
      </c>
      <c r="N367" s="3">
        <f t="shared" ca="1" si="124"/>
        <v>55482.101780048783</v>
      </c>
      <c r="O367" s="3">
        <f t="shared" ca="1" si="127"/>
        <v>127632.00774680717</v>
      </c>
      <c r="P367" s="3">
        <f t="shared" ca="1" si="125"/>
        <v>3267</v>
      </c>
      <c r="Q367" s="3">
        <f t="shared" ca="1" si="128"/>
        <v>8185.7701586895355</v>
      </c>
      <c r="R367" s="3">
        <f t="shared" ca="1" si="129"/>
        <v>67585.876740518725</v>
      </c>
      <c r="S367" s="3">
        <f t="shared" ca="1" si="130"/>
        <v>351667.88448732591</v>
      </c>
      <c r="T367" s="3">
        <f t="shared" ca="1" si="131"/>
        <v>66934.871938738317</v>
      </c>
      <c r="U367" s="3">
        <f t="shared" ca="1" si="132"/>
        <v>284733.01254858758</v>
      </c>
    </row>
    <row r="368" spans="1:21" x14ac:dyDescent="0.3">
      <c r="A368" s="3">
        <f t="shared" ca="1" si="113"/>
        <v>1</v>
      </c>
      <c r="B368" s="3" t="str">
        <f t="shared" ca="1" si="114"/>
        <v>Men</v>
      </c>
      <c r="C368" s="3">
        <f t="shared" ca="1" si="115"/>
        <v>45</v>
      </c>
      <c r="D368" s="3">
        <f t="shared" ca="1" si="116"/>
        <v>3</v>
      </c>
      <c r="E368" s="3" t="str">
        <f t="shared" ca="1" si="117"/>
        <v>Teaching</v>
      </c>
      <c r="F368" s="3">
        <f t="shared" ca="1" si="118"/>
        <v>3</v>
      </c>
      <c r="G368" s="3" t="str">
        <f t="shared" ca="1" si="112"/>
        <v>University</v>
      </c>
      <c r="H368" s="3">
        <f t="shared" ca="1" si="119"/>
        <v>2</v>
      </c>
      <c r="I368" s="3">
        <f t="shared" ca="1" si="120"/>
        <v>3</v>
      </c>
      <c r="J368" s="3">
        <f t="shared" ca="1" si="121"/>
        <v>43631</v>
      </c>
      <c r="K368" s="3">
        <f t="shared" ca="1" si="122"/>
        <v>1</v>
      </c>
      <c r="L368" s="3" t="str">
        <f t="shared" ca="1" si="123"/>
        <v>Yukon</v>
      </c>
      <c r="M368" s="3">
        <f t="shared" ca="1" si="126"/>
        <v>174524</v>
      </c>
      <c r="N368" s="3">
        <f t="shared" ca="1" si="124"/>
        <v>170713.93711785084</v>
      </c>
      <c r="O368" s="3">
        <f t="shared" ca="1" si="127"/>
        <v>110602.19064796036</v>
      </c>
      <c r="P368" s="3">
        <f t="shared" ca="1" si="125"/>
        <v>105215</v>
      </c>
      <c r="Q368" s="3">
        <f t="shared" ca="1" si="128"/>
        <v>30899.717064769684</v>
      </c>
      <c r="R368" s="3">
        <f t="shared" ca="1" si="129"/>
        <v>24410.313230633968</v>
      </c>
      <c r="S368" s="3">
        <f t="shared" ca="1" si="130"/>
        <v>309536.50387859432</v>
      </c>
      <c r="T368" s="3">
        <f t="shared" ca="1" si="131"/>
        <v>306828.65418262058</v>
      </c>
      <c r="U368" s="3">
        <f t="shared" ca="1" si="132"/>
        <v>2707.8496959737386</v>
      </c>
    </row>
    <row r="369" spans="1:21" x14ac:dyDescent="0.3">
      <c r="A369" s="3">
        <f t="shared" ca="1" si="113"/>
        <v>2</v>
      </c>
      <c r="B369" s="3" t="str">
        <f t="shared" ca="1" si="114"/>
        <v>Women</v>
      </c>
      <c r="C369" s="3">
        <f t="shared" ca="1" si="115"/>
        <v>41</v>
      </c>
      <c r="D369" s="3">
        <f t="shared" ca="1" si="116"/>
        <v>6</v>
      </c>
      <c r="E369" s="3" t="str">
        <f t="shared" ca="1" si="117"/>
        <v>Agriculture</v>
      </c>
      <c r="F369" s="3">
        <f t="shared" ca="1" si="118"/>
        <v>3</v>
      </c>
      <c r="G369" s="3" t="str">
        <f t="shared" ca="1" si="112"/>
        <v>University</v>
      </c>
      <c r="H369" s="3">
        <f t="shared" ca="1" si="119"/>
        <v>1</v>
      </c>
      <c r="I369" s="3">
        <f t="shared" ca="1" si="120"/>
        <v>2</v>
      </c>
      <c r="J369" s="3">
        <f t="shared" ca="1" si="121"/>
        <v>77537</v>
      </c>
      <c r="K369" s="3">
        <f t="shared" ca="1" si="122"/>
        <v>6</v>
      </c>
      <c r="L369" s="3" t="str">
        <f t="shared" ca="1" si="123"/>
        <v>Saskatchewan</v>
      </c>
      <c r="M369" s="3">
        <f t="shared" ca="1" si="126"/>
        <v>232611</v>
      </c>
      <c r="N369" s="3">
        <f t="shared" ca="1" si="124"/>
        <v>33948.08190161582</v>
      </c>
      <c r="O369" s="3">
        <f t="shared" ca="1" si="127"/>
        <v>8082.4201140156729</v>
      </c>
      <c r="P369" s="3">
        <f t="shared" ca="1" si="125"/>
        <v>3706</v>
      </c>
      <c r="Q369" s="3">
        <f t="shared" ca="1" si="128"/>
        <v>40863.635168084526</v>
      </c>
      <c r="R369" s="3">
        <f t="shared" ca="1" si="129"/>
        <v>38680.684011378529</v>
      </c>
      <c r="S369" s="3">
        <f t="shared" ca="1" si="130"/>
        <v>279374.10412539419</v>
      </c>
      <c r="T369" s="3">
        <f t="shared" ca="1" si="131"/>
        <v>78517.717069700346</v>
      </c>
      <c r="U369" s="3">
        <f t="shared" ca="1" si="132"/>
        <v>200856.38705569383</v>
      </c>
    </row>
    <row r="370" spans="1:21" x14ac:dyDescent="0.3">
      <c r="A370" s="3">
        <f t="shared" ca="1" si="113"/>
        <v>2</v>
      </c>
      <c r="B370" s="3" t="str">
        <f t="shared" ca="1" si="114"/>
        <v>Women</v>
      </c>
      <c r="C370" s="3">
        <f t="shared" ca="1" si="115"/>
        <v>38</v>
      </c>
      <c r="D370" s="3">
        <f t="shared" ca="1" si="116"/>
        <v>5</v>
      </c>
      <c r="E370" s="3" t="str">
        <f t="shared" ca="1" si="117"/>
        <v>General Work</v>
      </c>
      <c r="F370" s="3">
        <f t="shared" ca="1" si="118"/>
        <v>2</v>
      </c>
      <c r="G370" s="3" t="str">
        <f t="shared" ca="1" si="112"/>
        <v>College</v>
      </c>
      <c r="H370" s="3">
        <f t="shared" ca="1" si="119"/>
        <v>4</v>
      </c>
      <c r="I370" s="3">
        <f t="shared" ca="1" si="120"/>
        <v>2</v>
      </c>
      <c r="J370" s="3">
        <f t="shared" ca="1" si="121"/>
        <v>60502</v>
      </c>
      <c r="K370" s="3">
        <f t="shared" ca="1" si="122"/>
        <v>1</v>
      </c>
      <c r="L370" s="3" t="str">
        <f t="shared" ca="1" si="123"/>
        <v>Yukon</v>
      </c>
      <c r="M370" s="3">
        <f t="shared" ca="1" si="126"/>
        <v>181506</v>
      </c>
      <c r="N370" s="3">
        <f t="shared" ca="1" si="124"/>
        <v>159429.01061030905</v>
      </c>
      <c r="O370" s="3">
        <f t="shared" ca="1" si="127"/>
        <v>58632.686966021553</v>
      </c>
      <c r="P370" s="3">
        <f t="shared" ca="1" si="125"/>
        <v>39261</v>
      </c>
      <c r="Q370" s="3">
        <f t="shared" ca="1" si="128"/>
        <v>11375.115278449673</v>
      </c>
      <c r="R370" s="3">
        <f t="shared" ca="1" si="129"/>
        <v>13716.798384992129</v>
      </c>
      <c r="S370" s="3">
        <f t="shared" ca="1" si="130"/>
        <v>253855.48535101366</v>
      </c>
      <c r="T370" s="3">
        <f t="shared" ca="1" si="131"/>
        <v>210065.12588875872</v>
      </c>
      <c r="U370" s="3">
        <f t="shared" ca="1" si="132"/>
        <v>43790.359462254943</v>
      </c>
    </row>
    <row r="371" spans="1:21" x14ac:dyDescent="0.3">
      <c r="A371" s="3">
        <f t="shared" ca="1" si="113"/>
        <v>2</v>
      </c>
      <c r="B371" s="3" t="str">
        <f t="shared" ca="1" si="114"/>
        <v>Women</v>
      </c>
      <c r="C371" s="3">
        <f t="shared" ca="1" si="115"/>
        <v>41</v>
      </c>
      <c r="D371" s="3">
        <f t="shared" ca="1" si="116"/>
        <v>6</v>
      </c>
      <c r="E371" s="3" t="str">
        <f t="shared" ca="1" si="117"/>
        <v>Agriculture</v>
      </c>
      <c r="F371" s="3">
        <f t="shared" ca="1" si="118"/>
        <v>2</v>
      </c>
      <c r="G371" s="3" t="str">
        <f t="shared" ca="1" si="112"/>
        <v>College</v>
      </c>
      <c r="H371" s="3">
        <f t="shared" ca="1" si="119"/>
        <v>0</v>
      </c>
      <c r="I371" s="3">
        <f t="shared" ca="1" si="120"/>
        <v>1</v>
      </c>
      <c r="J371" s="3">
        <f t="shared" ca="1" si="121"/>
        <v>29315</v>
      </c>
      <c r="K371" s="3">
        <f t="shared" ca="1" si="122"/>
        <v>8</v>
      </c>
      <c r="L371" s="3" t="str">
        <f t="shared" ca="1" si="123"/>
        <v>Quebec</v>
      </c>
      <c r="M371" s="3">
        <f t="shared" ca="1" si="126"/>
        <v>117260</v>
      </c>
      <c r="N371" s="3">
        <f t="shared" ca="1" si="124"/>
        <v>64550.768872061541</v>
      </c>
      <c r="O371" s="3">
        <f t="shared" ca="1" si="127"/>
        <v>19116.157493406074</v>
      </c>
      <c r="P371" s="3">
        <f t="shared" ca="1" si="125"/>
        <v>8876</v>
      </c>
      <c r="Q371" s="3">
        <f t="shared" ca="1" si="128"/>
        <v>8504.0140230103007</v>
      </c>
      <c r="R371" s="3">
        <f t="shared" ca="1" si="129"/>
        <v>39078.633785208753</v>
      </c>
      <c r="S371" s="3">
        <f t="shared" ca="1" si="130"/>
        <v>175454.79127861481</v>
      </c>
      <c r="T371" s="3">
        <f t="shared" ca="1" si="131"/>
        <v>81930.782895071839</v>
      </c>
      <c r="U371" s="3">
        <f t="shared" ca="1" si="132"/>
        <v>93524.008383542969</v>
      </c>
    </row>
    <row r="372" spans="1:21" x14ac:dyDescent="0.3">
      <c r="A372" s="3">
        <f t="shared" ca="1" si="113"/>
        <v>2</v>
      </c>
      <c r="B372" s="3" t="str">
        <f t="shared" ca="1" si="114"/>
        <v>Women</v>
      </c>
      <c r="C372" s="3">
        <f t="shared" ca="1" si="115"/>
        <v>28</v>
      </c>
      <c r="D372" s="3">
        <f t="shared" ca="1" si="116"/>
        <v>1</v>
      </c>
      <c r="E372" s="3" t="str">
        <f t="shared" ca="1" si="117"/>
        <v>Health</v>
      </c>
      <c r="F372" s="3">
        <f t="shared" ca="1" si="118"/>
        <v>4</v>
      </c>
      <c r="G372" s="3" t="str">
        <f t="shared" ca="1" si="112"/>
        <v>Technical</v>
      </c>
      <c r="H372" s="3">
        <f t="shared" ca="1" si="119"/>
        <v>0</v>
      </c>
      <c r="I372" s="3">
        <f t="shared" ca="1" si="120"/>
        <v>2</v>
      </c>
      <c r="J372" s="3">
        <f t="shared" ca="1" si="121"/>
        <v>36172</v>
      </c>
      <c r="K372" s="3">
        <f t="shared" ca="1" si="122"/>
        <v>10</v>
      </c>
      <c r="L372" s="3" t="str">
        <f t="shared" ca="1" si="123"/>
        <v>New Brunckwick</v>
      </c>
      <c r="M372" s="3">
        <f t="shared" ca="1" si="126"/>
        <v>180860</v>
      </c>
      <c r="N372" s="3">
        <f t="shared" ca="1" si="124"/>
        <v>5051.7753805848615</v>
      </c>
      <c r="O372" s="3">
        <f t="shared" ca="1" si="127"/>
        <v>62521.574562520174</v>
      </c>
      <c r="P372" s="3">
        <f t="shared" ca="1" si="125"/>
        <v>45272</v>
      </c>
      <c r="Q372" s="3">
        <f t="shared" ca="1" si="128"/>
        <v>21145.696924794072</v>
      </c>
      <c r="R372" s="3">
        <f t="shared" ca="1" si="129"/>
        <v>45274.276554726668</v>
      </c>
      <c r="S372" s="3">
        <f t="shared" ca="1" si="130"/>
        <v>288655.85111724684</v>
      </c>
      <c r="T372" s="3">
        <f t="shared" ca="1" si="131"/>
        <v>71469.472305378935</v>
      </c>
      <c r="U372" s="3">
        <f t="shared" ca="1" si="132"/>
        <v>217186.37881186791</v>
      </c>
    </row>
    <row r="373" spans="1:21" x14ac:dyDescent="0.3">
      <c r="A373" s="3">
        <f t="shared" ca="1" si="113"/>
        <v>1</v>
      </c>
      <c r="B373" s="3" t="str">
        <f t="shared" ca="1" si="114"/>
        <v>Men</v>
      </c>
      <c r="C373" s="3">
        <f t="shared" ca="1" si="115"/>
        <v>42</v>
      </c>
      <c r="D373" s="3">
        <f t="shared" ca="1" si="116"/>
        <v>3</v>
      </c>
      <c r="E373" s="3" t="str">
        <f t="shared" ca="1" si="117"/>
        <v>Teaching</v>
      </c>
      <c r="F373" s="3">
        <f t="shared" ca="1" si="118"/>
        <v>2</v>
      </c>
      <c r="G373" s="3" t="str">
        <f t="shared" ca="1" si="112"/>
        <v>College</v>
      </c>
      <c r="H373" s="3">
        <f t="shared" ca="1" si="119"/>
        <v>1</v>
      </c>
      <c r="I373" s="3">
        <f t="shared" ca="1" si="120"/>
        <v>1</v>
      </c>
      <c r="J373" s="3">
        <f t="shared" ca="1" si="121"/>
        <v>41543</v>
      </c>
      <c r="K373" s="3">
        <f t="shared" ca="1" si="122"/>
        <v>3</v>
      </c>
      <c r="L373" s="3" t="str">
        <f t="shared" ca="1" si="123"/>
        <v>Northwest TR</v>
      </c>
      <c r="M373" s="3">
        <f t="shared" ca="1" si="126"/>
        <v>166172</v>
      </c>
      <c r="N373" s="3">
        <f t="shared" ca="1" si="124"/>
        <v>5188.3150965668938</v>
      </c>
      <c r="O373" s="3">
        <f t="shared" ca="1" si="127"/>
        <v>38586.419786048144</v>
      </c>
      <c r="P373" s="3">
        <f t="shared" ca="1" si="125"/>
        <v>37935</v>
      </c>
      <c r="Q373" s="3">
        <f t="shared" ca="1" si="128"/>
        <v>30704.960827276485</v>
      </c>
      <c r="R373" s="3">
        <f t="shared" ca="1" si="129"/>
        <v>27195.56946732974</v>
      </c>
      <c r="S373" s="3">
        <f t="shared" ca="1" si="130"/>
        <v>231953.98925337789</v>
      </c>
      <c r="T373" s="3">
        <f t="shared" ca="1" si="131"/>
        <v>73828.275923843379</v>
      </c>
      <c r="U373" s="3">
        <f t="shared" ca="1" si="132"/>
        <v>158125.71332953451</v>
      </c>
    </row>
    <row r="374" spans="1:21" x14ac:dyDescent="0.3">
      <c r="A374" s="3">
        <f t="shared" ca="1" si="113"/>
        <v>1</v>
      </c>
      <c r="B374" s="3" t="str">
        <f t="shared" ca="1" si="114"/>
        <v>Men</v>
      </c>
      <c r="C374" s="3">
        <f t="shared" ca="1" si="115"/>
        <v>31</v>
      </c>
      <c r="D374" s="3">
        <f t="shared" ca="1" si="116"/>
        <v>5</v>
      </c>
      <c r="E374" s="3" t="str">
        <f t="shared" ca="1" si="117"/>
        <v>General Work</v>
      </c>
      <c r="F374" s="3">
        <f t="shared" ca="1" si="118"/>
        <v>4</v>
      </c>
      <c r="G374" s="3" t="str">
        <f t="shared" ca="1" si="112"/>
        <v>Technical</v>
      </c>
      <c r="H374" s="3">
        <f t="shared" ca="1" si="119"/>
        <v>3</v>
      </c>
      <c r="I374" s="3">
        <f t="shared" ca="1" si="120"/>
        <v>3</v>
      </c>
      <c r="J374" s="3">
        <f t="shared" ca="1" si="121"/>
        <v>39147</v>
      </c>
      <c r="K374" s="3">
        <f t="shared" ca="1" si="122"/>
        <v>7</v>
      </c>
      <c r="L374" s="3" t="str">
        <f t="shared" ca="1" si="123"/>
        <v>Ontario</v>
      </c>
      <c r="M374" s="3">
        <f t="shared" ca="1" si="126"/>
        <v>234882</v>
      </c>
      <c r="N374" s="3">
        <f t="shared" ca="1" si="124"/>
        <v>207660.31094797642</v>
      </c>
      <c r="O374" s="3">
        <f t="shared" ca="1" si="127"/>
        <v>85623.806127113654</v>
      </c>
      <c r="P374" s="3">
        <f t="shared" ca="1" si="125"/>
        <v>79153</v>
      </c>
      <c r="Q374" s="3">
        <f t="shared" ca="1" si="128"/>
        <v>299.75113231155456</v>
      </c>
      <c r="R374" s="3">
        <f t="shared" ca="1" si="129"/>
        <v>18116.137501735539</v>
      </c>
      <c r="S374" s="3">
        <f t="shared" ca="1" si="130"/>
        <v>338621.94362884917</v>
      </c>
      <c r="T374" s="3">
        <f t="shared" ca="1" si="131"/>
        <v>287113.06208028796</v>
      </c>
      <c r="U374" s="3">
        <f t="shared" ca="1" si="132"/>
        <v>51508.881548561214</v>
      </c>
    </row>
    <row r="375" spans="1:21" x14ac:dyDescent="0.3">
      <c r="A375" s="3">
        <f t="shared" ca="1" si="113"/>
        <v>1</v>
      </c>
      <c r="B375" s="3" t="str">
        <f t="shared" ca="1" si="114"/>
        <v>Men</v>
      </c>
      <c r="C375" s="3">
        <f t="shared" ca="1" si="115"/>
        <v>41</v>
      </c>
      <c r="D375" s="3">
        <f t="shared" ca="1" si="116"/>
        <v>6</v>
      </c>
      <c r="E375" s="3" t="str">
        <f t="shared" ca="1" si="117"/>
        <v>Agriculture</v>
      </c>
      <c r="F375" s="3">
        <f t="shared" ca="1" si="118"/>
        <v>4</v>
      </c>
      <c r="G375" s="3" t="str">
        <f t="shared" ca="1" si="112"/>
        <v>Technical</v>
      </c>
      <c r="H375" s="3">
        <f t="shared" ca="1" si="119"/>
        <v>4</v>
      </c>
      <c r="I375" s="3">
        <f t="shared" ca="1" si="120"/>
        <v>1</v>
      </c>
      <c r="J375" s="3">
        <f t="shared" ca="1" si="121"/>
        <v>62881</v>
      </c>
      <c r="K375" s="3">
        <f t="shared" ca="1" si="122"/>
        <v>10</v>
      </c>
      <c r="L375" s="3" t="str">
        <f t="shared" ca="1" si="123"/>
        <v>New Brunckwick</v>
      </c>
      <c r="M375" s="3">
        <f t="shared" ca="1" si="126"/>
        <v>377286</v>
      </c>
      <c r="N375" s="3">
        <f t="shared" ca="1" si="124"/>
        <v>107683.15886547805</v>
      </c>
      <c r="O375" s="3">
        <f t="shared" ca="1" si="127"/>
        <v>39628.398333113095</v>
      </c>
      <c r="P375" s="3">
        <f t="shared" ca="1" si="125"/>
        <v>3693</v>
      </c>
      <c r="Q375" s="3">
        <f t="shared" ca="1" si="128"/>
        <v>33157.26989713221</v>
      </c>
      <c r="R375" s="3">
        <f t="shared" ca="1" si="129"/>
        <v>35982.83426514965</v>
      </c>
      <c r="S375" s="3">
        <f t="shared" ca="1" si="130"/>
        <v>452897.23259826278</v>
      </c>
      <c r="T375" s="3">
        <f t="shared" ca="1" si="131"/>
        <v>144533.42876261025</v>
      </c>
      <c r="U375" s="3">
        <f t="shared" ca="1" si="132"/>
        <v>308363.80383565254</v>
      </c>
    </row>
    <row r="376" spans="1:21" x14ac:dyDescent="0.3">
      <c r="A376" s="3">
        <f t="shared" ca="1" si="113"/>
        <v>2</v>
      </c>
      <c r="B376" s="3" t="str">
        <f t="shared" ca="1" si="114"/>
        <v>Women</v>
      </c>
      <c r="C376" s="3">
        <f t="shared" ca="1" si="115"/>
        <v>41</v>
      </c>
      <c r="D376" s="3">
        <f t="shared" ca="1" si="116"/>
        <v>2</v>
      </c>
      <c r="E376" s="3" t="str">
        <f t="shared" ca="1" si="117"/>
        <v>Construction</v>
      </c>
      <c r="F376" s="3">
        <f t="shared" ca="1" si="118"/>
        <v>3</v>
      </c>
      <c r="G376" s="3" t="str">
        <f t="shared" ca="1" si="112"/>
        <v>University</v>
      </c>
      <c r="H376" s="3">
        <f t="shared" ca="1" si="119"/>
        <v>0</v>
      </c>
      <c r="I376" s="3">
        <f t="shared" ca="1" si="120"/>
        <v>3</v>
      </c>
      <c r="J376" s="3">
        <f t="shared" ca="1" si="121"/>
        <v>32150</v>
      </c>
      <c r="K376" s="3">
        <f t="shared" ca="1" si="122"/>
        <v>4</v>
      </c>
      <c r="L376" s="3" t="str">
        <f t="shared" ca="1" si="123"/>
        <v>Alberta</v>
      </c>
      <c r="M376" s="3">
        <f t="shared" ca="1" si="126"/>
        <v>160750</v>
      </c>
      <c r="N376" s="3">
        <f t="shared" ca="1" si="124"/>
        <v>79484.29529946034</v>
      </c>
      <c r="O376" s="3">
        <f t="shared" ca="1" si="127"/>
        <v>76489.693651806068</v>
      </c>
      <c r="P376" s="3">
        <f t="shared" ca="1" si="125"/>
        <v>70142</v>
      </c>
      <c r="Q376" s="3">
        <f t="shared" ca="1" si="128"/>
        <v>3877.3580488724047</v>
      </c>
      <c r="R376" s="3">
        <f t="shared" ca="1" si="129"/>
        <v>44751.940179060854</v>
      </c>
      <c r="S376" s="3">
        <f t="shared" ca="1" si="130"/>
        <v>281991.63383086689</v>
      </c>
      <c r="T376" s="3">
        <f t="shared" ca="1" si="131"/>
        <v>153503.65334833277</v>
      </c>
      <c r="U376" s="3">
        <f t="shared" ca="1" si="132"/>
        <v>128487.98048253413</v>
      </c>
    </row>
    <row r="377" spans="1:21" x14ac:dyDescent="0.3">
      <c r="A377" s="3">
        <f t="shared" ca="1" si="113"/>
        <v>1</v>
      </c>
      <c r="B377" s="3" t="str">
        <f t="shared" ca="1" si="114"/>
        <v>Men</v>
      </c>
      <c r="C377" s="3">
        <f t="shared" ca="1" si="115"/>
        <v>43</v>
      </c>
      <c r="D377" s="3">
        <f t="shared" ca="1" si="116"/>
        <v>3</v>
      </c>
      <c r="E377" s="3" t="str">
        <f t="shared" ca="1" si="117"/>
        <v>Teaching</v>
      </c>
      <c r="F377" s="3">
        <f t="shared" ca="1" si="118"/>
        <v>4</v>
      </c>
      <c r="G377" s="3" t="str">
        <f t="shared" ca="1" si="112"/>
        <v>Technical</v>
      </c>
      <c r="H377" s="3">
        <f t="shared" ca="1" si="119"/>
        <v>3</v>
      </c>
      <c r="I377" s="3">
        <f t="shared" ca="1" si="120"/>
        <v>2</v>
      </c>
      <c r="J377" s="3">
        <f t="shared" ca="1" si="121"/>
        <v>77147</v>
      </c>
      <c r="K377" s="3">
        <f t="shared" ca="1" si="122"/>
        <v>11</v>
      </c>
      <c r="L377" s="3" t="str">
        <f t="shared" ca="1" si="123"/>
        <v>Nova Scotia</v>
      </c>
      <c r="M377" s="3">
        <f t="shared" ca="1" si="126"/>
        <v>385735</v>
      </c>
      <c r="N377" s="3">
        <f t="shared" ca="1" si="124"/>
        <v>270209.64202234382</v>
      </c>
      <c r="O377" s="3">
        <f t="shared" ca="1" si="127"/>
        <v>39921.511102266966</v>
      </c>
      <c r="P377" s="3">
        <f t="shared" ca="1" si="125"/>
        <v>32752</v>
      </c>
      <c r="Q377" s="3">
        <f t="shared" ca="1" si="128"/>
        <v>36154.461657197033</v>
      </c>
      <c r="R377" s="3">
        <f t="shared" ca="1" si="129"/>
        <v>62287.233940559614</v>
      </c>
      <c r="S377" s="3">
        <f t="shared" ca="1" si="130"/>
        <v>487943.74504282657</v>
      </c>
      <c r="T377" s="3">
        <f t="shared" ca="1" si="131"/>
        <v>339116.10367954086</v>
      </c>
      <c r="U377" s="3">
        <f t="shared" ca="1" si="132"/>
        <v>148827.64136328571</v>
      </c>
    </row>
    <row r="378" spans="1:21" x14ac:dyDescent="0.3">
      <c r="A378" s="3">
        <f t="shared" ca="1" si="113"/>
        <v>2</v>
      </c>
      <c r="B378" s="3" t="str">
        <f t="shared" ca="1" si="114"/>
        <v>Women</v>
      </c>
      <c r="C378" s="3">
        <f t="shared" ca="1" si="115"/>
        <v>40</v>
      </c>
      <c r="D378" s="3">
        <f t="shared" ca="1" si="116"/>
        <v>5</v>
      </c>
      <c r="E378" s="3" t="str">
        <f t="shared" ca="1" si="117"/>
        <v>General Work</v>
      </c>
      <c r="F378" s="3">
        <f t="shared" ca="1" si="118"/>
        <v>2</v>
      </c>
      <c r="G378" s="3" t="str">
        <f t="shared" ca="1" si="112"/>
        <v>College</v>
      </c>
      <c r="H378" s="3">
        <f t="shared" ca="1" si="119"/>
        <v>2</v>
      </c>
      <c r="I378" s="3">
        <f t="shared" ca="1" si="120"/>
        <v>2</v>
      </c>
      <c r="J378" s="3">
        <f t="shared" ca="1" si="121"/>
        <v>28784</v>
      </c>
      <c r="K378" s="3">
        <f t="shared" ca="1" si="122"/>
        <v>5</v>
      </c>
      <c r="L378" s="3" t="str">
        <f t="shared" ca="1" si="123"/>
        <v>Nunavut</v>
      </c>
      <c r="M378" s="3">
        <f t="shared" ca="1" si="126"/>
        <v>143920</v>
      </c>
      <c r="N378" s="3">
        <f t="shared" ca="1" si="124"/>
        <v>121268.48696052138</v>
      </c>
      <c r="O378" s="3">
        <f t="shared" ca="1" si="127"/>
        <v>44407.164280306206</v>
      </c>
      <c r="P378" s="3">
        <f t="shared" ca="1" si="125"/>
        <v>7796</v>
      </c>
      <c r="Q378" s="3">
        <f t="shared" ca="1" si="128"/>
        <v>7861.6917142087423</v>
      </c>
      <c r="R378" s="3">
        <f t="shared" ca="1" si="129"/>
        <v>31608.969171367447</v>
      </c>
      <c r="S378" s="3">
        <f t="shared" ca="1" si="130"/>
        <v>219936.13345167364</v>
      </c>
      <c r="T378" s="3">
        <f t="shared" ca="1" si="131"/>
        <v>136926.17867473012</v>
      </c>
      <c r="U378" s="3">
        <f t="shared" ca="1" si="132"/>
        <v>83009.954776943516</v>
      </c>
    </row>
    <row r="379" spans="1:21" x14ac:dyDescent="0.3">
      <c r="A379" s="3">
        <f t="shared" ca="1" si="113"/>
        <v>1</v>
      </c>
      <c r="B379" s="3" t="str">
        <f t="shared" ca="1" si="114"/>
        <v>Men</v>
      </c>
      <c r="C379" s="3">
        <f t="shared" ca="1" si="115"/>
        <v>26</v>
      </c>
      <c r="D379" s="3">
        <f t="shared" ca="1" si="116"/>
        <v>1</v>
      </c>
      <c r="E379" s="3" t="str">
        <f t="shared" ca="1" si="117"/>
        <v>Health</v>
      </c>
      <c r="F379" s="3">
        <f t="shared" ca="1" si="118"/>
        <v>2</v>
      </c>
      <c r="G379" s="3" t="str">
        <f t="shared" ca="1" si="112"/>
        <v>College</v>
      </c>
      <c r="H379" s="3">
        <f t="shared" ca="1" si="119"/>
        <v>0</v>
      </c>
      <c r="I379" s="3">
        <f t="shared" ca="1" si="120"/>
        <v>2</v>
      </c>
      <c r="J379" s="3">
        <f t="shared" ca="1" si="121"/>
        <v>56051</v>
      </c>
      <c r="K379" s="3">
        <f t="shared" ca="1" si="122"/>
        <v>5</v>
      </c>
      <c r="L379" s="3" t="str">
        <f t="shared" ca="1" si="123"/>
        <v>Nunavut</v>
      </c>
      <c r="M379" s="3">
        <f t="shared" ca="1" si="126"/>
        <v>336306</v>
      </c>
      <c r="N379" s="3">
        <f t="shared" ca="1" si="124"/>
        <v>48443.693326866451</v>
      </c>
      <c r="O379" s="3">
        <f t="shared" ca="1" si="127"/>
        <v>82532.315032360391</v>
      </c>
      <c r="P379" s="3">
        <f t="shared" ca="1" si="125"/>
        <v>59424</v>
      </c>
      <c r="Q379" s="3">
        <f t="shared" ca="1" si="128"/>
        <v>11514.320389403367</v>
      </c>
      <c r="R379" s="3">
        <f t="shared" ca="1" si="129"/>
        <v>35639.92185363629</v>
      </c>
      <c r="S379" s="3">
        <f t="shared" ca="1" si="130"/>
        <v>454478.23688599665</v>
      </c>
      <c r="T379" s="3">
        <f t="shared" ca="1" si="131"/>
        <v>119382.01371626982</v>
      </c>
      <c r="U379" s="3">
        <f t="shared" ca="1" si="132"/>
        <v>335096.22316972684</v>
      </c>
    </row>
    <row r="380" spans="1:21" x14ac:dyDescent="0.3">
      <c r="A380" s="3">
        <f t="shared" ca="1" si="113"/>
        <v>1</v>
      </c>
      <c r="B380" s="3" t="str">
        <f t="shared" ca="1" si="114"/>
        <v>Men</v>
      </c>
      <c r="C380" s="3">
        <f t="shared" ca="1" si="115"/>
        <v>36</v>
      </c>
      <c r="D380" s="3">
        <f t="shared" ca="1" si="116"/>
        <v>1</v>
      </c>
      <c r="E380" s="3" t="str">
        <f t="shared" ca="1" si="117"/>
        <v>Health</v>
      </c>
      <c r="F380" s="3">
        <f t="shared" ca="1" si="118"/>
        <v>5</v>
      </c>
      <c r="G380" s="3" t="str">
        <f t="shared" ca="1" si="112"/>
        <v>Other</v>
      </c>
      <c r="H380" s="3">
        <f t="shared" ca="1" si="119"/>
        <v>4</v>
      </c>
      <c r="I380" s="3">
        <f t="shared" ca="1" si="120"/>
        <v>3</v>
      </c>
      <c r="J380" s="3">
        <f t="shared" ca="1" si="121"/>
        <v>25308</v>
      </c>
      <c r="K380" s="3">
        <f t="shared" ca="1" si="122"/>
        <v>13</v>
      </c>
      <c r="L380" s="3" t="str">
        <f t="shared" ca="1" si="123"/>
        <v>Prince Edward Island</v>
      </c>
      <c r="M380" s="3">
        <f t="shared" ca="1" si="126"/>
        <v>101232</v>
      </c>
      <c r="N380" s="3">
        <f t="shared" ca="1" si="124"/>
        <v>39799.933167692376</v>
      </c>
      <c r="O380" s="3">
        <f t="shared" ca="1" si="127"/>
        <v>31150.569976766583</v>
      </c>
      <c r="P380" s="3">
        <f t="shared" ca="1" si="125"/>
        <v>19762</v>
      </c>
      <c r="Q380" s="3">
        <f t="shared" ca="1" si="128"/>
        <v>13151.21341729061</v>
      </c>
      <c r="R380" s="3">
        <f t="shared" ca="1" si="129"/>
        <v>30142.2332650354</v>
      </c>
      <c r="S380" s="3">
        <f t="shared" ca="1" si="130"/>
        <v>162524.803241802</v>
      </c>
      <c r="T380" s="3">
        <f t="shared" ca="1" si="131"/>
        <v>72713.146584982984</v>
      </c>
      <c r="U380" s="3">
        <f t="shared" ca="1" si="132"/>
        <v>89811.656656819017</v>
      </c>
    </row>
    <row r="381" spans="1:21" x14ac:dyDescent="0.3">
      <c r="A381" s="3">
        <f t="shared" ca="1" si="113"/>
        <v>1</v>
      </c>
      <c r="B381" s="3" t="str">
        <f t="shared" ca="1" si="114"/>
        <v>Men</v>
      </c>
      <c r="C381" s="3">
        <f t="shared" ca="1" si="115"/>
        <v>43</v>
      </c>
      <c r="D381" s="3">
        <f t="shared" ca="1" si="116"/>
        <v>6</v>
      </c>
      <c r="E381" s="3" t="str">
        <f t="shared" ca="1" si="117"/>
        <v>Agriculture</v>
      </c>
      <c r="F381" s="3">
        <f t="shared" ca="1" si="118"/>
        <v>5</v>
      </c>
      <c r="G381" s="3" t="str">
        <f t="shared" ca="1" si="112"/>
        <v>Other</v>
      </c>
      <c r="H381" s="3">
        <f t="shared" ca="1" si="119"/>
        <v>3</v>
      </c>
      <c r="I381" s="3">
        <f t="shared" ca="1" si="120"/>
        <v>1</v>
      </c>
      <c r="J381" s="3">
        <f t="shared" ca="1" si="121"/>
        <v>35783</v>
      </c>
      <c r="K381" s="3">
        <f t="shared" ca="1" si="122"/>
        <v>9</v>
      </c>
      <c r="L381" s="3" t="str">
        <f t="shared" ca="1" si="123"/>
        <v>New Foundland</v>
      </c>
      <c r="M381" s="3">
        <f t="shared" ca="1" si="126"/>
        <v>178915</v>
      </c>
      <c r="N381" s="3">
        <f t="shared" ca="1" si="124"/>
        <v>3467.6503975137734</v>
      </c>
      <c r="O381" s="3">
        <f t="shared" ca="1" si="127"/>
        <v>14313.395162056779</v>
      </c>
      <c r="P381" s="3">
        <f t="shared" ca="1" si="125"/>
        <v>1310</v>
      </c>
      <c r="Q381" s="3">
        <f t="shared" ca="1" si="128"/>
        <v>22293.610430015753</v>
      </c>
      <c r="R381" s="3">
        <f t="shared" ca="1" si="129"/>
        <v>47163.709073928025</v>
      </c>
      <c r="S381" s="3">
        <f t="shared" ca="1" si="130"/>
        <v>240392.10423598479</v>
      </c>
      <c r="T381" s="3">
        <f t="shared" ca="1" si="131"/>
        <v>27071.260827529528</v>
      </c>
      <c r="U381" s="3">
        <f t="shared" ca="1" si="132"/>
        <v>213320.84340845526</v>
      </c>
    </row>
    <row r="382" spans="1:21" x14ac:dyDescent="0.3">
      <c r="A382" s="3">
        <f t="shared" ca="1" si="113"/>
        <v>1</v>
      </c>
      <c r="B382" s="3" t="str">
        <f t="shared" ca="1" si="114"/>
        <v>Men</v>
      </c>
      <c r="C382" s="3">
        <f t="shared" ca="1" si="115"/>
        <v>38</v>
      </c>
      <c r="D382" s="3">
        <f t="shared" ca="1" si="116"/>
        <v>2</v>
      </c>
      <c r="E382" s="3" t="str">
        <f t="shared" ca="1" si="117"/>
        <v>Construction</v>
      </c>
      <c r="F382" s="3">
        <f t="shared" ca="1" si="118"/>
        <v>2</v>
      </c>
      <c r="G382" s="3" t="str">
        <f t="shared" ca="1" si="112"/>
        <v>College</v>
      </c>
      <c r="H382" s="3">
        <f t="shared" ca="1" si="119"/>
        <v>2</v>
      </c>
      <c r="I382" s="3">
        <f t="shared" ca="1" si="120"/>
        <v>3</v>
      </c>
      <c r="J382" s="3">
        <f t="shared" ca="1" si="121"/>
        <v>41181</v>
      </c>
      <c r="K382" s="3">
        <f t="shared" ca="1" si="122"/>
        <v>9</v>
      </c>
      <c r="L382" s="3" t="str">
        <f t="shared" ca="1" si="123"/>
        <v>New Foundland</v>
      </c>
      <c r="M382" s="3">
        <f t="shared" ca="1" si="126"/>
        <v>205905</v>
      </c>
      <c r="N382" s="3">
        <f t="shared" ca="1" si="124"/>
        <v>90122.265126933169</v>
      </c>
      <c r="O382" s="3">
        <f t="shared" ca="1" si="127"/>
        <v>34576.319401666435</v>
      </c>
      <c r="P382" s="3">
        <f t="shared" ca="1" si="125"/>
        <v>26456</v>
      </c>
      <c r="Q382" s="3">
        <f t="shared" ca="1" si="128"/>
        <v>30058.00796469034</v>
      </c>
      <c r="R382" s="3">
        <f t="shared" ca="1" si="129"/>
        <v>58924.010026639116</v>
      </c>
      <c r="S382" s="3">
        <f t="shared" ca="1" si="130"/>
        <v>299405.32942830556</v>
      </c>
      <c r="T382" s="3">
        <f t="shared" ca="1" si="131"/>
        <v>146636.2730916235</v>
      </c>
      <c r="U382" s="3">
        <f t="shared" ca="1" si="132"/>
        <v>152769.05633668206</v>
      </c>
    </row>
    <row r="383" spans="1:21" x14ac:dyDescent="0.3">
      <c r="A383" s="3">
        <f t="shared" ca="1" si="113"/>
        <v>1</v>
      </c>
      <c r="B383" s="3" t="str">
        <f t="shared" ca="1" si="114"/>
        <v>Men</v>
      </c>
      <c r="C383" s="3">
        <f t="shared" ca="1" si="115"/>
        <v>45</v>
      </c>
      <c r="D383" s="3">
        <f t="shared" ca="1" si="116"/>
        <v>5</v>
      </c>
      <c r="E383" s="3" t="str">
        <f t="shared" ca="1" si="117"/>
        <v>General Work</v>
      </c>
      <c r="F383" s="3">
        <f t="shared" ca="1" si="118"/>
        <v>2</v>
      </c>
      <c r="G383" s="3" t="str">
        <f t="shared" ca="1" si="112"/>
        <v>College</v>
      </c>
      <c r="H383" s="3">
        <f t="shared" ca="1" si="119"/>
        <v>1</v>
      </c>
      <c r="I383" s="3">
        <f t="shared" ca="1" si="120"/>
        <v>1</v>
      </c>
      <c r="J383" s="3">
        <f t="shared" ca="1" si="121"/>
        <v>25832</v>
      </c>
      <c r="K383" s="3">
        <f t="shared" ca="1" si="122"/>
        <v>2</v>
      </c>
      <c r="L383" s="3" t="str">
        <f t="shared" ca="1" si="123"/>
        <v>BC</v>
      </c>
      <c r="M383" s="3">
        <f t="shared" ca="1" si="126"/>
        <v>154992</v>
      </c>
      <c r="N383" s="3">
        <f t="shared" ca="1" si="124"/>
        <v>14025.740103407326</v>
      </c>
      <c r="O383" s="3">
        <f t="shared" ca="1" si="127"/>
        <v>10706.087212651253</v>
      </c>
      <c r="P383" s="3">
        <f t="shared" ca="1" si="125"/>
        <v>953</v>
      </c>
      <c r="Q383" s="3">
        <f t="shared" ca="1" si="128"/>
        <v>23645.751757437789</v>
      </c>
      <c r="R383" s="3">
        <f t="shared" ca="1" si="129"/>
        <v>11590.080528409086</v>
      </c>
      <c r="S383" s="3">
        <f t="shared" ca="1" si="130"/>
        <v>177288.16774106032</v>
      </c>
      <c r="T383" s="3">
        <f t="shared" ca="1" si="131"/>
        <v>38624.491860845112</v>
      </c>
      <c r="U383" s="3">
        <f t="shared" ca="1" si="132"/>
        <v>138663.67588021519</v>
      </c>
    </row>
    <row r="384" spans="1:21" x14ac:dyDescent="0.3">
      <c r="A384" s="3">
        <f t="shared" ca="1" si="113"/>
        <v>1</v>
      </c>
      <c r="B384" s="3" t="str">
        <f t="shared" ca="1" si="114"/>
        <v>Men</v>
      </c>
      <c r="C384" s="3">
        <f t="shared" ca="1" si="115"/>
        <v>28</v>
      </c>
      <c r="D384" s="3">
        <f t="shared" ca="1" si="116"/>
        <v>4</v>
      </c>
      <c r="E384" s="3" t="str">
        <f t="shared" ca="1" si="117"/>
        <v>IT</v>
      </c>
      <c r="F384" s="3">
        <f t="shared" ca="1" si="118"/>
        <v>2</v>
      </c>
      <c r="G384" s="3" t="str">
        <f t="shared" ca="1" si="112"/>
        <v>College</v>
      </c>
      <c r="H384" s="3">
        <f t="shared" ca="1" si="119"/>
        <v>3</v>
      </c>
      <c r="I384" s="3">
        <f t="shared" ca="1" si="120"/>
        <v>2</v>
      </c>
      <c r="J384" s="3">
        <f t="shared" ca="1" si="121"/>
        <v>58353</v>
      </c>
      <c r="K384" s="3">
        <f t="shared" ca="1" si="122"/>
        <v>11</v>
      </c>
      <c r="L384" s="3" t="str">
        <f t="shared" ca="1" si="123"/>
        <v>Nova Scotia</v>
      </c>
      <c r="M384" s="3">
        <f t="shared" ca="1" si="126"/>
        <v>175059</v>
      </c>
      <c r="N384" s="3">
        <f t="shared" ca="1" si="124"/>
        <v>1389.8799661723774</v>
      </c>
      <c r="O384" s="3">
        <f t="shared" ca="1" si="127"/>
        <v>72165.691378963835</v>
      </c>
      <c r="P384" s="3">
        <f t="shared" ca="1" si="125"/>
        <v>50526</v>
      </c>
      <c r="Q384" s="3">
        <f t="shared" ca="1" si="128"/>
        <v>46120.87958133503</v>
      </c>
      <c r="R384" s="3">
        <f t="shared" ca="1" si="129"/>
        <v>6665.1389017730453</v>
      </c>
      <c r="S384" s="3">
        <f t="shared" ca="1" si="130"/>
        <v>253889.83028073687</v>
      </c>
      <c r="T384" s="3">
        <f t="shared" ca="1" si="131"/>
        <v>98036.759547507405</v>
      </c>
      <c r="U384" s="3">
        <f t="shared" ca="1" si="132"/>
        <v>155853.07073322946</v>
      </c>
    </row>
    <row r="385" spans="1:21" x14ac:dyDescent="0.3">
      <c r="A385" s="3">
        <f t="shared" ca="1" si="113"/>
        <v>2</v>
      </c>
      <c r="B385" s="3" t="str">
        <f t="shared" ca="1" si="114"/>
        <v>Women</v>
      </c>
      <c r="C385" s="3">
        <f t="shared" ca="1" si="115"/>
        <v>30</v>
      </c>
      <c r="D385" s="3">
        <f t="shared" ca="1" si="116"/>
        <v>6</v>
      </c>
      <c r="E385" s="3" t="str">
        <f t="shared" ca="1" si="117"/>
        <v>Agriculture</v>
      </c>
      <c r="F385" s="3">
        <f t="shared" ca="1" si="118"/>
        <v>2</v>
      </c>
      <c r="G385" s="3" t="str">
        <f t="shared" ca="1" si="112"/>
        <v>College</v>
      </c>
      <c r="H385" s="3">
        <f t="shared" ca="1" si="119"/>
        <v>4</v>
      </c>
      <c r="I385" s="3">
        <f t="shared" ca="1" si="120"/>
        <v>1</v>
      </c>
      <c r="J385" s="3">
        <f t="shared" ca="1" si="121"/>
        <v>64424</v>
      </c>
      <c r="K385" s="3">
        <f t="shared" ca="1" si="122"/>
        <v>2</v>
      </c>
      <c r="L385" s="3" t="str">
        <f t="shared" ca="1" si="123"/>
        <v>BC</v>
      </c>
      <c r="M385" s="3">
        <f t="shared" ca="1" si="126"/>
        <v>386544</v>
      </c>
      <c r="N385" s="3">
        <f t="shared" ca="1" si="124"/>
        <v>294777.2944411331</v>
      </c>
      <c r="O385" s="3">
        <f t="shared" ca="1" si="127"/>
        <v>62513.940985859881</v>
      </c>
      <c r="P385" s="3">
        <f t="shared" ca="1" si="125"/>
        <v>9207</v>
      </c>
      <c r="Q385" s="3">
        <f t="shared" ca="1" si="128"/>
        <v>29019.764397496932</v>
      </c>
      <c r="R385" s="3">
        <f t="shared" ca="1" si="129"/>
        <v>27605.131220202078</v>
      </c>
      <c r="S385" s="3">
        <f t="shared" ca="1" si="130"/>
        <v>476663.07220606197</v>
      </c>
      <c r="T385" s="3">
        <f t="shared" ca="1" si="131"/>
        <v>333004.05883863004</v>
      </c>
      <c r="U385" s="3">
        <f t="shared" ca="1" si="132"/>
        <v>143659.01336743194</v>
      </c>
    </row>
    <row r="386" spans="1:21" x14ac:dyDescent="0.3">
      <c r="A386" s="3">
        <f t="shared" ca="1" si="113"/>
        <v>2</v>
      </c>
      <c r="B386" s="3" t="str">
        <f t="shared" ca="1" si="114"/>
        <v>Women</v>
      </c>
      <c r="C386" s="3">
        <f t="shared" ca="1" si="115"/>
        <v>42</v>
      </c>
      <c r="D386" s="3">
        <f t="shared" ca="1" si="116"/>
        <v>3</v>
      </c>
      <c r="E386" s="3" t="str">
        <f t="shared" ca="1" si="117"/>
        <v>Teaching</v>
      </c>
      <c r="F386" s="3">
        <f t="shared" ca="1" si="118"/>
        <v>5</v>
      </c>
      <c r="G386" s="3" t="str">
        <f t="shared" ca="1" si="112"/>
        <v>Other</v>
      </c>
      <c r="H386" s="3">
        <f t="shared" ca="1" si="119"/>
        <v>3</v>
      </c>
      <c r="I386" s="3">
        <f t="shared" ca="1" si="120"/>
        <v>3</v>
      </c>
      <c r="J386" s="3">
        <f t="shared" ca="1" si="121"/>
        <v>27400</v>
      </c>
      <c r="K386" s="3">
        <f t="shared" ca="1" si="122"/>
        <v>3</v>
      </c>
      <c r="L386" s="3" t="str">
        <f t="shared" ca="1" si="123"/>
        <v>Northwest TR</v>
      </c>
      <c r="M386" s="3">
        <f t="shared" ca="1" si="126"/>
        <v>164400</v>
      </c>
      <c r="N386" s="3">
        <f t="shared" ca="1" si="124"/>
        <v>15934.323952616576</v>
      </c>
      <c r="O386" s="3">
        <f t="shared" ca="1" si="127"/>
        <v>15792.921008287265</v>
      </c>
      <c r="P386" s="3">
        <f t="shared" ca="1" si="125"/>
        <v>14676</v>
      </c>
      <c r="Q386" s="3">
        <f t="shared" ca="1" si="128"/>
        <v>15536.813153031586</v>
      </c>
      <c r="R386" s="3">
        <f t="shared" ca="1" si="129"/>
        <v>31807.829830006023</v>
      </c>
      <c r="S386" s="3">
        <f t="shared" ca="1" si="130"/>
        <v>212000.75083829329</v>
      </c>
      <c r="T386" s="3">
        <f t="shared" ca="1" si="131"/>
        <v>46147.137105648166</v>
      </c>
      <c r="U386" s="3">
        <f t="shared" ca="1" si="132"/>
        <v>165853.61373264511</v>
      </c>
    </row>
    <row r="387" spans="1:21" x14ac:dyDescent="0.3">
      <c r="A387" s="3">
        <f t="shared" ca="1" si="113"/>
        <v>2</v>
      </c>
      <c r="B387" s="3" t="str">
        <f t="shared" ca="1" si="114"/>
        <v>Women</v>
      </c>
      <c r="C387" s="3">
        <f t="shared" ca="1" si="115"/>
        <v>31</v>
      </c>
      <c r="D387" s="3">
        <f t="shared" ca="1" si="116"/>
        <v>6</v>
      </c>
      <c r="E387" s="3" t="str">
        <f t="shared" ca="1" si="117"/>
        <v>Agriculture</v>
      </c>
      <c r="F387" s="3">
        <f t="shared" ca="1" si="118"/>
        <v>5</v>
      </c>
      <c r="G387" s="3" t="str">
        <f t="shared" ca="1" si="112"/>
        <v>Other</v>
      </c>
      <c r="H387" s="3">
        <f t="shared" ca="1" si="119"/>
        <v>2</v>
      </c>
      <c r="I387" s="3">
        <f t="shared" ca="1" si="120"/>
        <v>2</v>
      </c>
      <c r="J387" s="3">
        <f t="shared" ca="1" si="121"/>
        <v>88031</v>
      </c>
      <c r="K387" s="3">
        <f t="shared" ca="1" si="122"/>
        <v>1</v>
      </c>
      <c r="L387" s="3" t="str">
        <f t="shared" ca="1" si="123"/>
        <v>Yukon</v>
      </c>
      <c r="M387" s="3">
        <f t="shared" ca="1" si="126"/>
        <v>264093</v>
      </c>
      <c r="N387" s="3">
        <f t="shared" ca="1" si="124"/>
        <v>261121.2109480029</v>
      </c>
      <c r="O387" s="3">
        <f t="shared" ca="1" si="127"/>
        <v>119373.62901283207</v>
      </c>
      <c r="P387" s="3">
        <f t="shared" ca="1" si="125"/>
        <v>25189</v>
      </c>
      <c r="Q387" s="3">
        <f t="shared" ca="1" si="128"/>
        <v>37240.643596144648</v>
      </c>
      <c r="R387" s="3">
        <f t="shared" ca="1" si="129"/>
        <v>81027.628090316721</v>
      </c>
      <c r="S387" s="3">
        <f t="shared" ca="1" si="130"/>
        <v>464494.25710314879</v>
      </c>
      <c r="T387" s="3">
        <f t="shared" ca="1" si="131"/>
        <v>323550.8545441475</v>
      </c>
      <c r="U387" s="3">
        <f t="shared" ca="1" si="132"/>
        <v>140943.40255900129</v>
      </c>
    </row>
    <row r="388" spans="1:21" x14ac:dyDescent="0.3">
      <c r="A388" s="3">
        <f t="shared" ca="1" si="113"/>
        <v>2</v>
      </c>
      <c r="B388" s="3" t="str">
        <f t="shared" ca="1" si="114"/>
        <v>Women</v>
      </c>
      <c r="C388" s="3">
        <f t="shared" ca="1" si="115"/>
        <v>29</v>
      </c>
      <c r="D388" s="3">
        <f t="shared" ca="1" si="116"/>
        <v>1</v>
      </c>
      <c r="E388" s="3" t="str">
        <f t="shared" ca="1" si="117"/>
        <v>Health</v>
      </c>
      <c r="F388" s="3">
        <f t="shared" ca="1" si="118"/>
        <v>5</v>
      </c>
      <c r="G388" s="3" t="str">
        <f t="shared" ca="1" si="112"/>
        <v>Other</v>
      </c>
      <c r="H388" s="3">
        <f t="shared" ca="1" si="119"/>
        <v>3</v>
      </c>
      <c r="I388" s="3">
        <f t="shared" ca="1" si="120"/>
        <v>2</v>
      </c>
      <c r="J388" s="3">
        <f t="shared" ca="1" si="121"/>
        <v>51943</v>
      </c>
      <c r="K388" s="3">
        <f t="shared" ca="1" si="122"/>
        <v>3</v>
      </c>
      <c r="L388" s="3" t="str">
        <f t="shared" ca="1" si="123"/>
        <v>Northwest TR</v>
      </c>
      <c r="M388" s="3">
        <f t="shared" ca="1" si="126"/>
        <v>155829</v>
      </c>
      <c r="N388" s="3">
        <f t="shared" ca="1" si="124"/>
        <v>53350.689955618487</v>
      </c>
      <c r="O388" s="3">
        <f t="shared" ca="1" si="127"/>
        <v>92071.645884737954</v>
      </c>
      <c r="P388" s="3">
        <f t="shared" ca="1" si="125"/>
        <v>80575</v>
      </c>
      <c r="Q388" s="3">
        <f t="shared" ca="1" si="128"/>
        <v>11029.698531670354</v>
      </c>
      <c r="R388" s="3">
        <f t="shared" ca="1" si="129"/>
        <v>21577.912553387509</v>
      </c>
      <c r="S388" s="3">
        <f t="shared" ca="1" si="130"/>
        <v>269478.55843812547</v>
      </c>
      <c r="T388" s="3">
        <f t="shared" ca="1" si="131"/>
        <v>144955.38848728884</v>
      </c>
      <c r="U388" s="3">
        <f t="shared" ca="1" si="132"/>
        <v>124523.16995083663</v>
      </c>
    </row>
    <row r="389" spans="1:21" x14ac:dyDescent="0.3">
      <c r="A389" s="3">
        <f t="shared" ca="1" si="113"/>
        <v>2</v>
      </c>
      <c r="B389" s="3" t="str">
        <f t="shared" ca="1" si="114"/>
        <v>Women</v>
      </c>
      <c r="C389" s="3">
        <f t="shared" ca="1" si="115"/>
        <v>29</v>
      </c>
      <c r="D389" s="3">
        <f t="shared" ca="1" si="116"/>
        <v>1</v>
      </c>
      <c r="E389" s="3" t="str">
        <f t="shared" ca="1" si="117"/>
        <v>Health</v>
      </c>
      <c r="F389" s="3">
        <f t="shared" ca="1" si="118"/>
        <v>4</v>
      </c>
      <c r="G389" s="3" t="str">
        <f t="shared" ref="G389:G452" ca="1" si="133">VLOOKUP(F389,$Z$29:$AA$33,2)</f>
        <v>Technical</v>
      </c>
      <c r="H389" s="3">
        <f t="shared" ca="1" si="119"/>
        <v>1</v>
      </c>
      <c r="I389" s="3">
        <f t="shared" ca="1" si="120"/>
        <v>2</v>
      </c>
      <c r="J389" s="3">
        <f t="shared" ca="1" si="121"/>
        <v>83322</v>
      </c>
      <c r="K389" s="3">
        <f t="shared" ca="1" si="122"/>
        <v>6</v>
      </c>
      <c r="L389" s="3" t="str">
        <f t="shared" ca="1" si="123"/>
        <v>Saskatchewan</v>
      </c>
      <c r="M389" s="3">
        <f t="shared" ca="1" si="126"/>
        <v>249966</v>
      </c>
      <c r="N389" s="3">
        <f t="shared" ca="1" si="124"/>
        <v>137213.81935273792</v>
      </c>
      <c r="O389" s="3">
        <f t="shared" ca="1" si="127"/>
        <v>26655.280551399916</v>
      </c>
      <c r="P389" s="3">
        <f t="shared" ca="1" si="125"/>
        <v>21788</v>
      </c>
      <c r="Q389" s="3">
        <f t="shared" ca="1" si="128"/>
        <v>77516.892825394403</v>
      </c>
      <c r="R389" s="3">
        <f t="shared" ca="1" si="129"/>
        <v>39109.701110170834</v>
      </c>
      <c r="S389" s="3">
        <f t="shared" ca="1" si="130"/>
        <v>315730.98166157072</v>
      </c>
      <c r="T389" s="3">
        <f t="shared" ca="1" si="131"/>
        <v>236518.71217813232</v>
      </c>
      <c r="U389" s="3">
        <f t="shared" ca="1" si="132"/>
        <v>79212.269483438402</v>
      </c>
    </row>
    <row r="390" spans="1:21" x14ac:dyDescent="0.3">
      <c r="A390" s="3">
        <f t="shared" ref="A390:A453" ca="1" si="134">RANDBETWEEN(1,2)</f>
        <v>2</v>
      </c>
      <c r="B390" s="3" t="str">
        <f t="shared" ref="B390:B453" ca="1" si="135">IF(A390=1, "Men", "Women")</f>
        <v>Women</v>
      </c>
      <c r="C390" s="3">
        <f t="shared" ref="C390:C453" ca="1" si="136">RANDBETWEEN(25,45)</f>
        <v>26</v>
      </c>
      <c r="D390" s="3">
        <f t="shared" ref="D390:D453" ca="1" si="137">RANDBETWEEN(1,6)</f>
        <v>5</v>
      </c>
      <c r="E390" s="3" t="str">
        <f t="shared" ref="E390:E453" ca="1" si="138">VLOOKUP(D390,$Z$6:$AA$11, 2)</f>
        <v>General Work</v>
      </c>
      <c r="F390" s="3">
        <f t="shared" ref="F390:F453" ca="1" si="139">RANDBETWEEN(1,5)</f>
        <v>1</v>
      </c>
      <c r="G390" s="3" t="str">
        <f t="shared" ca="1" si="133"/>
        <v>High School</v>
      </c>
      <c r="H390" s="3">
        <f t="shared" ref="H390:H453" ca="1" si="140">RANDBETWEEN(0,4)</f>
        <v>3</v>
      </c>
      <c r="I390" s="3">
        <f t="shared" ref="I390:I453" ca="1" si="141">RANDBETWEEN(1,3)</f>
        <v>3</v>
      </c>
      <c r="J390" s="3">
        <f t="shared" ref="J390:J453" ca="1" si="142">RANDBETWEEN(25000,90000)</f>
        <v>55939</v>
      </c>
      <c r="K390" s="3">
        <f t="shared" ref="K390:K453" ca="1" si="143">RANDBETWEEN(1,13)</f>
        <v>10</v>
      </c>
      <c r="L390" s="3" t="str">
        <f t="shared" ref="L390:L453" ca="1" si="144">VLOOKUP(K390,$Z$14:$AA$25,2)</f>
        <v>New Brunckwick</v>
      </c>
      <c r="M390" s="3">
        <f t="shared" ca="1" si="126"/>
        <v>335634</v>
      </c>
      <c r="N390" s="3">
        <f t="shared" ref="N390:N453" ca="1" si="145">RAND()*M390</f>
        <v>185004.75211494902</v>
      </c>
      <c r="O390" s="3">
        <f t="shared" ca="1" si="127"/>
        <v>22462.806048258735</v>
      </c>
      <c r="P390" s="3">
        <f t="shared" ref="P390:P453" ca="1" si="146">RANDBETWEEN(0,O390)</f>
        <v>19187</v>
      </c>
      <c r="Q390" s="3">
        <f t="shared" ca="1" si="128"/>
        <v>43277.022315755596</v>
      </c>
      <c r="R390" s="3">
        <f t="shared" ca="1" si="129"/>
        <v>38326.332554174063</v>
      </c>
      <c r="S390" s="3">
        <f t="shared" ca="1" si="130"/>
        <v>396423.13860243279</v>
      </c>
      <c r="T390" s="3">
        <f t="shared" ca="1" si="131"/>
        <v>247468.77443070462</v>
      </c>
      <c r="U390" s="3">
        <f t="shared" ca="1" si="132"/>
        <v>148954.36417172817</v>
      </c>
    </row>
    <row r="391" spans="1:21" x14ac:dyDescent="0.3">
      <c r="A391" s="3">
        <f t="shared" ca="1" si="134"/>
        <v>2</v>
      </c>
      <c r="B391" s="3" t="str">
        <f t="shared" ca="1" si="135"/>
        <v>Women</v>
      </c>
      <c r="C391" s="3">
        <f t="shared" ca="1" si="136"/>
        <v>35</v>
      </c>
      <c r="D391" s="3">
        <f t="shared" ca="1" si="137"/>
        <v>6</v>
      </c>
      <c r="E391" s="3" t="str">
        <f t="shared" ca="1" si="138"/>
        <v>Agriculture</v>
      </c>
      <c r="F391" s="3">
        <f t="shared" ca="1" si="139"/>
        <v>3</v>
      </c>
      <c r="G391" s="3" t="str">
        <f t="shared" ca="1" si="133"/>
        <v>University</v>
      </c>
      <c r="H391" s="3">
        <f t="shared" ca="1" si="140"/>
        <v>4</v>
      </c>
      <c r="I391" s="3">
        <f t="shared" ca="1" si="141"/>
        <v>1</v>
      </c>
      <c r="J391" s="3">
        <f t="shared" ca="1" si="142"/>
        <v>38409</v>
      </c>
      <c r="K391" s="3">
        <f t="shared" ca="1" si="143"/>
        <v>3</v>
      </c>
      <c r="L391" s="3" t="str">
        <f t="shared" ca="1" si="144"/>
        <v>Northwest TR</v>
      </c>
      <c r="M391" s="3">
        <f t="shared" ca="1" si="126"/>
        <v>192045</v>
      </c>
      <c r="N391" s="3">
        <f t="shared" ca="1" si="145"/>
        <v>166511.37246848049</v>
      </c>
      <c r="O391" s="3">
        <f t="shared" ca="1" si="127"/>
        <v>37357.467498779981</v>
      </c>
      <c r="P391" s="3">
        <f t="shared" ca="1" si="146"/>
        <v>29277</v>
      </c>
      <c r="Q391" s="3">
        <f t="shared" ca="1" si="128"/>
        <v>15075.419986657436</v>
      </c>
      <c r="R391" s="3">
        <f t="shared" ca="1" si="129"/>
        <v>56318.250315778801</v>
      </c>
      <c r="S391" s="3">
        <f t="shared" ca="1" si="130"/>
        <v>285720.71781455877</v>
      </c>
      <c r="T391" s="3">
        <f t="shared" ca="1" si="131"/>
        <v>210863.79245513794</v>
      </c>
      <c r="U391" s="3">
        <f t="shared" ca="1" si="132"/>
        <v>74856.925359420828</v>
      </c>
    </row>
    <row r="392" spans="1:21" x14ac:dyDescent="0.3">
      <c r="A392" s="3">
        <f t="shared" ca="1" si="134"/>
        <v>1</v>
      </c>
      <c r="B392" s="3" t="str">
        <f t="shared" ca="1" si="135"/>
        <v>Men</v>
      </c>
      <c r="C392" s="3">
        <f t="shared" ca="1" si="136"/>
        <v>43</v>
      </c>
      <c r="D392" s="3">
        <f t="shared" ca="1" si="137"/>
        <v>5</v>
      </c>
      <c r="E392" s="3" t="str">
        <f t="shared" ca="1" si="138"/>
        <v>General Work</v>
      </c>
      <c r="F392" s="3">
        <f t="shared" ca="1" si="139"/>
        <v>3</v>
      </c>
      <c r="G392" s="3" t="str">
        <f t="shared" ca="1" si="133"/>
        <v>University</v>
      </c>
      <c r="H392" s="3">
        <f t="shared" ca="1" si="140"/>
        <v>4</v>
      </c>
      <c r="I392" s="3">
        <f t="shared" ca="1" si="141"/>
        <v>2</v>
      </c>
      <c r="J392" s="3">
        <f t="shared" ca="1" si="142"/>
        <v>60454</v>
      </c>
      <c r="K392" s="3">
        <f t="shared" ca="1" si="143"/>
        <v>6</v>
      </c>
      <c r="L392" s="3" t="str">
        <f t="shared" ca="1" si="144"/>
        <v>Saskatchewan</v>
      </c>
      <c r="M392" s="3">
        <f t="shared" ca="1" si="126"/>
        <v>362724</v>
      </c>
      <c r="N392" s="3">
        <f t="shared" ca="1" si="145"/>
        <v>69156.42651422217</v>
      </c>
      <c r="O392" s="3">
        <f t="shared" ca="1" si="127"/>
        <v>55385.32960007347</v>
      </c>
      <c r="P392" s="3">
        <f t="shared" ca="1" si="146"/>
        <v>27745</v>
      </c>
      <c r="Q392" s="3">
        <f t="shared" ca="1" si="128"/>
        <v>38912.387094225684</v>
      </c>
      <c r="R392" s="3">
        <f t="shared" ca="1" si="129"/>
        <v>11176.486415771315</v>
      </c>
      <c r="S392" s="3">
        <f t="shared" ca="1" si="130"/>
        <v>429285.81601584476</v>
      </c>
      <c r="T392" s="3">
        <f t="shared" ca="1" si="131"/>
        <v>135813.81360844785</v>
      </c>
      <c r="U392" s="3">
        <f t="shared" ca="1" si="132"/>
        <v>293472.00240739691</v>
      </c>
    </row>
    <row r="393" spans="1:21" x14ac:dyDescent="0.3">
      <c r="A393" s="3">
        <f t="shared" ca="1" si="134"/>
        <v>1</v>
      </c>
      <c r="B393" s="3" t="str">
        <f t="shared" ca="1" si="135"/>
        <v>Men</v>
      </c>
      <c r="C393" s="3">
        <f t="shared" ca="1" si="136"/>
        <v>36</v>
      </c>
      <c r="D393" s="3">
        <f t="shared" ca="1" si="137"/>
        <v>4</v>
      </c>
      <c r="E393" s="3" t="str">
        <f t="shared" ca="1" si="138"/>
        <v>IT</v>
      </c>
      <c r="F393" s="3">
        <f t="shared" ca="1" si="139"/>
        <v>2</v>
      </c>
      <c r="G393" s="3" t="str">
        <f t="shared" ca="1" si="133"/>
        <v>College</v>
      </c>
      <c r="H393" s="3">
        <f t="shared" ca="1" si="140"/>
        <v>0</v>
      </c>
      <c r="I393" s="3">
        <f t="shared" ca="1" si="141"/>
        <v>1</v>
      </c>
      <c r="J393" s="3">
        <f t="shared" ca="1" si="142"/>
        <v>41057</v>
      </c>
      <c r="K393" s="3">
        <f t="shared" ca="1" si="143"/>
        <v>4</v>
      </c>
      <c r="L393" s="3" t="str">
        <f t="shared" ca="1" si="144"/>
        <v>Alberta</v>
      </c>
      <c r="M393" s="3">
        <f t="shared" ca="1" si="126"/>
        <v>205285</v>
      </c>
      <c r="N393" s="3">
        <f t="shared" ca="1" si="145"/>
        <v>107480.78192724398</v>
      </c>
      <c r="O393" s="3">
        <f t="shared" ca="1" si="127"/>
        <v>39303.982407484364</v>
      </c>
      <c r="P393" s="3">
        <f t="shared" ca="1" si="146"/>
        <v>10176</v>
      </c>
      <c r="Q393" s="3">
        <f t="shared" ca="1" si="128"/>
        <v>19717.506110960843</v>
      </c>
      <c r="R393" s="3">
        <f t="shared" ca="1" si="129"/>
        <v>49082.519333700591</v>
      </c>
      <c r="S393" s="3">
        <f t="shared" ca="1" si="130"/>
        <v>293671.50174118497</v>
      </c>
      <c r="T393" s="3">
        <f t="shared" ca="1" si="131"/>
        <v>137374.28803820483</v>
      </c>
      <c r="U393" s="3">
        <f t="shared" ca="1" si="132"/>
        <v>156297.21370298014</v>
      </c>
    </row>
    <row r="394" spans="1:21" x14ac:dyDescent="0.3">
      <c r="A394" s="3">
        <f t="shared" ca="1" si="134"/>
        <v>2</v>
      </c>
      <c r="B394" s="3" t="str">
        <f t="shared" ca="1" si="135"/>
        <v>Women</v>
      </c>
      <c r="C394" s="3">
        <f t="shared" ca="1" si="136"/>
        <v>28</v>
      </c>
      <c r="D394" s="3">
        <f t="shared" ca="1" si="137"/>
        <v>2</v>
      </c>
      <c r="E394" s="3" t="str">
        <f t="shared" ca="1" si="138"/>
        <v>Construction</v>
      </c>
      <c r="F394" s="3">
        <f t="shared" ca="1" si="139"/>
        <v>2</v>
      </c>
      <c r="G394" s="3" t="str">
        <f t="shared" ca="1" si="133"/>
        <v>College</v>
      </c>
      <c r="H394" s="3">
        <f t="shared" ca="1" si="140"/>
        <v>1</v>
      </c>
      <c r="I394" s="3">
        <f t="shared" ca="1" si="141"/>
        <v>2</v>
      </c>
      <c r="J394" s="3">
        <f t="shared" ca="1" si="142"/>
        <v>28358</v>
      </c>
      <c r="K394" s="3">
        <f t="shared" ca="1" si="143"/>
        <v>2</v>
      </c>
      <c r="L394" s="3" t="str">
        <f t="shared" ca="1" si="144"/>
        <v>BC</v>
      </c>
      <c r="M394" s="3">
        <f t="shared" ca="1" si="126"/>
        <v>113432</v>
      </c>
      <c r="N394" s="3">
        <f t="shared" ca="1" si="145"/>
        <v>28128.507755931158</v>
      </c>
      <c r="O394" s="3">
        <f t="shared" ca="1" si="127"/>
        <v>34848.357255436626</v>
      </c>
      <c r="P394" s="3">
        <f t="shared" ca="1" si="146"/>
        <v>960</v>
      </c>
      <c r="Q394" s="3">
        <f t="shared" ca="1" si="128"/>
        <v>9.4270587606492455</v>
      </c>
      <c r="R394" s="3">
        <f t="shared" ca="1" si="129"/>
        <v>19466.609674807161</v>
      </c>
      <c r="S394" s="3">
        <f t="shared" ca="1" si="130"/>
        <v>167746.9669302438</v>
      </c>
      <c r="T394" s="3">
        <f t="shared" ca="1" si="131"/>
        <v>29097.934814691806</v>
      </c>
      <c r="U394" s="3">
        <f t="shared" ca="1" si="132"/>
        <v>138649.03211555199</v>
      </c>
    </row>
    <row r="395" spans="1:21" x14ac:dyDescent="0.3">
      <c r="A395" s="3">
        <f t="shared" ca="1" si="134"/>
        <v>1</v>
      </c>
      <c r="B395" s="3" t="str">
        <f t="shared" ca="1" si="135"/>
        <v>Men</v>
      </c>
      <c r="C395" s="3">
        <f t="shared" ca="1" si="136"/>
        <v>34</v>
      </c>
      <c r="D395" s="3">
        <f t="shared" ca="1" si="137"/>
        <v>4</v>
      </c>
      <c r="E395" s="3" t="str">
        <f t="shared" ca="1" si="138"/>
        <v>IT</v>
      </c>
      <c r="F395" s="3">
        <f t="shared" ca="1" si="139"/>
        <v>1</v>
      </c>
      <c r="G395" s="3" t="str">
        <f t="shared" ca="1" si="133"/>
        <v>High School</v>
      </c>
      <c r="H395" s="3">
        <f t="shared" ca="1" si="140"/>
        <v>0</v>
      </c>
      <c r="I395" s="3">
        <f t="shared" ca="1" si="141"/>
        <v>1</v>
      </c>
      <c r="J395" s="3">
        <f t="shared" ca="1" si="142"/>
        <v>87837</v>
      </c>
      <c r="K395" s="3">
        <f t="shared" ca="1" si="143"/>
        <v>4</v>
      </c>
      <c r="L395" s="3" t="str">
        <f t="shared" ca="1" si="144"/>
        <v>Alberta</v>
      </c>
      <c r="M395" s="3">
        <f t="shared" ca="1" si="126"/>
        <v>527022</v>
      </c>
      <c r="N395" s="3">
        <f t="shared" ca="1" si="145"/>
        <v>435810.04038415791</v>
      </c>
      <c r="O395" s="3">
        <f t="shared" ca="1" si="127"/>
        <v>75141.340767739282</v>
      </c>
      <c r="P395" s="3">
        <f t="shared" ca="1" si="146"/>
        <v>61308</v>
      </c>
      <c r="Q395" s="3">
        <f t="shared" ca="1" si="128"/>
        <v>63131.826640651729</v>
      </c>
      <c r="R395" s="3">
        <f t="shared" ca="1" si="129"/>
        <v>2515.3431673137202</v>
      </c>
      <c r="S395" s="3">
        <f t="shared" ca="1" si="130"/>
        <v>604678.68393505306</v>
      </c>
      <c r="T395" s="3">
        <f t="shared" ca="1" si="131"/>
        <v>560249.86702480959</v>
      </c>
      <c r="U395" s="3">
        <f t="shared" ca="1" si="132"/>
        <v>44428.816910243477</v>
      </c>
    </row>
    <row r="396" spans="1:21" x14ac:dyDescent="0.3">
      <c r="A396" s="3">
        <f t="shared" ca="1" si="134"/>
        <v>1</v>
      </c>
      <c r="B396" s="3" t="str">
        <f t="shared" ca="1" si="135"/>
        <v>Men</v>
      </c>
      <c r="C396" s="3">
        <f t="shared" ca="1" si="136"/>
        <v>27</v>
      </c>
      <c r="D396" s="3">
        <f t="shared" ca="1" si="137"/>
        <v>4</v>
      </c>
      <c r="E396" s="3" t="str">
        <f t="shared" ca="1" si="138"/>
        <v>IT</v>
      </c>
      <c r="F396" s="3">
        <f t="shared" ca="1" si="139"/>
        <v>1</v>
      </c>
      <c r="G396" s="3" t="str">
        <f t="shared" ca="1" si="133"/>
        <v>High School</v>
      </c>
      <c r="H396" s="3">
        <f t="shared" ca="1" si="140"/>
        <v>3</v>
      </c>
      <c r="I396" s="3">
        <f t="shared" ca="1" si="141"/>
        <v>3</v>
      </c>
      <c r="J396" s="3">
        <f t="shared" ca="1" si="142"/>
        <v>70043</v>
      </c>
      <c r="K396" s="3">
        <f t="shared" ca="1" si="143"/>
        <v>3</v>
      </c>
      <c r="L396" s="3" t="str">
        <f t="shared" ca="1" si="144"/>
        <v>Northwest TR</v>
      </c>
      <c r="M396" s="3">
        <f t="shared" ca="1" si="126"/>
        <v>280172</v>
      </c>
      <c r="N396" s="3">
        <f t="shared" ca="1" si="145"/>
        <v>66898.470010572433</v>
      </c>
      <c r="O396" s="3">
        <f t="shared" ca="1" si="127"/>
        <v>98242.839155866386</v>
      </c>
      <c r="P396" s="3">
        <f t="shared" ca="1" si="146"/>
        <v>8535</v>
      </c>
      <c r="Q396" s="3">
        <f t="shared" ca="1" si="128"/>
        <v>29770.060669276496</v>
      </c>
      <c r="R396" s="3">
        <f t="shared" ca="1" si="129"/>
        <v>13422.376700809393</v>
      </c>
      <c r="S396" s="3">
        <f t="shared" ca="1" si="130"/>
        <v>391837.21585667582</v>
      </c>
      <c r="T396" s="3">
        <f t="shared" ca="1" si="131"/>
        <v>105203.53067984893</v>
      </c>
      <c r="U396" s="3">
        <f t="shared" ca="1" si="132"/>
        <v>286633.6851768269</v>
      </c>
    </row>
    <row r="397" spans="1:21" x14ac:dyDescent="0.3">
      <c r="A397" s="3">
        <f t="shared" ca="1" si="134"/>
        <v>2</v>
      </c>
      <c r="B397" s="3" t="str">
        <f t="shared" ca="1" si="135"/>
        <v>Women</v>
      </c>
      <c r="C397" s="3">
        <f t="shared" ca="1" si="136"/>
        <v>30</v>
      </c>
      <c r="D397" s="3">
        <f t="shared" ca="1" si="137"/>
        <v>3</v>
      </c>
      <c r="E397" s="3" t="str">
        <f t="shared" ca="1" si="138"/>
        <v>Teaching</v>
      </c>
      <c r="F397" s="3">
        <f t="shared" ca="1" si="139"/>
        <v>4</v>
      </c>
      <c r="G397" s="3" t="str">
        <f t="shared" ca="1" si="133"/>
        <v>Technical</v>
      </c>
      <c r="H397" s="3">
        <f t="shared" ca="1" si="140"/>
        <v>2</v>
      </c>
      <c r="I397" s="3">
        <f t="shared" ca="1" si="141"/>
        <v>1</v>
      </c>
      <c r="J397" s="3">
        <f t="shared" ca="1" si="142"/>
        <v>56789</v>
      </c>
      <c r="K397" s="3">
        <f t="shared" ca="1" si="143"/>
        <v>10</v>
      </c>
      <c r="L397" s="3" t="str">
        <f t="shared" ca="1" si="144"/>
        <v>New Brunckwick</v>
      </c>
      <c r="M397" s="3">
        <f t="shared" ca="1" si="126"/>
        <v>170367</v>
      </c>
      <c r="N397" s="3">
        <f t="shared" ca="1" si="145"/>
        <v>46398.201558467372</v>
      </c>
      <c r="O397" s="3">
        <f t="shared" ca="1" si="127"/>
        <v>52525.21927430934</v>
      </c>
      <c r="P397" s="3">
        <f t="shared" ca="1" si="146"/>
        <v>24488</v>
      </c>
      <c r="Q397" s="3">
        <f t="shared" ca="1" si="128"/>
        <v>47553.914277180782</v>
      </c>
      <c r="R397" s="3">
        <f t="shared" ca="1" si="129"/>
        <v>30307.10703706905</v>
      </c>
      <c r="S397" s="3">
        <f t="shared" ca="1" si="130"/>
        <v>253199.32631137839</v>
      </c>
      <c r="T397" s="3">
        <f t="shared" ca="1" si="131"/>
        <v>118440.11583564816</v>
      </c>
      <c r="U397" s="3">
        <f t="shared" ca="1" si="132"/>
        <v>134759.21047573024</v>
      </c>
    </row>
    <row r="398" spans="1:21" x14ac:dyDescent="0.3">
      <c r="A398" s="3">
        <f t="shared" ca="1" si="134"/>
        <v>2</v>
      </c>
      <c r="B398" s="3" t="str">
        <f t="shared" ca="1" si="135"/>
        <v>Women</v>
      </c>
      <c r="C398" s="3">
        <f t="shared" ca="1" si="136"/>
        <v>26</v>
      </c>
      <c r="D398" s="3">
        <f t="shared" ca="1" si="137"/>
        <v>4</v>
      </c>
      <c r="E398" s="3" t="str">
        <f t="shared" ca="1" si="138"/>
        <v>IT</v>
      </c>
      <c r="F398" s="3">
        <f t="shared" ca="1" si="139"/>
        <v>5</v>
      </c>
      <c r="G398" s="3" t="str">
        <f t="shared" ca="1" si="133"/>
        <v>Other</v>
      </c>
      <c r="H398" s="3">
        <f t="shared" ca="1" si="140"/>
        <v>3</v>
      </c>
      <c r="I398" s="3">
        <f t="shared" ca="1" si="141"/>
        <v>1</v>
      </c>
      <c r="J398" s="3">
        <f t="shared" ca="1" si="142"/>
        <v>44115</v>
      </c>
      <c r="K398" s="3">
        <f t="shared" ca="1" si="143"/>
        <v>7</v>
      </c>
      <c r="L398" s="3" t="str">
        <f t="shared" ca="1" si="144"/>
        <v>Ontario</v>
      </c>
      <c r="M398" s="3">
        <f t="shared" ca="1" si="126"/>
        <v>132345</v>
      </c>
      <c r="N398" s="3">
        <f t="shared" ca="1" si="145"/>
        <v>119491.80290290959</v>
      </c>
      <c r="O398" s="3">
        <f t="shared" ca="1" si="127"/>
        <v>3440.3045794250975</v>
      </c>
      <c r="P398" s="3">
        <f t="shared" ca="1" si="146"/>
        <v>2619</v>
      </c>
      <c r="Q398" s="3">
        <f t="shared" ca="1" si="128"/>
        <v>17507.467565626008</v>
      </c>
      <c r="R398" s="3">
        <f t="shared" ca="1" si="129"/>
        <v>49757.30229264962</v>
      </c>
      <c r="S398" s="3">
        <f t="shared" ca="1" si="130"/>
        <v>185542.60687207471</v>
      </c>
      <c r="T398" s="3">
        <f t="shared" ca="1" si="131"/>
        <v>139618.2704685356</v>
      </c>
      <c r="U398" s="3">
        <f t="shared" ca="1" si="132"/>
        <v>45924.336403539113</v>
      </c>
    </row>
    <row r="399" spans="1:21" x14ac:dyDescent="0.3">
      <c r="A399" s="3">
        <f t="shared" ca="1" si="134"/>
        <v>1</v>
      </c>
      <c r="B399" s="3" t="str">
        <f t="shared" ca="1" si="135"/>
        <v>Men</v>
      </c>
      <c r="C399" s="3">
        <f t="shared" ca="1" si="136"/>
        <v>45</v>
      </c>
      <c r="D399" s="3">
        <f t="shared" ca="1" si="137"/>
        <v>5</v>
      </c>
      <c r="E399" s="3" t="str">
        <f t="shared" ca="1" si="138"/>
        <v>General Work</v>
      </c>
      <c r="F399" s="3">
        <f t="shared" ca="1" si="139"/>
        <v>3</v>
      </c>
      <c r="G399" s="3" t="str">
        <f t="shared" ca="1" si="133"/>
        <v>University</v>
      </c>
      <c r="H399" s="3">
        <f t="shared" ca="1" si="140"/>
        <v>3</v>
      </c>
      <c r="I399" s="3">
        <f t="shared" ca="1" si="141"/>
        <v>3</v>
      </c>
      <c r="J399" s="3">
        <f t="shared" ca="1" si="142"/>
        <v>70796</v>
      </c>
      <c r="K399" s="3">
        <f t="shared" ca="1" si="143"/>
        <v>7</v>
      </c>
      <c r="L399" s="3" t="str">
        <f t="shared" ca="1" si="144"/>
        <v>Ontario</v>
      </c>
      <c r="M399" s="3">
        <f t="shared" ca="1" si="126"/>
        <v>212388</v>
      </c>
      <c r="N399" s="3">
        <f t="shared" ca="1" si="145"/>
        <v>60710.740004381332</v>
      </c>
      <c r="O399" s="3">
        <f t="shared" ca="1" si="127"/>
        <v>145165.11389137484</v>
      </c>
      <c r="P399" s="3">
        <f t="shared" ca="1" si="146"/>
        <v>140622</v>
      </c>
      <c r="Q399" s="3">
        <f t="shared" ca="1" si="128"/>
        <v>52765.423580680894</v>
      </c>
      <c r="R399" s="3">
        <f t="shared" ca="1" si="129"/>
        <v>17861.0063375834</v>
      </c>
      <c r="S399" s="3">
        <f t="shared" ca="1" si="130"/>
        <v>375414.12022895826</v>
      </c>
      <c r="T399" s="3">
        <f t="shared" ca="1" si="131"/>
        <v>254098.16358506223</v>
      </c>
      <c r="U399" s="3">
        <f t="shared" ca="1" si="132"/>
        <v>121315.95664389603</v>
      </c>
    </row>
    <row r="400" spans="1:21" x14ac:dyDescent="0.3">
      <c r="A400" s="3">
        <f t="shared" ca="1" si="134"/>
        <v>2</v>
      </c>
      <c r="B400" s="3" t="str">
        <f t="shared" ca="1" si="135"/>
        <v>Women</v>
      </c>
      <c r="C400" s="3">
        <f t="shared" ca="1" si="136"/>
        <v>36</v>
      </c>
      <c r="D400" s="3">
        <f t="shared" ca="1" si="137"/>
        <v>3</v>
      </c>
      <c r="E400" s="3" t="str">
        <f t="shared" ca="1" si="138"/>
        <v>Teaching</v>
      </c>
      <c r="F400" s="3">
        <f t="shared" ca="1" si="139"/>
        <v>5</v>
      </c>
      <c r="G400" s="3" t="str">
        <f t="shared" ca="1" si="133"/>
        <v>Other</v>
      </c>
      <c r="H400" s="3">
        <f t="shared" ca="1" si="140"/>
        <v>1</v>
      </c>
      <c r="I400" s="3">
        <f t="shared" ca="1" si="141"/>
        <v>1</v>
      </c>
      <c r="J400" s="3">
        <f t="shared" ca="1" si="142"/>
        <v>32020</v>
      </c>
      <c r="K400" s="3">
        <f t="shared" ca="1" si="143"/>
        <v>4</v>
      </c>
      <c r="L400" s="3" t="str">
        <f t="shared" ca="1" si="144"/>
        <v>Alberta</v>
      </c>
      <c r="M400" s="3">
        <f t="shared" ca="1" si="126"/>
        <v>160100</v>
      </c>
      <c r="N400" s="3">
        <f t="shared" ca="1" si="145"/>
        <v>130622.24731129999</v>
      </c>
      <c r="O400" s="3">
        <f t="shared" ca="1" si="127"/>
        <v>28819.384569686721</v>
      </c>
      <c r="P400" s="3">
        <f t="shared" ca="1" si="146"/>
        <v>11903</v>
      </c>
      <c r="Q400" s="3">
        <f t="shared" ca="1" si="128"/>
        <v>12886.600568226739</v>
      </c>
      <c r="R400" s="3">
        <f t="shared" ca="1" si="129"/>
        <v>34851.890619388229</v>
      </c>
      <c r="S400" s="3">
        <f t="shared" ca="1" si="130"/>
        <v>223771.27518907495</v>
      </c>
      <c r="T400" s="3">
        <f t="shared" ca="1" si="131"/>
        <v>155411.84787952673</v>
      </c>
      <c r="U400" s="3">
        <f t="shared" ca="1" si="132"/>
        <v>68359.42730954822</v>
      </c>
    </row>
    <row r="401" spans="1:21" x14ac:dyDescent="0.3">
      <c r="A401" s="3">
        <f t="shared" ca="1" si="134"/>
        <v>1</v>
      </c>
      <c r="B401" s="3" t="str">
        <f t="shared" ca="1" si="135"/>
        <v>Men</v>
      </c>
      <c r="C401" s="3">
        <f t="shared" ca="1" si="136"/>
        <v>27</v>
      </c>
      <c r="D401" s="3">
        <f t="shared" ca="1" si="137"/>
        <v>1</v>
      </c>
      <c r="E401" s="3" t="str">
        <f t="shared" ca="1" si="138"/>
        <v>Health</v>
      </c>
      <c r="F401" s="3">
        <f t="shared" ca="1" si="139"/>
        <v>1</v>
      </c>
      <c r="G401" s="3" t="str">
        <f t="shared" ca="1" si="133"/>
        <v>High School</v>
      </c>
      <c r="H401" s="3">
        <f t="shared" ca="1" si="140"/>
        <v>1</v>
      </c>
      <c r="I401" s="3">
        <f t="shared" ca="1" si="141"/>
        <v>3</v>
      </c>
      <c r="J401" s="3">
        <f t="shared" ca="1" si="142"/>
        <v>72516</v>
      </c>
      <c r="K401" s="3">
        <f t="shared" ca="1" si="143"/>
        <v>12</v>
      </c>
      <c r="L401" s="3" t="str">
        <f t="shared" ca="1" si="144"/>
        <v>Prince Edward Island</v>
      </c>
      <c r="M401" s="3">
        <f t="shared" ca="1" si="126"/>
        <v>362580</v>
      </c>
      <c r="N401" s="3">
        <f t="shared" ca="1" si="145"/>
        <v>124707.41753272989</v>
      </c>
      <c r="O401" s="3">
        <f t="shared" ca="1" si="127"/>
        <v>92376.781666164417</v>
      </c>
      <c r="P401" s="3">
        <f t="shared" ca="1" si="146"/>
        <v>16869</v>
      </c>
      <c r="Q401" s="3">
        <f t="shared" ca="1" si="128"/>
        <v>7405.3258311411246</v>
      </c>
      <c r="R401" s="3">
        <f t="shared" ca="1" si="129"/>
        <v>52842.492329092231</v>
      </c>
      <c r="S401" s="3">
        <f t="shared" ca="1" si="130"/>
        <v>507799.27399525663</v>
      </c>
      <c r="T401" s="3">
        <f t="shared" ca="1" si="131"/>
        <v>148981.74336387101</v>
      </c>
      <c r="U401" s="3">
        <f t="shared" ca="1" si="132"/>
        <v>358817.53063138563</v>
      </c>
    </row>
    <row r="402" spans="1:21" x14ac:dyDescent="0.3">
      <c r="A402" s="3">
        <f t="shared" ca="1" si="134"/>
        <v>2</v>
      </c>
      <c r="B402" s="3" t="str">
        <f t="shared" ca="1" si="135"/>
        <v>Women</v>
      </c>
      <c r="C402" s="3">
        <f t="shared" ca="1" si="136"/>
        <v>39</v>
      </c>
      <c r="D402" s="3">
        <f t="shared" ca="1" si="137"/>
        <v>3</v>
      </c>
      <c r="E402" s="3" t="str">
        <f t="shared" ca="1" si="138"/>
        <v>Teaching</v>
      </c>
      <c r="F402" s="3">
        <f t="shared" ca="1" si="139"/>
        <v>2</v>
      </c>
      <c r="G402" s="3" t="str">
        <f t="shared" ca="1" si="133"/>
        <v>College</v>
      </c>
      <c r="H402" s="3">
        <f t="shared" ca="1" si="140"/>
        <v>1</v>
      </c>
      <c r="I402" s="3">
        <f t="shared" ca="1" si="141"/>
        <v>1</v>
      </c>
      <c r="J402" s="3">
        <f t="shared" ca="1" si="142"/>
        <v>40161</v>
      </c>
      <c r="K402" s="3">
        <f t="shared" ca="1" si="143"/>
        <v>9</v>
      </c>
      <c r="L402" s="3" t="str">
        <f t="shared" ca="1" si="144"/>
        <v>New Foundland</v>
      </c>
      <c r="M402" s="3">
        <f t="shared" ca="1" si="126"/>
        <v>240966</v>
      </c>
      <c r="N402" s="3">
        <f t="shared" ca="1" si="145"/>
        <v>70954.984107949422</v>
      </c>
      <c r="O402" s="3">
        <f t="shared" ca="1" si="127"/>
        <v>16908.521913035951</v>
      </c>
      <c r="P402" s="3">
        <f t="shared" ca="1" si="146"/>
        <v>8950</v>
      </c>
      <c r="Q402" s="3">
        <f t="shared" ca="1" si="128"/>
        <v>5457.2689083200657</v>
      </c>
      <c r="R402" s="3">
        <f t="shared" ca="1" si="129"/>
        <v>25136.675423849556</v>
      </c>
      <c r="S402" s="3">
        <f t="shared" ca="1" si="130"/>
        <v>283011.1973368855</v>
      </c>
      <c r="T402" s="3">
        <f t="shared" ca="1" si="131"/>
        <v>85362.253016269489</v>
      </c>
      <c r="U402" s="3">
        <f t="shared" ca="1" si="132"/>
        <v>197648.94432061602</v>
      </c>
    </row>
    <row r="403" spans="1:21" x14ac:dyDescent="0.3">
      <c r="A403" s="3">
        <f t="shared" ca="1" si="134"/>
        <v>1</v>
      </c>
      <c r="B403" s="3" t="str">
        <f t="shared" ca="1" si="135"/>
        <v>Men</v>
      </c>
      <c r="C403" s="3">
        <f t="shared" ca="1" si="136"/>
        <v>37</v>
      </c>
      <c r="D403" s="3">
        <f t="shared" ca="1" si="137"/>
        <v>5</v>
      </c>
      <c r="E403" s="3" t="str">
        <f t="shared" ca="1" si="138"/>
        <v>General Work</v>
      </c>
      <c r="F403" s="3">
        <f t="shared" ca="1" si="139"/>
        <v>1</v>
      </c>
      <c r="G403" s="3" t="str">
        <f t="shared" ca="1" si="133"/>
        <v>High School</v>
      </c>
      <c r="H403" s="3">
        <f t="shared" ca="1" si="140"/>
        <v>2</v>
      </c>
      <c r="I403" s="3">
        <f t="shared" ca="1" si="141"/>
        <v>1</v>
      </c>
      <c r="J403" s="3">
        <f t="shared" ca="1" si="142"/>
        <v>72695</v>
      </c>
      <c r="K403" s="3">
        <f t="shared" ca="1" si="143"/>
        <v>2</v>
      </c>
      <c r="L403" s="3" t="str">
        <f t="shared" ca="1" si="144"/>
        <v>BC</v>
      </c>
      <c r="M403" s="3">
        <f t="shared" ca="1" si="126"/>
        <v>218085</v>
      </c>
      <c r="N403" s="3">
        <f t="shared" ca="1" si="145"/>
        <v>12649.900360188891</v>
      </c>
      <c r="O403" s="3">
        <f t="shared" ca="1" si="127"/>
        <v>13011.682082866044</v>
      </c>
      <c r="P403" s="3">
        <f t="shared" ca="1" si="146"/>
        <v>5813</v>
      </c>
      <c r="Q403" s="3">
        <f t="shared" ca="1" si="128"/>
        <v>56722.201112562296</v>
      </c>
      <c r="R403" s="3">
        <f t="shared" ca="1" si="129"/>
        <v>78510.360160137992</v>
      </c>
      <c r="S403" s="3">
        <f t="shared" ca="1" si="130"/>
        <v>309607.04224300408</v>
      </c>
      <c r="T403" s="3">
        <f t="shared" ca="1" si="131"/>
        <v>75185.101472751179</v>
      </c>
      <c r="U403" s="3">
        <f t="shared" ca="1" si="132"/>
        <v>234421.9407702529</v>
      </c>
    </row>
    <row r="404" spans="1:21" x14ac:dyDescent="0.3">
      <c r="A404" s="3">
        <f t="shared" ca="1" si="134"/>
        <v>2</v>
      </c>
      <c r="B404" s="3" t="str">
        <f t="shared" ca="1" si="135"/>
        <v>Women</v>
      </c>
      <c r="C404" s="3">
        <f t="shared" ca="1" si="136"/>
        <v>43</v>
      </c>
      <c r="D404" s="3">
        <f t="shared" ca="1" si="137"/>
        <v>4</v>
      </c>
      <c r="E404" s="3" t="str">
        <f t="shared" ca="1" si="138"/>
        <v>IT</v>
      </c>
      <c r="F404" s="3">
        <f t="shared" ca="1" si="139"/>
        <v>4</v>
      </c>
      <c r="G404" s="3" t="str">
        <f t="shared" ca="1" si="133"/>
        <v>Technical</v>
      </c>
      <c r="H404" s="3">
        <f t="shared" ca="1" si="140"/>
        <v>2</v>
      </c>
      <c r="I404" s="3">
        <f t="shared" ca="1" si="141"/>
        <v>1</v>
      </c>
      <c r="J404" s="3">
        <f t="shared" ca="1" si="142"/>
        <v>87275</v>
      </c>
      <c r="K404" s="3">
        <f t="shared" ca="1" si="143"/>
        <v>5</v>
      </c>
      <c r="L404" s="3" t="str">
        <f t="shared" ca="1" si="144"/>
        <v>Nunavut</v>
      </c>
      <c r="M404" s="3">
        <f t="shared" ca="1" si="126"/>
        <v>523650</v>
      </c>
      <c r="N404" s="3">
        <f t="shared" ca="1" si="145"/>
        <v>46968.828182023928</v>
      </c>
      <c r="O404" s="3">
        <f t="shared" ca="1" si="127"/>
        <v>81860.257037719639</v>
      </c>
      <c r="P404" s="3">
        <f t="shared" ca="1" si="146"/>
        <v>3823</v>
      </c>
      <c r="Q404" s="3">
        <f t="shared" ca="1" si="128"/>
        <v>53556.389950250363</v>
      </c>
      <c r="R404" s="3">
        <f t="shared" ca="1" si="129"/>
        <v>86065.260869022051</v>
      </c>
      <c r="S404" s="3">
        <f t="shared" ca="1" si="130"/>
        <v>691575.5179067417</v>
      </c>
      <c r="T404" s="3">
        <f t="shared" ca="1" si="131"/>
        <v>104348.21813227428</v>
      </c>
      <c r="U404" s="3">
        <f t="shared" ca="1" si="132"/>
        <v>587227.29977446748</v>
      </c>
    </row>
    <row r="405" spans="1:21" x14ac:dyDescent="0.3">
      <c r="A405" s="3">
        <f t="shared" ca="1" si="134"/>
        <v>2</v>
      </c>
      <c r="B405" s="3" t="str">
        <f t="shared" ca="1" si="135"/>
        <v>Women</v>
      </c>
      <c r="C405" s="3">
        <f t="shared" ca="1" si="136"/>
        <v>27</v>
      </c>
      <c r="D405" s="3">
        <f t="shared" ca="1" si="137"/>
        <v>4</v>
      </c>
      <c r="E405" s="3" t="str">
        <f t="shared" ca="1" si="138"/>
        <v>IT</v>
      </c>
      <c r="F405" s="3">
        <f t="shared" ca="1" si="139"/>
        <v>4</v>
      </c>
      <c r="G405" s="3" t="str">
        <f t="shared" ca="1" si="133"/>
        <v>Technical</v>
      </c>
      <c r="H405" s="3">
        <f t="shared" ca="1" si="140"/>
        <v>0</v>
      </c>
      <c r="I405" s="3">
        <f t="shared" ca="1" si="141"/>
        <v>1</v>
      </c>
      <c r="J405" s="3">
        <f t="shared" ca="1" si="142"/>
        <v>33995</v>
      </c>
      <c r="K405" s="3">
        <f t="shared" ca="1" si="143"/>
        <v>9</v>
      </c>
      <c r="L405" s="3" t="str">
        <f t="shared" ca="1" si="144"/>
        <v>New Foundland</v>
      </c>
      <c r="M405" s="3">
        <f t="shared" ca="1" si="126"/>
        <v>203970</v>
      </c>
      <c r="N405" s="3">
        <f t="shared" ca="1" si="145"/>
        <v>87780.644008096438</v>
      </c>
      <c r="O405" s="3">
        <f t="shared" ca="1" si="127"/>
        <v>4224.0077334213875</v>
      </c>
      <c r="P405" s="3">
        <f t="shared" ca="1" si="146"/>
        <v>2789</v>
      </c>
      <c r="Q405" s="3">
        <f t="shared" ca="1" si="128"/>
        <v>15272.085014264278</v>
      </c>
      <c r="R405" s="3">
        <f t="shared" ca="1" si="129"/>
        <v>20354.059943718516</v>
      </c>
      <c r="S405" s="3">
        <f t="shared" ca="1" si="130"/>
        <v>228548.06767713992</v>
      </c>
      <c r="T405" s="3">
        <f t="shared" ca="1" si="131"/>
        <v>105841.72902236071</v>
      </c>
      <c r="U405" s="3">
        <f t="shared" ca="1" si="132"/>
        <v>122706.3386547792</v>
      </c>
    </row>
    <row r="406" spans="1:21" x14ac:dyDescent="0.3">
      <c r="A406" s="3">
        <f t="shared" ca="1" si="134"/>
        <v>1</v>
      </c>
      <c r="B406" s="3" t="str">
        <f t="shared" ca="1" si="135"/>
        <v>Men</v>
      </c>
      <c r="C406" s="3">
        <f t="shared" ca="1" si="136"/>
        <v>40</v>
      </c>
      <c r="D406" s="3">
        <f t="shared" ca="1" si="137"/>
        <v>5</v>
      </c>
      <c r="E406" s="3" t="str">
        <f t="shared" ca="1" si="138"/>
        <v>General Work</v>
      </c>
      <c r="F406" s="3">
        <f t="shared" ca="1" si="139"/>
        <v>5</v>
      </c>
      <c r="G406" s="3" t="str">
        <f t="shared" ca="1" si="133"/>
        <v>Other</v>
      </c>
      <c r="H406" s="3">
        <f t="shared" ca="1" si="140"/>
        <v>3</v>
      </c>
      <c r="I406" s="3">
        <f t="shared" ca="1" si="141"/>
        <v>2</v>
      </c>
      <c r="J406" s="3">
        <f t="shared" ca="1" si="142"/>
        <v>60439</v>
      </c>
      <c r="K406" s="3">
        <f t="shared" ca="1" si="143"/>
        <v>1</v>
      </c>
      <c r="L406" s="3" t="str">
        <f t="shared" ca="1" si="144"/>
        <v>Yukon</v>
      </c>
      <c r="M406" s="3">
        <f t="shared" ca="1" si="126"/>
        <v>362634</v>
      </c>
      <c r="N406" s="3">
        <f t="shared" ca="1" si="145"/>
        <v>293394.79576291953</v>
      </c>
      <c r="O406" s="3">
        <f t="shared" ca="1" si="127"/>
        <v>7459.1975893646195</v>
      </c>
      <c r="P406" s="3">
        <f t="shared" ca="1" si="146"/>
        <v>4137</v>
      </c>
      <c r="Q406" s="3">
        <f t="shared" ca="1" si="128"/>
        <v>16835.147751669978</v>
      </c>
      <c r="R406" s="3">
        <f t="shared" ca="1" si="129"/>
        <v>66422.954775375489</v>
      </c>
      <c r="S406" s="3">
        <f t="shared" ca="1" si="130"/>
        <v>436516.15236474009</v>
      </c>
      <c r="T406" s="3">
        <f t="shared" ca="1" si="131"/>
        <v>314366.94351458951</v>
      </c>
      <c r="U406" s="3">
        <f t="shared" ca="1" si="132"/>
        <v>122149.20885015058</v>
      </c>
    </row>
    <row r="407" spans="1:21" x14ac:dyDescent="0.3">
      <c r="A407" s="3">
        <f t="shared" ca="1" si="134"/>
        <v>2</v>
      </c>
      <c r="B407" s="3" t="str">
        <f t="shared" ca="1" si="135"/>
        <v>Women</v>
      </c>
      <c r="C407" s="3">
        <f t="shared" ca="1" si="136"/>
        <v>35</v>
      </c>
      <c r="D407" s="3">
        <f t="shared" ca="1" si="137"/>
        <v>2</v>
      </c>
      <c r="E407" s="3" t="str">
        <f t="shared" ca="1" si="138"/>
        <v>Construction</v>
      </c>
      <c r="F407" s="3">
        <f t="shared" ca="1" si="139"/>
        <v>1</v>
      </c>
      <c r="G407" s="3" t="str">
        <f t="shared" ca="1" si="133"/>
        <v>High School</v>
      </c>
      <c r="H407" s="3">
        <f t="shared" ca="1" si="140"/>
        <v>3</v>
      </c>
      <c r="I407" s="3">
        <f t="shared" ca="1" si="141"/>
        <v>2</v>
      </c>
      <c r="J407" s="3">
        <f t="shared" ca="1" si="142"/>
        <v>52689</v>
      </c>
      <c r="K407" s="3">
        <f t="shared" ca="1" si="143"/>
        <v>11</v>
      </c>
      <c r="L407" s="3" t="str">
        <f t="shared" ca="1" si="144"/>
        <v>Nova Scotia</v>
      </c>
      <c r="M407" s="3">
        <f t="shared" ca="1" si="126"/>
        <v>210756</v>
      </c>
      <c r="N407" s="3">
        <f t="shared" ca="1" si="145"/>
        <v>187232.11419607559</v>
      </c>
      <c r="O407" s="3">
        <f t="shared" ca="1" si="127"/>
        <v>30051.626336096131</v>
      </c>
      <c r="P407" s="3">
        <f t="shared" ca="1" si="146"/>
        <v>4744</v>
      </c>
      <c r="Q407" s="3">
        <f t="shared" ca="1" si="128"/>
        <v>7357.3156664780809</v>
      </c>
      <c r="R407" s="3">
        <f t="shared" ca="1" si="129"/>
        <v>55154.501300847915</v>
      </c>
      <c r="S407" s="3">
        <f t="shared" ca="1" si="130"/>
        <v>295962.12763694406</v>
      </c>
      <c r="T407" s="3">
        <f t="shared" ca="1" si="131"/>
        <v>199333.42986255366</v>
      </c>
      <c r="U407" s="3">
        <f t="shared" ca="1" si="132"/>
        <v>96628.697774390399</v>
      </c>
    </row>
    <row r="408" spans="1:21" x14ac:dyDescent="0.3">
      <c r="A408" s="3">
        <f t="shared" ca="1" si="134"/>
        <v>1</v>
      </c>
      <c r="B408" s="3" t="str">
        <f t="shared" ca="1" si="135"/>
        <v>Men</v>
      </c>
      <c r="C408" s="3">
        <f t="shared" ca="1" si="136"/>
        <v>45</v>
      </c>
      <c r="D408" s="3">
        <f t="shared" ca="1" si="137"/>
        <v>5</v>
      </c>
      <c r="E408" s="3" t="str">
        <f t="shared" ca="1" si="138"/>
        <v>General Work</v>
      </c>
      <c r="F408" s="3">
        <f t="shared" ca="1" si="139"/>
        <v>1</v>
      </c>
      <c r="G408" s="3" t="str">
        <f t="shared" ca="1" si="133"/>
        <v>High School</v>
      </c>
      <c r="H408" s="3">
        <f t="shared" ca="1" si="140"/>
        <v>4</v>
      </c>
      <c r="I408" s="3">
        <f t="shared" ca="1" si="141"/>
        <v>3</v>
      </c>
      <c r="J408" s="3">
        <f t="shared" ca="1" si="142"/>
        <v>40905</v>
      </c>
      <c r="K408" s="3">
        <f t="shared" ca="1" si="143"/>
        <v>9</v>
      </c>
      <c r="L408" s="3" t="str">
        <f t="shared" ca="1" si="144"/>
        <v>New Foundland</v>
      </c>
      <c r="M408" s="3">
        <f t="shared" ca="1" si="126"/>
        <v>122715</v>
      </c>
      <c r="N408" s="3">
        <f t="shared" ca="1" si="145"/>
        <v>25665.751435014823</v>
      </c>
      <c r="O408" s="3">
        <f t="shared" ca="1" si="127"/>
        <v>68825.933028907646</v>
      </c>
      <c r="P408" s="3">
        <f t="shared" ca="1" si="146"/>
        <v>42703</v>
      </c>
      <c r="Q408" s="3">
        <f t="shared" ca="1" si="128"/>
        <v>13277.01615315171</v>
      </c>
      <c r="R408" s="3">
        <f t="shared" ca="1" si="129"/>
        <v>15361.887164541226</v>
      </c>
      <c r="S408" s="3">
        <f t="shared" ca="1" si="130"/>
        <v>206902.82019344886</v>
      </c>
      <c r="T408" s="3">
        <f t="shared" ca="1" si="131"/>
        <v>81645.767588166535</v>
      </c>
      <c r="U408" s="3">
        <f t="shared" ca="1" si="132"/>
        <v>125257.05260528233</v>
      </c>
    </row>
    <row r="409" spans="1:21" x14ac:dyDescent="0.3">
      <c r="A409" s="3">
        <f t="shared" ca="1" si="134"/>
        <v>2</v>
      </c>
      <c r="B409" s="3" t="str">
        <f t="shared" ca="1" si="135"/>
        <v>Women</v>
      </c>
      <c r="C409" s="3">
        <f t="shared" ca="1" si="136"/>
        <v>31</v>
      </c>
      <c r="D409" s="3">
        <f t="shared" ca="1" si="137"/>
        <v>5</v>
      </c>
      <c r="E409" s="3" t="str">
        <f t="shared" ca="1" si="138"/>
        <v>General Work</v>
      </c>
      <c r="F409" s="3">
        <f t="shared" ca="1" si="139"/>
        <v>2</v>
      </c>
      <c r="G409" s="3" t="str">
        <f t="shared" ca="1" si="133"/>
        <v>College</v>
      </c>
      <c r="H409" s="3">
        <f t="shared" ca="1" si="140"/>
        <v>4</v>
      </c>
      <c r="I409" s="3">
        <f t="shared" ca="1" si="141"/>
        <v>3</v>
      </c>
      <c r="J409" s="3">
        <f t="shared" ca="1" si="142"/>
        <v>84297</v>
      </c>
      <c r="K409" s="3">
        <f t="shared" ca="1" si="143"/>
        <v>13</v>
      </c>
      <c r="L409" s="3" t="str">
        <f t="shared" ca="1" si="144"/>
        <v>Prince Edward Island</v>
      </c>
      <c r="M409" s="3">
        <f t="shared" ca="1" si="126"/>
        <v>421485</v>
      </c>
      <c r="N409" s="3">
        <f t="shared" ca="1" si="145"/>
        <v>187853.73483807041</v>
      </c>
      <c r="O409" s="3">
        <f t="shared" ca="1" si="127"/>
        <v>89604.660600163857</v>
      </c>
      <c r="P409" s="3">
        <f t="shared" ca="1" si="146"/>
        <v>30201</v>
      </c>
      <c r="Q409" s="3">
        <f t="shared" ca="1" si="128"/>
        <v>13768.61700962227</v>
      </c>
      <c r="R409" s="3">
        <f t="shared" ca="1" si="129"/>
        <v>4301.5422458375833</v>
      </c>
      <c r="S409" s="3">
        <f t="shared" ca="1" si="130"/>
        <v>515391.20284600143</v>
      </c>
      <c r="T409" s="3">
        <f t="shared" ca="1" si="131"/>
        <v>231823.35184769268</v>
      </c>
      <c r="U409" s="3">
        <f t="shared" ca="1" si="132"/>
        <v>283567.85099830874</v>
      </c>
    </row>
    <row r="410" spans="1:21" x14ac:dyDescent="0.3">
      <c r="A410" s="3">
        <f t="shared" ca="1" si="134"/>
        <v>2</v>
      </c>
      <c r="B410" s="3" t="str">
        <f t="shared" ca="1" si="135"/>
        <v>Women</v>
      </c>
      <c r="C410" s="3">
        <f t="shared" ca="1" si="136"/>
        <v>44</v>
      </c>
      <c r="D410" s="3">
        <f t="shared" ca="1" si="137"/>
        <v>6</v>
      </c>
      <c r="E410" s="3" t="str">
        <f t="shared" ca="1" si="138"/>
        <v>Agriculture</v>
      </c>
      <c r="F410" s="3">
        <f t="shared" ca="1" si="139"/>
        <v>2</v>
      </c>
      <c r="G410" s="3" t="str">
        <f t="shared" ca="1" si="133"/>
        <v>College</v>
      </c>
      <c r="H410" s="3">
        <f t="shared" ca="1" si="140"/>
        <v>4</v>
      </c>
      <c r="I410" s="3">
        <f t="shared" ca="1" si="141"/>
        <v>3</v>
      </c>
      <c r="J410" s="3">
        <f t="shared" ca="1" si="142"/>
        <v>32010</v>
      </c>
      <c r="K410" s="3">
        <f t="shared" ca="1" si="143"/>
        <v>2</v>
      </c>
      <c r="L410" s="3" t="str">
        <f t="shared" ca="1" si="144"/>
        <v>BC</v>
      </c>
      <c r="M410" s="3">
        <f t="shared" ca="1" si="126"/>
        <v>160050</v>
      </c>
      <c r="N410" s="3">
        <f t="shared" ca="1" si="145"/>
        <v>159159.76005151181</v>
      </c>
      <c r="O410" s="3">
        <f t="shared" ca="1" si="127"/>
        <v>19721.457976293481</v>
      </c>
      <c r="P410" s="3">
        <f t="shared" ca="1" si="146"/>
        <v>9375</v>
      </c>
      <c r="Q410" s="3">
        <f t="shared" ca="1" si="128"/>
        <v>15345.4074708557</v>
      </c>
      <c r="R410" s="3">
        <f t="shared" ca="1" si="129"/>
        <v>26213.541002583872</v>
      </c>
      <c r="S410" s="3">
        <f t="shared" ca="1" si="130"/>
        <v>205984.99897887735</v>
      </c>
      <c r="T410" s="3">
        <f t="shared" ca="1" si="131"/>
        <v>183880.1675223675</v>
      </c>
      <c r="U410" s="3">
        <f t="shared" ca="1" si="132"/>
        <v>22104.831456509855</v>
      </c>
    </row>
    <row r="411" spans="1:21" x14ac:dyDescent="0.3">
      <c r="A411" s="3">
        <f t="shared" ca="1" si="134"/>
        <v>2</v>
      </c>
      <c r="B411" s="3" t="str">
        <f t="shared" ca="1" si="135"/>
        <v>Women</v>
      </c>
      <c r="C411" s="3">
        <f t="shared" ca="1" si="136"/>
        <v>31</v>
      </c>
      <c r="D411" s="3">
        <f t="shared" ca="1" si="137"/>
        <v>6</v>
      </c>
      <c r="E411" s="3" t="str">
        <f t="shared" ca="1" si="138"/>
        <v>Agriculture</v>
      </c>
      <c r="F411" s="3">
        <f t="shared" ca="1" si="139"/>
        <v>1</v>
      </c>
      <c r="G411" s="3" t="str">
        <f t="shared" ca="1" si="133"/>
        <v>High School</v>
      </c>
      <c r="H411" s="3">
        <f t="shared" ca="1" si="140"/>
        <v>4</v>
      </c>
      <c r="I411" s="3">
        <f t="shared" ca="1" si="141"/>
        <v>2</v>
      </c>
      <c r="J411" s="3">
        <f t="shared" ca="1" si="142"/>
        <v>31727</v>
      </c>
      <c r="K411" s="3">
        <f t="shared" ca="1" si="143"/>
        <v>7</v>
      </c>
      <c r="L411" s="3" t="str">
        <f t="shared" ca="1" si="144"/>
        <v>Ontario</v>
      </c>
      <c r="M411" s="3">
        <f t="shared" ca="1" si="126"/>
        <v>158635</v>
      </c>
      <c r="N411" s="3">
        <f t="shared" ca="1" si="145"/>
        <v>32451.114750728164</v>
      </c>
      <c r="O411" s="3">
        <f t="shared" ca="1" si="127"/>
        <v>26281.958273899414</v>
      </c>
      <c r="P411" s="3">
        <f t="shared" ca="1" si="146"/>
        <v>12730</v>
      </c>
      <c r="Q411" s="3">
        <f t="shared" ca="1" si="128"/>
        <v>14855.240454348937</v>
      </c>
      <c r="R411" s="3">
        <f t="shared" ca="1" si="129"/>
        <v>22873.370248912986</v>
      </c>
      <c r="S411" s="3">
        <f t="shared" ca="1" si="130"/>
        <v>207790.3285228124</v>
      </c>
      <c r="T411" s="3">
        <f t="shared" ca="1" si="131"/>
        <v>60036.355205077103</v>
      </c>
      <c r="U411" s="3">
        <f t="shared" ca="1" si="132"/>
        <v>147753.9733177353</v>
      </c>
    </row>
    <row r="412" spans="1:21" x14ac:dyDescent="0.3">
      <c r="A412" s="3">
        <f t="shared" ca="1" si="134"/>
        <v>2</v>
      </c>
      <c r="B412" s="3" t="str">
        <f t="shared" ca="1" si="135"/>
        <v>Women</v>
      </c>
      <c r="C412" s="3">
        <f t="shared" ca="1" si="136"/>
        <v>39</v>
      </c>
      <c r="D412" s="3">
        <f t="shared" ca="1" si="137"/>
        <v>2</v>
      </c>
      <c r="E412" s="3" t="str">
        <f t="shared" ca="1" si="138"/>
        <v>Construction</v>
      </c>
      <c r="F412" s="3">
        <f t="shared" ca="1" si="139"/>
        <v>5</v>
      </c>
      <c r="G412" s="3" t="str">
        <f t="shared" ca="1" si="133"/>
        <v>Other</v>
      </c>
      <c r="H412" s="3">
        <f t="shared" ca="1" si="140"/>
        <v>3</v>
      </c>
      <c r="I412" s="3">
        <f t="shared" ca="1" si="141"/>
        <v>2</v>
      </c>
      <c r="J412" s="3">
        <f t="shared" ca="1" si="142"/>
        <v>28065</v>
      </c>
      <c r="K412" s="3">
        <f t="shared" ca="1" si="143"/>
        <v>6</v>
      </c>
      <c r="L412" s="3" t="str">
        <f t="shared" ca="1" si="144"/>
        <v>Saskatchewan</v>
      </c>
      <c r="M412" s="3">
        <f t="shared" ca="1" si="126"/>
        <v>168390</v>
      </c>
      <c r="N412" s="3">
        <f t="shared" ca="1" si="145"/>
        <v>2162.5876038795841</v>
      </c>
      <c r="O412" s="3">
        <f t="shared" ca="1" si="127"/>
        <v>18270.832008273755</v>
      </c>
      <c r="P412" s="3">
        <f t="shared" ca="1" si="146"/>
        <v>5018</v>
      </c>
      <c r="Q412" s="3">
        <f t="shared" ca="1" si="128"/>
        <v>11429.335361416517</v>
      </c>
      <c r="R412" s="3">
        <f t="shared" ca="1" si="129"/>
        <v>40765.741539756396</v>
      </c>
      <c r="S412" s="3">
        <f t="shared" ca="1" si="130"/>
        <v>227426.57354803014</v>
      </c>
      <c r="T412" s="3">
        <f t="shared" ca="1" si="131"/>
        <v>18609.9229652961</v>
      </c>
      <c r="U412" s="3">
        <f t="shared" ca="1" si="132"/>
        <v>208816.65058273403</v>
      </c>
    </row>
    <row r="413" spans="1:21" x14ac:dyDescent="0.3">
      <c r="A413" s="3">
        <f t="shared" ca="1" si="134"/>
        <v>2</v>
      </c>
      <c r="B413" s="3" t="str">
        <f t="shared" ca="1" si="135"/>
        <v>Women</v>
      </c>
      <c r="C413" s="3">
        <f t="shared" ca="1" si="136"/>
        <v>31</v>
      </c>
      <c r="D413" s="3">
        <f t="shared" ca="1" si="137"/>
        <v>2</v>
      </c>
      <c r="E413" s="3" t="str">
        <f t="shared" ca="1" si="138"/>
        <v>Construction</v>
      </c>
      <c r="F413" s="3">
        <f t="shared" ca="1" si="139"/>
        <v>4</v>
      </c>
      <c r="G413" s="3" t="str">
        <f t="shared" ca="1" si="133"/>
        <v>Technical</v>
      </c>
      <c r="H413" s="3">
        <f t="shared" ca="1" si="140"/>
        <v>1</v>
      </c>
      <c r="I413" s="3">
        <f t="shared" ca="1" si="141"/>
        <v>2</v>
      </c>
      <c r="J413" s="3">
        <f t="shared" ca="1" si="142"/>
        <v>41175</v>
      </c>
      <c r="K413" s="3">
        <f t="shared" ca="1" si="143"/>
        <v>2</v>
      </c>
      <c r="L413" s="3" t="str">
        <f t="shared" ca="1" si="144"/>
        <v>BC</v>
      </c>
      <c r="M413" s="3">
        <f t="shared" ca="1" si="126"/>
        <v>164700</v>
      </c>
      <c r="N413" s="3">
        <f t="shared" ca="1" si="145"/>
        <v>39022.753583242898</v>
      </c>
      <c r="O413" s="3">
        <f t="shared" ca="1" si="127"/>
        <v>74975.810796172314</v>
      </c>
      <c r="P413" s="3">
        <f t="shared" ca="1" si="146"/>
        <v>56222</v>
      </c>
      <c r="Q413" s="3">
        <f t="shared" ca="1" si="128"/>
        <v>17055.430381027072</v>
      </c>
      <c r="R413" s="3">
        <f t="shared" ca="1" si="129"/>
        <v>58543.142330062517</v>
      </c>
      <c r="S413" s="3">
        <f t="shared" ca="1" si="130"/>
        <v>298218.95312623482</v>
      </c>
      <c r="T413" s="3">
        <f t="shared" ca="1" si="131"/>
        <v>112300.18396426996</v>
      </c>
      <c r="U413" s="3">
        <f t="shared" ca="1" si="132"/>
        <v>185918.76916196485</v>
      </c>
    </row>
    <row r="414" spans="1:21" x14ac:dyDescent="0.3">
      <c r="A414" s="3">
        <f t="shared" ca="1" si="134"/>
        <v>1</v>
      </c>
      <c r="B414" s="3" t="str">
        <f t="shared" ca="1" si="135"/>
        <v>Men</v>
      </c>
      <c r="C414" s="3">
        <f t="shared" ca="1" si="136"/>
        <v>28</v>
      </c>
      <c r="D414" s="3">
        <f t="shared" ca="1" si="137"/>
        <v>5</v>
      </c>
      <c r="E414" s="3" t="str">
        <f t="shared" ca="1" si="138"/>
        <v>General Work</v>
      </c>
      <c r="F414" s="3">
        <f t="shared" ca="1" si="139"/>
        <v>3</v>
      </c>
      <c r="G414" s="3" t="str">
        <f t="shared" ca="1" si="133"/>
        <v>University</v>
      </c>
      <c r="H414" s="3">
        <f t="shared" ca="1" si="140"/>
        <v>0</v>
      </c>
      <c r="I414" s="3">
        <f t="shared" ca="1" si="141"/>
        <v>1</v>
      </c>
      <c r="J414" s="3">
        <f t="shared" ca="1" si="142"/>
        <v>29130</v>
      </c>
      <c r="K414" s="3">
        <f t="shared" ca="1" si="143"/>
        <v>4</v>
      </c>
      <c r="L414" s="3" t="str">
        <f t="shared" ca="1" si="144"/>
        <v>Alberta</v>
      </c>
      <c r="M414" s="3">
        <f t="shared" ref="M414:M477" ca="1" si="147">J414*RANDBETWEEN(3,6)</f>
        <v>87390</v>
      </c>
      <c r="N414" s="3">
        <f t="shared" ca="1" si="145"/>
        <v>60127.163001165267</v>
      </c>
      <c r="O414" s="3">
        <f t="shared" ref="O414:O477" ca="1" si="148">I414*RAND()*J414</f>
        <v>7853.4902208356452</v>
      </c>
      <c r="P414" s="3">
        <f t="shared" ca="1" si="146"/>
        <v>6096</v>
      </c>
      <c r="Q414" s="3">
        <f t="shared" ref="Q414:Q477" ca="1" si="149">RAND()*J414</f>
        <v>9336.3413590357304</v>
      </c>
      <c r="R414" s="3">
        <f t="shared" ref="R414:R477" ca="1" si="150">RAND()*J414*1.5</f>
        <v>10369.776951835336</v>
      </c>
      <c r="S414" s="3">
        <f t="shared" ref="S414:S477" ca="1" si="151">M414+O414+R414</f>
        <v>105613.26717267098</v>
      </c>
      <c r="T414" s="3">
        <f t="shared" ref="T414:T477" ca="1" si="152">N414+P414+Q414</f>
        <v>75559.504360200983</v>
      </c>
      <c r="U414" s="3">
        <f t="shared" ref="U414:U477" ca="1" si="153">S414-T414</f>
        <v>30053.762812469999</v>
      </c>
    </row>
    <row r="415" spans="1:21" x14ac:dyDescent="0.3">
      <c r="A415" s="3">
        <f t="shared" ca="1" si="134"/>
        <v>1</v>
      </c>
      <c r="B415" s="3" t="str">
        <f t="shared" ca="1" si="135"/>
        <v>Men</v>
      </c>
      <c r="C415" s="3">
        <f t="shared" ca="1" si="136"/>
        <v>28</v>
      </c>
      <c r="D415" s="3">
        <f t="shared" ca="1" si="137"/>
        <v>1</v>
      </c>
      <c r="E415" s="3" t="str">
        <f t="shared" ca="1" si="138"/>
        <v>Health</v>
      </c>
      <c r="F415" s="3">
        <f t="shared" ca="1" si="139"/>
        <v>5</v>
      </c>
      <c r="G415" s="3" t="str">
        <f t="shared" ca="1" si="133"/>
        <v>Other</v>
      </c>
      <c r="H415" s="3">
        <f t="shared" ca="1" si="140"/>
        <v>3</v>
      </c>
      <c r="I415" s="3">
        <f t="shared" ca="1" si="141"/>
        <v>1</v>
      </c>
      <c r="J415" s="3">
        <f t="shared" ca="1" si="142"/>
        <v>74255</v>
      </c>
      <c r="K415" s="3">
        <f t="shared" ca="1" si="143"/>
        <v>2</v>
      </c>
      <c r="L415" s="3" t="str">
        <f t="shared" ca="1" si="144"/>
        <v>BC</v>
      </c>
      <c r="M415" s="3">
        <f t="shared" ca="1" si="147"/>
        <v>222765</v>
      </c>
      <c r="N415" s="3">
        <f t="shared" ca="1" si="145"/>
        <v>71616.554857750918</v>
      </c>
      <c r="O415" s="3">
        <f t="shared" ca="1" si="148"/>
        <v>55761.900184547521</v>
      </c>
      <c r="P415" s="3">
        <f t="shared" ca="1" si="146"/>
        <v>14862</v>
      </c>
      <c r="Q415" s="3">
        <f t="shared" ca="1" si="149"/>
        <v>26476.135548508242</v>
      </c>
      <c r="R415" s="3">
        <f t="shared" ca="1" si="150"/>
        <v>38265.982109401506</v>
      </c>
      <c r="S415" s="3">
        <f t="shared" ca="1" si="151"/>
        <v>316792.88229394902</v>
      </c>
      <c r="T415" s="3">
        <f t="shared" ca="1" si="152"/>
        <v>112954.69040625916</v>
      </c>
      <c r="U415" s="3">
        <f t="shared" ca="1" si="153"/>
        <v>203838.19188768987</v>
      </c>
    </row>
    <row r="416" spans="1:21" x14ac:dyDescent="0.3">
      <c r="A416" s="3">
        <f t="shared" ca="1" si="134"/>
        <v>1</v>
      </c>
      <c r="B416" s="3" t="str">
        <f t="shared" ca="1" si="135"/>
        <v>Men</v>
      </c>
      <c r="C416" s="3">
        <f t="shared" ca="1" si="136"/>
        <v>26</v>
      </c>
      <c r="D416" s="3">
        <f t="shared" ca="1" si="137"/>
        <v>1</v>
      </c>
      <c r="E416" s="3" t="str">
        <f t="shared" ca="1" si="138"/>
        <v>Health</v>
      </c>
      <c r="F416" s="3">
        <f t="shared" ca="1" si="139"/>
        <v>1</v>
      </c>
      <c r="G416" s="3" t="str">
        <f t="shared" ca="1" si="133"/>
        <v>High School</v>
      </c>
      <c r="H416" s="3">
        <f t="shared" ca="1" si="140"/>
        <v>2</v>
      </c>
      <c r="I416" s="3">
        <f t="shared" ca="1" si="141"/>
        <v>2</v>
      </c>
      <c r="J416" s="3">
        <f t="shared" ca="1" si="142"/>
        <v>63238</v>
      </c>
      <c r="K416" s="3">
        <f t="shared" ca="1" si="143"/>
        <v>7</v>
      </c>
      <c r="L416" s="3" t="str">
        <f t="shared" ca="1" si="144"/>
        <v>Ontario</v>
      </c>
      <c r="M416" s="3">
        <f t="shared" ca="1" si="147"/>
        <v>252952</v>
      </c>
      <c r="N416" s="3">
        <f t="shared" ca="1" si="145"/>
        <v>1315.3409621558446</v>
      </c>
      <c r="O416" s="3">
        <f t="shared" ca="1" si="148"/>
        <v>58936.706736683154</v>
      </c>
      <c r="P416" s="3">
        <f t="shared" ca="1" si="146"/>
        <v>5697</v>
      </c>
      <c r="Q416" s="3">
        <f t="shared" ca="1" si="149"/>
        <v>50560.244216398401</v>
      </c>
      <c r="R416" s="3">
        <f t="shared" ca="1" si="150"/>
        <v>62055.164263245024</v>
      </c>
      <c r="S416" s="3">
        <f t="shared" ca="1" si="151"/>
        <v>373943.87099992816</v>
      </c>
      <c r="T416" s="3">
        <f t="shared" ca="1" si="152"/>
        <v>57572.585178554247</v>
      </c>
      <c r="U416" s="3">
        <f t="shared" ca="1" si="153"/>
        <v>316371.28582137392</v>
      </c>
    </row>
    <row r="417" spans="1:21" x14ac:dyDescent="0.3">
      <c r="A417" s="3">
        <f t="shared" ca="1" si="134"/>
        <v>2</v>
      </c>
      <c r="B417" s="3" t="str">
        <f t="shared" ca="1" si="135"/>
        <v>Women</v>
      </c>
      <c r="C417" s="3">
        <f t="shared" ca="1" si="136"/>
        <v>29</v>
      </c>
      <c r="D417" s="3">
        <f t="shared" ca="1" si="137"/>
        <v>6</v>
      </c>
      <c r="E417" s="3" t="str">
        <f t="shared" ca="1" si="138"/>
        <v>Agriculture</v>
      </c>
      <c r="F417" s="3">
        <f t="shared" ca="1" si="139"/>
        <v>2</v>
      </c>
      <c r="G417" s="3" t="str">
        <f t="shared" ca="1" si="133"/>
        <v>College</v>
      </c>
      <c r="H417" s="3">
        <f t="shared" ca="1" si="140"/>
        <v>2</v>
      </c>
      <c r="I417" s="3">
        <f t="shared" ca="1" si="141"/>
        <v>3</v>
      </c>
      <c r="J417" s="3">
        <f t="shared" ca="1" si="142"/>
        <v>71294</v>
      </c>
      <c r="K417" s="3">
        <f t="shared" ca="1" si="143"/>
        <v>13</v>
      </c>
      <c r="L417" s="3" t="str">
        <f t="shared" ca="1" si="144"/>
        <v>Prince Edward Island</v>
      </c>
      <c r="M417" s="3">
        <f t="shared" ca="1" si="147"/>
        <v>285176</v>
      </c>
      <c r="N417" s="3">
        <f t="shared" ca="1" si="145"/>
        <v>131059.57594589425</v>
      </c>
      <c r="O417" s="3">
        <f t="shared" ca="1" si="148"/>
        <v>43523.131919613043</v>
      </c>
      <c r="P417" s="3">
        <f t="shared" ca="1" si="146"/>
        <v>8321</v>
      </c>
      <c r="Q417" s="3">
        <f t="shared" ca="1" si="149"/>
        <v>56035.098350106542</v>
      </c>
      <c r="R417" s="3">
        <f t="shared" ca="1" si="150"/>
        <v>36646.762352096906</v>
      </c>
      <c r="S417" s="3">
        <f t="shared" ca="1" si="151"/>
        <v>365345.89427170996</v>
      </c>
      <c r="T417" s="3">
        <f t="shared" ca="1" si="152"/>
        <v>195415.67429600077</v>
      </c>
      <c r="U417" s="3">
        <f t="shared" ca="1" si="153"/>
        <v>169930.21997570919</v>
      </c>
    </row>
    <row r="418" spans="1:21" x14ac:dyDescent="0.3">
      <c r="A418" s="3">
        <f t="shared" ca="1" si="134"/>
        <v>1</v>
      </c>
      <c r="B418" s="3" t="str">
        <f t="shared" ca="1" si="135"/>
        <v>Men</v>
      </c>
      <c r="C418" s="3">
        <f t="shared" ca="1" si="136"/>
        <v>40</v>
      </c>
      <c r="D418" s="3">
        <f t="shared" ca="1" si="137"/>
        <v>3</v>
      </c>
      <c r="E418" s="3" t="str">
        <f t="shared" ca="1" si="138"/>
        <v>Teaching</v>
      </c>
      <c r="F418" s="3">
        <f t="shared" ca="1" si="139"/>
        <v>1</v>
      </c>
      <c r="G418" s="3" t="str">
        <f t="shared" ca="1" si="133"/>
        <v>High School</v>
      </c>
      <c r="H418" s="3">
        <f t="shared" ca="1" si="140"/>
        <v>1</v>
      </c>
      <c r="I418" s="3">
        <f t="shared" ca="1" si="141"/>
        <v>3</v>
      </c>
      <c r="J418" s="3">
        <f t="shared" ca="1" si="142"/>
        <v>38293</v>
      </c>
      <c r="K418" s="3">
        <f t="shared" ca="1" si="143"/>
        <v>6</v>
      </c>
      <c r="L418" s="3" t="str">
        <f t="shared" ca="1" si="144"/>
        <v>Saskatchewan</v>
      </c>
      <c r="M418" s="3">
        <f t="shared" ca="1" si="147"/>
        <v>114879</v>
      </c>
      <c r="N418" s="3">
        <f t="shared" ca="1" si="145"/>
        <v>57969.182014969927</v>
      </c>
      <c r="O418" s="3">
        <f t="shared" ca="1" si="148"/>
        <v>56234.249810170193</v>
      </c>
      <c r="P418" s="3">
        <f t="shared" ca="1" si="146"/>
        <v>21101</v>
      </c>
      <c r="Q418" s="3">
        <f t="shared" ca="1" si="149"/>
        <v>21343.685858523615</v>
      </c>
      <c r="R418" s="3">
        <f t="shared" ca="1" si="150"/>
        <v>52960.310847489527</v>
      </c>
      <c r="S418" s="3">
        <f t="shared" ca="1" si="151"/>
        <v>224073.56065765972</v>
      </c>
      <c r="T418" s="3">
        <f t="shared" ca="1" si="152"/>
        <v>100413.86787349355</v>
      </c>
      <c r="U418" s="3">
        <f t="shared" ca="1" si="153"/>
        <v>123659.69278416617</v>
      </c>
    </row>
    <row r="419" spans="1:21" x14ac:dyDescent="0.3">
      <c r="A419" s="3">
        <f t="shared" ca="1" si="134"/>
        <v>1</v>
      </c>
      <c r="B419" s="3" t="str">
        <f t="shared" ca="1" si="135"/>
        <v>Men</v>
      </c>
      <c r="C419" s="3">
        <f t="shared" ca="1" si="136"/>
        <v>31</v>
      </c>
      <c r="D419" s="3">
        <f t="shared" ca="1" si="137"/>
        <v>1</v>
      </c>
      <c r="E419" s="3" t="str">
        <f t="shared" ca="1" si="138"/>
        <v>Health</v>
      </c>
      <c r="F419" s="3">
        <f t="shared" ca="1" si="139"/>
        <v>1</v>
      </c>
      <c r="G419" s="3" t="str">
        <f t="shared" ca="1" si="133"/>
        <v>High School</v>
      </c>
      <c r="H419" s="3">
        <f t="shared" ca="1" si="140"/>
        <v>0</v>
      </c>
      <c r="I419" s="3">
        <f t="shared" ca="1" si="141"/>
        <v>3</v>
      </c>
      <c r="J419" s="3">
        <f t="shared" ca="1" si="142"/>
        <v>68869</v>
      </c>
      <c r="K419" s="3">
        <f t="shared" ca="1" si="143"/>
        <v>11</v>
      </c>
      <c r="L419" s="3" t="str">
        <f t="shared" ca="1" si="144"/>
        <v>Nova Scotia</v>
      </c>
      <c r="M419" s="3">
        <f t="shared" ca="1" si="147"/>
        <v>413214</v>
      </c>
      <c r="N419" s="3">
        <f t="shared" ca="1" si="145"/>
        <v>356786.5238576805</v>
      </c>
      <c r="O419" s="3">
        <f t="shared" ca="1" si="148"/>
        <v>178722.60426378102</v>
      </c>
      <c r="P419" s="3">
        <f t="shared" ca="1" si="146"/>
        <v>173560</v>
      </c>
      <c r="Q419" s="3">
        <f t="shared" ca="1" si="149"/>
        <v>29673.382396213467</v>
      </c>
      <c r="R419" s="3">
        <f t="shared" ca="1" si="150"/>
        <v>100539.49860442389</v>
      </c>
      <c r="S419" s="3">
        <f t="shared" ca="1" si="151"/>
        <v>692476.10286820494</v>
      </c>
      <c r="T419" s="3">
        <f t="shared" ca="1" si="152"/>
        <v>560019.90625389398</v>
      </c>
      <c r="U419" s="3">
        <f t="shared" ca="1" si="153"/>
        <v>132456.19661431096</v>
      </c>
    </row>
    <row r="420" spans="1:21" x14ac:dyDescent="0.3">
      <c r="A420" s="3">
        <f t="shared" ca="1" si="134"/>
        <v>1</v>
      </c>
      <c r="B420" s="3" t="str">
        <f t="shared" ca="1" si="135"/>
        <v>Men</v>
      </c>
      <c r="C420" s="3">
        <f t="shared" ca="1" si="136"/>
        <v>32</v>
      </c>
      <c r="D420" s="3">
        <f t="shared" ca="1" si="137"/>
        <v>6</v>
      </c>
      <c r="E420" s="3" t="str">
        <f t="shared" ca="1" si="138"/>
        <v>Agriculture</v>
      </c>
      <c r="F420" s="3">
        <f t="shared" ca="1" si="139"/>
        <v>2</v>
      </c>
      <c r="G420" s="3" t="str">
        <f t="shared" ca="1" si="133"/>
        <v>College</v>
      </c>
      <c r="H420" s="3">
        <f t="shared" ca="1" si="140"/>
        <v>3</v>
      </c>
      <c r="I420" s="3">
        <f t="shared" ca="1" si="141"/>
        <v>2</v>
      </c>
      <c r="J420" s="3">
        <f t="shared" ca="1" si="142"/>
        <v>68074</v>
      </c>
      <c r="K420" s="3">
        <f t="shared" ca="1" si="143"/>
        <v>6</v>
      </c>
      <c r="L420" s="3" t="str">
        <f t="shared" ca="1" si="144"/>
        <v>Saskatchewan</v>
      </c>
      <c r="M420" s="3">
        <f t="shared" ca="1" si="147"/>
        <v>340370</v>
      </c>
      <c r="N420" s="3">
        <f t="shared" ca="1" si="145"/>
        <v>51839.570844800684</v>
      </c>
      <c r="O420" s="3">
        <f t="shared" ca="1" si="148"/>
        <v>104657.61445762885</v>
      </c>
      <c r="P420" s="3">
        <f t="shared" ca="1" si="146"/>
        <v>30752</v>
      </c>
      <c r="Q420" s="3">
        <f t="shared" ca="1" si="149"/>
        <v>12840.333891942884</v>
      </c>
      <c r="R420" s="3">
        <f t="shared" ca="1" si="150"/>
        <v>10641.774462215062</v>
      </c>
      <c r="S420" s="3">
        <f t="shared" ca="1" si="151"/>
        <v>455669.38891984394</v>
      </c>
      <c r="T420" s="3">
        <f t="shared" ca="1" si="152"/>
        <v>95431.904736743556</v>
      </c>
      <c r="U420" s="3">
        <f t="shared" ca="1" si="153"/>
        <v>360237.4841831004</v>
      </c>
    </row>
    <row r="421" spans="1:21" x14ac:dyDescent="0.3">
      <c r="A421" s="3">
        <f t="shared" ca="1" si="134"/>
        <v>2</v>
      </c>
      <c r="B421" s="3" t="str">
        <f t="shared" ca="1" si="135"/>
        <v>Women</v>
      </c>
      <c r="C421" s="3">
        <f t="shared" ca="1" si="136"/>
        <v>30</v>
      </c>
      <c r="D421" s="3">
        <f t="shared" ca="1" si="137"/>
        <v>3</v>
      </c>
      <c r="E421" s="3" t="str">
        <f t="shared" ca="1" si="138"/>
        <v>Teaching</v>
      </c>
      <c r="F421" s="3">
        <f t="shared" ca="1" si="139"/>
        <v>3</v>
      </c>
      <c r="G421" s="3" t="str">
        <f t="shared" ca="1" si="133"/>
        <v>University</v>
      </c>
      <c r="H421" s="3">
        <f t="shared" ca="1" si="140"/>
        <v>0</v>
      </c>
      <c r="I421" s="3">
        <f t="shared" ca="1" si="141"/>
        <v>2</v>
      </c>
      <c r="J421" s="3">
        <f t="shared" ca="1" si="142"/>
        <v>87307</v>
      </c>
      <c r="K421" s="3">
        <f t="shared" ca="1" si="143"/>
        <v>4</v>
      </c>
      <c r="L421" s="3" t="str">
        <f t="shared" ca="1" si="144"/>
        <v>Alberta</v>
      </c>
      <c r="M421" s="3">
        <f t="shared" ca="1" si="147"/>
        <v>349228</v>
      </c>
      <c r="N421" s="3">
        <f t="shared" ca="1" si="145"/>
        <v>55346.867949349566</v>
      </c>
      <c r="O421" s="3">
        <f t="shared" ca="1" si="148"/>
        <v>61460.96927144954</v>
      </c>
      <c r="P421" s="3">
        <f t="shared" ca="1" si="146"/>
        <v>60171</v>
      </c>
      <c r="Q421" s="3">
        <f t="shared" ca="1" si="149"/>
        <v>18777.975055645882</v>
      </c>
      <c r="R421" s="3">
        <f t="shared" ca="1" si="150"/>
        <v>84155.128377842499</v>
      </c>
      <c r="S421" s="3">
        <f t="shared" ca="1" si="151"/>
        <v>494844.09764929203</v>
      </c>
      <c r="T421" s="3">
        <f t="shared" ca="1" si="152"/>
        <v>134295.84300499546</v>
      </c>
      <c r="U421" s="3">
        <f t="shared" ca="1" si="153"/>
        <v>360548.2546442966</v>
      </c>
    </row>
    <row r="422" spans="1:21" x14ac:dyDescent="0.3">
      <c r="A422" s="3">
        <f t="shared" ca="1" si="134"/>
        <v>1</v>
      </c>
      <c r="B422" s="3" t="str">
        <f t="shared" ca="1" si="135"/>
        <v>Men</v>
      </c>
      <c r="C422" s="3">
        <f t="shared" ca="1" si="136"/>
        <v>36</v>
      </c>
      <c r="D422" s="3">
        <f t="shared" ca="1" si="137"/>
        <v>1</v>
      </c>
      <c r="E422" s="3" t="str">
        <f t="shared" ca="1" si="138"/>
        <v>Health</v>
      </c>
      <c r="F422" s="3">
        <f t="shared" ca="1" si="139"/>
        <v>5</v>
      </c>
      <c r="G422" s="3" t="str">
        <f t="shared" ca="1" si="133"/>
        <v>Other</v>
      </c>
      <c r="H422" s="3">
        <f t="shared" ca="1" si="140"/>
        <v>1</v>
      </c>
      <c r="I422" s="3">
        <f t="shared" ca="1" si="141"/>
        <v>1</v>
      </c>
      <c r="J422" s="3">
        <f t="shared" ca="1" si="142"/>
        <v>31534</v>
      </c>
      <c r="K422" s="3">
        <f t="shared" ca="1" si="143"/>
        <v>5</v>
      </c>
      <c r="L422" s="3" t="str">
        <f t="shared" ca="1" si="144"/>
        <v>Nunavut</v>
      </c>
      <c r="M422" s="3">
        <f t="shared" ca="1" si="147"/>
        <v>126136</v>
      </c>
      <c r="N422" s="3">
        <f t="shared" ca="1" si="145"/>
        <v>23481.232704690843</v>
      </c>
      <c r="O422" s="3">
        <f t="shared" ca="1" si="148"/>
        <v>25602.807750354765</v>
      </c>
      <c r="P422" s="3">
        <f t="shared" ca="1" si="146"/>
        <v>12628</v>
      </c>
      <c r="Q422" s="3">
        <f t="shared" ca="1" si="149"/>
        <v>21013.720161208763</v>
      </c>
      <c r="R422" s="3">
        <f t="shared" ca="1" si="150"/>
        <v>5894.3123226684038</v>
      </c>
      <c r="S422" s="3">
        <f t="shared" ca="1" si="151"/>
        <v>157633.12007302316</v>
      </c>
      <c r="T422" s="3">
        <f t="shared" ca="1" si="152"/>
        <v>57122.952865899613</v>
      </c>
      <c r="U422" s="3">
        <f t="shared" ca="1" si="153"/>
        <v>100510.16720712355</v>
      </c>
    </row>
    <row r="423" spans="1:21" x14ac:dyDescent="0.3">
      <c r="A423" s="3">
        <f t="shared" ca="1" si="134"/>
        <v>2</v>
      </c>
      <c r="B423" s="3" t="str">
        <f t="shared" ca="1" si="135"/>
        <v>Women</v>
      </c>
      <c r="C423" s="3">
        <f t="shared" ca="1" si="136"/>
        <v>32</v>
      </c>
      <c r="D423" s="3">
        <f t="shared" ca="1" si="137"/>
        <v>1</v>
      </c>
      <c r="E423" s="3" t="str">
        <f t="shared" ca="1" si="138"/>
        <v>Health</v>
      </c>
      <c r="F423" s="3">
        <f t="shared" ca="1" si="139"/>
        <v>2</v>
      </c>
      <c r="G423" s="3" t="str">
        <f t="shared" ca="1" si="133"/>
        <v>College</v>
      </c>
      <c r="H423" s="3">
        <f t="shared" ca="1" si="140"/>
        <v>0</v>
      </c>
      <c r="I423" s="3">
        <f t="shared" ca="1" si="141"/>
        <v>2</v>
      </c>
      <c r="J423" s="3">
        <f t="shared" ca="1" si="142"/>
        <v>66267</v>
      </c>
      <c r="K423" s="3">
        <f t="shared" ca="1" si="143"/>
        <v>9</v>
      </c>
      <c r="L423" s="3" t="str">
        <f t="shared" ca="1" si="144"/>
        <v>New Foundland</v>
      </c>
      <c r="M423" s="3">
        <f t="shared" ca="1" si="147"/>
        <v>397602</v>
      </c>
      <c r="N423" s="3">
        <f t="shared" ca="1" si="145"/>
        <v>315784.72863955388</v>
      </c>
      <c r="O423" s="3">
        <f t="shared" ca="1" si="148"/>
        <v>67643.529291080078</v>
      </c>
      <c r="P423" s="3">
        <f t="shared" ca="1" si="146"/>
        <v>55456</v>
      </c>
      <c r="Q423" s="3">
        <f t="shared" ca="1" si="149"/>
        <v>37729.987075444718</v>
      </c>
      <c r="R423" s="3">
        <f t="shared" ca="1" si="150"/>
        <v>30218.892215046413</v>
      </c>
      <c r="S423" s="3">
        <f t="shared" ca="1" si="151"/>
        <v>495464.42150612647</v>
      </c>
      <c r="T423" s="3">
        <f t="shared" ca="1" si="152"/>
        <v>408970.7157149986</v>
      </c>
      <c r="U423" s="3">
        <f t="shared" ca="1" si="153"/>
        <v>86493.705791127868</v>
      </c>
    </row>
    <row r="424" spans="1:21" x14ac:dyDescent="0.3">
      <c r="A424" s="3">
        <f t="shared" ca="1" si="134"/>
        <v>2</v>
      </c>
      <c r="B424" s="3" t="str">
        <f t="shared" ca="1" si="135"/>
        <v>Women</v>
      </c>
      <c r="C424" s="3">
        <f t="shared" ca="1" si="136"/>
        <v>31</v>
      </c>
      <c r="D424" s="3">
        <f t="shared" ca="1" si="137"/>
        <v>5</v>
      </c>
      <c r="E424" s="3" t="str">
        <f t="shared" ca="1" si="138"/>
        <v>General Work</v>
      </c>
      <c r="F424" s="3">
        <f t="shared" ca="1" si="139"/>
        <v>3</v>
      </c>
      <c r="G424" s="3" t="str">
        <f t="shared" ca="1" si="133"/>
        <v>University</v>
      </c>
      <c r="H424" s="3">
        <f t="shared" ca="1" si="140"/>
        <v>3</v>
      </c>
      <c r="I424" s="3">
        <f t="shared" ca="1" si="141"/>
        <v>2</v>
      </c>
      <c r="J424" s="3">
        <f t="shared" ca="1" si="142"/>
        <v>64851</v>
      </c>
      <c r="K424" s="3">
        <f t="shared" ca="1" si="143"/>
        <v>8</v>
      </c>
      <c r="L424" s="3" t="str">
        <f t="shared" ca="1" si="144"/>
        <v>Quebec</v>
      </c>
      <c r="M424" s="3">
        <f t="shared" ca="1" si="147"/>
        <v>194553</v>
      </c>
      <c r="N424" s="3">
        <f t="shared" ca="1" si="145"/>
        <v>173448.10050081598</v>
      </c>
      <c r="O424" s="3">
        <f t="shared" ca="1" si="148"/>
        <v>2099.8705726327189</v>
      </c>
      <c r="P424" s="3">
        <f t="shared" ca="1" si="146"/>
        <v>1065</v>
      </c>
      <c r="Q424" s="3">
        <f t="shared" ca="1" si="149"/>
        <v>52889.293222289249</v>
      </c>
      <c r="R424" s="3">
        <f t="shared" ca="1" si="150"/>
        <v>94291.190037349646</v>
      </c>
      <c r="S424" s="3">
        <f t="shared" ca="1" si="151"/>
        <v>290944.06060998235</v>
      </c>
      <c r="T424" s="3">
        <f t="shared" ca="1" si="152"/>
        <v>227402.39372310523</v>
      </c>
      <c r="U424" s="3">
        <f t="shared" ca="1" si="153"/>
        <v>63541.666886877123</v>
      </c>
    </row>
    <row r="425" spans="1:21" x14ac:dyDescent="0.3">
      <c r="A425" s="3">
        <f t="shared" ca="1" si="134"/>
        <v>2</v>
      </c>
      <c r="B425" s="3" t="str">
        <f t="shared" ca="1" si="135"/>
        <v>Women</v>
      </c>
      <c r="C425" s="3">
        <f t="shared" ca="1" si="136"/>
        <v>36</v>
      </c>
      <c r="D425" s="3">
        <f t="shared" ca="1" si="137"/>
        <v>3</v>
      </c>
      <c r="E425" s="3" t="str">
        <f t="shared" ca="1" si="138"/>
        <v>Teaching</v>
      </c>
      <c r="F425" s="3">
        <f t="shared" ca="1" si="139"/>
        <v>5</v>
      </c>
      <c r="G425" s="3" t="str">
        <f t="shared" ca="1" si="133"/>
        <v>Other</v>
      </c>
      <c r="H425" s="3">
        <f t="shared" ca="1" si="140"/>
        <v>1</v>
      </c>
      <c r="I425" s="3">
        <f t="shared" ca="1" si="141"/>
        <v>2</v>
      </c>
      <c r="J425" s="3">
        <f t="shared" ca="1" si="142"/>
        <v>85796</v>
      </c>
      <c r="K425" s="3">
        <f t="shared" ca="1" si="143"/>
        <v>8</v>
      </c>
      <c r="L425" s="3" t="str">
        <f t="shared" ca="1" si="144"/>
        <v>Quebec</v>
      </c>
      <c r="M425" s="3">
        <f t="shared" ca="1" si="147"/>
        <v>514776</v>
      </c>
      <c r="N425" s="3">
        <f t="shared" ca="1" si="145"/>
        <v>152885.43014863544</v>
      </c>
      <c r="O425" s="3">
        <f t="shared" ca="1" si="148"/>
        <v>12249.134559261745</v>
      </c>
      <c r="P425" s="3">
        <f t="shared" ca="1" si="146"/>
        <v>11721</v>
      </c>
      <c r="Q425" s="3">
        <f t="shared" ca="1" si="149"/>
        <v>16025.110538198485</v>
      </c>
      <c r="R425" s="3">
        <f t="shared" ca="1" si="150"/>
        <v>114992.50408284362</v>
      </c>
      <c r="S425" s="3">
        <f t="shared" ca="1" si="151"/>
        <v>642017.63864210539</v>
      </c>
      <c r="T425" s="3">
        <f t="shared" ca="1" si="152"/>
        <v>180631.54068683393</v>
      </c>
      <c r="U425" s="3">
        <f t="shared" ca="1" si="153"/>
        <v>461386.09795527149</v>
      </c>
    </row>
    <row r="426" spans="1:21" x14ac:dyDescent="0.3">
      <c r="A426" s="3">
        <f t="shared" ca="1" si="134"/>
        <v>1</v>
      </c>
      <c r="B426" s="3" t="str">
        <f t="shared" ca="1" si="135"/>
        <v>Men</v>
      </c>
      <c r="C426" s="3">
        <f t="shared" ca="1" si="136"/>
        <v>36</v>
      </c>
      <c r="D426" s="3">
        <f t="shared" ca="1" si="137"/>
        <v>6</v>
      </c>
      <c r="E426" s="3" t="str">
        <f t="shared" ca="1" si="138"/>
        <v>Agriculture</v>
      </c>
      <c r="F426" s="3">
        <f t="shared" ca="1" si="139"/>
        <v>5</v>
      </c>
      <c r="G426" s="3" t="str">
        <f t="shared" ca="1" si="133"/>
        <v>Other</v>
      </c>
      <c r="H426" s="3">
        <f t="shared" ca="1" si="140"/>
        <v>3</v>
      </c>
      <c r="I426" s="3">
        <f t="shared" ca="1" si="141"/>
        <v>1</v>
      </c>
      <c r="J426" s="3">
        <f t="shared" ca="1" si="142"/>
        <v>85695</v>
      </c>
      <c r="K426" s="3">
        <f t="shared" ca="1" si="143"/>
        <v>1</v>
      </c>
      <c r="L426" s="3" t="str">
        <f t="shared" ca="1" si="144"/>
        <v>Yukon</v>
      </c>
      <c r="M426" s="3">
        <f t="shared" ca="1" si="147"/>
        <v>514170</v>
      </c>
      <c r="N426" s="3">
        <f t="shared" ca="1" si="145"/>
        <v>165978.15137777629</v>
      </c>
      <c r="O426" s="3">
        <f t="shared" ca="1" si="148"/>
        <v>78096.35101494132</v>
      </c>
      <c r="P426" s="3">
        <f t="shared" ca="1" si="146"/>
        <v>69950</v>
      </c>
      <c r="Q426" s="3">
        <f t="shared" ca="1" si="149"/>
        <v>17238.912973013554</v>
      </c>
      <c r="R426" s="3">
        <f t="shared" ca="1" si="150"/>
        <v>39449.798405622591</v>
      </c>
      <c r="S426" s="3">
        <f t="shared" ca="1" si="151"/>
        <v>631716.14942056395</v>
      </c>
      <c r="T426" s="3">
        <f t="shared" ca="1" si="152"/>
        <v>253167.06435078985</v>
      </c>
      <c r="U426" s="3">
        <f t="shared" ca="1" si="153"/>
        <v>378549.08506977407</v>
      </c>
    </row>
    <row r="427" spans="1:21" x14ac:dyDescent="0.3">
      <c r="A427" s="3">
        <f t="shared" ca="1" si="134"/>
        <v>2</v>
      </c>
      <c r="B427" s="3" t="str">
        <f t="shared" ca="1" si="135"/>
        <v>Women</v>
      </c>
      <c r="C427" s="3">
        <f t="shared" ca="1" si="136"/>
        <v>40</v>
      </c>
      <c r="D427" s="3">
        <f t="shared" ca="1" si="137"/>
        <v>2</v>
      </c>
      <c r="E427" s="3" t="str">
        <f t="shared" ca="1" si="138"/>
        <v>Construction</v>
      </c>
      <c r="F427" s="3">
        <f t="shared" ca="1" si="139"/>
        <v>1</v>
      </c>
      <c r="G427" s="3" t="str">
        <f t="shared" ca="1" si="133"/>
        <v>High School</v>
      </c>
      <c r="H427" s="3">
        <f t="shared" ca="1" si="140"/>
        <v>2</v>
      </c>
      <c r="I427" s="3">
        <f t="shared" ca="1" si="141"/>
        <v>1</v>
      </c>
      <c r="J427" s="3">
        <f t="shared" ca="1" si="142"/>
        <v>29863</v>
      </c>
      <c r="K427" s="3">
        <f t="shared" ca="1" si="143"/>
        <v>12</v>
      </c>
      <c r="L427" s="3" t="str">
        <f t="shared" ca="1" si="144"/>
        <v>Prince Edward Island</v>
      </c>
      <c r="M427" s="3">
        <f t="shared" ca="1" si="147"/>
        <v>119452</v>
      </c>
      <c r="N427" s="3">
        <f t="shared" ca="1" si="145"/>
        <v>9729.3821906717512</v>
      </c>
      <c r="O427" s="3">
        <f t="shared" ca="1" si="148"/>
        <v>21655.494055896343</v>
      </c>
      <c r="P427" s="3">
        <f t="shared" ca="1" si="146"/>
        <v>7782</v>
      </c>
      <c r="Q427" s="3">
        <f t="shared" ca="1" si="149"/>
        <v>7996.9484923146301</v>
      </c>
      <c r="R427" s="3">
        <f t="shared" ca="1" si="150"/>
        <v>9202.3518879092171</v>
      </c>
      <c r="S427" s="3">
        <f t="shared" ca="1" si="151"/>
        <v>150309.84594380559</v>
      </c>
      <c r="T427" s="3">
        <f t="shared" ca="1" si="152"/>
        <v>25508.33068298638</v>
      </c>
      <c r="U427" s="3">
        <f t="shared" ca="1" si="153"/>
        <v>124801.5152608192</v>
      </c>
    </row>
    <row r="428" spans="1:21" x14ac:dyDescent="0.3">
      <c r="A428" s="3">
        <f t="shared" ca="1" si="134"/>
        <v>1</v>
      </c>
      <c r="B428" s="3" t="str">
        <f t="shared" ca="1" si="135"/>
        <v>Men</v>
      </c>
      <c r="C428" s="3">
        <f t="shared" ca="1" si="136"/>
        <v>39</v>
      </c>
      <c r="D428" s="3">
        <f t="shared" ca="1" si="137"/>
        <v>4</v>
      </c>
      <c r="E428" s="3" t="str">
        <f t="shared" ca="1" si="138"/>
        <v>IT</v>
      </c>
      <c r="F428" s="3">
        <f t="shared" ca="1" si="139"/>
        <v>2</v>
      </c>
      <c r="G428" s="3" t="str">
        <f t="shared" ca="1" si="133"/>
        <v>College</v>
      </c>
      <c r="H428" s="3">
        <f t="shared" ca="1" si="140"/>
        <v>2</v>
      </c>
      <c r="I428" s="3">
        <f t="shared" ca="1" si="141"/>
        <v>2</v>
      </c>
      <c r="J428" s="3">
        <f t="shared" ca="1" si="142"/>
        <v>46378</v>
      </c>
      <c r="K428" s="3">
        <f t="shared" ca="1" si="143"/>
        <v>5</v>
      </c>
      <c r="L428" s="3" t="str">
        <f t="shared" ca="1" si="144"/>
        <v>Nunavut</v>
      </c>
      <c r="M428" s="3">
        <f t="shared" ca="1" si="147"/>
        <v>231890</v>
      </c>
      <c r="N428" s="3">
        <f t="shared" ca="1" si="145"/>
        <v>84122.036697430012</v>
      </c>
      <c r="O428" s="3">
        <f t="shared" ca="1" si="148"/>
        <v>14780.255170269142</v>
      </c>
      <c r="P428" s="3">
        <f t="shared" ca="1" si="146"/>
        <v>5085</v>
      </c>
      <c r="Q428" s="3">
        <f t="shared" ca="1" si="149"/>
        <v>37031.595448051572</v>
      </c>
      <c r="R428" s="3">
        <f t="shared" ca="1" si="150"/>
        <v>16622.811017642773</v>
      </c>
      <c r="S428" s="3">
        <f t="shared" ca="1" si="151"/>
        <v>263293.0661879119</v>
      </c>
      <c r="T428" s="3">
        <f t="shared" ca="1" si="152"/>
        <v>126238.63214548159</v>
      </c>
      <c r="U428" s="3">
        <f t="shared" ca="1" si="153"/>
        <v>137054.43404243031</v>
      </c>
    </row>
    <row r="429" spans="1:21" x14ac:dyDescent="0.3">
      <c r="A429" s="3">
        <f t="shared" ca="1" si="134"/>
        <v>1</v>
      </c>
      <c r="B429" s="3" t="str">
        <f t="shared" ca="1" si="135"/>
        <v>Men</v>
      </c>
      <c r="C429" s="3">
        <f t="shared" ca="1" si="136"/>
        <v>44</v>
      </c>
      <c r="D429" s="3">
        <f t="shared" ca="1" si="137"/>
        <v>1</v>
      </c>
      <c r="E429" s="3" t="str">
        <f t="shared" ca="1" si="138"/>
        <v>Health</v>
      </c>
      <c r="F429" s="3">
        <f t="shared" ca="1" si="139"/>
        <v>4</v>
      </c>
      <c r="G429" s="3" t="str">
        <f t="shared" ca="1" si="133"/>
        <v>Technical</v>
      </c>
      <c r="H429" s="3">
        <f t="shared" ca="1" si="140"/>
        <v>1</v>
      </c>
      <c r="I429" s="3">
        <f t="shared" ca="1" si="141"/>
        <v>2</v>
      </c>
      <c r="J429" s="3">
        <f t="shared" ca="1" si="142"/>
        <v>35914</v>
      </c>
      <c r="K429" s="3">
        <f t="shared" ca="1" si="143"/>
        <v>1</v>
      </c>
      <c r="L429" s="3" t="str">
        <f t="shared" ca="1" si="144"/>
        <v>Yukon</v>
      </c>
      <c r="M429" s="3">
        <f t="shared" ca="1" si="147"/>
        <v>179570</v>
      </c>
      <c r="N429" s="3">
        <f t="shared" ca="1" si="145"/>
        <v>99395.076000305315</v>
      </c>
      <c r="O429" s="3">
        <f t="shared" ca="1" si="148"/>
        <v>27306.586213762617</v>
      </c>
      <c r="P429" s="3">
        <f t="shared" ca="1" si="146"/>
        <v>12602</v>
      </c>
      <c r="Q429" s="3">
        <f t="shared" ca="1" si="149"/>
        <v>30402.038068210219</v>
      </c>
      <c r="R429" s="3">
        <f t="shared" ca="1" si="150"/>
        <v>35329.16970212631</v>
      </c>
      <c r="S429" s="3">
        <f t="shared" ca="1" si="151"/>
        <v>242205.75591588893</v>
      </c>
      <c r="T429" s="3">
        <f t="shared" ca="1" si="152"/>
        <v>142399.11406851554</v>
      </c>
      <c r="U429" s="3">
        <f t="shared" ca="1" si="153"/>
        <v>99806.641847373394</v>
      </c>
    </row>
    <row r="430" spans="1:21" x14ac:dyDescent="0.3">
      <c r="A430" s="3">
        <f t="shared" ca="1" si="134"/>
        <v>2</v>
      </c>
      <c r="B430" s="3" t="str">
        <f t="shared" ca="1" si="135"/>
        <v>Women</v>
      </c>
      <c r="C430" s="3">
        <f t="shared" ca="1" si="136"/>
        <v>36</v>
      </c>
      <c r="D430" s="3">
        <f t="shared" ca="1" si="137"/>
        <v>1</v>
      </c>
      <c r="E430" s="3" t="str">
        <f t="shared" ca="1" si="138"/>
        <v>Health</v>
      </c>
      <c r="F430" s="3">
        <f t="shared" ca="1" si="139"/>
        <v>1</v>
      </c>
      <c r="G430" s="3" t="str">
        <f t="shared" ca="1" si="133"/>
        <v>High School</v>
      </c>
      <c r="H430" s="3">
        <f t="shared" ca="1" si="140"/>
        <v>0</v>
      </c>
      <c r="I430" s="3">
        <f t="shared" ca="1" si="141"/>
        <v>2</v>
      </c>
      <c r="J430" s="3">
        <f t="shared" ca="1" si="142"/>
        <v>48111</v>
      </c>
      <c r="K430" s="3">
        <f t="shared" ca="1" si="143"/>
        <v>12</v>
      </c>
      <c r="L430" s="3" t="str">
        <f t="shared" ca="1" si="144"/>
        <v>Prince Edward Island</v>
      </c>
      <c r="M430" s="3">
        <f t="shared" ca="1" si="147"/>
        <v>144333</v>
      </c>
      <c r="N430" s="3">
        <f t="shared" ca="1" si="145"/>
        <v>132948.55240657873</v>
      </c>
      <c r="O430" s="3">
        <f t="shared" ca="1" si="148"/>
        <v>76348.909409709813</v>
      </c>
      <c r="P430" s="3">
        <f t="shared" ca="1" si="146"/>
        <v>261</v>
      </c>
      <c r="Q430" s="3">
        <f t="shared" ca="1" si="149"/>
        <v>27022.348227508381</v>
      </c>
      <c r="R430" s="3">
        <f t="shared" ca="1" si="150"/>
        <v>33571.34358947281</v>
      </c>
      <c r="S430" s="3">
        <f t="shared" ca="1" si="151"/>
        <v>254253.25299918262</v>
      </c>
      <c r="T430" s="3">
        <f t="shared" ca="1" si="152"/>
        <v>160231.9006340871</v>
      </c>
      <c r="U430" s="3">
        <f t="shared" ca="1" si="153"/>
        <v>94021.352365095518</v>
      </c>
    </row>
    <row r="431" spans="1:21" x14ac:dyDescent="0.3">
      <c r="A431" s="3">
        <f t="shared" ca="1" si="134"/>
        <v>2</v>
      </c>
      <c r="B431" s="3" t="str">
        <f t="shared" ca="1" si="135"/>
        <v>Women</v>
      </c>
      <c r="C431" s="3">
        <f t="shared" ca="1" si="136"/>
        <v>40</v>
      </c>
      <c r="D431" s="3">
        <f t="shared" ca="1" si="137"/>
        <v>4</v>
      </c>
      <c r="E431" s="3" t="str">
        <f t="shared" ca="1" si="138"/>
        <v>IT</v>
      </c>
      <c r="F431" s="3">
        <f t="shared" ca="1" si="139"/>
        <v>3</v>
      </c>
      <c r="G431" s="3" t="str">
        <f t="shared" ca="1" si="133"/>
        <v>University</v>
      </c>
      <c r="H431" s="3">
        <f t="shared" ca="1" si="140"/>
        <v>1</v>
      </c>
      <c r="I431" s="3">
        <f t="shared" ca="1" si="141"/>
        <v>1</v>
      </c>
      <c r="J431" s="3">
        <f t="shared" ca="1" si="142"/>
        <v>53388</v>
      </c>
      <c r="K431" s="3">
        <f t="shared" ca="1" si="143"/>
        <v>2</v>
      </c>
      <c r="L431" s="3" t="str">
        <f t="shared" ca="1" si="144"/>
        <v>BC</v>
      </c>
      <c r="M431" s="3">
        <f t="shared" ca="1" si="147"/>
        <v>266940</v>
      </c>
      <c r="N431" s="3">
        <f t="shared" ca="1" si="145"/>
        <v>2336.6082995875081</v>
      </c>
      <c r="O431" s="3">
        <f t="shared" ca="1" si="148"/>
        <v>31060.141227380471</v>
      </c>
      <c r="P431" s="3">
        <f t="shared" ca="1" si="146"/>
        <v>19884</v>
      </c>
      <c r="Q431" s="3">
        <f t="shared" ca="1" si="149"/>
        <v>4185.9048068747397</v>
      </c>
      <c r="R431" s="3">
        <f t="shared" ca="1" si="150"/>
        <v>48402.347072589648</v>
      </c>
      <c r="S431" s="3">
        <f t="shared" ca="1" si="151"/>
        <v>346402.48829997017</v>
      </c>
      <c r="T431" s="3">
        <f t="shared" ca="1" si="152"/>
        <v>26406.513106462247</v>
      </c>
      <c r="U431" s="3">
        <f t="shared" ca="1" si="153"/>
        <v>319995.97519350791</v>
      </c>
    </row>
    <row r="432" spans="1:21" x14ac:dyDescent="0.3">
      <c r="A432" s="3">
        <f t="shared" ca="1" si="134"/>
        <v>1</v>
      </c>
      <c r="B432" s="3" t="str">
        <f t="shared" ca="1" si="135"/>
        <v>Men</v>
      </c>
      <c r="C432" s="3">
        <f t="shared" ca="1" si="136"/>
        <v>27</v>
      </c>
      <c r="D432" s="3">
        <f t="shared" ca="1" si="137"/>
        <v>6</v>
      </c>
      <c r="E432" s="3" t="str">
        <f t="shared" ca="1" si="138"/>
        <v>Agriculture</v>
      </c>
      <c r="F432" s="3">
        <f t="shared" ca="1" si="139"/>
        <v>2</v>
      </c>
      <c r="G432" s="3" t="str">
        <f t="shared" ca="1" si="133"/>
        <v>College</v>
      </c>
      <c r="H432" s="3">
        <f t="shared" ca="1" si="140"/>
        <v>4</v>
      </c>
      <c r="I432" s="3">
        <f t="shared" ca="1" si="141"/>
        <v>1</v>
      </c>
      <c r="J432" s="3">
        <f t="shared" ca="1" si="142"/>
        <v>27774</v>
      </c>
      <c r="K432" s="3">
        <f t="shared" ca="1" si="143"/>
        <v>3</v>
      </c>
      <c r="L432" s="3" t="str">
        <f t="shared" ca="1" si="144"/>
        <v>Northwest TR</v>
      </c>
      <c r="M432" s="3">
        <f t="shared" ca="1" si="147"/>
        <v>138870</v>
      </c>
      <c r="N432" s="3">
        <f t="shared" ca="1" si="145"/>
        <v>89697.616540015995</v>
      </c>
      <c r="O432" s="3">
        <f t="shared" ca="1" si="148"/>
        <v>4716.3506707683709</v>
      </c>
      <c r="P432" s="3">
        <f t="shared" ca="1" si="146"/>
        <v>1733</v>
      </c>
      <c r="Q432" s="3">
        <f t="shared" ca="1" si="149"/>
        <v>15946.370527520314</v>
      </c>
      <c r="R432" s="3">
        <f t="shared" ca="1" si="150"/>
        <v>20444.626854723378</v>
      </c>
      <c r="S432" s="3">
        <f t="shared" ca="1" si="151"/>
        <v>164030.97752549176</v>
      </c>
      <c r="T432" s="3">
        <f t="shared" ca="1" si="152"/>
        <v>107376.98706753631</v>
      </c>
      <c r="U432" s="3">
        <f t="shared" ca="1" si="153"/>
        <v>56653.990457955457</v>
      </c>
    </row>
    <row r="433" spans="1:21" x14ac:dyDescent="0.3">
      <c r="A433" s="3">
        <f t="shared" ca="1" si="134"/>
        <v>1</v>
      </c>
      <c r="B433" s="3" t="str">
        <f t="shared" ca="1" si="135"/>
        <v>Men</v>
      </c>
      <c r="C433" s="3">
        <f t="shared" ca="1" si="136"/>
        <v>37</v>
      </c>
      <c r="D433" s="3">
        <f t="shared" ca="1" si="137"/>
        <v>4</v>
      </c>
      <c r="E433" s="3" t="str">
        <f t="shared" ca="1" si="138"/>
        <v>IT</v>
      </c>
      <c r="F433" s="3">
        <f t="shared" ca="1" si="139"/>
        <v>3</v>
      </c>
      <c r="G433" s="3" t="str">
        <f t="shared" ca="1" si="133"/>
        <v>University</v>
      </c>
      <c r="H433" s="3">
        <f t="shared" ca="1" si="140"/>
        <v>2</v>
      </c>
      <c r="I433" s="3">
        <f t="shared" ca="1" si="141"/>
        <v>3</v>
      </c>
      <c r="J433" s="3">
        <f t="shared" ca="1" si="142"/>
        <v>81109</v>
      </c>
      <c r="K433" s="3">
        <f t="shared" ca="1" si="143"/>
        <v>3</v>
      </c>
      <c r="L433" s="3" t="str">
        <f t="shared" ca="1" si="144"/>
        <v>Northwest TR</v>
      </c>
      <c r="M433" s="3">
        <f t="shared" ca="1" si="147"/>
        <v>486654</v>
      </c>
      <c r="N433" s="3">
        <f t="shared" ca="1" si="145"/>
        <v>227664.81164847597</v>
      </c>
      <c r="O433" s="3">
        <f t="shared" ca="1" si="148"/>
        <v>193053.58837480505</v>
      </c>
      <c r="P433" s="3">
        <f t="shared" ca="1" si="146"/>
        <v>3951</v>
      </c>
      <c r="Q433" s="3">
        <f t="shared" ca="1" si="149"/>
        <v>40748.186583452341</v>
      </c>
      <c r="R433" s="3">
        <f t="shared" ca="1" si="150"/>
        <v>118773.78727733344</v>
      </c>
      <c r="S433" s="3">
        <f t="shared" ca="1" si="151"/>
        <v>798481.37565213849</v>
      </c>
      <c r="T433" s="3">
        <f t="shared" ca="1" si="152"/>
        <v>272363.99823192833</v>
      </c>
      <c r="U433" s="3">
        <f t="shared" ca="1" si="153"/>
        <v>526117.37742021016</v>
      </c>
    </row>
    <row r="434" spans="1:21" x14ac:dyDescent="0.3">
      <c r="A434" s="3">
        <f t="shared" ca="1" si="134"/>
        <v>2</v>
      </c>
      <c r="B434" s="3" t="str">
        <f t="shared" ca="1" si="135"/>
        <v>Women</v>
      </c>
      <c r="C434" s="3">
        <f t="shared" ca="1" si="136"/>
        <v>45</v>
      </c>
      <c r="D434" s="3">
        <f t="shared" ca="1" si="137"/>
        <v>1</v>
      </c>
      <c r="E434" s="3" t="str">
        <f t="shared" ca="1" si="138"/>
        <v>Health</v>
      </c>
      <c r="F434" s="3">
        <f t="shared" ca="1" si="139"/>
        <v>3</v>
      </c>
      <c r="G434" s="3" t="str">
        <f t="shared" ca="1" si="133"/>
        <v>University</v>
      </c>
      <c r="H434" s="3">
        <f t="shared" ca="1" si="140"/>
        <v>1</v>
      </c>
      <c r="I434" s="3">
        <f t="shared" ca="1" si="141"/>
        <v>2</v>
      </c>
      <c r="J434" s="3">
        <f t="shared" ca="1" si="142"/>
        <v>36828</v>
      </c>
      <c r="K434" s="3">
        <f t="shared" ca="1" si="143"/>
        <v>5</v>
      </c>
      <c r="L434" s="3" t="str">
        <f t="shared" ca="1" si="144"/>
        <v>Nunavut</v>
      </c>
      <c r="M434" s="3">
        <f t="shared" ca="1" si="147"/>
        <v>110484</v>
      </c>
      <c r="N434" s="3">
        <f t="shared" ca="1" si="145"/>
        <v>53067.121347106244</v>
      </c>
      <c r="O434" s="3">
        <f t="shared" ca="1" si="148"/>
        <v>36963.956958338538</v>
      </c>
      <c r="P434" s="3">
        <f t="shared" ca="1" si="146"/>
        <v>15319</v>
      </c>
      <c r="Q434" s="3">
        <f t="shared" ca="1" si="149"/>
        <v>32217.196605683705</v>
      </c>
      <c r="R434" s="3">
        <f t="shared" ca="1" si="150"/>
        <v>46211.782393228917</v>
      </c>
      <c r="S434" s="3">
        <f t="shared" ca="1" si="151"/>
        <v>193659.73935156746</v>
      </c>
      <c r="T434" s="3">
        <f t="shared" ca="1" si="152"/>
        <v>100603.31795278995</v>
      </c>
      <c r="U434" s="3">
        <f t="shared" ca="1" si="153"/>
        <v>93056.421398777515</v>
      </c>
    </row>
    <row r="435" spans="1:21" x14ac:dyDescent="0.3">
      <c r="A435" s="3">
        <f t="shared" ca="1" si="134"/>
        <v>2</v>
      </c>
      <c r="B435" s="3" t="str">
        <f t="shared" ca="1" si="135"/>
        <v>Women</v>
      </c>
      <c r="C435" s="3">
        <f t="shared" ca="1" si="136"/>
        <v>44</v>
      </c>
      <c r="D435" s="3">
        <f t="shared" ca="1" si="137"/>
        <v>3</v>
      </c>
      <c r="E435" s="3" t="str">
        <f t="shared" ca="1" si="138"/>
        <v>Teaching</v>
      </c>
      <c r="F435" s="3">
        <f t="shared" ca="1" si="139"/>
        <v>3</v>
      </c>
      <c r="G435" s="3" t="str">
        <f t="shared" ca="1" si="133"/>
        <v>University</v>
      </c>
      <c r="H435" s="3">
        <f t="shared" ca="1" si="140"/>
        <v>0</v>
      </c>
      <c r="I435" s="3">
        <f t="shared" ca="1" si="141"/>
        <v>2</v>
      </c>
      <c r="J435" s="3">
        <f t="shared" ca="1" si="142"/>
        <v>73668</v>
      </c>
      <c r="K435" s="3">
        <f t="shared" ca="1" si="143"/>
        <v>13</v>
      </c>
      <c r="L435" s="3" t="str">
        <f t="shared" ca="1" si="144"/>
        <v>Prince Edward Island</v>
      </c>
      <c r="M435" s="3">
        <f t="shared" ca="1" si="147"/>
        <v>221004</v>
      </c>
      <c r="N435" s="3">
        <f t="shared" ca="1" si="145"/>
        <v>147879.1414194229</v>
      </c>
      <c r="O435" s="3">
        <f t="shared" ca="1" si="148"/>
        <v>97133.283485389824</v>
      </c>
      <c r="P435" s="3">
        <f t="shared" ca="1" si="146"/>
        <v>89388</v>
      </c>
      <c r="Q435" s="3">
        <f t="shared" ca="1" si="149"/>
        <v>18901.75830480424</v>
      </c>
      <c r="R435" s="3">
        <f t="shared" ca="1" si="150"/>
        <v>46417.911493321837</v>
      </c>
      <c r="S435" s="3">
        <f t="shared" ca="1" si="151"/>
        <v>364555.19497871166</v>
      </c>
      <c r="T435" s="3">
        <f t="shared" ca="1" si="152"/>
        <v>256168.89972422714</v>
      </c>
      <c r="U435" s="3">
        <f t="shared" ca="1" si="153"/>
        <v>108386.29525448452</v>
      </c>
    </row>
    <row r="436" spans="1:21" x14ac:dyDescent="0.3">
      <c r="A436" s="3">
        <f t="shared" ca="1" si="134"/>
        <v>1</v>
      </c>
      <c r="B436" s="3" t="str">
        <f t="shared" ca="1" si="135"/>
        <v>Men</v>
      </c>
      <c r="C436" s="3">
        <f t="shared" ca="1" si="136"/>
        <v>35</v>
      </c>
      <c r="D436" s="3">
        <f t="shared" ca="1" si="137"/>
        <v>5</v>
      </c>
      <c r="E436" s="3" t="str">
        <f t="shared" ca="1" si="138"/>
        <v>General Work</v>
      </c>
      <c r="F436" s="3">
        <f t="shared" ca="1" si="139"/>
        <v>3</v>
      </c>
      <c r="G436" s="3" t="str">
        <f t="shared" ca="1" si="133"/>
        <v>University</v>
      </c>
      <c r="H436" s="3">
        <f t="shared" ca="1" si="140"/>
        <v>3</v>
      </c>
      <c r="I436" s="3">
        <f t="shared" ca="1" si="141"/>
        <v>1</v>
      </c>
      <c r="J436" s="3">
        <f t="shared" ca="1" si="142"/>
        <v>68539</v>
      </c>
      <c r="K436" s="3">
        <f t="shared" ca="1" si="143"/>
        <v>2</v>
      </c>
      <c r="L436" s="3" t="str">
        <f t="shared" ca="1" si="144"/>
        <v>BC</v>
      </c>
      <c r="M436" s="3">
        <f t="shared" ca="1" si="147"/>
        <v>411234</v>
      </c>
      <c r="N436" s="3">
        <f t="shared" ca="1" si="145"/>
        <v>258830.05703709691</v>
      </c>
      <c r="O436" s="3">
        <f t="shared" ca="1" si="148"/>
        <v>9671.3411690467547</v>
      </c>
      <c r="P436" s="3">
        <f t="shared" ca="1" si="146"/>
        <v>8219</v>
      </c>
      <c r="Q436" s="3">
        <f t="shared" ca="1" si="149"/>
        <v>51747.177165483816</v>
      </c>
      <c r="R436" s="3">
        <f t="shared" ca="1" si="150"/>
        <v>67568.019828811477</v>
      </c>
      <c r="S436" s="3">
        <f t="shared" ca="1" si="151"/>
        <v>488473.36099785822</v>
      </c>
      <c r="T436" s="3">
        <f t="shared" ca="1" si="152"/>
        <v>318796.23420258076</v>
      </c>
      <c r="U436" s="3">
        <f t="shared" ca="1" si="153"/>
        <v>169677.12679527747</v>
      </c>
    </row>
    <row r="437" spans="1:21" x14ac:dyDescent="0.3">
      <c r="A437" s="3">
        <f t="shared" ca="1" si="134"/>
        <v>2</v>
      </c>
      <c r="B437" s="3" t="str">
        <f t="shared" ca="1" si="135"/>
        <v>Women</v>
      </c>
      <c r="C437" s="3">
        <f t="shared" ca="1" si="136"/>
        <v>26</v>
      </c>
      <c r="D437" s="3">
        <f t="shared" ca="1" si="137"/>
        <v>1</v>
      </c>
      <c r="E437" s="3" t="str">
        <f t="shared" ca="1" si="138"/>
        <v>Health</v>
      </c>
      <c r="F437" s="3">
        <f t="shared" ca="1" si="139"/>
        <v>5</v>
      </c>
      <c r="G437" s="3" t="str">
        <f t="shared" ca="1" si="133"/>
        <v>Other</v>
      </c>
      <c r="H437" s="3">
        <f t="shared" ca="1" si="140"/>
        <v>4</v>
      </c>
      <c r="I437" s="3">
        <f t="shared" ca="1" si="141"/>
        <v>2</v>
      </c>
      <c r="J437" s="3">
        <f t="shared" ca="1" si="142"/>
        <v>44292</v>
      </c>
      <c r="K437" s="3">
        <f t="shared" ca="1" si="143"/>
        <v>7</v>
      </c>
      <c r="L437" s="3" t="str">
        <f t="shared" ca="1" si="144"/>
        <v>Ontario</v>
      </c>
      <c r="M437" s="3">
        <f t="shared" ca="1" si="147"/>
        <v>132876</v>
      </c>
      <c r="N437" s="3">
        <f t="shared" ca="1" si="145"/>
        <v>36066.438745661377</v>
      </c>
      <c r="O437" s="3">
        <f t="shared" ca="1" si="148"/>
        <v>17075.534921467777</v>
      </c>
      <c r="P437" s="3">
        <f t="shared" ca="1" si="146"/>
        <v>6955</v>
      </c>
      <c r="Q437" s="3">
        <f t="shared" ca="1" si="149"/>
        <v>10195.15724192676</v>
      </c>
      <c r="R437" s="3">
        <f t="shared" ca="1" si="150"/>
        <v>491.31485578842148</v>
      </c>
      <c r="S437" s="3">
        <f t="shared" ca="1" si="151"/>
        <v>150442.8497772562</v>
      </c>
      <c r="T437" s="3">
        <f t="shared" ca="1" si="152"/>
        <v>53216.595987588138</v>
      </c>
      <c r="U437" s="3">
        <f t="shared" ca="1" si="153"/>
        <v>97226.253789668059</v>
      </c>
    </row>
    <row r="438" spans="1:21" x14ac:dyDescent="0.3">
      <c r="A438" s="3">
        <f t="shared" ca="1" si="134"/>
        <v>2</v>
      </c>
      <c r="B438" s="3" t="str">
        <f t="shared" ca="1" si="135"/>
        <v>Women</v>
      </c>
      <c r="C438" s="3">
        <f t="shared" ca="1" si="136"/>
        <v>29</v>
      </c>
      <c r="D438" s="3">
        <f t="shared" ca="1" si="137"/>
        <v>6</v>
      </c>
      <c r="E438" s="3" t="str">
        <f t="shared" ca="1" si="138"/>
        <v>Agriculture</v>
      </c>
      <c r="F438" s="3">
        <f t="shared" ca="1" si="139"/>
        <v>1</v>
      </c>
      <c r="G438" s="3" t="str">
        <f t="shared" ca="1" si="133"/>
        <v>High School</v>
      </c>
      <c r="H438" s="3">
        <f t="shared" ca="1" si="140"/>
        <v>1</v>
      </c>
      <c r="I438" s="3">
        <f t="shared" ca="1" si="141"/>
        <v>2</v>
      </c>
      <c r="J438" s="3">
        <f t="shared" ca="1" si="142"/>
        <v>41655</v>
      </c>
      <c r="K438" s="3">
        <f t="shared" ca="1" si="143"/>
        <v>12</v>
      </c>
      <c r="L438" s="3" t="str">
        <f t="shared" ca="1" si="144"/>
        <v>Prince Edward Island</v>
      </c>
      <c r="M438" s="3">
        <f t="shared" ca="1" si="147"/>
        <v>249930</v>
      </c>
      <c r="N438" s="3">
        <f t="shared" ca="1" si="145"/>
        <v>48193.955854363776</v>
      </c>
      <c r="O438" s="3">
        <f t="shared" ca="1" si="148"/>
        <v>10444.069232959542</v>
      </c>
      <c r="P438" s="3">
        <f t="shared" ca="1" si="146"/>
        <v>5661</v>
      </c>
      <c r="Q438" s="3">
        <f t="shared" ca="1" si="149"/>
        <v>39995.861169996002</v>
      </c>
      <c r="R438" s="3">
        <f t="shared" ca="1" si="150"/>
        <v>61660.340153644458</v>
      </c>
      <c r="S438" s="3">
        <f t="shared" ca="1" si="151"/>
        <v>322034.40938660398</v>
      </c>
      <c r="T438" s="3">
        <f t="shared" ca="1" si="152"/>
        <v>93850.817024359771</v>
      </c>
      <c r="U438" s="3">
        <f t="shared" ca="1" si="153"/>
        <v>228183.59236224421</v>
      </c>
    </row>
    <row r="439" spans="1:21" x14ac:dyDescent="0.3">
      <c r="A439" s="3">
        <f t="shared" ca="1" si="134"/>
        <v>1</v>
      </c>
      <c r="B439" s="3" t="str">
        <f t="shared" ca="1" si="135"/>
        <v>Men</v>
      </c>
      <c r="C439" s="3">
        <f t="shared" ca="1" si="136"/>
        <v>40</v>
      </c>
      <c r="D439" s="3">
        <f t="shared" ca="1" si="137"/>
        <v>3</v>
      </c>
      <c r="E439" s="3" t="str">
        <f t="shared" ca="1" si="138"/>
        <v>Teaching</v>
      </c>
      <c r="F439" s="3">
        <f t="shared" ca="1" si="139"/>
        <v>4</v>
      </c>
      <c r="G439" s="3" t="str">
        <f t="shared" ca="1" si="133"/>
        <v>Technical</v>
      </c>
      <c r="H439" s="3">
        <f t="shared" ca="1" si="140"/>
        <v>4</v>
      </c>
      <c r="I439" s="3">
        <f t="shared" ca="1" si="141"/>
        <v>1</v>
      </c>
      <c r="J439" s="3">
        <f t="shared" ca="1" si="142"/>
        <v>44783</v>
      </c>
      <c r="K439" s="3">
        <f t="shared" ca="1" si="143"/>
        <v>13</v>
      </c>
      <c r="L439" s="3" t="str">
        <f t="shared" ca="1" si="144"/>
        <v>Prince Edward Island</v>
      </c>
      <c r="M439" s="3">
        <f t="shared" ca="1" si="147"/>
        <v>268698</v>
      </c>
      <c r="N439" s="3">
        <f t="shared" ca="1" si="145"/>
        <v>62738.234161588065</v>
      </c>
      <c r="O439" s="3">
        <f t="shared" ca="1" si="148"/>
        <v>12873.063529933752</v>
      </c>
      <c r="P439" s="3">
        <f t="shared" ca="1" si="146"/>
        <v>8801</v>
      </c>
      <c r="Q439" s="3">
        <f t="shared" ca="1" si="149"/>
        <v>19825.572550194542</v>
      </c>
      <c r="R439" s="3">
        <f t="shared" ca="1" si="150"/>
        <v>48060.650175340328</v>
      </c>
      <c r="S439" s="3">
        <f t="shared" ca="1" si="151"/>
        <v>329631.71370527404</v>
      </c>
      <c r="T439" s="3">
        <f t="shared" ca="1" si="152"/>
        <v>91364.806711782614</v>
      </c>
      <c r="U439" s="3">
        <f t="shared" ca="1" si="153"/>
        <v>238266.90699349143</v>
      </c>
    </row>
    <row r="440" spans="1:21" x14ac:dyDescent="0.3">
      <c r="A440" s="3">
        <f t="shared" ca="1" si="134"/>
        <v>1</v>
      </c>
      <c r="B440" s="3" t="str">
        <f t="shared" ca="1" si="135"/>
        <v>Men</v>
      </c>
      <c r="C440" s="3">
        <f t="shared" ca="1" si="136"/>
        <v>27</v>
      </c>
      <c r="D440" s="3">
        <f t="shared" ca="1" si="137"/>
        <v>6</v>
      </c>
      <c r="E440" s="3" t="str">
        <f t="shared" ca="1" si="138"/>
        <v>Agriculture</v>
      </c>
      <c r="F440" s="3">
        <f t="shared" ca="1" si="139"/>
        <v>4</v>
      </c>
      <c r="G440" s="3" t="str">
        <f t="shared" ca="1" si="133"/>
        <v>Technical</v>
      </c>
      <c r="H440" s="3">
        <f t="shared" ca="1" si="140"/>
        <v>0</v>
      </c>
      <c r="I440" s="3">
        <f t="shared" ca="1" si="141"/>
        <v>1</v>
      </c>
      <c r="J440" s="3">
        <f t="shared" ca="1" si="142"/>
        <v>33127</v>
      </c>
      <c r="K440" s="3">
        <f t="shared" ca="1" si="143"/>
        <v>3</v>
      </c>
      <c r="L440" s="3" t="str">
        <f t="shared" ca="1" si="144"/>
        <v>Northwest TR</v>
      </c>
      <c r="M440" s="3">
        <f t="shared" ca="1" si="147"/>
        <v>132508</v>
      </c>
      <c r="N440" s="3">
        <f t="shared" ca="1" si="145"/>
        <v>34316.285586228754</v>
      </c>
      <c r="O440" s="3">
        <f t="shared" ca="1" si="148"/>
        <v>2660.0566897297658</v>
      </c>
      <c r="P440" s="3">
        <f t="shared" ca="1" si="146"/>
        <v>338</v>
      </c>
      <c r="Q440" s="3">
        <f t="shared" ca="1" si="149"/>
        <v>2838.2120842368568</v>
      </c>
      <c r="R440" s="3">
        <f t="shared" ca="1" si="150"/>
        <v>1604.857576432431</v>
      </c>
      <c r="S440" s="3">
        <f t="shared" ca="1" si="151"/>
        <v>136772.9142661622</v>
      </c>
      <c r="T440" s="3">
        <f t="shared" ca="1" si="152"/>
        <v>37492.497670465615</v>
      </c>
      <c r="U440" s="3">
        <f t="shared" ca="1" si="153"/>
        <v>99280.416595696588</v>
      </c>
    </row>
    <row r="441" spans="1:21" x14ac:dyDescent="0.3">
      <c r="A441" s="3">
        <f t="shared" ca="1" si="134"/>
        <v>1</v>
      </c>
      <c r="B441" s="3" t="str">
        <f t="shared" ca="1" si="135"/>
        <v>Men</v>
      </c>
      <c r="C441" s="3">
        <f t="shared" ca="1" si="136"/>
        <v>27</v>
      </c>
      <c r="D441" s="3">
        <f t="shared" ca="1" si="137"/>
        <v>6</v>
      </c>
      <c r="E441" s="3" t="str">
        <f t="shared" ca="1" si="138"/>
        <v>Agriculture</v>
      </c>
      <c r="F441" s="3">
        <f t="shared" ca="1" si="139"/>
        <v>2</v>
      </c>
      <c r="G441" s="3" t="str">
        <f t="shared" ca="1" si="133"/>
        <v>College</v>
      </c>
      <c r="H441" s="3">
        <f t="shared" ca="1" si="140"/>
        <v>4</v>
      </c>
      <c r="I441" s="3">
        <f t="shared" ca="1" si="141"/>
        <v>2</v>
      </c>
      <c r="J441" s="3">
        <f t="shared" ca="1" si="142"/>
        <v>46473</v>
      </c>
      <c r="K441" s="3">
        <f t="shared" ca="1" si="143"/>
        <v>9</v>
      </c>
      <c r="L441" s="3" t="str">
        <f t="shared" ca="1" si="144"/>
        <v>New Foundland</v>
      </c>
      <c r="M441" s="3">
        <f t="shared" ca="1" si="147"/>
        <v>232365</v>
      </c>
      <c r="N441" s="3">
        <f t="shared" ca="1" si="145"/>
        <v>48900.423135154939</v>
      </c>
      <c r="O441" s="3">
        <f t="shared" ca="1" si="148"/>
        <v>24173.137933899481</v>
      </c>
      <c r="P441" s="3">
        <f t="shared" ca="1" si="146"/>
        <v>20621</v>
      </c>
      <c r="Q441" s="3">
        <f t="shared" ca="1" si="149"/>
        <v>25617.137501938632</v>
      </c>
      <c r="R441" s="3">
        <f t="shared" ca="1" si="150"/>
        <v>67095.975155805587</v>
      </c>
      <c r="S441" s="3">
        <f t="shared" ca="1" si="151"/>
        <v>323634.11308970506</v>
      </c>
      <c r="T441" s="3">
        <f t="shared" ca="1" si="152"/>
        <v>95138.560637093571</v>
      </c>
      <c r="U441" s="3">
        <f t="shared" ca="1" si="153"/>
        <v>228495.5524526115</v>
      </c>
    </row>
    <row r="442" spans="1:21" x14ac:dyDescent="0.3">
      <c r="A442" s="3">
        <f t="shared" ca="1" si="134"/>
        <v>2</v>
      </c>
      <c r="B442" s="3" t="str">
        <f t="shared" ca="1" si="135"/>
        <v>Women</v>
      </c>
      <c r="C442" s="3">
        <f t="shared" ca="1" si="136"/>
        <v>45</v>
      </c>
      <c r="D442" s="3">
        <f t="shared" ca="1" si="137"/>
        <v>3</v>
      </c>
      <c r="E442" s="3" t="str">
        <f t="shared" ca="1" si="138"/>
        <v>Teaching</v>
      </c>
      <c r="F442" s="3">
        <f t="shared" ca="1" si="139"/>
        <v>3</v>
      </c>
      <c r="G442" s="3" t="str">
        <f t="shared" ca="1" si="133"/>
        <v>University</v>
      </c>
      <c r="H442" s="3">
        <f t="shared" ca="1" si="140"/>
        <v>0</v>
      </c>
      <c r="I442" s="3">
        <f t="shared" ca="1" si="141"/>
        <v>2</v>
      </c>
      <c r="J442" s="3">
        <f t="shared" ca="1" si="142"/>
        <v>37772</v>
      </c>
      <c r="K442" s="3">
        <f t="shared" ca="1" si="143"/>
        <v>12</v>
      </c>
      <c r="L442" s="3" t="str">
        <f t="shared" ca="1" si="144"/>
        <v>Prince Edward Island</v>
      </c>
      <c r="M442" s="3">
        <f t="shared" ca="1" si="147"/>
        <v>226632</v>
      </c>
      <c r="N442" s="3">
        <f t="shared" ca="1" si="145"/>
        <v>43365.778864235013</v>
      </c>
      <c r="O442" s="3">
        <f t="shared" ca="1" si="148"/>
        <v>3992.5848532272057</v>
      </c>
      <c r="P442" s="3">
        <f t="shared" ca="1" si="146"/>
        <v>1209</v>
      </c>
      <c r="Q442" s="3">
        <f t="shared" ca="1" si="149"/>
        <v>3206.6634147512568</v>
      </c>
      <c r="R442" s="3">
        <f t="shared" ca="1" si="150"/>
        <v>45969.360164118501</v>
      </c>
      <c r="S442" s="3">
        <f t="shared" ca="1" si="151"/>
        <v>276593.94501734572</v>
      </c>
      <c r="T442" s="3">
        <f t="shared" ca="1" si="152"/>
        <v>47781.442278986273</v>
      </c>
      <c r="U442" s="3">
        <f t="shared" ca="1" si="153"/>
        <v>228812.50273835944</v>
      </c>
    </row>
    <row r="443" spans="1:21" x14ac:dyDescent="0.3">
      <c r="A443" s="3">
        <f t="shared" ca="1" si="134"/>
        <v>2</v>
      </c>
      <c r="B443" s="3" t="str">
        <f t="shared" ca="1" si="135"/>
        <v>Women</v>
      </c>
      <c r="C443" s="3">
        <f t="shared" ca="1" si="136"/>
        <v>27</v>
      </c>
      <c r="D443" s="3">
        <f t="shared" ca="1" si="137"/>
        <v>3</v>
      </c>
      <c r="E443" s="3" t="str">
        <f t="shared" ca="1" si="138"/>
        <v>Teaching</v>
      </c>
      <c r="F443" s="3">
        <f t="shared" ca="1" si="139"/>
        <v>1</v>
      </c>
      <c r="G443" s="3" t="str">
        <f t="shared" ca="1" si="133"/>
        <v>High School</v>
      </c>
      <c r="H443" s="3">
        <f t="shared" ca="1" si="140"/>
        <v>0</v>
      </c>
      <c r="I443" s="3">
        <f t="shared" ca="1" si="141"/>
        <v>1</v>
      </c>
      <c r="J443" s="3">
        <f t="shared" ca="1" si="142"/>
        <v>72758</v>
      </c>
      <c r="K443" s="3">
        <f t="shared" ca="1" si="143"/>
        <v>10</v>
      </c>
      <c r="L443" s="3" t="str">
        <f t="shared" ca="1" si="144"/>
        <v>New Brunckwick</v>
      </c>
      <c r="M443" s="3">
        <f t="shared" ca="1" si="147"/>
        <v>218274</v>
      </c>
      <c r="N443" s="3">
        <f t="shared" ca="1" si="145"/>
        <v>2708.4080328915502</v>
      </c>
      <c r="O443" s="3">
        <f t="shared" ca="1" si="148"/>
        <v>58146.832973792349</v>
      </c>
      <c r="P443" s="3">
        <f t="shared" ca="1" si="146"/>
        <v>25547</v>
      </c>
      <c r="Q443" s="3">
        <f t="shared" ca="1" si="149"/>
        <v>57902.283175489305</v>
      </c>
      <c r="R443" s="3">
        <f t="shared" ca="1" si="150"/>
        <v>73740.084879889677</v>
      </c>
      <c r="S443" s="3">
        <f t="shared" ca="1" si="151"/>
        <v>350160.91785368201</v>
      </c>
      <c r="T443" s="3">
        <f t="shared" ca="1" si="152"/>
        <v>86157.691208380857</v>
      </c>
      <c r="U443" s="3">
        <f t="shared" ca="1" si="153"/>
        <v>264003.22664530115</v>
      </c>
    </row>
    <row r="444" spans="1:21" x14ac:dyDescent="0.3">
      <c r="A444" s="3">
        <f t="shared" ca="1" si="134"/>
        <v>2</v>
      </c>
      <c r="B444" s="3" t="str">
        <f t="shared" ca="1" si="135"/>
        <v>Women</v>
      </c>
      <c r="C444" s="3">
        <f t="shared" ca="1" si="136"/>
        <v>29</v>
      </c>
      <c r="D444" s="3">
        <f t="shared" ca="1" si="137"/>
        <v>3</v>
      </c>
      <c r="E444" s="3" t="str">
        <f t="shared" ca="1" si="138"/>
        <v>Teaching</v>
      </c>
      <c r="F444" s="3">
        <f t="shared" ca="1" si="139"/>
        <v>4</v>
      </c>
      <c r="G444" s="3" t="str">
        <f t="shared" ca="1" si="133"/>
        <v>Technical</v>
      </c>
      <c r="H444" s="3">
        <f t="shared" ca="1" si="140"/>
        <v>1</v>
      </c>
      <c r="I444" s="3">
        <f t="shared" ca="1" si="141"/>
        <v>1</v>
      </c>
      <c r="J444" s="3">
        <f t="shared" ca="1" si="142"/>
        <v>53735</v>
      </c>
      <c r="K444" s="3">
        <f t="shared" ca="1" si="143"/>
        <v>6</v>
      </c>
      <c r="L444" s="3" t="str">
        <f t="shared" ca="1" si="144"/>
        <v>Saskatchewan</v>
      </c>
      <c r="M444" s="3">
        <f t="shared" ca="1" si="147"/>
        <v>268675</v>
      </c>
      <c r="N444" s="3">
        <f t="shared" ca="1" si="145"/>
        <v>111290.10216708166</v>
      </c>
      <c r="O444" s="3">
        <f t="shared" ca="1" si="148"/>
        <v>28807.765649008761</v>
      </c>
      <c r="P444" s="3">
        <f t="shared" ca="1" si="146"/>
        <v>10320</v>
      </c>
      <c r="Q444" s="3">
        <f t="shared" ca="1" si="149"/>
        <v>33268.996875382603</v>
      </c>
      <c r="R444" s="3">
        <f t="shared" ca="1" si="150"/>
        <v>1704.6780929240749</v>
      </c>
      <c r="S444" s="3">
        <f t="shared" ca="1" si="151"/>
        <v>299187.4437419328</v>
      </c>
      <c r="T444" s="3">
        <f t="shared" ca="1" si="152"/>
        <v>154879.09904246425</v>
      </c>
      <c r="U444" s="3">
        <f t="shared" ca="1" si="153"/>
        <v>144308.34469946855</v>
      </c>
    </row>
    <row r="445" spans="1:21" x14ac:dyDescent="0.3">
      <c r="A445" s="3">
        <f t="shared" ca="1" si="134"/>
        <v>1</v>
      </c>
      <c r="B445" s="3" t="str">
        <f t="shared" ca="1" si="135"/>
        <v>Men</v>
      </c>
      <c r="C445" s="3">
        <f t="shared" ca="1" si="136"/>
        <v>38</v>
      </c>
      <c r="D445" s="3">
        <f t="shared" ca="1" si="137"/>
        <v>1</v>
      </c>
      <c r="E445" s="3" t="str">
        <f t="shared" ca="1" si="138"/>
        <v>Health</v>
      </c>
      <c r="F445" s="3">
        <f t="shared" ca="1" si="139"/>
        <v>4</v>
      </c>
      <c r="G445" s="3" t="str">
        <f t="shared" ca="1" si="133"/>
        <v>Technical</v>
      </c>
      <c r="H445" s="3">
        <f t="shared" ca="1" si="140"/>
        <v>1</v>
      </c>
      <c r="I445" s="3">
        <f t="shared" ca="1" si="141"/>
        <v>2</v>
      </c>
      <c r="J445" s="3">
        <f t="shared" ca="1" si="142"/>
        <v>79622</v>
      </c>
      <c r="K445" s="3">
        <f t="shared" ca="1" si="143"/>
        <v>3</v>
      </c>
      <c r="L445" s="3" t="str">
        <f t="shared" ca="1" si="144"/>
        <v>Northwest TR</v>
      </c>
      <c r="M445" s="3">
        <f t="shared" ca="1" si="147"/>
        <v>477732</v>
      </c>
      <c r="N445" s="3">
        <f t="shared" ca="1" si="145"/>
        <v>76490.71806426876</v>
      </c>
      <c r="O445" s="3">
        <f t="shared" ca="1" si="148"/>
        <v>86115.620282092481</v>
      </c>
      <c r="P445" s="3">
        <f t="shared" ca="1" si="146"/>
        <v>7143</v>
      </c>
      <c r="Q445" s="3">
        <f t="shared" ca="1" si="149"/>
        <v>41272.582774128437</v>
      </c>
      <c r="R445" s="3">
        <f t="shared" ca="1" si="150"/>
        <v>29253.698571632176</v>
      </c>
      <c r="S445" s="3">
        <f t="shared" ca="1" si="151"/>
        <v>593101.31885372463</v>
      </c>
      <c r="T445" s="3">
        <f t="shared" ca="1" si="152"/>
        <v>124906.3008383972</v>
      </c>
      <c r="U445" s="3">
        <f t="shared" ca="1" si="153"/>
        <v>468195.0180153274</v>
      </c>
    </row>
    <row r="446" spans="1:21" x14ac:dyDescent="0.3">
      <c r="A446" s="3">
        <f t="shared" ca="1" si="134"/>
        <v>2</v>
      </c>
      <c r="B446" s="3" t="str">
        <f t="shared" ca="1" si="135"/>
        <v>Women</v>
      </c>
      <c r="C446" s="3">
        <f t="shared" ca="1" si="136"/>
        <v>43</v>
      </c>
      <c r="D446" s="3">
        <f t="shared" ca="1" si="137"/>
        <v>6</v>
      </c>
      <c r="E446" s="3" t="str">
        <f t="shared" ca="1" si="138"/>
        <v>Agriculture</v>
      </c>
      <c r="F446" s="3">
        <f t="shared" ca="1" si="139"/>
        <v>5</v>
      </c>
      <c r="G446" s="3" t="str">
        <f t="shared" ca="1" si="133"/>
        <v>Other</v>
      </c>
      <c r="H446" s="3">
        <f t="shared" ca="1" si="140"/>
        <v>4</v>
      </c>
      <c r="I446" s="3">
        <f t="shared" ca="1" si="141"/>
        <v>3</v>
      </c>
      <c r="J446" s="3">
        <f t="shared" ca="1" si="142"/>
        <v>27726</v>
      </c>
      <c r="K446" s="3">
        <f t="shared" ca="1" si="143"/>
        <v>11</v>
      </c>
      <c r="L446" s="3" t="str">
        <f t="shared" ca="1" si="144"/>
        <v>Nova Scotia</v>
      </c>
      <c r="M446" s="3">
        <f t="shared" ca="1" si="147"/>
        <v>110904</v>
      </c>
      <c r="N446" s="3">
        <f t="shared" ca="1" si="145"/>
        <v>43818.312125239921</v>
      </c>
      <c r="O446" s="3">
        <f t="shared" ca="1" si="148"/>
        <v>51173.677429954812</v>
      </c>
      <c r="P446" s="3">
        <f t="shared" ca="1" si="146"/>
        <v>29307</v>
      </c>
      <c r="Q446" s="3">
        <f t="shared" ca="1" si="149"/>
        <v>5010.0961746998555</v>
      </c>
      <c r="R446" s="3">
        <f t="shared" ca="1" si="150"/>
        <v>34612.282444537021</v>
      </c>
      <c r="S446" s="3">
        <f t="shared" ca="1" si="151"/>
        <v>196689.95987449185</v>
      </c>
      <c r="T446" s="3">
        <f t="shared" ca="1" si="152"/>
        <v>78135.40829993978</v>
      </c>
      <c r="U446" s="3">
        <f t="shared" ca="1" si="153"/>
        <v>118554.55157455207</v>
      </c>
    </row>
    <row r="447" spans="1:21" x14ac:dyDescent="0.3">
      <c r="A447" s="3">
        <f t="shared" ca="1" si="134"/>
        <v>2</v>
      </c>
      <c r="B447" s="3" t="str">
        <f t="shared" ca="1" si="135"/>
        <v>Women</v>
      </c>
      <c r="C447" s="3">
        <f t="shared" ca="1" si="136"/>
        <v>34</v>
      </c>
      <c r="D447" s="3">
        <f t="shared" ca="1" si="137"/>
        <v>4</v>
      </c>
      <c r="E447" s="3" t="str">
        <f t="shared" ca="1" si="138"/>
        <v>IT</v>
      </c>
      <c r="F447" s="3">
        <f t="shared" ca="1" si="139"/>
        <v>5</v>
      </c>
      <c r="G447" s="3" t="str">
        <f t="shared" ca="1" si="133"/>
        <v>Other</v>
      </c>
      <c r="H447" s="3">
        <f t="shared" ca="1" si="140"/>
        <v>4</v>
      </c>
      <c r="I447" s="3">
        <f t="shared" ca="1" si="141"/>
        <v>2</v>
      </c>
      <c r="J447" s="3">
        <f t="shared" ca="1" si="142"/>
        <v>33455</v>
      </c>
      <c r="K447" s="3">
        <f t="shared" ca="1" si="143"/>
        <v>3</v>
      </c>
      <c r="L447" s="3" t="str">
        <f t="shared" ca="1" si="144"/>
        <v>Northwest TR</v>
      </c>
      <c r="M447" s="3">
        <f t="shared" ca="1" si="147"/>
        <v>133820</v>
      </c>
      <c r="N447" s="3">
        <f t="shared" ca="1" si="145"/>
        <v>22041.641586983151</v>
      </c>
      <c r="O447" s="3">
        <f t="shared" ca="1" si="148"/>
        <v>39750.633346397764</v>
      </c>
      <c r="P447" s="3">
        <f t="shared" ca="1" si="146"/>
        <v>19081</v>
      </c>
      <c r="Q447" s="3">
        <f t="shared" ca="1" si="149"/>
        <v>23234.036080796162</v>
      </c>
      <c r="R447" s="3">
        <f t="shared" ca="1" si="150"/>
        <v>35116.79979642306</v>
      </c>
      <c r="S447" s="3">
        <f t="shared" ca="1" si="151"/>
        <v>208687.43314282084</v>
      </c>
      <c r="T447" s="3">
        <f t="shared" ca="1" si="152"/>
        <v>64356.677667779317</v>
      </c>
      <c r="U447" s="3">
        <f t="shared" ca="1" si="153"/>
        <v>144330.75547504151</v>
      </c>
    </row>
    <row r="448" spans="1:21" x14ac:dyDescent="0.3">
      <c r="A448" s="3">
        <f t="shared" ca="1" si="134"/>
        <v>2</v>
      </c>
      <c r="B448" s="3" t="str">
        <f t="shared" ca="1" si="135"/>
        <v>Women</v>
      </c>
      <c r="C448" s="3">
        <f t="shared" ca="1" si="136"/>
        <v>43</v>
      </c>
      <c r="D448" s="3">
        <f t="shared" ca="1" si="137"/>
        <v>2</v>
      </c>
      <c r="E448" s="3" t="str">
        <f t="shared" ca="1" si="138"/>
        <v>Construction</v>
      </c>
      <c r="F448" s="3">
        <f t="shared" ca="1" si="139"/>
        <v>4</v>
      </c>
      <c r="G448" s="3" t="str">
        <f t="shared" ca="1" si="133"/>
        <v>Technical</v>
      </c>
      <c r="H448" s="3">
        <f t="shared" ca="1" si="140"/>
        <v>0</v>
      </c>
      <c r="I448" s="3">
        <f t="shared" ca="1" si="141"/>
        <v>3</v>
      </c>
      <c r="J448" s="3">
        <f t="shared" ca="1" si="142"/>
        <v>25640</v>
      </c>
      <c r="K448" s="3">
        <f t="shared" ca="1" si="143"/>
        <v>5</v>
      </c>
      <c r="L448" s="3" t="str">
        <f t="shared" ca="1" si="144"/>
        <v>Nunavut</v>
      </c>
      <c r="M448" s="3">
        <f t="shared" ca="1" si="147"/>
        <v>76920</v>
      </c>
      <c r="N448" s="3">
        <f t="shared" ca="1" si="145"/>
        <v>8178.773877524789</v>
      </c>
      <c r="O448" s="3">
        <f t="shared" ca="1" si="148"/>
        <v>39118.26464601569</v>
      </c>
      <c r="P448" s="3">
        <f t="shared" ca="1" si="146"/>
        <v>9851</v>
      </c>
      <c r="Q448" s="3">
        <f t="shared" ca="1" si="149"/>
        <v>13073.312227614202</v>
      </c>
      <c r="R448" s="3">
        <f t="shared" ca="1" si="150"/>
        <v>22089.942427311453</v>
      </c>
      <c r="S448" s="3">
        <f t="shared" ca="1" si="151"/>
        <v>138128.20707332712</v>
      </c>
      <c r="T448" s="3">
        <f t="shared" ca="1" si="152"/>
        <v>31103.086105138991</v>
      </c>
      <c r="U448" s="3">
        <f t="shared" ca="1" si="153"/>
        <v>107025.12096818813</v>
      </c>
    </row>
    <row r="449" spans="1:21" x14ac:dyDescent="0.3">
      <c r="A449" s="3">
        <f t="shared" ca="1" si="134"/>
        <v>2</v>
      </c>
      <c r="B449" s="3" t="str">
        <f t="shared" ca="1" si="135"/>
        <v>Women</v>
      </c>
      <c r="C449" s="3">
        <f t="shared" ca="1" si="136"/>
        <v>41</v>
      </c>
      <c r="D449" s="3">
        <f t="shared" ca="1" si="137"/>
        <v>5</v>
      </c>
      <c r="E449" s="3" t="str">
        <f t="shared" ca="1" si="138"/>
        <v>General Work</v>
      </c>
      <c r="F449" s="3">
        <f t="shared" ca="1" si="139"/>
        <v>5</v>
      </c>
      <c r="G449" s="3" t="str">
        <f t="shared" ca="1" si="133"/>
        <v>Other</v>
      </c>
      <c r="H449" s="3">
        <f t="shared" ca="1" si="140"/>
        <v>2</v>
      </c>
      <c r="I449" s="3">
        <f t="shared" ca="1" si="141"/>
        <v>2</v>
      </c>
      <c r="J449" s="3">
        <f t="shared" ca="1" si="142"/>
        <v>68255</v>
      </c>
      <c r="K449" s="3">
        <f t="shared" ca="1" si="143"/>
        <v>13</v>
      </c>
      <c r="L449" s="3" t="str">
        <f t="shared" ca="1" si="144"/>
        <v>Prince Edward Island</v>
      </c>
      <c r="M449" s="3">
        <f t="shared" ca="1" si="147"/>
        <v>409530</v>
      </c>
      <c r="N449" s="3">
        <f t="shared" ca="1" si="145"/>
        <v>342178.91986744548</v>
      </c>
      <c r="O449" s="3">
        <f t="shared" ca="1" si="148"/>
        <v>17645.869885065982</v>
      </c>
      <c r="P449" s="3">
        <f t="shared" ca="1" si="146"/>
        <v>12647</v>
      </c>
      <c r="Q449" s="3">
        <f t="shared" ca="1" si="149"/>
        <v>7023.6141765597367</v>
      </c>
      <c r="R449" s="3">
        <f t="shared" ca="1" si="150"/>
        <v>22348.683304479786</v>
      </c>
      <c r="S449" s="3">
        <f t="shared" ca="1" si="151"/>
        <v>449524.55318954581</v>
      </c>
      <c r="T449" s="3">
        <f t="shared" ca="1" si="152"/>
        <v>361849.53404400521</v>
      </c>
      <c r="U449" s="3">
        <f t="shared" ca="1" si="153"/>
        <v>87675.019145540602</v>
      </c>
    </row>
    <row r="450" spans="1:21" x14ac:dyDescent="0.3">
      <c r="A450" s="3">
        <f t="shared" ca="1" si="134"/>
        <v>2</v>
      </c>
      <c r="B450" s="3" t="str">
        <f t="shared" ca="1" si="135"/>
        <v>Women</v>
      </c>
      <c r="C450" s="3">
        <f t="shared" ca="1" si="136"/>
        <v>29</v>
      </c>
      <c r="D450" s="3">
        <f t="shared" ca="1" si="137"/>
        <v>3</v>
      </c>
      <c r="E450" s="3" t="str">
        <f t="shared" ca="1" si="138"/>
        <v>Teaching</v>
      </c>
      <c r="F450" s="3">
        <f t="shared" ca="1" si="139"/>
        <v>1</v>
      </c>
      <c r="G450" s="3" t="str">
        <f t="shared" ca="1" si="133"/>
        <v>High School</v>
      </c>
      <c r="H450" s="3">
        <f t="shared" ca="1" si="140"/>
        <v>0</v>
      </c>
      <c r="I450" s="3">
        <f t="shared" ca="1" si="141"/>
        <v>3</v>
      </c>
      <c r="J450" s="3">
        <f t="shared" ca="1" si="142"/>
        <v>61455</v>
      </c>
      <c r="K450" s="3">
        <f t="shared" ca="1" si="143"/>
        <v>4</v>
      </c>
      <c r="L450" s="3" t="str">
        <f t="shared" ca="1" si="144"/>
        <v>Alberta</v>
      </c>
      <c r="M450" s="3">
        <f t="shared" ca="1" si="147"/>
        <v>245820</v>
      </c>
      <c r="N450" s="3">
        <f t="shared" ca="1" si="145"/>
        <v>199491.11793270992</v>
      </c>
      <c r="O450" s="3">
        <f t="shared" ca="1" si="148"/>
        <v>728.8293142123232</v>
      </c>
      <c r="P450" s="3">
        <f t="shared" ca="1" si="146"/>
        <v>549</v>
      </c>
      <c r="Q450" s="3">
        <f t="shared" ca="1" si="149"/>
        <v>58091.986002104284</v>
      </c>
      <c r="R450" s="3">
        <f t="shared" ca="1" si="150"/>
        <v>46357.238973889311</v>
      </c>
      <c r="S450" s="3">
        <f t="shared" ca="1" si="151"/>
        <v>292906.06828810164</v>
      </c>
      <c r="T450" s="3">
        <f t="shared" ca="1" si="152"/>
        <v>258132.10393481422</v>
      </c>
      <c r="U450" s="3">
        <f t="shared" ca="1" si="153"/>
        <v>34773.964353287418</v>
      </c>
    </row>
    <row r="451" spans="1:21" x14ac:dyDescent="0.3">
      <c r="A451" s="3">
        <f t="shared" ca="1" si="134"/>
        <v>1</v>
      </c>
      <c r="B451" s="3" t="str">
        <f t="shared" ca="1" si="135"/>
        <v>Men</v>
      </c>
      <c r="C451" s="3">
        <f t="shared" ca="1" si="136"/>
        <v>29</v>
      </c>
      <c r="D451" s="3">
        <f t="shared" ca="1" si="137"/>
        <v>6</v>
      </c>
      <c r="E451" s="3" t="str">
        <f t="shared" ca="1" si="138"/>
        <v>Agriculture</v>
      </c>
      <c r="F451" s="3">
        <f t="shared" ca="1" si="139"/>
        <v>5</v>
      </c>
      <c r="G451" s="3" t="str">
        <f t="shared" ca="1" si="133"/>
        <v>Other</v>
      </c>
      <c r="H451" s="3">
        <f t="shared" ca="1" si="140"/>
        <v>2</v>
      </c>
      <c r="I451" s="3">
        <f t="shared" ca="1" si="141"/>
        <v>1</v>
      </c>
      <c r="J451" s="3">
        <f t="shared" ca="1" si="142"/>
        <v>74858</v>
      </c>
      <c r="K451" s="3">
        <f t="shared" ca="1" si="143"/>
        <v>2</v>
      </c>
      <c r="L451" s="3" t="str">
        <f t="shared" ca="1" si="144"/>
        <v>BC</v>
      </c>
      <c r="M451" s="3">
        <f t="shared" ca="1" si="147"/>
        <v>449148</v>
      </c>
      <c r="N451" s="3">
        <f t="shared" ca="1" si="145"/>
        <v>161509.53097138493</v>
      </c>
      <c r="O451" s="3">
        <f t="shared" ca="1" si="148"/>
        <v>65964.440546436745</v>
      </c>
      <c r="P451" s="3">
        <f t="shared" ca="1" si="146"/>
        <v>38569</v>
      </c>
      <c r="Q451" s="3">
        <f t="shared" ca="1" si="149"/>
        <v>5802.3372533451857</v>
      </c>
      <c r="R451" s="3">
        <f t="shared" ca="1" si="150"/>
        <v>2838.8161400131694</v>
      </c>
      <c r="S451" s="3">
        <f t="shared" ca="1" si="151"/>
        <v>517951.25668644992</v>
      </c>
      <c r="T451" s="3">
        <f t="shared" ca="1" si="152"/>
        <v>205880.8682247301</v>
      </c>
      <c r="U451" s="3">
        <f t="shared" ca="1" si="153"/>
        <v>312070.38846171985</v>
      </c>
    </row>
    <row r="452" spans="1:21" x14ac:dyDescent="0.3">
      <c r="A452" s="3">
        <f t="shared" ca="1" si="134"/>
        <v>2</v>
      </c>
      <c r="B452" s="3" t="str">
        <f t="shared" ca="1" si="135"/>
        <v>Women</v>
      </c>
      <c r="C452" s="3">
        <f t="shared" ca="1" si="136"/>
        <v>37</v>
      </c>
      <c r="D452" s="3">
        <f t="shared" ca="1" si="137"/>
        <v>5</v>
      </c>
      <c r="E452" s="3" t="str">
        <f t="shared" ca="1" si="138"/>
        <v>General Work</v>
      </c>
      <c r="F452" s="3">
        <f t="shared" ca="1" si="139"/>
        <v>2</v>
      </c>
      <c r="G452" s="3" t="str">
        <f t="shared" ca="1" si="133"/>
        <v>College</v>
      </c>
      <c r="H452" s="3">
        <f t="shared" ca="1" si="140"/>
        <v>4</v>
      </c>
      <c r="I452" s="3">
        <f t="shared" ca="1" si="141"/>
        <v>1</v>
      </c>
      <c r="J452" s="3">
        <f t="shared" ca="1" si="142"/>
        <v>52966</v>
      </c>
      <c r="K452" s="3">
        <f t="shared" ca="1" si="143"/>
        <v>4</v>
      </c>
      <c r="L452" s="3" t="str">
        <f t="shared" ca="1" si="144"/>
        <v>Alberta</v>
      </c>
      <c r="M452" s="3">
        <f t="shared" ca="1" si="147"/>
        <v>158898</v>
      </c>
      <c r="N452" s="3">
        <f t="shared" ca="1" si="145"/>
        <v>29762.487518236358</v>
      </c>
      <c r="O452" s="3">
        <f t="shared" ca="1" si="148"/>
        <v>9629.6761462101931</v>
      </c>
      <c r="P452" s="3">
        <f t="shared" ca="1" si="146"/>
        <v>123</v>
      </c>
      <c r="Q452" s="3">
        <f t="shared" ca="1" si="149"/>
        <v>39097.548562202785</v>
      </c>
      <c r="R452" s="3">
        <f t="shared" ca="1" si="150"/>
        <v>24823.339086754786</v>
      </c>
      <c r="S452" s="3">
        <f t="shared" ca="1" si="151"/>
        <v>193351.015232965</v>
      </c>
      <c r="T452" s="3">
        <f t="shared" ca="1" si="152"/>
        <v>68983.036080439138</v>
      </c>
      <c r="U452" s="3">
        <f t="shared" ca="1" si="153"/>
        <v>124367.97915252586</v>
      </c>
    </row>
    <row r="453" spans="1:21" x14ac:dyDescent="0.3">
      <c r="A453" s="3">
        <f t="shared" ca="1" si="134"/>
        <v>1</v>
      </c>
      <c r="B453" s="3" t="str">
        <f t="shared" ca="1" si="135"/>
        <v>Men</v>
      </c>
      <c r="C453" s="3">
        <f t="shared" ca="1" si="136"/>
        <v>44</v>
      </c>
      <c r="D453" s="3">
        <f t="shared" ca="1" si="137"/>
        <v>5</v>
      </c>
      <c r="E453" s="3" t="str">
        <f t="shared" ca="1" si="138"/>
        <v>General Work</v>
      </c>
      <c r="F453" s="3">
        <f t="shared" ca="1" si="139"/>
        <v>1</v>
      </c>
      <c r="G453" s="3" t="str">
        <f t="shared" ref="G453:G504" ca="1" si="154">VLOOKUP(F453,$Z$29:$AA$33,2)</f>
        <v>High School</v>
      </c>
      <c r="H453" s="3">
        <f t="shared" ca="1" si="140"/>
        <v>4</v>
      </c>
      <c r="I453" s="3">
        <f t="shared" ca="1" si="141"/>
        <v>1</v>
      </c>
      <c r="J453" s="3">
        <f t="shared" ca="1" si="142"/>
        <v>32141</v>
      </c>
      <c r="K453" s="3">
        <f t="shared" ca="1" si="143"/>
        <v>2</v>
      </c>
      <c r="L453" s="3" t="str">
        <f t="shared" ca="1" si="144"/>
        <v>BC</v>
      </c>
      <c r="M453" s="3">
        <f t="shared" ca="1" si="147"/>
        <v>192846</v>
      </c>
      <c r="N453" s="3">
        <f t="shared" ca="1" si="145"/>
        <v>144044.76945957754</v>
      </c>
      <c r="O453" s="3">
        <f t="shared" ca="1" si="148"/>
        <v>12847.199147311849</v>
      </c>
      <c r="P453" s="3">
        <f t="shared" ca="1" si="146"/>
        <v>11895</v>
      </c>
      <c r="Q453" s="3">
        <f t="shared" ca="1" si="149"/>
        <v>318.38548961190884</v>
      </c>
      <c r="R453" s="3">
        <f t="shared" ca="1" si="150"/>
        <v>8679.0277968788978</v>
      </c>
      <c r="S453" s="3">
        <f t="shared" ca="1" si="151"/>
        <v>214372.22694419074</v>
      </c>
      <c r="T453" s="3">
        <f t="shared" ca="1" si="152"/>
        <v>156258.15494918945</v>
      </c>
      <c r="U453" s="3">
        <f t="shared" ca="1" si="153"/>
        <v>58114.071995001286</v>
      </c>
    </row>
    <row r="454" spans="1:21" x14ac:dyDescent="0.3">
      <c r="A454" s="3">
        <f t="shared" ref="A454:A504" ca="1" si="155">RANDBETWEEN(1,2)</f>
        <v>1</v>
      </c>
      <c r="B454" s="3" t="str">
        <f t="shared" ref="B454:B504" ca="1" si="156">IF(A454=1, "Men", "Women")</f>
        <v>Men</v>
      </c>
      <c r="C454" s="3">
        <f t="shared" ref="C454:C504" ca="1" si="157">RANDBETWEEN(25,45)</f>
        <v>26</v>
      </c>
      <c r="D454" s="3">
        <f t="shared" ref="D454:D504" ca="1" si="158">RANDBETWEEN(1,6)</f>
        <v>1</v>
      </c>
      <c r="E454" s="3" t="str">
        <f t="shared" ref="E454:E504" ca="1" si="159">VLOOKUP(D454,$Z$6:$AA$11, 2)</f>
        <v>Health</v>
      </c>
      <c r="F454" s="3">
        <f t="shared" ref="F454:F504" ca="1" si="160">RANDBETWEEN(1,5)</f>
        <v>5</v>
      </c>
      <c r="G454" s="3" t="str">
        <f t="shared" ca="1" si="154"/>
        <v>Other</v>
      </c>
      <c r="H454" s="3">
        <f t="shared" ref="H454:H504" ca="1" si="161">RANDBETWEEN(0,4)</f>
        <v>2</v>
      </c>
      <c r="I454" s="3">
        <f t="shared" ref="I454:I504" ca="1" si="162">RANDBETWEEN(1,3)</f>
        <v>3</v>
      </c>
      <c r="J454" s="3">
        <f t="shared" ref="J454:J504" ca="1" si="163">RANDBETWEEN(25000,90000)</f>
        <v>63860</v>
      </c>
      <c r="K454" s="3">
        <f t="shared" ref="K454:K504" ca="1" si="164">RANDBETWEEN(1,13)</f>
        <v>6</v>
      </c>
      <c r="L454" s="3" t="str">
        <f t="shared" ref="L454:L504" ca="1" si="165">VLOOKUP(K454,$Z$14:$AA$25,2)</f>
        <v>Saskatchewan</v>
      </c>
      <c r="M454" s="3">
        <f t="shared" ca="1" si="147"/>
        <v>383160</v>
      </c>
      <c r="N454" s="3">
        <f t="shared" ref="N454:N504" ca="1" si="166">RAND()*M454</f>
        <v>365767.89550152409</v>
      </c>
      <c r="O454" s="3">
        <f t="shared" ca="1" si="148"/>
        <v>78414.024416295666</v>
      </c>
      <c r="P454" s="3">
        <f t="shared" ref="P454:P504" ca="1" si="167">RANDBETWEEN(0,O454)</f>
        <v>2887</v>
      </c>
      <c r="Q454" s="3">
        <f t="shared" ca="1" si="149"/>
        <v>54944.344987227218</v>
      </c>
      <c r="R454" s="3">
        <f t="shared" ca="1" si="150"/>
        <v>28269.492574214724</v>
      </c>
      <c r="S454" s="3">
        <f t="shared" ca="1" si="151"/>
        <v>489843.5169905104</v>
      </c>
      <c r="T454" s="3">
        <f t="shared" ca="1" si="152"/>
        <v>423599.24048875133</v>
      </c>
      <c r="U454" s="3">
        <f t="shared" ca="1" si="153"/>
        <v>66244.276501759072</v>
      </c>
    </row>
    <row r="455" spans="1:21" x14ac:dyDescent="0.3">
      <c r="A455" s="3">
        <f t="shared" ca="1" si="155"/>
        <v>1</v>
      </c>
      <c r="B455" s="3" t="str">
        <f t="shared" ca="1" si="156"/>
        <v>Men</v>
      </c>
      <c r="C455" s="3">
        <f t="shared" ca="1" si="157"/>
        <v>43</v>
      </c>
      <c r="D455" s="3">
        <f t="shared" ca="1" si="158"/>
        <v>2</v>
      </c>
      <c r="E455" s="3" t="str">
        <f t="shared" ca="1" si="159"/>
        <v>Construction</v>
      </c>
      <c r="F455" s="3">
        <f t="shared" ca="1" si="160"/>
        <v>3</v>
      </c>
      <c r="G455" s="3" t="str">
        <f t="shared" ca="1" si="154"/>
        <v>University</v>
      </c>
      <c r="H455" s="3">
        <f t="shared" ca="1" si="161"/>
        <v>0</v>
      </c>
      <c r="I455" s="3">
        <f t="shared" ca="1" si="162"/>
        <v>3</v>
      </c>
      <c r="J455" s="3">
        <f t="shared" ca="1" si="163"/>
        <v>54247</v>
      </c>
      <c r="K455" s="3">
        <f t="shared" ca="1" si="164"/>
        <v>3</v>
      </c>
      <c r="L455" s="3" t="str">
        <f t="shared" ca="1" si="165"/>
        <v>Northwest TR</v>
      </c>
      <c r="M455" s="3">
        <f t="shared" ca="1" si="147"/>
        <v>271235</v>
      </c>
      <c r="N455" s="3">
        <f t="shared" ca="1" si="166"/>
        <v>169105.0888885817</v>
      </c>
      <c r="O455" s="3">
        <f t="shared" ca="1" si="148"/>
        <v>118105.72044734779</v>
      </c>
      <c r="P455" s="3">
        <f t="shared" ca="1" si="167"/>
        <v>26414</v>
      </c>
      <c r="Q455" s="3">
        <f t="shared" ca="1" si="149"/>
        <v>10417.018788616153</v>
      </c>
      <c r="R455" s="3">
        <f t="shared" ca="1" si="150"/>
        <v>16964.47008556233</v>
      </c>
      <c r="S455" s="3">
        <f t="shared" ca="1" si="151"/>
        <v>406305.19053291011</v>
      </c>
      <c r="T455" s="3">
        <f t="shared" ca="1" si="152"/>
        <v>205936.10767719784</v>
      </c>
      <c r="U455" s="3">
        <f t="shared" ca="1" si="153"/>
        <v>200369.08285571227</v>
      </c>
    </row>
    <row r="456" spans="1:21" x14ac:dyDescent="0.3">
      <c r="A456" s="3">
        <f t="shared" ca="1" si="155"/>
        <v>2</v>
      </c>
      <c r="B456" s="3" t="str">
        <f t="shared" ca="1" si="156"/>
        <v>Women</v>
      </c>
      <c r="C456" s="3">
        <f t="shared" ca="1" si="157"/>
        <v>43</v>
      </c>
      <c r="D456" s="3">
        <f t="shared" ca="1" si="158"/>
        <v>6</v>
      </c>
      <c r="E456" s="3" t="str">
        <f t="shared" ca="1" si="159"/>
        <v>Agriculture</v>
      </c>
      <c r="F456" s="3">
        <f t="shared" ca="1" si="160"/>
        <v>3</v>
      </c>
      <c r="G456" s="3" t="str">
        <f t="shared" ca="1" si="154"/>
        <v>University</v>
      </c>
      <c r="H456" s="3">
        <f t="shared" ca="1" si="161"/>
        <v>1</v>
      </c>
      <c r="I456" s="3">
        <f t="shared" ca="1" si="162"/>
        <v>3</v>
      </c>
      <c r="J456" s="3">
        <f t="shared" ca="1" si="163"/>
        <v>71685</v>
      </c>
      <c r="K456" s="3">
        <f t="shared" ca="1" si="164"/>
        <v>13</v>
      </c>
      <c r="L456" s="3" t="str">
        <f t="shared" ca="1" si="165"/>
        <v>Prince Edward Island</v>
      </c>
      <c r="M456" s="3">
        <f t="shared" ca="1" si="147"/>
        <v>215055</v>
      </c>
      <c r="N456" s="3">
        <f t="shared" ca="1" si="166"/>
        <v>103189.98392794962</v>
      </c>
      <c r="O456" s="3">
        <f t="shared" ca="1" si="148"/>
        <v>197236.18040963094</v>
      </c>
      <c r="P456" s="3">
        <f t="shared" ca="1" si="167"/>
        <v>94903</v>
      </c>
      <c r="Q456" s="3">
        <f t="shared" ca="1" si="149"/>
        <v>10590.88890954095</v>
      </c>
      <c r="R456" s="3">
        <f t="shared" ca="1" si="150"/>
        <v>72178.455794590365</v>
      </c>
      <c r="S456" s="3">
        <f t="shared" ca="1" si="151"/>
        <v>484469.63620422129</v>
      </c>
      <c r="T456" s="3">
        <f t="shared" ca="1" si="152"/>
        <v>208683.87283749058</v>
      </c>
      <c r="U456" s="3">
        <f t="shared" ca="1" si="153"/>
        <v>275785.76336673071</v>
      </c>
    </row>
    <row r="457" spans="1:21" x14ac:dyDescent="0.3">
      <c r="A457" s="3">
        <f t="shared" ca="1" si="155"/>
        <v>2</v>
      </c>
      <c r="B457" s="3" t="str">
        <f t="shared" ca="1" si="156"/>
        <v>Women</v>
      </c>
      <c r="C457" s="3">
        <f t="shared" ca="1" si="157"/>
        <v>36</v>
      </c>
      <c r="D457" s="3">
        <f t="shared" ca="1" si="158"/>
        <v>2</v>
      </c>
      <c r="E457" s="3" t="str">
        <f t="shared" ca="1" si="159"/>
        <v>Construction</v>
      </c>
      <c r="F457" s="3">
        <f t="shared" ca="1" si="160"/>
        <v>3</v>
      </c>
      <c r="G457" s="3" t="str">
        <f t="shared" ca="1" si="154"/>
        <v>University</v>
      </c>
      <c r="H457" s="3">
        <f t="shared" ca="1" si="161"/>
        <v>2</v>
      </c>
      <c r="I457" s="3">
        <f t="shared" ca="1" si="162"/>
        <v>1</v>
      </c>
      <c r="J457" s="3">
        <f t="shared" ca="1" si="163"/>
        <v>34282</v>
      </c>
      <c r="K457" s="3">
        <f t="shared" ca="1" si="164"/>
        <v>2</v>
      </c>
      <c r="L457" s="3" t="str">
        <f t="shared" ca="1" si="165"/>
        <v>BC</v>
      </c>
      <c r="M457" s="3">
        <f t="shared" ca="1" si="147"/>
        <v>205692</v>
      </c>
      <c r="N457" s="3">
        <f t="shared" ca="1" si="166"/>
        <v>171143.79431682421</v>
      </c>
      <c r="O457" s="3">
        <f t="shared" ca="1" si="148"/>
        <v>10379.956197012769</v>
      </c>
      <c r="P457" s="3">
        <f t="shared" ca="1" si="167"/>
        <v>2792</v>
      </c>
      <c r="Q457" s="3">
        <f t="shared" ca="1" si="149"/>
        <v>32977.499429200143</v>
      </c>
      <c r="R457" s="3">
        <f t="shared" ca="1" si="150"/>
        <v>19256.038444820253</v>
      </c>
      <c r="S457" s="3">
        <f t="shared" ca="1" si="151"/>
        <v>235327.99464183301</v>
      </c>
      <c r="T457" s="3">
        <f t="shared" ca="1" si="152"/>
        <v>206913.29374602434</v>
      </c>
      <c r="U457" s="3">
        <f t="shared" ca="1" si="153"/>
        <v>28414.700895808666</v>
      </c>
    </row>
    <row r="458" spans="1:21" x14ac:dyDescent="0.3">
      <c r="A458" s="3">
        <f t="shared" ca="1" si="155"/>
        <v>1</v>
      </c>
      <c r="B458" s="3" t="str">
        <f t="shared" ca="1" si="156"/>
        <v>Men</v>
      </c>
      <c r="C458" s="3">
        <f t="shared" ca="1" si="157"/>
        <v>35</v>
      </c>
      <c r="D458" s="3">
        <f t="shared" ca="1" si="158"/>
        <v>4</v>
      </c>
      <c r="E458" s="3" t="str">
        <f t="shared" ca="1" si="159"/>
        <v>IT</v>
      </c>
      <c r="F458" s="3">
        <f t="shared" ca="1" si="160"/>
        <v>5</v>
      </c>
      <c r="G458" s="3" t="str">
        <f t="shared" ca="1" si="154"/>
        <v>Other</v>
      </c>
      <c r="H458" s="3">
        <f t="shared" ca="1" si="161"/>
        <v>3</v>
      </c>
      <c r="I458" s="3">
        <f t="shared" ca="1" si="162"/>
        <v>2</v>
      </c>
      <c r="J458" s="3">
        <f t="shared" ca="1" si="163"/>
        <v>76011</v>
      </c>
      <c r="K458" s="3">
        <f t="shared" ca="1" si="164"/>
        <v>13</v>
      </c>
      <c r="L458" s="3" t="str">
        <f t="shared" ca="1" si="165"/>
        <v>Prince Edward Island</v>
      </c>
      <c r="M458" s="3">
        <f t="shared" ca="1" si="147"/>
        <v>456066</v>
      </c>
      <c r="N458" s="3">
        <f t="shared" ca="1" si="166"/>
        <v>51644.68881705025</v>
      </c>
      <c r="O458" s="3">
        <f t="shared" ca="1" si="148"/>
        <v>106233.73652285828</v>
      </c>
      <c r="P458" s="3">
        <f t="shared" ca="1" si="167"/>
        <v>73469</v>
      </c>
      <c r="Q458" s="3">
        <f t="shared" ca="1" si="149"/>
        <v>3656.4914427324566</v>
      </c>
      <c r="R458" s="3">
        <f t="shared" ca="1" si="150"/>
        <v>51705.26550065507</v>
      </c>
      <c r="S458" s="3">
        <f t="shared" ca="1" si="151"/>
        <v>614005.00202351331</v>
      </c>
      <c r="T458" s="3">
        <f t="shared" ca="1" si="152"/>
        <v>128770.1802597827</v>
      </c>
      <c r="U458" s="3">
        <f t="shared" ca="1" si="153"/>
        <v>485234.82176373061</v>
      </c>
    </row>
    <row r="459" spans="1:21" x14ac:dyDescent="0.3">
      <c r="A459" s="3">
        <f t="shared" ca="1" si="155"/>
        <v>2</v>
      </c>
      <c r="B459" s="3" t="str">
        <f t="shared" ca="1" si="156"/>
        <v>Women</v>
      </c>
      <c r="C459" s="3">
        <f t="shared" ca="1" si="157"/>
        <v>35</v>
      </c>
      <c r="D459" s="3">
        <f t="shared" ca="1" si="158"/>
        <v>3</v>
      </c>
      <c r="E459" s="3" t="str">
        <f t="shared" ca="1" si="159"/>
        <v>Teaching</v>
      </c>
      <c r="F459" s="3">
        <f t="shared" ca="1" si="160"/>
        <v>4</v>
      </c>
      <c r="G459" s="3" t="str">
        <f t="shared" ca="1" si="154"/>
        <v>Technical</v>
      </c>
      <c r="H459" s="3">
        <f t="shared" ca="1" si="161"/>
        <v>3</v>
      </c>
      <c r="I459" s="3">
        <f t="shared" ca="1" si="162"/>
        <v>3</v>
      </c>
      <c r="J459" s="3">
        <f t="shared" ca="1" si="163"/>
        <v>57000</v>
      </c>
      <c r="K459" s="3">
        <f t="shared" ca="1" si="164"/>
        <v>13</v>
      </c>
      <c r="L459" s="3" t="str">
        <f t="shared" ca="1" si="165"/>
        <v>Prince Edward Island</v>
      </c>
      <c r="M459" s="3">
        <f t="shared" ca="1" si="147"/>
        <v>171000</v>
      </c>
      <c r="N459" s="3">
        <f t="shared" ca="1" si="166"/>
        <v>69230.981297285063</v>
      </c>
      <c r="O459" s="3">
        <f t="shared" ca="1" si="148"/>
        <v>9910.9067351343529</v>
      </c>
      <c r="P459" s="3">
        <f t="shared" ca="1" si="167"/>
        <v>8772</v>
      </c>
      <c r="Q459" s="3">
        <f t="shared" ca="1" si="149"/>
        <v>5840.5964790386124</v>
      </c>
      <c r="R459" s="3">
        <f t="shared" ca="1" si="150"/>
        <v>19627.216790320675</v>
      </c>
      <c r="S459" s="3">
        <f t="shared" ca="1" si="151"/>
        <v>200538.12352545501</v>
      </c>
      <c r="T459" s="3">
        <f t="shared" ca="1" si="152"/>
        <v>83843.577776323669</v>
      </c>
      <c r="U459" s="3">
        <f t="shared" ca="1" si="153"/>
        <v>116694.54574913134</v>
      </c>
    </row>
    <row r="460" spans="1:21" x14ac:dyDescent="0.3">
      <c r="A460" s="3">
        <f t="shared" ca="1" si="155"/>
        <v>2</v>
      </c>
      <c r="B460" s="3" t="str">
        <f t="shared" ca="1" si="156"/>
        <v>Women</v>
      </c>
      <c r="C460" s="3">
        <f t="shared" ca="1" si="157"/>
        <v>44</v>
      </c>
      <c r="D460" s="3">
        <f t="shared" ca="1" si="158"/>
        <v>6</v>
      </c>
      <c r="E460" s="3" t="str">
        <f t="shared" ca="1" si="159"/>
        <v>Agriculture</v>
      </c>
      <c r="F460" s="3">
        <f t="shared" ca="1" si="160"/>
        <v>4</v>
      </c>
      <c r="G460" s="3" t="str">
        <f t="shared" ca="1" si="154"/>
        <v>Technical</v>
      </c>
      <c r="H460" s="3">
        <f t="shared" ca="1" si="161"/>
        <v>1</v>
      </c>
      <c r="I460" s="3">
        <f t="shared" ca="1" si="162"/>
        <v>3</v>
      </c>
      <c r="J460" s="3">
        <f t="shared" ca="1" si="163"/>
        <v>42194</v>
      </c>
      <c r="K460" s="3">
        <f t="shared" ca="1" si="164"/>
        <v>13</v>
      </c>
      <c r="L460" s="3" t="str">
        <f t="shared" ca="1" si="165"/>
        <v>Prince Edward Island</v>
      </c>
      <c r="M460" s="3">
        <f t="shared" ca="1" si="147"/>
        <v>253164</v>
      </c>
      <c r="N460" s="3">
        <f t="shared" ca="1" si="166"/>
        <v>73390.007967760263</v>
      </c>
      <c r="O460" s="3">
        <f t="shared" ca="1" si="148"/>
        <v>62745.52360340119</v>
      </c>
      <c r="P460" s="3">
        <f t="shared" ca="1" si="167"/>
        <v>19354</v>
      </c>
      <c r="Q460" s="3">
        <f t="shared" ca="1" si="149"/>
        <v>6595.1205413913076</v>
      </c>
      <c r="R460" s="3">
        <f t="shared" ca="1" si="150"/>
        <v>26061.451839640074</v>
      </c>
      <c r="S460" s="3">
        <f t="shared" ca="1" si="151"/>
        <v>341970.9754430413</v>
      </c>
      <c r="T460" s="3">
        <f t="shared" ca="1" si="152"/>
        <v>99339.128509151575</v>
      </c>
      <c r="U460" s="3">
        <f t="shared" ca="1" si="153"/>
        <v>242631.84693388973</v>
      </c>
    </row>
    <row r="461" spans="1:21" x14ac:dyDescent="0.3">
      <c r="A461" s="3">
        <f t="shared" ca="1" si="155"/>
        <v>2</v>
      </c>
      <c r="B461" s="3" t="str">
        <f t="shared" ca="1" si="156"/>
        <v>Women</v>
      </c>
      <c r="C461" s="3">
        <f t="shared" ca="1" si="157"/>
        <v>35</v>
      </c>
      <c r="D461" s="3">
        <f t="shared" ca="1" si="158"/>
        <v>3</v>
      </c>
      <c r="E461" s="3" t="str">
        <f t="shared" ca="1" si="159"/>
        <v>Teaching</v>
      </c>
      <c r="F461" s="3">
        <f t="shared" ca="1" si="160"/>
        <v>4</v>
      </c>
      <c r="G461" s="3" t="str">
        <f t="shared" ca="1" si="154"/>
        <v>Technical</v>
      </c>
      <c r="H461" s="3">
        <f t="shared" ca="1" si="161"/>
        <v>3</v>
      </c>
      <c r="I461" s="3">
        <f t="shared" ca="1" si="162"/>
        <v>3</v>
      </c>
      <c r="J461" s="3">
        <f t="shared" ca="1" si="163"/>
        <v>38638</v>
      </c>
      <c r="K461" s="3">
        <f t="shared" ca="1" si="164"/>
        <v>4</v>
      </c>
      <c r="L461" s="3" t="str">
        <f t="shared" ca="1" si="165"/>
        <v>Alberta</v>
      </c>
      <c r="M461" s="3">
        <f t="shared" ca="1" si="147"/>
        <v>193190</v>
      </c>
      <c r="N461" s="3">
        <f t="shared" ca="1" si="166"/>
        <v>134530.31353564133</v>
      </c>
      <c r="O461" s="3">
        <f t="shared" ca="1" si="148"/>
        <v>17322.580295822961</v>
      </c>
      <c r="P461" s="3">
        <f t="shared" ca="1" si="167"/>
        <v>6986</v>
      </c>
      <c r="Q461" s="3">
        <f t="shared" ca="1" si="149"/>
        <v>23691.138023804906</v>
      </c>
      <c r="R461" s="3">
        <f t="shared" ca="1" si="150"/>
        <v>53843.358227670673</v>
      </c>
      <c r="S461" s="3">
        <f t="shared" ca="1" si="151"/>
        <v>264355.93852349365</v>
      </c>
      <c r="T461" s="3">
        <f t="shared" ca="1" si="152"/>
        <v>165207.45155944623</v>
      </c>
      <c r="U461" s="3">
        <f t="shared" ca="1" si="153"/>
        <v>99148.486964047421</v>
      </c>
    </row>
    <row r="462" spans="1:21" x14ac:dyDescent="0.3">
      <c r="A462" s="3">
        <f t="shared" ca="1" si="155"/>
        <v>2</v>
      </c>
      <c r="B462" s="3" t="str">
        <f t="shared" ca="1" si="156"/>
        <v>Women</v>
      </c>
      <c r="C462" s="3">
        <f t="shared" ca="1" si="157"/>
        <v>30</v>
      </c>
      <c r="D462" s="3">
        <f t="shared" ca="1" si="158"/>
        <v>5</v>
      </c>
      <c r="E462" s="3" t="str">
        <f t="shared" ca="1" si="159"/>
        <v>General Work</v>
      </c>
      <c r="F462" s="3">
        <f t="shared" ca="1" si="160"/>
        <v>4</v>
      </c>
      <c r="G462" s="3" t="str">
        <f t="shared" ca="1" si="154"/>
        <v>Technical</v>
      </c>
      <c r="H462" s="3">
        <f t="shared" ca="1" si="161"/>
        <v>3</v>
      </c>
      <c r="I462" s="3">
        <f t="shared" ca="1" si="162"/>
        <v>2</v>
      </c>
      <c r="J462" s="3">
        <f t="shared" ca="1" si="163"/>
        <v>78487</v>
      </c>
      <c r="K462" s="3">
        <f t="shared" ca="1" si="164"/>
        <v>7</v>
      </c>
      <c r="L462" s="3" t="str">
        <f t="shared" ca="1" si="165"/>
        <v>Ontario</v>
      </c>
      <c r="M462" s="3">
        <f t="shared" ca="1" si="147"/>
        <v>313948</v>
      </c>
      <c r="N462" s="3">
        <f t="shared" ca="1" si="166"/>
        <v>9835.0527216223581</v>
      </c>
      <c r="O462" s="3">
        <f t="shared" ca="1" si="148"/>
        <v>128421.5866233639</v>
      </c>
      <c r="P462" s="3">
        <f t="shared" ca="1" si="167"/>
        <v>66602</v>
      </c>
      <c r="Q462" s="3">
        <f t="shared" ca="1" si="149"/>
        <v>42826.666136456159</v>
      </c>
      <c r="R462" s="3">
        <f t="shared" ca="1" si="150"/>
        <v>39729.895449301883</v>
      </c>
      <c r="S462" s="3">
        <f t="shared" ca="1" si="151"/>
        <v>482099.48207266576</v>
      </c>
      <c r="T462" s="3">
        <f t="shared" ca="1" si="152"/>
        <v>119263.71885807852</v>
      </c>
      <c r="U462" s="3">
        <f t="shared" ca="1" si="153"/>
        <v>362835.76321458723</v>
      </c>
    </row>
    <row r="463" spans="1:21" x14ac:dyDescent="0.3">
      <c r="A463" s="3">
        <f t="shared" ca="1" si="155"/>
        <v>1</v>
      </c>
      <c r="B463" s="3" t="str">
        <f t="shared" ca="1" si="156"/>
        <v>Men</v>
      </c>
      <c r="C463" s="3">
        <f t="shared" ca="1" si="157"/>
        <v>30</v>
      </c>
      <c r="D463" s="3">
        <f t="shared" ca="1" si="158"/>
        <v>1</v>
      </c>
      <c r="E463" s="3" t="str">
        <f t="shared" ca="1" si="159"/>
        <v>Health</v>
      </c>
      <c r="F463" s="3">
        <f t="shared" ca="1" si="160"/>
        <v>3</v>
      </c>
      <c r="G463" s="3" t="str">
        <f t="shared" ca="1" si="154"/>
        <v>University</v>
      </c>
      <c r="H463" s="3">
        <f t="shared" ca="1" si="161"/>
        <v>1</v>
      </c>
      <c r="I463" s="3">
        <f t="shared" ca="1" si="162"/>
        <v>1</v>
      </c>
      <c r="J463" s="3">
        <f t="shared" ca="1" si="163"/>
        <v>79108</v>
      </c>
      <c r="K463" s="3">
        <f t="shared" ca="1" si="164"/>
        <v>7</v>
      </c>
      <c r="L463" s="3" t="str">
        <f t="shared" ca="1" si="165"/>
        <v>Ontario</v>
      </c>
      <c r="M463" s="3">
        <f t="shared" ca="1" si="147"/>
        <v>237324</v>
      </c>
      <c r="N463" s="3">
        <f t="shared" ca="1" si="166"/>
        <v>20040.829106861052</v>
      </c>
      <c r="O463" s="3">
        <f t="shared" ca="1" si="148"/>
        <v>26746.760584887954</v>
      </c>
      <c r="P463" s="3">
        <f t="shared" ca="1" si="167"/>
        <v>3839</v>
      </c>
      <c r="Q463" s="3">
        <f t="shared" ca="1" si="149"/>
        <v>70649.826984119733</v>
      </c>
      <c r="R463" s="3">
        <f t="shared" ca="1" si="150"/>
        <v>10984.242625674362</v>
      </c>
      <c r="S463" s="3">
        <f t="shared" ca="1" si="151"/>
        <v>275055.00321056228</v>
      </c>
      <c r="T463" s="3">
        <f t="shared" ca="1" si="152"/>
        <v>94529.656090980789</v>
      </c>
      <c r="U463" s="3">
        <f t="shared" ca="1" si="153"/>
        <v>180525.34711958148</v>
      </c>
    </row>
    <row r="464" spans="1:21" x14ac:dyDescent="0.3">
      <c r="A464" s="3">
        <f t="shared" ca="1" si="155"/>
        <v>2</v>
      </c>
      <c r="B464" s="3" t="str">
        <f t="shared" ca="1" si="156"/>
        <v>Women</v>
      </c>
      <c r="C464" s="3">
        <f t="shared" ca="1" si="157"/>
        <v>36</v>
      </c>
      <c r="D464" s="3">
        <f t="shared" ca="1" si="158"/>
        <v>1</v>
      </c>
      <c r="E464" s="3" t="str">
        <f t="shared" ca="1" si="159"/>
        <v>Health</v>
      </c>
      <c r="F464" s="3">
        <f t="shared" ca="1" si="160"/>
        <v>3</v>
      </c>
      <c r="G464" s="3" t="str">
        <f t="shared" ca="1" si="154"/>
        <v>University</v>
      </c>
      <c r="H464" s="3">
        <f t="shared" ca="1" si="161"/>
        <v>1</v>
      </c>
      <c r="I464" s="3">
        <f t="shared" ca="1" si="162"/>
        <v>3</v>
      </c>
      <c r="J464" s="3">
        <f t="shared" ca="1" si="163"/>
        <v>40315</v>
      </c>
      <c r="K464" s="3">
        <f t="shared" ca="1" si="164"/>
        <v>12</v>
      </c>
      <c r="L464" s="3" t="str">
        <f t="shared" ca="1" si="165"/>
        <v>Prince Edward Island</v>
      </c>
      <c r="M464" s="3">
        <f t="shared" ca="1" si="147"/>
        <v>201575</v>
      </c>
      <c r="N464" s="3">
        <f t="shared" ca="1" si="166"/>
        <v>36986.053776768422</v>
      </c>
      <c r="O464" s="3">
        <f t="shared" ca="1" si="148"/>
        <v>31404.231803046721</v>
      </c>
      <c r="P464" s="3">
        <f t="shared" ca="1" si="167"/>
        <v>5096</v>
      </c>
      <c r="Q464" s="3">
        <f t="shared" ca="1" si="149"/>
        <v>33768.658627905133</v>
      </c>
      <c r="R464" s="3">
        <f t="shared" ca="1" si="150"/>
        <v>2118.6292172367521</v>
      </c>
      <c r="S464" s="3">
        <f t="shared" ca="1" si="151"/>
        <v>235097.86102028345</v>
      </c>
      <c r="T464" s="3">
        <f t="shared" ca="1" si="152"/>
        <v>75850.712404673555</v>
      </c>
      <c r="U464" s="3">
        <f t="shared" ca="1" si="153"/>
        <v>159247.14861560991</v>
      </c>
    </row>
    <row r="465" spans="1:21" x14ac:dyDescent="0.3">
      <c r="A465" s="3">
        <f t="shared" ca="1" si="155"/>
        <v>1</v>
      </c>
      <c r="B465" s="3" t="str">
        <f t="shared" ca="1" si="156"/>
        <v>Men</v>
      </c>
      <c r="C465" s="3">
        <f t="shared" ca="1" si="157"/>
        <v>40</v>
      </c>
      <c r="D465" s="3">
        <f t="shared" ca="1" si="158"/>
        <v>1</v>
      </c>
      <c r="E465" s="3" t="str">
        <f t="shared" ca="1" si="159"/>
        <v>Health</v>
      </c>
      <c r="F465" s="3">
        <f t="shared" ca="1" si="160"/>
        <v>5</v>
      </c>
      <c r="G465" s="3" t="str">
        <f t="shared" ca="1" si="154"/>
        <v>Other</v>
      </c>
      <c r="H465" s="3">
        <f t="shared" ca="1" si="161"/>
        <v>2</v>
      </c>
      <c r="I465" s="3">
        <f t="shared" ca="1" si="162"/>
        <v>2</v>
      </c>
      <c r="J465" s="3">
        <f t="shared" ca="1" si="163"/>
        <v>53920</v>
      </c>
      <c r="K465" s="3">
        <f t="shared" ca="1" si="164"/>
        <v>8</v>
      </c>
      <c r="L465" s="3" t="str">
        <f t="shared" ca="1" si="165"/>
        <v>Quebec</v>
      </c>
      <c r="M465" s="3">
        <f t="shared" ca="1" si="147"/>
        <v>269600</v>
      </c>
      <c r="N465" s="3">
        <f t="shared" ca="1" si="166"/>
        <v>211465.51166914892</v>
      </c>
      <c r="O465" s="3">
        <f t="shared" ca="1" si="148"/>
        <v>85092.69262272428</v>
      </c>
      <c r="P465" s="3">
        <f t="shared" ca="1" si="167"/>
        <v>21678</v>
      </c>
      <c r="Q465" s="3">
        <f t="shared" ca="1" si="149"/>
        <v>6370.6663858066486</v>
      </c>
      <c r="R465" s="3">
        <f t="shared" ca="1" si="150"/>
        <v>72485.310492800389</v>
      </c>
      <c r="S465" s="3">
        <f t="shared" ca="1" si="151"/>
        <v>427178.00311552465</v>
      </c>
      <c r="T465" s="3">
        <f t="shared" ca="1" si="152"/>
        <v>239514.17805495558</v>
      </c>
      <c r="U465" s="3">
        <f t="shared" ca="1" si="153"/>
        <v>187663.82506056907</v>
      </c>
    </row>
    <row r="466" spans="1:21" x14ac:dyDescent="0.3">
      <c r="A466" s="3">
        <f t="shared" ca="1" si="155"/>
        <v>1</v>
      </c>
      <c r="B466" s="3" t="str">
        <f t="shared" ca="1" si="156"/>
        <v>Men</v>
      </c>
      <c r="C466" s="3">
        <f t="shared" ca="1" si="157"/>
        <v>40</v>
      </c>
      <c r="D466" s="3">
        <f t="shared" ca="1" si="158"/>
        <v>4</v>
      </c>
      <c r="E466" s="3" t="str">
        <f t="shared" ca="1" si="159"/>
        <v>IT</v>
      </c>
      <c r="F466" s="3">
        <f t="shared" ca="1" si="160"/>
        <v>2</v>
      </c>
      <c r="G466" s="3" t="str">
        <f t="shared" ca="1" si="154"/>
        <v>College</v>
      </c>
      <c r="H466" s="3">
        <f t="shared" ca="1" si="161"/>
        <v>2</v>
      </c>
      <c r="I466" s="3">
        <f t="shared" ca="1" si="162"/>
        <v>3</v>
      </c>
      <c r="J466" s="3">
        <f t="shared" ca="1" si="163"/>
        <v>27848</v>
      </c>
      <c r="K466" s="3">
        <f t="shared" ca="1" si="164"/>
        <v>7</v>
      </c>
      <c r="L466" s="3" t="str">
        <f t="shared" ca="1" si="165"/>
        <v>Ontario</v>
      </c>
      <c r="M466" s="3">
        <f t="shared" ca="1" si="147"/>
        <v>111392</v>
      </c>
      <c r="N466" s="3">
        <f t="shared" ca="1" si="166"/>
        <v>14235.781783398932</v>
      </c>
      <c r="O466" s="3">
        <f t="shared" ca="1" si="148"/>
        <v>77330.035788409223</v>
      </c>
      <c r="P466" s="3">
        <f t="shared" ca="1" si="167"/>
        <v>2667</v>
      </c>
      <c r="Q466" s="3">
        <f t="shared" ca="1" si="149"/>
        <v>18549.157273650791</v>
      </c>
      <c r="R466" s="3">
        <f t="shared" ca="1" si="150"/>
        <v>28237.96267474116</v>
      </c>
      <c r="S466" s="3">
        <f t="shared" ca="1" si="151"/>
        <v>216959.9984631504</v>
      </c>
      <c r="T466" s="3">
        <f t="shared" ca="1" si="152"/>
        <v>35451.93905704972</v>
      </c>
      <c r="U466" s="3">
        <f t="shared" ca="1" si="153"/>
        <v>181508.05940610069</v>
      </c>
    </row>
    <row r="467" spans="1:21" x14ac:dyDescent="0.3">
      <c r="A467" s="3">
        <f t="shared" ca="1" si="155"/>
        <v>2</v>
      </c>
      <c r="B467" s="3" t="str">
        <f t="shared" ca="1" si="156"/>
        <v>Women</v>
      </c>
      <c r="C467" s="3">
        <f t="shared" ca="1" si="157"/>
        <v>25</v>
      </c>
      <c r="D467" s="3">
        <f t="shared" ca="1" si="158"/>
        <v>6</v>
      </c>
      <c r="E467" s="3" t="str">
        <f t="shared" ca="1" si="159"/>
        <v>Agriculture</v>
      </c>
      <c r="F467" s="3">
        <f t="shared" ca="1" si="160"/>
        <v>1</v>
      </c>
      <c r="G467" s="3" t="str">
        <f t="shared" ca="1" si="154"/>
        <v>High School</v>
      </c>
      <c r="H467" s="3">
        <f t="shared" ca="1" si="161"/>
        <v>0</v>
      </c>
      <c r="I467" s="3">
        <f t="shared" ca="1" si="162"/>
        <v>3</v>
      </c>
      <c r="J467" s="3">
        <f t="shared" ca="1" si="163"/>
        <v>82479</v>
      </c>
      <c r="K467" s="3">
        <f t="shared" ca="1" si="164"/>
        <v>13</v>
      </c>
      <c r="L467" s="3" t="str">
        <f t="shared" ca="1" si="165"/>
        <v>Prince Edward Island</v>
      </c>
      <c r="M467" s="3">
        <f t="shared" ca="1" si="147"/>
        <v>494874</v>
      </c>
      <c r="N467" s="3">
        <f t="shared" ca="1" si="166"/>
        <v>35287.262099066917</v>
      </c>
      <c r="O467" s="3">
        <f t="shared" ca="1" si="148"/>
        <v>77202.125746654725</v>
      </c>
      <c r="P467" s="3">
        <f t="shared" ca="1" si="167"/>
        <v>13508</v>
      </c>
      <c r="Q467" s="3">
        <f t="shared" ca="1" si="149"/>
        <v>4405.5053882126049</v>
      </c>
      <c r="R467" s="3">
        <f t="shared" ca="1" si="150"/>
        <v>92295.455251398584</v>
      </c>
      <c r="S467" s="3">
        <f t="shared" ca="1" si="151"/>
        <v>664371.58099805331</v>
      </c>
      <c r="T467" s="3">
        <f t="shared" ca="1" si="152"/>
        <v>53200.767487279518</v>
      </c>
      <c r="U467" s="3">
        <f t="shared" ca="1" si="153"/>
        <v>611170.81351077382</v>
      </c>
    </row>
    <row r="468" spans="1:21" x14ac:dyDescent="0.3">
      <c r="A468" s="3">
        <f t="shared" ca="1" si="155"/>
        <v>1</v>
      </c>
      <c r="B468" s="3" t="str">
        <f t="shared" ca="1" si="156"/>
        <v>Men</v>
      </c>
      <c r="C468" s="3">
        <f t="shared" ca="1" si="157"/>
        <v>26</v>
      </c>
      <c r="D468" s="3">
        <f t="shared" ca="1" si="158"/>
        <v>2</v>
      </c>
      <c r="E468" s="3" t="str">
        <f t="shared" ca="1" si="159"/>
        <v>Construction</v>
      </c>
      <c r="F468" s="3">
        <f t="shared" ca="1" si="160"/>
        <v>5</v>
      </c>
      <c r="G468" s="3" t="str">
        <f t="shared" ca="1" si="154"/>
        <v>Other</v>
      </c>
      <c r="H468" s="3">
        <f t="shared" ca="1" si="161"/>
        <v>4</v>
      </c>
      <c r="I468" s="3">
        <f t="shared" ca="1" si="162"/>
        <v>2</v>
      </c>
      <c r="J468" s="3">
        <f t="shared" ca="1" si="163"/>
        <v>37039</v>
      </c>
      <c r="K468" s="3">
        <f t="shared" ca="1" si="164"/>
        <v>12</v>
      </c>
      <c r="L468" s="3" t="str">
        <f t="shared" ca="1" si="165"/>
        <v>Prince Edward Island</v>
      </c>
      <c r="M468" s="3">
        <f t="shared" ca="1" si="147"/>
        <v>185195</v>
      </c>
      <c r="N468" s="3">
        <f t="shared" ca="1" si="166"/>
        <v>162752.76795077973</v>
      </c>
      <c r="O468" s="3">
        <f t="shared" ca="1" si="148"/>
        <v>57087.750001679291</v>
      </c>
      <c r="P468" s="3">
        <f t="shared" ca="1" si="167"/>
        <v>24068</v>
      </c>
      <c r="Q468" s="3">
        <f t="shared" ca="1" si="149"/>
        <v>30587.130100329923</v>
      </c>
      <c r="R468" s="3">
        <f t="shared" ca="1" si="150"/>
        <v>21134.384852270789</v>
      </c>
      <c r="S468" s="3">
        <f t="shared" ca="1" si="151"/>
        <v>263417.13485395006</v>
      </c>
      <c r="T468" s="3">
        <f t="shared" ca="1" si="152"/>
        <v>217407.89805110966</v>
      </c>
      <c r="U468" s="3">
        <f t="shared" ca="1" si="153"/>
        <v>46009.236802840402</v>
      </c>
    </row>
    <row r="469" spans="1:21" x14ac:dyDescent="0.3">
      <c r="A469" s="3">
        <f t="shared" ca="1" si="155"/>
        <v>2</v>
      </c>
      <c r="B469" s="3" t="str">
        <f t="shared" ca="1" si="156"/>
        <v>Women</v>
      </c>
      <c r="C469" s="3">
        <f t="shared" ca="1" si="157"/>
        <v>45</v>
      </c>
      <c r="D469" s="3">
        <f t="shared" ca="1" si="158"/>
        <v>1</v>
      </c>
      <c r="E469" s="3" t="str">
        <f t="shared" ca="1" si="159"/>
        <v>Health</v>
      </c>
      <c r="F469" s="3">
        <f t="shared" ca="1" si="160"/>
        <v>4</v>
      </c>
      <c r="G469" s="3" t="str">
        <f t="shared" ca="1" si="154"/>
        <v>Technical</v>
      </c>
      <c r="H469" s="3">
        <f t="shared" ca="1" si="161"/>
        <v>1</v>
      </c>
      <c r="I469" s="3">
        <f t="shared" ca="1" si="162"/>
        <v>2</v>
      </c>
      <c r="J469" s="3">
        <f t="shared" ca="1" si="163"/>
        <v>46711</v>
      </c>
      <c r="K469" s="3">
        <f t="shared" ca="1" si="164"/>
        <v>12</v>
      </c>
      <c r="L469" s="3" t="str">
        <f t="shared" ca="1" si="165"/>
        <v>Prince Edward Island</v>
      </c>
      <c r="M469" s="3">
        <f t="shared" ca="1" si="147"/>
        <v>140133</v>
      </c>
      <c r="N469" s="3">
        <f t="shared" ca="1" si="166"/>
        <v>102117.82403446891</v>
      </c>
      <c r="O469" s="3">
        <f t="shared" ca="1" si="148"/>
        <v>19395.914691266851</v>
      </c>
      <c r="P469" s="3">
        <f t="shared" ca="1" si="167"/>
        <v>18224</v>
      </c>
      <c r="Q469" s="3">
        <f t="shared" ca="1" si="149"/>
        <v>11191.62172841879</v>
      </c>
      <c r="R469" s="3">
        <f t="shared" ca="1" si="150"/>
        <v>29506.654068330725</v>
      </c>
      <c r="S469" s="3">
        <f t="shared" ca="1" si="151"/>
        <v>189035.56875959755</v>
      </c>
      <c r="T469" s="3">
        <f t="shared" ca="1" si="152"/>
        <v>131533.44576288771</v>
      </c>
      <c r="U469" s="3">
        <f t="shared" ca="1" si="153"/>
        <v>57502.122996709833</v>
      </c>
    </row>
    <row r="470" spans="1:21" x14ac:dyDescent="0.3">
      <c r="A470" s="3">
        <f t="shared" ca="1" si="155"/>
        <v>1</v>
      </c>
      <c r="B470" s="3" t="str">
        <f t="shared" ca="1" si="156"/>
        <v>Men</v>
      </c>
      <c r="C470" s="3">
        <f t="shared" ca="1" si="157"/>
        <v>45</v>
      </c>
      <c r="D470" s="3">
        <f t="shared" ca="1" si="158"/>
        <v>5</v>
      </c>
      <c r="E470" s="3" t="str">
        <f t="shared" ca="1" si="159"/>
        <v>General Work</v>
      </c>
      <c r="F470" s="3">
        <f t="shared" ca="1" si="160"/>
        <v>5</v>
      </c>
      <c r="G470" s="3" t="str">
        <f t="shared" ca="1" si="154"/>
        <v>Other</v>
      </c>
      <c r="H470" s="3">
        <f t="shared" ca="1" si="161"/>
        <v>0</v>
      </c>
      <c r="I470" s="3">
        <f t="shared" ca="1" si="162"/>
        <v>1</v>
      </c>
      <c r="J470" s="3">
        <f t="shared" ca="1" si="163"/>
        <v>40021</v>
      </c>
      <c r="K470" s="3">
        <f t="shared" ca="1" si="164"/>
        <v>3</v>
      </c>
      <c r="L470" s="3" t="str">
        <f t="shared" ca="1" si="165"/>
        <v>Northwest TR</v>
      </c>
      <c r="M470" s="3">
        <f t="shared" ca="1" si="147"/>
        <v>160084</v>
      </c>
      <c r="N470" s="3">
        <f t="shared" ca="1" si="166"/>
        <v>21818.439627643034</v>
      </c>
      <c r="O470" s="3">
        <f t="shared" ca="1" si="148"/>
        <v>38273.558907131344</v>
      </c>
      <c r="P470" s="3">
        <f t="shared" ca="1" si="167"/>
        <v>11026</v>
      </c>
      <c r="Q470" s="3">
        <f t="shared" ca="1" si="149"/>
        <v>12516.795231908074</v>
      </c>
      <c r="R470" s="3">
        <f t="shared" ca="1" si="150"/>
        <v>42212.148278554196</v>
      </c>
      <c r="S470" s="3">
        <f t="shared" ca="1" si="151"/>
        <v>240569.70718568555</v>
      </c>
      <c r="T470" s="3">
        <f t="shared" ca="1" si="152"/>
        <v>45361.234859551107</v>
      </c>
      <c r="U470" s="3">
        <f t="shared" ca="1" si="153"/>
        <v>195208.47232613445</v>
      </c>
    </row>
    <row r="471" spans="1:21" x14ac:dyDescent="0.3">
      <c r="A471" s="3">
        <f t="shared" ca="1" si="155"/>
        <v>1</v>
      </c>
      <c r="B471" s="3" t="str">
        <f t="shared" ca="1" si="156"/>
        <v>Men</v>
      </c>
      <c r="C471" s="3">
        <f t="shared" ca="1" si="157"/>
        <v>29</v>
      </c>
      <c r="D471" s="3">
        <f t="shared" ca="1" si="158"/>
        <v>6</v>
      </c>
      <c r="E471" s="3" t="str">
        <f t="shared" ca="1" si="159"/>
        <v>Agriculture</v>
      </c>
      <c r="F471" s="3">
        <f t="shared" ca="1" si="160"/>
        <v>4</v>
      </c>
      <c r="G471" s="3" t="str">
        <f t="shared" ca="1" si="154"/>
        <v>Technical</v>
      </c>
      <c r="H471" s="3">
        <f t="shared" ca="1" si="161"/>
        <v>3</v>
      </c>
      <c r="I471" s="3">
        <f t="shared" ca="1" si="162"/>
        <v>1</v>
      </c>
      <c r="J471" s="3">
        <f t="shared" ca="1" si="163"/>
        <v>48371</v>
      </c>
      <c r="K471" s="3">
        <f t="shared" ca="1" si="164"/>
        <v>11</v>
      </c>
      <c r="L471" s="3" t="str">
        <f t="shared" ca="1" si="165"/>
        <v>Nova Scotia</v>
      </c>
      <c r="M471" s="3">
        <f t="shared" ca="1" si="147"/>
        <v>193484</v>
      </c>
      <c r="N471" s="3">
        <f t="shared" ca="1" si="166"/>
        <v>51948.57572447016</v>
      </c>
      <c r="O471" s="3">
        <f t="shared" ca="1" si="148"/>
        <v>36148.064269531293</v>
      </c>
      <c r="P471" s="3">
        <f t="shared" ca="1" si="167"/>
        <v>8849</v>
      </c>
      <c r="Q471" s="3">
        <f t="shared" ca="1" si="149"/>
        <v>11568.070495797379</v>
      </c>
      <c r="R471" s="3">
        <f t="shared" ca="1" si="150"/>
        <v>64002.004392016432</v>
      </c>
      <c r="S471" s="3">
        <f t="shared" ca="1" si="151"/>
        <v>293634.06866154773</v>
      </c>
      <c r="T471" s="3">
        <f t="shared" ca="1" si="152"/>
        <v>72365.646220267547</v>
      </c>
      <c r="U471" s="3">
        <f t="shared" ca="1" si="153"/>
        <v>221268.42244128019</v>
      </c>
    </row>
    <row r="472" spans="1:21" x14ac:dyDescent="0.3">
      <c r="A472" s="3">
        <f t="shared" ca="1" si="155"/>
        <v>2</v>
      </c>
      <c r="B472" s="3" t="str">
        <f t="shared" ca="1" si="156"/>
        <v>Women</v>
      </c>
      <c r="C472" s="3">
        <f t="shared" ca="1" si="157"/>
        <v>33</v>
      </c>
      <c r="D472" s="3">
        <f t="shared" ca="1" si="158"/>
        <v>4</v>
      </c>
      <c r="E472" s="3" t="str">
        <f t="shared" ca="1" si="159"/>
        <v>IT</v>
      </c>
      <c r="F472" s="3">
        <f t="shared" ca="1" si="160"/>
        <v>2</v>
      </c>
      <c r="G472" s="3" t="str">
        <f t="shared" ca="1" si="154"/>
        <v>College</v>
      </c>
      <c r="H472" s="3">
        <f t="shared" ca="1" si="161"/>
        <v>3</v>
      </c>
      <c r="I472" s="3">
        <f t="shared" ca="1" si="162"/>
        <v>3</v>
      </c>
      <c r="J472" s="3">
        <f t="shared" ca="1" si="163"/>
        <v>44094</v>
      </c>
      <c r="K472" s="3">
        <f t="shared" ca="1" si="164"/>
        <v>4</v>
      </c>
      <c r="L472" s="3" t="str">
        <f t="shared" ca="1" si="165"/>
        <v>Alberta</v>
      </c>
      <c r="M472" s="3">
        <f t="shared" ca="1" si="147"/>
        <v>176376</v>
      </c>
      <c r="N472" s="3">
        <f t="shared" ca="1" si="166"/>
        <v>145038.18194700489</v>
      </c>
      <c r="O472" s="3">
        <f t="shared" ca="1" si="148"/>
        <v>10624.953381518504</v>
      </c>
      <c r="P472" s="3">
        <f t="shared" ca="1" si="167"/>
        <v>7303</v>
      </c>
      <c r="Q472" s="3">
        <f t="shared" ca="1" si="149"/>
        <v>3527.3687975212279</v>
      </c>
      <c r="R472" s="3">
        <f t="shared" ca="1" si="150"/>
        <v>25192.865858506826</v>
      </c>
      <c r="S472" s="3">
        <f t="shared" ca="1" si="151"/>
        <v>212193.81924002533</v>
      </c>
      <c r="T472" s="3">
        <f t="shared" ca="1" si="152"/>
        <v>155868.55074452612</v>
      </c>
      <c r="U472" s="3">
        <f t="shared" ca="1" si="153"/>
        <v>56325.268495499215</v>
      </c>
    </row>
    <row r="473" spans="1:21" x14ac:dyDescent="0.3">
      <c r="A473" s="3">
        <f t="shared" ca="1" si="155"/>
        <v>1</v>
      </c>
      <c r="B473" s="3" t="str">
        <f t="shared" ca="1" si="156"/>
        <v>Men</v>
      </c>
      <c r="C473" s="3">
        <f t="shared" ca="1" si="157"/>
        <v>44</v>
      </c>
      <c r="D473" s="3">
        <f t="shared" ca="1" si="158"/>
        <v>5</v>
      </c>
      <c r="E473" s="3" t="str">
        <f t="shared" ca="1" si="159"/>
        <v>General Work</v>
      </c>
      <c r="F473" s="3">
        <f t="shared" ca="1" si="160"/>
        <v>3</v>
      </c>
      <c r="G473" s="3" t="str">
        <f t="shared" ca="1" si="154"/>
        <v>University</v>
      </c>
      <c r="H473" s="3">
        <f t="shared" ca="1" si="161"/>
        <v>3</v>
      </c>
      <c r="I473" s="3">
        <f t="shared" ca="1" si="162"/>
        <v>1</v>
      </c>
      <c r="J473" s="3">
        <f t="shared" ca="1" si="163"/>
        <v>52841</v>
      </c>
      <c r="K473" s="3">
        <f t="shared" ca="1" si="164"/>
        <v>12</v>
      </c>
      <c r="L473" s="3" t="str">
        <f t="shared" ca="1" si="165"/>
        <v>Prince Edward Island</v>
      </c>
      <c r="M473" s="3">
        <f t="shared" ca="1" si="147"/>
        <v>158523</v>
      </c>
      <c r="N473" s="3">
        <f t="shared" ca="1" si="166"/>
        <v>24073.243528940471</v>
      </c>
      <c r="O473" s="3">
        <f t="shared" ca="1" si="148"/>
        <v>17237.139319263464</v>
      </c>
      <c r="P473" s="3">
        <f t="shared" ca="1" si="167"/>
        <v>7523</v>
      </c>
      <c r="Q473" s="3">
        <f t="shared" ca="1" si="149"/>
        <v>18716.072362109197</v>
      </c>
      <c r="R473" s="3">
        <f t="shared" ca="1" si="150"/>
        <v>795.40702818337115</v>
      </c>
      <c r="S473" s="3">
        <f t="shared" ca="1" si="151"/>
        <v>176555.54634744683</v>
      </c>
      <c r="T473" s="3">
        <f t="shared" ca="1" si="152"/>
        <v>50312.315891049671</v>
      </c>
      <c r="U473" s="3">
        <f t="shared" ca="1" si="153"/>
        <v>126243.23045639716</v>
      </c>
    </row>
    <row r="474" spans="1:21" x14ac:dyDescent="0.3">
      <c r="A474" s="3">
        <f t="shared" ca="1" si="155"/>
        <v>1</v>
      </c>
      <c r="B474" s="3" t="str">
        <f t="shared" ca="1" si="156"/>
        <v>Men</v>
      </c>
      <c r="C474" s="3">
        <f t="shared" ca="1" si="157"/>
        <v>25</v>
      </c>
      <c r="D474" s="3">
        <f t="shared" ca="1" si="158"/>
        <v>1</v>
      </c>
      <c r="E474" s="3" t="str">
        <f t="shared" ca="1" si="159"/>
        <v>Health</v>
      </c>
      <c r="F474" s="3">
        <f t="shared" ca="1" si="160"/>
        <v>5</v>
      </c>
      <c r="G474" s="3" t="str">
        <f t="shared" ca="1" si="154"/>
        <v>Other</v>
      </c>
      <c r="H474" s="3">
        <f t="shared" ca="1" si="161"/>
        <v>2</v>
      </c>
      <c r="I474" s="3">
        <f t="shared" ca="1" si="162"/>
        <v>3</v>
      </c>
      <c r="J474" s="3">
        <f t="shared" ca="1" si="163"/>
        <v>46648</v>
      </c>
      <c r="K474" s="3">
        <f t="shared" ca="1" si="164"/>
        <v>5</v>
      </c>
      <c r="L474" s="3" t="str">
        <f t="shared" ca="1" si="165"/>
        <v>Nunavut</v>
      </c>
      <c r="M474" s="3">
        <f t="shared" ca="1" si="147"/>
        <v>233240</v>
      </c>
      <c r="N474" s="3">
        <f t="shared" ca="1" si="166"/>
        <v>200408.2167351938</v>
      </c>
      <c r="O474" s="3">
        <f t="shared" ca="1" si="148"/>
        <v>47704.652332707097</v>
      </c>
      <c r="P474" s="3">
        <f t="shared" ca="1" si="167"/>
        <v>11527</v>
      </c>
      <c r="Q474" s="3">
        <f t="shared" ca="1" si="149"/>
        <v>29251.598652511097</v>
      </c>
      <c r="R474" s="3">
        <f t="shared" ca="1" si="150"/>
        <v>21668.968156560641</v>
      </c>
      <c r="S474" s="3">
        <f t="shared" ca="1" si="151"/>
        <v>302613.62048926769</v>
      </c>
      <c r="T474" s="3">
        <f t="shared" ca="1" si="152"/>
        <v>241186.8153877049</v>
      </c>
      <c r="U474" s="3">
        <f t="shared" ca="1" si="153"/>
        <v>61426.805101562786</v>
      </c>
    </row>
    <row r="475" spans="1:21" x14ac:dyDescent="0.3">
      <c r="A475" s="3">
        <f t="shared" ca="1" si="155"/>
        <v>1</v>
      </c>
      <c r="B475" s="3" t="str">
        <f t="shared" ca="1" si="156"/>
        <v>Men</v>
      </c>
      <c r="C475" s="3">
        <f t="shared" ca="1" si="157"/>
        <v>25</v>
      </c>
      <c r="D475" s="3">
        <f t="shared" ca="1" si="158"/>
        <v>4</v>
      </c>
      <c r="E475" s="3" t="str">
        <f t="shared" ca="1" si="159"/>
        <v>IT</v>
      </c>
      <c r="F475" s="3">
        <f t="shared" ca="1" si="160"/>
        <v>1</v>
      </c>
      <c r="G475" s="3" t="str">
        <f t="shared" ca="1" si="154"/>
        <v>High School</v>
      </c>
      <c r="H475" s="3">
        <f t="shared" ca="1" si="161"/>
        <v>4</v>
      </c>
      <c r="I475" s="3">
        <f t="shared" ca="1" si="162"/>
        <v>3</v>
      </c>
      <c r="J475" s="3">
        <f t="shared" ca="1" si="163"/>
        <v>78634</v>
      </c>
      <c r="K475" s="3">
        <f t="shared" ca="1" si="164"/>
        <v>2</v>
      </c>
      <c r="L475" s="3" t="str">
        <f t="shared" ca="1" si="165"/>
        <v>BC</v>
      </c>
      <c r="M475" s="3">
        <f t="shared" ca="1" si="147"/>
        <v>393170</v>
      </c>
      <c r="N475" s="3">
        <f t="shared" ca="1" si="166"/>
        <v>274590.94329628663</v>
      </c>
      <c r="O475" s="3">
        <f t="shared" ca="1" si="148"/>
        <v>110335.8145255047</v>
      </c>
      <c r="P475" s="3">
        <f t="shared" ca="1" si="167"/>
        <v>81984</v>
      </c>
      <c r="Q475" s="3">
        <f t="shared" ca="1" si="149"/>
        <v>44129.374926413642</v>
      </c>
      <c r="R475" s="3">
        <f t="shared" ca="1" si="150"/>
        <v>112418.17335742849</v>
      </c>
      <c r="S475" s="3">
        <f t="shared" ca="1" si="151"/>
        <v>615923.98788293323</v>
      </c>
      <c r="T475" s="3">
        <f t="shared" ca="1" si="152"/>
        <v>400704.31822270027</v>
      </c>
      <c r="U475" s="3">
        <f t="shared" ca="1" si="153"/>
        <v>215219.66966023296</v>
      </c>
    </row>
    <row r="476" spans="1:21" x14ac:dyDescent="0.3">
      <c r="A476" s="3">
        <f t="shared" ca="1" si="155"/>
        <v>2</v>
      </c>
      <c r="B476" s="3" t="str">
        <f t="shared" ca="1" si="156"/>
        <v>Women</v>
      </c>
      <c r="C476" s="3">
        <f t="shared" ca="1" si="157"/>
        <v>44</v>
      </c>
      <c r="D476" s="3">
        <f t="shared" ca="1" si="158"/>
        <v>5</v>
      </c>
      <c r="E476" s="3" t="str">
        <f t="shared" ca="1" si="159"/>
        <v>General Work</v>
      </c>
      <c r="F476" s="3">
        <f t="shared" ca="1" si="160"/>
        <v>4</v>
      </c>
      <c r="G476" s="3" t="str">
        <f t="shared" ca="1" si="154"/>
        <v>Technical</v>
      </c>
      <c r="H476" s="3">
        <f t="shared" ca="1" si="161"/>
        <v>1</v>
      </c>
      <c r="I476" s="3">
        <f t="shared" ca="1" si="162"/>
        <v>1</v>
      </c>
      <c r="J476" s="3">
        <f t="shared" ca="1" si="163"/>
        <v>43542</v>
      </c>
      <c r="K476" s="3">
        <f t="shared" ca="1" si="164"/>
        <v>5</v>
      </c>
      <c r="L476" s="3" t="str">
        <f t="shared" ca="1" si="165"/>
        <v>Nunavut</v>
      </c>
      <c r="M476" s="3">
        <f t="shared" ca="1" si="147"/>
        <v>217710</v>
      </c>
      <c r="N476" s="3">
        <f t="shared" ca="1" si="166"/>
        <v>24187.889847602848</v>
      </c>
      <c r="O476" s="3">
        <f t="shared" ca="1" si="148"/>
        <v>39156.234286002044</v>
      </c>
      <c r="P476" s="3">
        <f t="shared" ca="1" si="167"/>
        <v>5626</v>
      </c>
      <c r="Q476" s="3">
        <f t="shared" ca="1" si="149"/>
        <v>596.52841156331567</v>
      </c>
      <c r="R476" s="3">
        <f t="shared" ca="1" si="150"/>
        <v>54736.016257062016</v>
      </c>
      <c r="S476" s="3">
        <f t="shared" ca="1" si="151"/>
        <v>311602.25054306409</v>
      </c>
      <c r="T476" s="3">
        <f t="shared" ca="1" si="152"/>
        <v>30410.418259166163</v>
      </c>
      <c r="U476" s="3">
        <f t="shared" ca="1" si="153"/>
        <v>281191.83228389791</v>
      </c>
    </row>
    <row r="477" spans="1:21" x14ac:dyDescent="0.3">
      <c r="A477" s="3">
        <f t="shared" ca="1" si="155"/>
        <v>1</v>
      </c>
      <c r="B477" s="3" t="str">
        <f t="shared" ca="1" si="156"/>
        <v>Men</v>
      </c>
      <c r="C477" s="3">
        <f t="shared" ca="1" si="157"/>
        <v>28</v>
      </c>
      <c r="D477" s="3">
        <f t="shared" ca="1" si="158"/>
        <v>1</v>
      </c>
      <c r="E477" s="3" t="str">
        <f t="shared" ca="1" si="159"/>
        <v>Health</v>
      </c>
      <c r="F477" s="3">
        <f t="shared" ca="1" si="160"/>
        <v>5</v>
      </c>
      <c r="G477" s="3" t="str">
        <f t="shared" ca="1" si="154"/>
        <v>Other</v>
      </c>
      <c r="H477" s="3">
        <f t="shared" ca="1" si="161"/>
        <v>3</v>
      </c>
      <c r="I477" s="3">
        <f t="shared" ca="1" si="162"/>
        <v>1</v>
      </c>
      <c r="J477" s="3">
        <f t="shared" ca="1" si="163"/>
        <v>34279</v>
      </c>
      <c r="K477" s="3">
        <f t="shared" ca="1" si="164"/>
        <v>8</v>
      </c>
      <c r="L477" s="3" t="str">
        <f t="shared" ca="1" si="165"/>
        <v>Quebec</v>
      </c>
      <c r="M477" s="3">
        <f t="shared" ca="1" si="147"/>
        <v>171395</v>
      </c>
      <c r="N477" s="3">
        <f t="shared" ca="1" si="166"/>
        <v>154192.89439757518</v>
      </c>
      <c r="O477" s="3">
        <f t="shared" ca="1" si="148"/>
        <v>24324.05711630507</v>
      </c>
      <c r="P477" s="3">
        <f t="shared" ca="1" si="167"/>
        <v>23479</v>
      </c>
      <c r="Q477" s="3">
        <f t="shared" ca="1" si="149"/>
        <v>1989.9741664538369</v>
      </c>
      <c r="R477" s="3">
        <f t="shared" ca="1" si="150"/>
        <v>10287.943886123612</v>
      </c>
      <c r="S477" s="3">
        <f t="shared" ca="1" si="151"/>
        <v>206007.0010024287</v>
      </c>
      <c r="T477" s="3">
        <f t="shared" ca="1" si="152"/>
        <v>179661.86856402902</v>
      </c>
      <c r="U477" s="3">
        <f t="shared" ca="1" si="153"/>
        <v>26345.132438399683</v>
      </c>
    </row>
    <row r="478" spans="1:21" x14ac:dyDescent="0.3">
      <c r="A478" s="3">
        <f t="shared" ca="1" si="155"/>
        <v>1</v>
      </c>
      <c r="B478" s="3" t="str">
        <f t="shared" ca="1" si="156"/>
        <v>Men</v>
      </c>
      <c r="C478" s="3">
        <f t="shared" ca="1" si="157"/>
        <v>39</v>
      </c>
      <c r="D478" s="3">
        <f t="shared" ca="1" si="158"/>
        <v>3</v>
      </c>
      <c r="E478" s="3" t="str">
        <f t="shared" ca="1" si="159"/>
        <v>Teaching</v>
      </c>
      <c r="F478" s="3">
        <f t="shared" ca="1" si="160"/>
        <v>5</v>
      </c>
      <c r="G478" s="3" t="str">
        <f t="shared" ca="1" si="154"/>
        <v>Other</v>
      </c>
      <c r="H478" s="3">
        <f t="shared" ca="1" si="161"/>
        <v>1</v>
      </c>
      <c r="I478" s="3">
        <f t="shared" ca="1" si="162"/>
        <v>2</v>
      </c>
      <c r="J478" s="3">
        <f t="shared" ca="1" si="163"/>
        <v>45112</v>
      </c>
      <c r="K478" s="3">
        <f t="shared" ca="1" si="164"/>
        <v>6</v>
      </c>
      <c r="L478" s="3" t="str">
        <f t="shared" ca="1" si="165"/>
        <v>Saskatchewan</v>
      </c>
      <c r="M478" s="3">
        <f t="shared" ref="M478:M504" ca="1" si="168">J478*RANDBETWEEN(3,6)</f>
        <v>135336</v>
      </c>
      <c r="N478" s="3">
        <f t="shared" ca="1" si="166"/>
        <v>70946.277523815952</v>
      </c>
      <c r="O478" s="3">
        <f t="shared" ref="O478:O504" ca="1" si="169">I478*RAND()*J478</f>
        <v>42178.724682104374</v>
      </c>
      <c r="P478" s="3">
        <f t="shared" ca="1" si="167"/>
        <v>23705</v>
      </c>
      <c r="Q478" s="3">
        <f t="shared" ref="Q478:Q504" ca="1" si="170">RAND()*J478</f>
        <v>45094.726402087341</v>
      </c>
      <c r="R478" s="3">
        <f t="shared" ref="R478:R504" ca="1" si="171">RAND()*J478*1.5</f>
        <v>56042.952612268127</v>
      </c>
      <c r="S478" s="3">
        <f t="shared" ref="S478:S504" ca="1" si="172">M478+O478+R478</f>
        <v>233557.67729437249</v>
      </c>
      <c r="T478" s="3">
        <f t="shared" ref="T478:T504" ca="1" si="173">N478+P478+Q478</f>
        <v>139746.00392590329</v>
      </c>
      <c r="U478" s="3">
        <f t="shared" ref="U478:U504" ca="1" si="174">S478-T478</f>
        <v>93811.673368469201</v>
      </c>
    </row>
    <row r="479" spans="1:21" x14ac:dyDescent="0.3">
      <c r="A479" s="3">
        <f t="shared" ca="1" si="155"/>
        <v>1</v>
      </c>
      <c r="B479" s="3" t="str">
        <f t="shared" ca="1" si="156"/>
        <v>Men</v>
      </c>
      <c r="C479" s="3">
        <f t="shared" ca="1" si="157"/>
        <v>25</v>
      </c>
      <c r="D479" s="3">
        <f t="shared" ca="1" si="158"/>
        <v>2</v>
      </c>
      <c r="E479" s="3" t="str">
        <f t="shared" ca="1" si="159"/>
        <v>Construction</v>
      </c>
      <c r="F479" s="3">
        <f t="shared" ca="1" si="160"/>
        <v>4</v>
      </c>
      <c r="G479" s="3" t="str">
        <f t="shared" ca="1" si="154"/>
        <v>Technical</v>
      </c>
      <c r="H479" s="3">
        <f t="shared" ca="1" si="161"/>
        <v>4</v>
      </c>
      <c r="I479" s="3">
        <f t="shared" ca="1" si="162"/>
        <v>1</v>
      </c>
      <c r="J479" s="3">
        <f t="shared" ca="1" si="163"/>
        <v>55532</v>
      </c>
      <c r="K479" s="3">
        <f t="shared" ca="1" si="164"/>
        <v>6</v>
      </c>
      <c r="L479" s="3" t="str">
        <f t="shared" ca="1" si="165"/>
        <v>Saskatchewan</v>
      </c>
      <c r="M479" s="3">
        <f t="shared" ca="1" si="168"/>
        <v>333192</v>
      </c>
      <c r="N479" s="3">
        <f t="shared" ca="1" si="166"/>
        <v>27160.620366542429</v>
      </c>
      <c r="O479" s="3">
        <f t="shared" ca="1" si="169"/>
        <v>3791.2366440318119</v>
      </c>
      <c r="P479" s="3">
        <f t="shared" ca="1" si="167"/>
        <v>233</v>
      </c>
      <c r="Q479" s="3">
        <f t="shared" ca="1" si="170"/>
        <v>4870.7882196201926</v>
      </c>
      <c r="R479" s="3">
        <f t="shared" ca="1" si="171"/>
        <v>40340.458586388697</v>
      </c>
      <c r="S479" s="3">
        <f t="shared" ca="1" si="172"/>
        <v>377323.6952304205</v>
      </c>
      <c r="T479" s="3">
        <f t="shared" ca="1" si="173"/>
        <v>32264.408586162623</v>
      </c>
      <c r="U479" s="3">
        <f t="shared" ca="1" si="174"/>
        <v>345059.2866442579</v>
      </c>
    </row>
    <row r="480" spans="1:21" x14ac:dyDescent="0.3">
      <c r="A480" s="3">
        <f t="shared" ca="1" si="155"/>
        <v>1</v>
      </c>
      <c r="B480" s="3" t="str">
        <f t="shared" ca="1" si="156"/>
        <v>Men</v>
      </c>
      <c r="C480" s="3">
        <f t="shared" ca="1" si="157"/>
        <v>36</v>
      </c>
      <c r="D480" s="3">
        <f t="shared" ca="1" si="158"/>
        <v>5</v>
      </c>
      <c r="E480" s="3" t="str">
        <f t="shared" ca="1" si="159"/>
        <v>General Work</v>
      </c>
      <c r="F480" s="3">
        <f t="shared" ca="1" si="160"/>
        <v>5</v>
      </c>
      <c r="G480" s="3" t="str">
        <f t="shared" ca="1" si="154"/>
        <v>Other</v>
      </c>
      <c r="H480" s="3">
        <f t="shared" ca="1" si="161"/>
        <v>2</v>
      </c>
      <c r="I480" s="3">
        <f t="shared" ca="1" si="162"/>
        <v>2</v>
      </c>
      <c r="J480" s="3">
        <f t="shared" ca="1" si="163"/>
        <v>65966</v>
      </c>
      <c r="K480" s="3">
        <f t="shared" ca="1" si="164"/>
        <v>7</v>
      </c>
      <c r="L480" s="3" t="str">
        <f t="shared" ca="1" si="165"/>
        <v>Ontario</v>
      </c>
      <c r="M480" s="3">
        <f t="shared" ca="1" si="168"/>
        <v>329830</v>
      </c>
      <c r="N480" s="3">
        <f t="shared" ca="1" si="166"/>
        <v>164540.06545105507</v>
      </c>
      <c r="O480" s="3">
        <f t="shared" ca="1" si="169"/>
        <v>48179.951470573884</v>
      </c>
      <c r="P480" s="3">
        <f t="shared" ca="1" si="167"/>
        <v>34368</v>
      </c>
      <c r="Q480" s="3">
        <f t="shared" ca="1" si="170"/>
        <v>51276.846512355543</v>
      </c>
      <c r="R480" s="3">
        <f t="shared" ca="1" si="171"/>
        <v>5628.686129076923</v>
      </c>
      <c r="S480" s="3">
        <f t="shared" ca="1" si="172"/>
        <v>383638.63759965083</v>
      </c>
      <c r="T480" s="3">
        <f t="shared" ca="1" si="173"/>
        <v>250184.91196341062</v>
      </c>
      <c r="U480" s="3">
        <f t="shared" ca="1" si="174"/>
        <v>133453.72563624021</v>
      </c>
    </row>
    <row r="481" spans="1:21" x14ac:dyDescent="0.3">
      <c r="A481" s="3">
        <f t="shared" ca="1" si="155"/>
        <v>2</v>
      </c>
      <c r="B481" s="3" t="str">
        <f t="shared" ca="1" si="156"/>
        <v>Women</v>
      </c>
      <c r="C481" s="3">
        <f t="shared" ca="1" si="157"/>
        <v>37</v>
      </c>
      <c r="D481" s="3">
        <f t="shared" ca="1" si="158"/>
        <v>5</v>
      </c>
      <c r="E481" s="3" t="str">
        <f t="shared" ca="1" si="159"/>
        <v>General Work</v>
      </c>
      <c r="F481" s="3">
        <f t="shared" ca="1" si="160"/>
        <v>2</v>
      </c>
      <c r="G481" s="3" t="str">
        <f t="shared" ca="1" si="154"/>
        <v>College</v>
      </c>
      <c r="H481" s="3">
        <f t="shared" ca="1" si="161"/>
        <v>2</v>
      </c>
      <c r="I481" s="3">
        <f t="shared" ca="1" si="162"/>
        <v>2</v>
      </c>
      <c r="J481" s="3">
        <f t="shared" ca="1" si="163"/>
        <v>43144</v>
      </c>
      <c r="K481" s="3">
        <f t="shared" ca="1" si="164"/>
        <v>5</v>
      </c>
      <c r="L481" s="3" t="str">
        <f t="shared" ca="1" si="165"/>
        <v>Nunavut</v>
      </c>
      <c r="M481" s="3">
        <f t="shared" ca="1" si="168"/>
        <v>129432</v>
      </c>
      <c r="N481" s="3">
        <f t="shared" ca="1" si="166"/>
        <v>24382.538383375711</v>
      </c>
      <c r="O481" s="3">
        <f t="shared" ca="1" si="169"/>
        <v>40613.688766862018</v>
      </c>
      <c r="P481" s="3">
        <f t="shared" ca="1" si="167"/>
        <v>21037</v>
      </c>
      <c r="Q481" s="3">
        <f t="shared" ca="1" si="170"/>
        <v>2810.2069780361812</v>
      </c>
      <c r="R481" s="3">
        <f t="shared" ca="1" si="171"/>
        <v>40396.922575892524</v>
      </c>
      <c r="S481" s="3">
        <f t="shared" ca="1" si="172"/>
        <v>210442.61134275456</v>
      </c>
      <c r="T481" s="3">
        <f t="shared" ca="1" si="173"/>
        <v>48229.745361411886</v>
      </c>
      <c r="U481" s="3">
        <f t="shared" ca="1" si="174"/>
        <v>162212.86598134268</v>
      </c>
    </row>
    <row r="482" spans="1:21" x14ac:dyDescent="0.3">
      <c r="A482" s="3">
        <f t="shared" ca="1" si="155"/>
        <v>1</v>
      </c>
      <c r="B482" s="3" t="str">
        <f t="shared" ca="1" si="156"/>
        <v>Men</v>
      </c>
      <c r="C482" s="3">
        <f t="shared" ca="1" si="157"/>
        <v>32</v>
      </c>
      <c r="D482" s="3">
        <f t="shared" ca="1" si="158"/>
        <v>5</v>
      </c>
      <c r="E482" s="3" t="str">
        <f t="shared" ca="1" si="159"/>
        <v>General Work</v>
      </c>
      <c r="F482" s="3">
        <f t="shared" ca="1" si="160"/>
        <v>2</v>
      </c>
      <c r="G482" s="3" t="str">
        <f t="shared" ca="1" si="154"/>
        <v>College</v>
      </c>
      <c r="H482" s="3">
        <f t="shared" ca="1" si="161"/>
        <v>0</v>
      </c>
      <c r="I482" s="3">
        <f t="shared" ca="1" si="162"/>
        <v>2</v>
      </c>
      <c r="J482" s="3">
        <f t="shared" ca="1" si="163"/>
        <v>34999</v>
      </c>
      <c r="K482" s="3">
        <f t="shared" ca="1" si="164"/>
        <v>6</v>
      </c>
      <c r="L482" s="3" t="str">
        <f t="shared" ca="1" si="165"/>
        <v>Saskatchewan</v>
      </c>
      <c r="M482" s="3">
        <f t="shared" ca="1" si="168"/>
        <v>104997</v>
      </c>
      <c r="N482" s="3">
        <f t="shared" ca="1" si="166"/>
        <v>62959.107563873455</v>
      </c>
      <c r="O482" s="3">
        <f t="shared" ca="1" si="169"/>
        <v>26681.475626828964</v>
      </c>
      <c r="P482" s="3">
        <f t="shared" ca="1" si="167"/>
        <v>21031</v>
      </c>
      <c r="Q482" s="3">
        <f t="shared" ca="1" si="170"/>
        <v>13859.88456279696</v>
      </c>
      <c r="R482" s="3">
        <f t="shared" ca="1" si="171"/>
        <v>34026.42427737244</v>
      </c>
      <c r="S482" s="3">
        <f t="shared" ca="1" si="172"/>
        <v>165704.89990420139</v>
      </c>
      <c r="T482" s="3">
        <f t="shared" ca="1" si="173"/>
        <v>97849.992126670419</v>
      </c>
      <c r="U482" s="3">
        <f t="shared" ca="1" si="174"/>
        <v>67854.907777530971</v>
      </c>
    </row>
    <row r="483" spans="1:21" x14ac:dyDescent="0.3">
      <c r="A483" s="3">
        <f t="shared" ca="1" si="155"/>
        <v>2</v>
      </c>
      <c r="B483" s="3" t="str">
        <f t="shared" ca="1" si="156"/>
        <v>Women</v>
      </c>
      <c r="C483" s="3">
        <f t="shared" ca="1" si="157"/>
        <v>31</v>
      </c>
      <c r="D483" s="3">
        <f t="shared" ca="1" si="158"/>
        <v>5</v>
      </c>
      <c r="E483" s="3" t="str">
        <f t="shared" ca="1" si="159"/>
        <v>General Work</v>
      </c>
      <c r="F483" s="3">
        <f t="shared" ca="1" si="160"/>
        <v>5</v>
      </c>
      <c r="G483" s="3" t="str">
        <f t="shared" ca="1" si="154"/>
        <v>Other</v>
      </c>
      <c r="H483" s="3">
        <f t="shared" ca="1" si="161"/>
        <v>2</v>
      </c>
      <c r="I483" s="3">
        <f t="shared" ca="1" si="162"/>
        <v>1</v>
      </c>
      <c r="J483" s="3">
        <f t="shared" ca="1" si="163"/>
        <v>35713</v>
      </c>
      <c r="K483" s="3">
        <f t="shared" ca="1" si="164"/>
        <v>7</v>
      </c>
      <c r="L483" s="3" t="str">
        <f t="shared" ca="1" si="165"/>
        <v>Ontario</v>
      </c>
      <c r="M483" s="3">
        <f t="shared" ca="1" si="168"/>
        <v>214278</v>
      </c>
      <c r="N483" s="3">
        <f t="shared" ca="1" si="166"/>
        <v>82764.996304129367</v>
      </c>
      <c r="O483" s="3">
        <f t="shared" ca="1" si="169"/>
        <v>17842.836573861801</v>
      </c>
      <c r="P483" s="3">
        <f t="shared" ca="1" si="167"/>
        <v>12438</v>
      </c>
      <c r="Q483" s="3">
        <f t="shared" ca="1" si="170"/>
        <v>15478.357220097019</v>
      </c>
      <c r="R483" s="3">
        <f t="shared" ca="1" si="171"/>
        <v>53310.293630411325</v>
      </c>
      <c r="S483" s="3">
        <f t="shared" ca="1" si="172"/>
        <v>285431.13020427315</v>
      </c>
      <c r="T483" s="3">
        <f t="shared" ca="1" si="173"/>
        <v>110681.35352422639</v>
      </c>
      <c r="U483" s="3">
        <f t="shared" ca="1" si="174"/>
        <v>174749.77668004675</v>
      </c>
    </row>
    <row r="484" spans="1:21" x14ac:dyDescent="0.3">
      <c r="A484" s="3">
        <f t="shared" ca="1" si="155"/>
        <v>1</v>
      </c>
      <c r="B484" s="3" t="str">
        <f t="shared" ca="1" si="156"/>
        <v>Men</v>
      </c>
      <c r="C484" s="3">
        <f t="shared" ca="1" si="157"/>
        <v>44</v>
      </c>
      <c r="D484" s="3">
        <f t="shared" ca="1" si="158"/>
        <v>2</v>
      </c>
      <c r="E484" s="3" t="str">
        <f t="shared" ca="1" si="159"/>
        <v>Construction</v>
      </c>
      <c r="F484" s="3">
        <f t="shared" ca="1" si="160"/>
        <v>3</v>
      </c>
      <c r="G484" s="3" t="str">
        <f t="shared" ca="1" si="154"/>
        <v>University</v>
      </c>
      <c r="H484" s="3">
        <f t="shared" ca="1" si="161"/>
        <v>1</v>
      </c>
      <c r="I484" s="3">
        <f t="shared" ca="1" si="162"/>
        <v>3</v>
      </c>
      <c r="J484" s="3">
        <f t="shared" ca="1" si="163"/>
        <v>88669</v>
      </c>
      <c r="K484" s="3">
        <f t="shared" ca="1" si="164"/>
        <v>6</v>
      </c>
      <c r="L484" s="3" t="str">
        <f t="shared" ca="1" si="165"/>
        <v>Saskatchewan</v>
      </c>
      <c r="M484" s="3">
        <f t="shared" ca="1" si="168"/>
        <v>532014</v>
      </c>
      <c r="N484" s="3">
        <f t="shared" ca="1" si="166"/>
        <v>414322.60514927929</v>
      </c>
      <c r="O484" s="3">
        <f t="shared" ca="1" si="169"/>
        <v>164617.66121758209</v>
      </c>
      <c r="P484" s="3">
        <f t="shared" ca="1" si="167"/>
        <v>140952</v>
      </c>
      <c r="Q484" s="3">
        <f t="shared" ca="1" si="170"/>
        <v>30137.987452245452</v>
      </c>
      <c r="R484" s="3">
        <f t="shared" ca="1" si="171"/>
        <v>59944.2083479789</v>
      </c>
      <c r="S484" s="3">
        <f t="shared" ca="1" si="172"/>
        <v>756575.86956556095</v>
      </c>
      <c r="T484" s="3">
        <f t="shared" ca="1" si="173"/>
        <v>585412.59260152478</v>
      </c>
      <c r="U484" s="3">
        <f t="shared" ca="1" si="174"/>
        <v>171163.27696403617</v>
      </c>
    </row>
    <row r="485" spans="1:21" x14ac:dyDescent="0.3">
      <c r="A485" s="3">
        <f t="shared" ca="1" si="155"/>
        <v>1</v>
      </c>
      <c r="B485" s="3" t="str">
        <f t="shared" ca="1" si="156"/>
        <v>Men</v>
      </c>
      <c r="C485" s="3">
        <f t="shared" ca="1" si="157"/>
        <v>40</v>
      </c>
      <c r="D485" s="3">
        <f t="shared" ca="1" si="158"/>
        <v>6</v>
      </c>
      <c r="E485" s="3" t="str">
        <f t="shared" ca="1" si="159"/>
        <v>Agriculture</v>
      </c>
      <c r="F485" s="3">
        <f t="shared" ca="1" si="160"/>
        <v>1</v>
      </c>
      <c r="G485" s="3" t="str">
        <f t="shared" ca="1" si="154"/>
        <v>High School</v>
      </c>
      <c r="H485" s="3">
        <f t="shared" ca="1" si="161"/>
        <v>3</v>
      </c>
      <c r="I485" s="3">
        <f t="shared" ca="1" si="162"/>
        <v>3</v>
      </c>
      <c r="J485" s="3">
        <f t="shared" ca="1" si="163"/>
        <v>57657</v>
      </c>
      <c r="K485" s="3">
        <f t="shared" ca="1" si="164"/>
        <v>9</v>
      </c>
      <c r="L485" s="3" t="str">
        <f t="shared" ca="1" si="165"/>
        <v>New Foundland</v>
      </c>
      <c r="M485" s="3">
        <f t="shared" ca="1" si="168"/>
        <v>345942</v>
      </c>
      <c r="N485" s="3">
        <f t="shared" ca="1" si="166"/>
        <v>106324.45613420405</v>
      </c>
      <c r="O485" s="3">
        <f t="shared" ca="1" si="169"/>
        <v>123093.05029139011</v>
      </c>
      <c r="P485" s="3">
        <f t="shared" ca="1" si="167"/>
        <v>786</v>
      </c>
      <c r="Q485" s="3">
        <f t="shared" ca="1" si="170"/>
        <v>31394.17123868722</v>
      </c>
      <c r="R485" s="3">
        <f t="shared" ca="1" si="171"/>
        <v>82754.87951069267</v>
      </c>
      <c r="S485" s="3">
        <f t="shared" ca="1" si="172"/>
        <v>551789.92980208271</v>
      </c>
      <c r="T485" s="3">
        <f t="shared" ca="1" si="173"/>
        <v>138504.62737289126</v>
      </c>
      <c r="U485" s="3">
        <f t="shared" ca="1" si="174"/>
        <v>413285.30242919142</v>
      </c>
    </row>
    <row r="486" spans="1:21" x14ac:dyDescent="0.3">
      <c r="A486" s="3">
        <f t="shared" ca="1" si="155"/>
        <v>1</v>
      </c>
      <c r="B486" s="3" t="str">
        <f t="shared" ca="1" si="156"/>
        <v>Men</v>
      </c>
      <c r="C486" s="3">
        <f t="shared" ca="1" si="157"/>
        <v>28</v>
      </c>
      <c r="D486" s="3">
        <f t="shared" ca="1" si="158"/>
        <v>2</v>
      </c>
      <c r="E486" s="3" t="str">
        <f t="shared" ca="1" si="159"/>
        <v>Construction</v>
      </c>
      <c r="F486" s="3">
        <f t="shared" ca="1" si="160"/>
        <v>1</v>
      </c>
      <c r="G486" s="3" t="str">
        <f t="shared" ca="1" si="154"/>
        <v>High School</v>
      </c>
      <c r="H486" s="3">
        <f t="shared" ca="1" si="161"/>
        <v>2</v>
      </c>
      <c r="I486" s="3">
        <f t="shared" ca="1" si="162"/>
        <v>2</v>
      </c>
      <c r="J486" s="3">
        <f t="shared" ca="1" si="163"/>
        <v>30411</v>
      </c>
      <c r="K486" s="3">
        <f t="shared" ca="1" si="164"/>
        <v>7</v>
      </c>
      <c r="L486" s="3" t="str">
        <f t="shared" ca="1" si="165"/>
        <v>Ontario</v>
      </c>
      <c r="M486" s="3">
        <f t="shared" ca="1" si="168"/>
        <v>152055</v>
      </c>
      <c r="N486" s="3">
        <f t="shared" ca="1" si="166"/>
        <v>105039.07322551748</v>
      </c>
      <c r="O486" s="3">
        <f t="shared" ca="1" si="169"/>
        <v>20896.253412413462</v>
      </c>
      <c r="P486" s="3">
        <f t="shared" ca="1" si="167"/>
        <v>17180</v>
      </c>
      <c r="Q486" s="3">
        <f t="shared" ca="1" si="170"/>
        <v>10066.726666001157</v>
      </c>
      <c r="R486" s="3">
        <f t="shared" ca="1" si="171"/>
        <v>9002.5409313646669</v>
      </c>
      <c r="S486" s="3">
        <f t="shared" ca="1" si="172"/>
        <v>181953.79434377814</v>
      </c>
      <c r="T486" s="3">
        <f t="shared" ca="1" si="173"/>
        <v>132285.79989151863</v>
      </c>
      <c r="U486" s="3">
        <f t="shared" ca="1" si="174"/>
        <v>49667.994452259503</v>
      </c>
    </row>
    <row r="487" spans="1:21" x14ac:dyDescent="0.3">
      <c r="A487" s="3">
        <f t="shared" ca="1" si="155"/>
        <v>1</v>
      </c>
      <c r="B487" s="3" t="str">
        <f t="shared" ca="1" si="156"/>
        <v>Men</v>
      </c>
      <c r="C487" s="3">
        <f t="shared" ca="1" si="157"/>
        <v>30</v>
      </c>
      <c r="D487" s="3">
        <f t="shared" ca="1" si="158"/>
        <v>3</v>
      </c>
      <c r="E487" s="3" t="str">
        <f t="shared" ca="1" si="159"/>
        <v>Teaching</v>
      </c>
      <c r="F487" s="3">
        <f t="shared" ca="1" si="160"/>
        <v>2</v>
      </c>
      <c r="G487" s="3" t="str">
        <f t="shared" ca="1" si="154"/>
        <v>College</v>
      </c>
      <c r="H487" s="3">
        <f t="shared" ca="1" si="161"/>
        <v>0</v>
      </c>
      <c r="I487" s="3">
        <f t="shared" ca="1" si="162"/>
        <v>3</v>
      </c>
      <c r="J487" s="3">
        <f t="shared" ca="1" si="163"/>
        <v>79570</v>
      </c>
      <c r="K487" s="3">
        <f t="shared" ca="1" si="164"/>
        <v>8</v>
      </c>
      <c r="L487" s="3" t="str">
        <f t="shared" ca="1" si="165"/>
        <v>Quebec</v>
      </c>
      <c r="M487" s="3">
        <f t="shared" ca="1" si="168"/>
        <v>477420</v>
      </c>
      <c r="N487" s="3">
        <f t="shared" ca="1" si="166"/>
        <v>41723.4445735673</v>
      </c>
      <c r="O487" s="3">
        <f t="shared" ca="1" si="169"/>
        <v>136990.3038255595</v>
      </c>
      <c r="P487" s="3">
        <f t="shared" ca="1" si="167"/>
        <v>101624</v>
      </c>
      <c r="Q487" s="3">
        <f t="shared" ca="1" si="170"/>
        <v>30711.307853137692</v>
      </c>
      <c r="R487" s="3">
        <f t="shared" ca="1" si="171"/>
        <v>8440.6778231328153</v>
      </c>
      <c r="S487" s="3">
        <f t="shared" ca="1" si="172"/>
        <v>622850.9816486924</v>
      </c>
      <c r="T487" s="3">
        <f t="shared" ca="1" si="173"/>
        <v>174058.752426705</v>
      </c>
      <c r="U487" s="3">
        <f t="shared" ca="1" si="174"/>
        <v>448792.22922198742</v>
      </c>
    </row>
    <row r="488" spans="1:21" x14ac:dyDescent="0.3">
      <c r="A488" s="3">
        <f t="shared" ca="1" si="155"/>
        <v>2</v>
      </c>
      <c r="B488" s="3" t="str">
        <f t="shared" ca="1" si="156"/>
        <v>Women</v>
      </c>
      <c r="C488" s="3">
        <f t="shared" ca="1" si="157"/>
        <v>31</v>
      </c>
      <c r="D488" s="3">
        <f t="shared" ca="1" si="158"/>
        <v>3</v>
      </c>
      <c r="E488" s="3" t="str">
        <f t="shared" ca="1" si="159"/>
        <v>Teaching</v>
      </c>
      <c r="F488" s="3">
        <f t="shared" ca="1" si="160"/>
        <v>1</v>
      </c>
      <c r="G488" s="3" t="str">
        <f t="shared" ca="1" si="154"/>
        <v>High School</v>
      </c>
      <c r="H488" s="3">
        <f t="shared" ca="1" si="161"/>
        <v>4</v>
      </c>
      <c r="I488" s="3">
        <f t="shared" ca="1" si="162"/>
        <v>1</v>
      </c>
      <c r="J488" s="3">
        <f t="shared" ca="1" si="163"/>
        <v>36939</v>
      </c>
      <c r="K488" s="3">
        <f t="shared" ca="1" si="164"/>
        <v>11</v>
      </c>
      <c r="L488" s="3" t="str">
        <f t="shared" ca="1" si="165"/>
        <v>Nova Scotia</v>
      </c>
      <c r="M488" s="3">
        <f t="shared" ca="1" si="168"/>
        <v>147756</v>
      </c>
      <c r="N488" s="3">
        <f t="shared" ca="1" si="166"/>
        <v>85539.963813917129</v>
      </c>
      <c r="O488" s="3">
        <f t="shared" ca="1" si="169"/>
        <v>25758.011701432984</v>
      </c>
      <c r="P488" s="3">
        <f t="shared" ca="1" si="167"/>
        <v>23624</v>
      </c>
      <c r="Q488" s="3">
        <f t="shared" ca="1" si="170"/>
        <v>24763.181181218581</v>
      </c>
      <c r="R488" s="3">
        <f t="shared" ca="1" si="171"/>
        <v>34114.705458059689</v>
      </c>
      <c r="S488" s="3">
        <f t="shared" ca="1" si="172"/>
        <v>207628.71715949266</v>
      </c>
      <c r="T488" s="3">
        <f t="shared" ca="1" si="173"/>
        <v>133927.14499513572</v>
      </c>
      <c r="U488" s="3">
        <f t="shared" ca="1" si="174"/>
        <v>73701.572164356941</v>
      </c>
    </row>
    <row r="489" spans="1:21" x14ac:dyDescent="0.3">
      <c r="A489" s="3">
        <f t="shared" ca="1" si="155"/>
        <v>2</v>
      </c>
      <c r="B489" s="3" t="str">
        <f t="shared" ca="1" si="156"/>
        <v>Women</v>
      </c>
      <c r="C489" s="3">
        <f t="shared" ca="1" si="157"/>
        <v>38</v>
      </c>
      <c r="D489" s="3">
        <f t="shared" ca="1" si="158"/>
        <v>3</v>
      </c>
      <c r="E489" s="3" t="str">
        <f t="shared" ca="1" si="159"/>
        <v>Teaching</v>
      </c>
      <c r="F489" s="3">
        <f t="shared" ca="1" si="160"/>
        <v>3</v>
      </c>
      <c r="G489" s="3" t="str">
        <f t="shared" ca="1" si="154"/>
        <v>University</v>
      </c>
      <c r="H489" s="3">
        <f t="shared" ca="1" si="161"/>
        <v>0</v>
      </c>
      <c r="I489" s="3">
        <f t="shared" ca="1" si="162"/>
        <v>2</v>
      </c>
      <c r="J489" s="3">
        <f t="shared" ca="1" si="163"/>
        <v>32805</v>
      </c>
      <c r="K489" s="3">
        <f t="shared" ca="1" si="164"/>
        <v>1</v>
      </c>
      <c r="L489" s="3" t="str">
        <f t="shared" ca="1" si="165"/>
        <v>Yukon</v>
      </c>
      <c r="M489" s="3">
        <f t="shared" ca="1" si="168"/>
        <v>164025</v>
      </c>
      <c r="N489" s="3">
        <f t="shared" ca="1" si="166"/>
        <v>131800.7002453247</v>
      </c>
      <c r="O489" s="3">
        <f t="shared" ca="1" si="169"/>
        <v>19643.078654555349</v>
      </c>
      <c r="P489" s="3">
        <f t="shared" ca="1" si="167"/>
        <v>14346</v>
      </c>
      <c r="Q489" s="3">
        <f t="shared" ca="1" si="170"/>
        <v>9906.2670479563494</v>
      </c>
      <c r="R489" s="3">
        <f t="shared" ca="1" si="171"/>
        <v>1883.4766400000874</v>
      </c>
      <c r="S489" s="3">
        <f t="shared" ca="1" si="172"/>
        <v>185551.55529455544</v>
      </c>
      <c r="T489" s="3">
        <f t="shared" ca="1" si="173"/>
        <v>156052.96729328105</v>
      </c>
      <c r="U489" s="3">
        <f t="shared" ca="1" si="174"/>
        <v>29498.588001274387</v>
      </c>
    </row>
    <row r="490" spans="1:21" x14ac:dyDescent="0.3">
      <c r="A490" s="3">
        <f t="shared" ca="1" si="155"/>
        <v>2</v>
      </c>
      <c r="B490" s="3" t="str">
        <f t="shared" ca="1" si="156"/>
        <v>Women</v>
      </c>
      <c r="C490" s="3">
        <f t="shared" ca="1" si="157"/>
        <v>44</v>
      </c>
      <c r="D490" s="3">
        <f t="shared" ca="1" si="158"/>
        <v>3</v>
      </c>
      <c r="E490" s="3" t="str">
        <f t="shared" ca="1" si="159"/>
        <v>Teaching</v>
      </c>
      <c r="F490" s="3">
        <f t="shared" ca="1" si="160"/>
        <v>3</v>
      </c>
      <c r="G490" s="3" t="str">
        <f t="shared" ca="1" si="154"/>
        <v>University</v>
      </c>
      <c r="H490" s="3">
        <f t="shared" ca="1" si="161"/>
        <v>2</v>
      </c>
      <c r="I490" s="3">
        <f t="shared" ca="1" si="162"/>
        <v>3</v>
      </c>
      <c r="J490" s="3">
        <f t="shared" ca="1" si="163"/>
        <v>66086</v>
      </c>
      <c r="K490" s="3">
        <f t="shared" ca="1" si="164"/>
        <v>6</v>
      </c>
      <c r="L490" s="3" t="str">
        <f t="shared" ca="1" si="165"/>
        <v>Saskatchewan</v>
      </c>
      <c r="M490" s="3">
        <f t="shared" ca="1" si="168"/>
        <v>396516</v>
      </c>
      <c r="N490" s="3">
        <f t="shared" ca="1" si="166"/>
        <v>124476.23124135082</v>
      </c>
      <c r="O490" s="3">
        <f t="shared" ca="1" si="169"/>
        <v>112250.23627203552</v>
      </c>
      <c r="P490" s="3">
        <f t="shared" ca="1" si="167"/>
        <v>41847</v>
      </c>
      <c r="Q490" s="3">
        <f t="shared" ca="1" si="170"/>
        <v>22213.726162537689</v>
      </c>
      <c r="R490" s="3">
        <f t="shared" ca="1" si="171"/>
        <v>940.52992527283641</v>
      </c>
      <c r="S490" s="3">
        <f t="shared" ca="1" si="172"/>
        <v>509706.76619730837</v>
      </c>
      <c r="T490" s="3">
        <f t="shared" ca="1" si="173"/>
        <v>188536.95740388852</v>
      </c>
      <c r="U490" s="3">
        <f t="shared" ca="1" si="174"/>
        <v>321169.80879341986</v>
      </c>
    </row>
    <row r="491" spans="1:21" x14ac:dyDescent="0.3">
      <c r="A491" s="3">
        <f t="shared" ca="1" si="155"/>
        <v>1</v>
      </c>
      <c r="B491" s="3" t="str">
        <f t="shared" ca="1" si="156"/>
        <v>Men</v>
      </c>
      <c r="C491" s="3">
        <f t="shared" ca="1" si="157"/>
        <v>30</v>
      </c>
      <c r="D491" s="3">
        <f t="shared" ca="1" si="158"/>
        <v>1</v>
      </c>
      <c r="E491" s="3" t="str">
        <f t="shared" ca="1" si="159"/>
        <v>Health</v>
      </c>
      <c r="F491" s="3">
        <f t="shared" ca="1" si="160"/>
        <v>5</v>
      </c>
      <c r="G491" s="3" t="str">
        <f t="shared" ca="1" si="154"/>
        <v>Other</v>
      </c>
      <c r="H491" s="3">
        <f t="shared" ca="1" si="161"/>
        <v>2</v>
      </c>
      <c r="I491" s="3">
        <f t="shared" ca="1" si="162"/>
        <v>1</v>
      </c>
      <c r="J491" s="3">
        <f t="shared" ca="1" si="163"/>
        <v>64023</v>
      </c>
      <c r="K491" s="3">
        <f t="shared" ca="1" si="164"/>
        <v>5</v>
      </c>
      <c r="L491" s="3" t="str">
        <f t="shared" ca="1" si="165"/>
        <v>Nunavut</v>
      </c>
      <c r="M491" s="3">
        <f t="shared" ca="1" si="168"/>
        <v>192069</v>
      </c>
      <c r="N491" s="3">
        <f t="shared" ca="1" si="166"/>
        <v>58494.443177307156</v>
      </c>
      <c r="O491" s="3">
        <f t="shared" ca="1" si="169"/>
        <v>27123.205210928812</v>
      </c>
      <c r="P491" s="3">
        <f t="shared" ca="1" si="167"/>
        <v>25772</v>
      </c>
      <c r="Q491" s="3">
        <f t="shared" ca="1" si="170"/>
        <v>6669.2708120396683</v>
      </c>
      <c r="R491" s="3">
        <f t="shared" ca="1" si="171"/>
        <v>76303.891926420445</v>
      </c>
      <c r="S491" s="3">
        <f t="shared" ca="1" si="172"/>
        <v>295496.09713734925</v>
      </c>
      <c r="T491" s="3">
        <f t="shared" ca="1" si="173"/>
        <v>90935.713989346827</v>
      </c>
      <c r="U491" s="3">
        <f t="shared" ca="1" si="174"/>
        <v>204560.38314800244</v>
      </c>
    </row>
    <row r="492" spans="1:21" x14ac:dyDescent="0.3">
      <c r="A492" s="3">
        <f t="shared" ca="1" si="155"/>
        <v>2</v>
      </c>
      <c r="B492" s="3" t="str">
        <f t="shared" ca="1" si="156"/>
        <v>Women</v>
      </c>
      <c r="C492" s="3">
        <f t="shared" ca="1" si="157"/>
        <v>26</v>
      </c>
      <c r="D492" s="3">
        <f t="shared" ca="1" si="158"/>
        <v>5</v>
      </c>
      <c r="E492" s="3" t="str">
        <f t="shared" ca="1" si="159"/>
        <v>General Work</v>
      </c>
      <c r="F492" s="3">
        <f t="shared" ca="1" si="160"/>
        <v>1</v>
      </c>
      <c r="G492" s="3" t="str">
        <f t="shared" ca="1" si="154"/>
        <v>High School</v>
      </c>
      <c r="H492" s="3">
        <f t="shared" ca="1" si="161"/>
        <v>2</v>
      </c>
      <c r="I492" s="3">
        <f t="shared" ca="1" si="162"/>
        <v>2</v>
      </c>
      <c r="J492" s="3">
        <f t="shared" ca="1" si="163"/>
        <v>32469</v>
      </c>
      <c r="K492" s="3">
        <f t="shared" ca="1" si="164"/>
        <v>3</v>
      </c>
      <c r="L492" s="3" t="str">
        <f t="shared" ca="1" si="165"/>
        <v>Northwest TR</v>
      </c>
      <c r="M492" s="3">
        <f t="shared" ca="1" si="168"/>
        <v>129876</v>
      </c>
      <c r="N492" s="3">
        <f t="shared" ca="1" si="166"/>
        <v>93612.313978205129</v>
      </c>
      <c r="O492" s="3">
        <f t="shared" ca="1" si="169"/>
        <v>18455.717422102767</v>
      </c>
      <c r="P492" s="3">
        <f t="shared" ca="1" si="167"/>
        <v>11009</v>
      </c>
      <c r="Q492" s="3">
        <f t="shared" ca="1" si="170"/>
        <v>1133.2300346247023</v>
      </c>
      <c r="R492" s="3">
        <f t="shared" ca="1" si="171"/>
        <v>39355.647739088658</v>
      </c>
      <c r="S492" s="3">
        <f t="shared" ca="1" si="172"/>
        <v>187687.36516119141</v>
      </c>
      <c r="T492" s="3">
        <f t="shared" ca="1" si="173"/>
        <v>105754.54401282984</v>
      </c>
      <c r="U492" s="3">
        <f t="shared" ca="1" si="174"/>
        <v>81932.821148361574</v>
      </c>
    </row>
    <row r="493" spans="1:21" x14ac:dyDescent="0.3">
      <c r="A493" s="3">
        <f t="shared" ca="1" si="155"/>
        <v>1</v>
      </c>
      <c r="B493" s="3" t="str">
        <f t="shared" ca="1" si="156"/>
        <v>Men</v>
      </c>
      <c r="C493" s="3">
        <f t="shared" ca="1" si="157"/>
        <v>26</v>
      </c>
      <c r="D493" s="3">
        <f t="shared" ca="1" si="158"/>
        <v>5</v>
      </c>
      <c r="E493" s="3" t="str">
        <f t="shared" ca="1" si="159"/>
        <v>General Work</v>
      </c>
      <c r="F493" s="3">
        <f t="shared" ca="1" si="160"/>
        <v>4</v>
      </c>
      <c r="G493" s="3" t="str">
        <f t="shared" ca="1" si="154"/>
        <v>Technical</v>
      </c>
      <c r="H493" s="3">
        <f t="shared" ca="1" si="161"/>
        <v>3</v>
      </c>
      <c r="I493" s="3">
        <f t="shared" ca="1" si="162"/>
        <v>3</v>
      </c>
      <c r="J493" s="3">
        <f t="shared" ca="1" si="163"/>
        <v>40616</v>
      </c>
      <c r="K493" s="3">
        <f t="shared" ca="1" si="164"/>
        <v>1</v>
      </c>
      <c r="L493" s="3" t="str">
        <f t="shared" ca="1" si="165"/>
        <v>Yukon</v>
      </c>
      <c r="M493" s="3">
        <f t="shared" ca="1" si="168"/>
        <v>121848</v>
      </c>
      <c r="N493" s="3">
        <f t="shared" ca="1" si="166"/>
        <v>2901.209616686599</v>
      </c>
      <c r="O493" s="3">
        <f t="shared" ca="1" si="169"/>
        <v>26833.073848271455</v>
      </c>
      <c r="P493" s="3">
        <f t="shared" ca="1" si="167"/>
        <v>20945</v>
      </c>
      <c r="Q493" s="3">
        <f t="shared" ca="1" si="170"/>
        <v>23233.042855750333</v>
      </c>
      <c r="R493" s="3">
        <f t="shared" ca="1" si="171"/>
        <v>1416.9423991003089</v>
      </c>
      <c r="S493" s="3">
        <f t="shared" ca="1" si="172"/>
        <v>150098.01624737176</v>
      </c>
      <c r="T493" s="3">
        <f t="shared" ca="1" si="173"/>
        <v>47079.252472436929</v>
      </c>
      <c r="U493" s="3">
        <f t="shared" ca="1" si="174"/>
        <v>103018.76377493484</v>
      </c>
    </row>
    <row r="494" spans="1:21" x14ac:dyDescent="0.3">
      <c r="A494" s="3">
        <f t="shared" ca="1" si="155"/>
        <v>1</v>
      </c>
      <c r="B494" s="3" t="str">
        <f t="shared" ca="1" si="156"/>
        <v>Men</v>
      </c>
      <c r="C494" s="3">
        <f t="shared" ca="1" si="157"/>
        <v>31</v>
      </c>
      <c r="D494" s="3">
        <f t="shared" ca="1" si="158"/>
        <v>6</v>
      </c>
      <c r="E494" s="3" t="str">
        <f t="shared" ca="1" si="159"/>
        <v>Agriculture</v>
      </c>
      <c r="F494" s="3">
        <f t="shared" ca="1" si="160"/>
        <v>3</v>
      </c>
      <c r="G494" s="3" t="str">
        <f t="shared" ca="1" si="154"/>
        <v>University</v>
      </c>
      <c r="H494" s="3">
        <f t="shared" ca="1" si="161"/>
        <v>2</v>
      </c>
      <c r="I494" s="3">
        <f t="shared" ca="1" si="162"/>
        <v>2</v>
      </c>
      <c r="J494" s="3">
        <f t="shared" ca="1" si="163"/>
        <v>86258</v>
      </c>
      <c r="K494" s="3">
        <f t="shared" ca="1" si="164"/>
        <v>9</v>
      </c>
      <c r="L494" s="3" t="str">
        <f t="shared" ca="1" si="165"/>
        <v>New Foundland</v>
      </c>
      <c r="M494" s="3">
        <f t="shared" ca="1" si="168"/>
        <v>431290</v>
      </c>
      <c r="N494" s="3">
        <f t="shared" ca="1" si="166"/>
        <v>17532.554152806639</v>
      </c>
      <c r="O494" s="3">
        <f t="shared" ca="1" si="169"/>
        <v>72440.001811704147</v>
      </c>
      <c r="P494" s="3">
        <f t="shared" ca="1" si="167"/>
        <v>32760</v>
      </c>
      <c r="Q494" s="3">
        <f t="shared" ca="1" si="170"/>
        <v>21448.916343114841</v>
      </c>
      <c r="R494" s="3">
        <f t="shared" ca="1" si="171"/>
        <v>42996.569900244373</v>
      </c>
      <c r="S494" s="3">
        <f t="shared" ca="1" si="172"/>
        <v>546726.57171194849</v>
      </c>
      <c r="T494" s="3">
        <f t="shared" ca="1" si="173"/>
        <v>71741.470495921472</v>
      </c>
      <c r="U494" s="3">
        <f t="shared" ca="1" si="174"/>
        <v>474985.10121602705</v>
      </c>
    </row>
    <row r="495" spans="1:21" x14ac:dyDescent="0.3">
      <c r="A495" s="3">
        <f t="shared" ca="1" si="155"/>
        <v>1</v>
      </c>
      <c r="B495" s="3" t="str">
        <f t="shared" ca="1" si="156"/>
        <v>Men</v>
      </c>
      <c r="C495" s="3">
        <f t="shared" ca="1" si="157"/>
        <v>39</v>
      </c>
      <c r="D495" s="3">
        <f t="shared" ca="1" si="158"/>
        <v>3</v>
      </c>
      <c r="E495" s="3" t="str">
        <f t="shared" ca="1" si="159"/>
        <v>Teaching</v>
      </c>
      <c r="F495" s="3">
        <f t="shared" ca="1" si="160"/>
        <v>2</v>
      </c>
      <c r="G495" s="3" t="str">
        <f t="shared" ca="1" si="154"/>
        <v>College</v>
      </c>
      <c r="H495" s="3">
        <f t="shared" ca="1" si="161"/>
        <v>0</v>
      </c>
      <c r="I495" s="3">
        <f t="shared" ca="1" si="162"/>
        <v>1</v>
      </c>
      <c r="J495" s="3">
        <f t="shared" ca="1" si="163"/>
        <v>36813</v>
      </c>
      <c r="K495" s="3">
        <f t="shared" ca="1" si="164"/>
        <v>13</v>
      </c>
      <c r="L495" s="3" t="str">
        <f t="shared" ca="1" si="165"/>
        <v>Prince Edward Island</v>
      </c>
      <c r="M495" s="3">
        <f t="shared" ca="1" si="168"/>
        <v>147252</v>
      </c>
      <c r="N495" s="3">
        <f t="shared" ca="1" si="166"/>
        <v>62371.807038111248</v>
      </c>
      <c r="O495" s="3">
        <f t="shared" ca="1" si="169"/>
        <v>11785.335720114132</v>
      </c>
      <c r="P495" s="3">
        <f t="shared" ca="1" si="167"/>
        <v>2263</v>
      </c>
      <c r="Q495" s="3">
        <f t="shared" ca="1" si="170"/>
        <v>24150.233914567201</v>
      </c>
      <c r="R495" s="3">
        <f t="shared" ca="1" si="171"/>
        <v>18636.47134146528</v>
      </c>
      <c r="S495" s="3">
        <f t="shared" ca="1" si="172"/>
        <v>177673.8070615794</v>
      </c>
      <c r="T495" s="3">
        <f t="shared" ca="1" si="173"/>
        <v>88785.04095267845</v>
      </c>
      <c r="U495" s="3">
        <f t="shared" ca="1" si="174"/>
        <v>88888.766108900949</v>
      </c>
    </row>
    <row r="496" spans="1:21" x14ac:dyDescent="0.3">
      <c r="A496" s="3">
        <f t="shared" ca="1" si="155"/>
        <v>1</v>
      </c>
      <c r="B496" s="3" t="str">
        <f t="shared" ca="1" si="156"/>
        <v>Men</v>
      </c>
      <c r="C496" s="3">
        <f t="shared" ca="1" si="157"/>
        <v>31</v>
      </c>
      <c r="D496" s="3">
        <f t="shared" ca="1" si="158"/>
        <v>6</v>
      </c>
      <c r="E496" s="3" t="str">
        <f t="shared" ca="1" si="159"/>
        <v>Agriculture</v>
      </c>
      <c r="F496" s="3">
        <f t="shared" ca="1" si="160"/>
        <v>1</v>
      </c>
      <c r="G496" s="3" t="str">
        <f t="shared" ca="1" si="154"/>
        <v>High School</v>
      </c>
      <c r="H496" s="3">
        <f t="shared" ca="1" si="161"/>
        <v>3</v>
      </c>
      <c r="I496" s="3">
        <f t="shared" ca="1" si="162"/>
        <v>1</v>
      </c>
      <c r="J496" s="3">
        <f t="shared" ca="1" si="163"/>
        <v>89759</v>
      </c>
      <c r="K496" s="3">
        <f t="shared" ca="1" si="164"/>
        <v>3</v>
      </c>
      <c r="L496" s="3" t="str">
        <f t="shared" ca="1" si="165"/>
        <v>Northwest TR</v>
      </c>
      <c r="M496" s="3">
        <f t="shared" ca="1" si="168"/>
        <v>269277</v>
      </c>
      <c r="N496" s="3">
        <f t="shared" ca="1" si="166"/>
        <v>29169.184024015714</v>
      </c>
      <c r="O496" s="3">
        <f t="shared" ca="1" si="169"/>
        <v>57480.019809009995</v>
      </c>
      <c r="P496" s="3">
        <f t="shared" ca="1" si="167"/>
        <v>28283</v>
      </c>
      <c r="Q496" s="3">
        <f t="shared" ca="1" si="170"/>
        <v>69919.327497519422</v>
      </c>
      <c r="R496" s="3">
        <f t="shared" ca="1" si="171"/>
        <v>127137.79305020123</v>
      </c>
      <c r="S496" s="3">
        <f t="shared" ca="1" si="172"/>
        <v>453894.81285921123</v>
      </c>
      <c r="T496" s="3">
        <f t="shared" ca="1" si="173"/>
        <v>127371.51152153514</v>
      </c>
      <c r="U496" s="3">
        <f t="shared" ca="1" si="174"/>
        <v>326523.30133767612</v>
      </c>
    </row>
    <row r="497" spans="1:21" x14ac:dyDescent="0.3">
      <c r="A497" s="3">
        <f t="shared" ca="1" si="155"/>
        <v>1</v>
      </c>
      <c r="B497" s="3" t="str">
        <f t="shared" ca="1" si="156"/>
        <v>Men</v>
      </c>
      <c r="C497" s="3">
        <f t="shared" ca="1" si="157"/>
        <v>40</v>
      </c>
      <c r="D497" s="3">
        <f t="shared" ca="1" si="158"/>
        <v>5</v>
      </c>
      <c r="E497" s="3" t="str">
        <f t="shared" ca="1" si="159"/>
        <v>General Work</v>
      </c>
      <c r="F497" s="3">
        <f t="shared" ca="1" si="160"/>
        <v>1</v>
      </c>
      <c r="G497" s="3" t="str">
        <f t="shared" ca="1" si="154"/>
        <v>High School</v>
      </c>
      <c r="H497" s="3">
        <f t="shared" ca="1" si="161"/>
        <v>0</v>
      </c>
      <c r="I497" s="3">
        <f t="shared" ca="1" si="162"/>
        <v>3</v>
      </c>
      <c r="J497" s="3">
        <f t="shared" ca="1" si="163"/>
        <v>60029</v>
      </c>
      <c r="K497" s="3">
        <f t="shared" ca="1" si="164"/>
        <v>1</v>
      </c>
      <c r="L497" s="3" t="str">
        <f t="shared" ca="1" si="165"/>
        <v>Yukon</v>
      </c>
      <c r="M497" s="3">
        <f t="shared" ca="1" si="168"/>
        <v>360174</v>
      </c>
      <c r="N497" s="3">
        <f t="shared" ca="1" si="166"/>
        <v>250610.30252086342</v>
      </c>
      <c r="O497" s="3">
        <f t="shared" ca="1" si="169"/>
        <v>106042.42882127957</v>
      </c>
      <c r="P497" s="3">
        <f t="shared" ca="1" si="167"/>
        <v>29677</v>
      </c>
      <c r="Q497" s="3">
        <f t="shared" ca="1" si="170"/>
        <v>27274.202645768433</v>
      </c>
      <c r="R497" s="3">
        <f t="shared" ca="1" si="171"/>
        <v>52043.83412045642</v>
      </c>
      <c r="S497" s="3">
        <f t="shared" ca="1" si="172"/>
        <v>518260.26294173597</v>
      </c>
      <c r="T497" s="3">
        <f t="shared" ca="1" si="173"/>
        <v>307561.50516663183</v>
      </c>
      <c r="U497" s="3">
        <f t="shared" ca="1" si="174"/>
        <v>210698.75777510414</v>
      </c>
    </row>
    <row r="498" spans="1:21" x14ac:dyDescent="0.3">
      <c r="A498" s="3">
        <f t="shared" ca="1" si="155"/>
        <v>2</v>
      </c>
      <c r="B498" s="3" t="str">
        <f t="shared" ca="1" si="156"/>
        <v>Women</v>
      </c>
      <c r="C498" s="3">
        <f t="shared" ca="1" si="157"/>
        <v>45</v>
      </c>
      <c r="D498" s="3">
        <f t="shared" ca="1" si="158"/>
        <v>3</v>
      </c>
      <c r="E498" s="3" t="str">
        <f t="shared" ca="1" si="159"/>
        <v>Teaching</v>
      </c>
      <c r="F498" s="3">
        <f t="shared" ca="1" si="160"/>
        <v>5</v>
      </c>
      <c r="G498" s="3" t="str">
        <f t="shared" ca="1" si="154"/>
        <v>Other</v>
      </c>
      <c r="H498" s="3">
        <f t="shared" ca="1" si="161"/>
        <v>4</v>
      </c>
      <c r="I498" s="3">
        <f t="shared" ca="1" si="162"/>
        <v>1</v>
      </c>
      <c r="J498" s="3">
        <f t="shared" ca="1" si="163"/>
        <v>45730</v>
      </c>
      <c r="K498" s="3">
        <f t="shared" ca="1" si="164"/>
        <v>5</v>
      </c>
      <c r="L498" s="3" t="str">
        <f t="shared" ca="1" si="165"/>
        <v>Nunavut</v>
      </c>
      <c r="M498" s="3">
        <f t="shared" ca="1" si="168"/>
        <v>137190</v>
      </c>
      <c r="N498" s="3">
        <f t="shared" ca="1" si="166"/>
        <v>85474.060667234327</v>
      </c>
      <c r="O498" s="3">
        <f t="shared" ca="1" si="169"/>
        <v>7260.0156981680238</v>
      </c>
      <c r="P498" s="3">
        <f t="shared" ca="1" si="167"/>
        <v>4595</v>
      </c>
      <c r="Q498" s="3">
        <f t="shared" ca="1" si="170"/>
        <v>6061.841281374348</v>
      </c>
      <c r="R498" s="3">
        <f t="shared" ca="1" si="171"/>
        <v>45751.392746028905</v>
      </c>
      <c r="S498" s="3">
        <f t="shared" ca="1" si="172"/>
        <v>190201.40844419692</v>
      </c>
      <c r="T498" s="3">
        <f t="shared" ca="1" si="173"/>
        <v>96130.901948608676</v>
      </c>
      <c r="U498" s="3">
        <f t="shared" ca="1" si="174"/>
        <v>94070.506495588241</v>
      </c>
    </row>
    <row r="499" spans="1:21" x14ac:dyDescent="0.3">
      <c r="A499" s="3">
        <f t="shared" ca="1" si="155"/>
        <v>1</v>
      </c>
      <c r="B499" s="3" t="str">
        <f t="shared" ca="1" si="156"/>
        <v>Men</v>
      </c>
      <c r="C499" s="3">
        <f t="shared" ca="1" si="157"/>
        <v>36</v>
      </c>
      <c r="D499" s="3">
        <f t="shared" ca="1" si="158"/>
        <v>1</v>
      </c>
      <c r="E499" s="3" t="str">
        <f t="shared" ca="1" si="159"/>
        <v>Health</v>
      </c>
      <c r="F499" s="3">
        <f t="shared" ca="1" si="160"/>
        <v>1</v>
      </c>
      <c r="G499" s="3" t="str">
        <f t="shared" ca="1" si="154"/>
        <v>High School</v>
      </c>
      <c r="H499" s="3">
        <f t="shared" ca="1" si="161"/>
        <v>4</v>
      </c>
      <c r="I499" s="3">
        <f t="shared" ca="1" si="162"/>
        <v>1</v>
      </c>
      <c r="J499" s="3">
        <f t="shared" ca="1" si="163"/>
        <v>59254</v>
      </c>
      <c r="K499" s="3">
        <f t="shared" ca="1" si="164"/>
        <v>4</v>
      </c>
      <c r="L499" s="3" t="str">
        <f t="shared" ca="1" si="165"/>
        <v>Alberta</v>
      </c>
      <c r="M499" s="3">
        <f t="shared" ca="1" si="168"/>
        <v>355524</v>
      </c>
      <c r="N499" s="3">
        <f t="shared" ca="1" si="166"/>
        <v>203029.1791459503</v>
      </c>
      <c r="O499" s="3">
        <f t="shared" ca="1" si="169"/>
        <v>887.67795329646253</v>
      </c>
      <c r="P499" s="3">
        <f t="shared" ca="1" si="167"/>
        <v>83</v>
      </c>
      <c r="Q499" s="3">
        <f t="shared" ca="1" si="170"/>
        <v>49337.249534937298</v>
      </c>
      <c r="R499" s="3">
        <f t="shared" ca="1" si="171"/>
        <v>50956.550919769033</v>
      </c>
      <c r="S499" s="3">
        <f t="shared" ca="1" si="172"/>
        <v>407368.2288730655</v>
      </c>
      <c r="T499" s="3">
        <f t="shared" ca="1" si="173"/>
        <v>252449.42868088759</v>
      </c>
      <c r="U499" s="3">
        <f t="shared" ca="1" si="174"/>
        <v>154918.80019217791</v>
      </c>
    </row>
    <row r="500" spans="1:21" x14ac:dyDescent="0.3">
      <c r="A500" s="3">
        <f t="shared" ca="1" si="155"/>
        <v>1</v>
      </c>
      <c r="B500" s="3" t="str">
        <f t="shared" ca="1" si="156"/>
        <v>Men</v>
      </c>
      <c r="C500" s="3">
        <f t="shared" ca="1" si="157"/>
        <v>41</v>
      </c>
      <c r="D500" s="3">
        <f t="shared" ca="1" si="158"/>
        <v>3</v>
      </c>
      <c r="E500" s="3" t="str">
        <f t="shared" ca="1" si="159"/>
        <v>Teaching</v>
      </c>
      <c r="F500" s="3">
        <f t="shared" ca="1" si="160"/>
        <v>4</v>
      </c>
      <c r="G500" s="3" t="str">
        <f t="shared" ca="1" si="154"/>
        <v>Technical</v>
      </c>
      <c r="H500" s="3">
        <f t="shared" ca="1" si="161"/>
        <v>3</v>
      </c>
      <c r="I500" s="3">
        <f t="shared" ca="1" si="162"/>
        <v>2</v>
      </c>
      <c r="J500" s="3">
        <f t="shared" ca="1" si="163"/>
        <v>58194</v>
      </c>
      <c r="K500" s="3">
        <f t="shared" ca="1" si="164"/>
        <v>6</v>
      </c>
      <c r="L500" s="3" t="str">
        <f t="shared" ca="1" si="165"/>
        <v>Saskatchewan</v>
      </c>
      <c r="M500" s="3">
        <f t="shared" ca="1" si="168"/>
        <v>232776</v>
      </c>
      <c r="N500" s="3">
        <f t="shared" ca="1" si="166"/>
        <v>124983.23544604334</v>
      </c>
      <c r="O500" s="3">
        <f t="shared" ca="1" si="169"/>
        <v>79180.615966990052</v>
      </c>
      <c r="P500" s="3">
        <f t="shared" ca="1" si="167"/>
        <v>39273</v>
      </c>
      <c r="Q500" s="3">
        <f t="shared" ca="1" si="170"/>
        <v>25234.913264882533</v>
      </c>
      <c r="R500" s="3">
        <f t="shared" ca="1" si="171"/>
        <v>3416.5323220051964</v>
      </c>
      <c r="S500" s="3">
        <f t="shared" ca="1" si="172"/>
        <v>315373.14828899526</v>
      </c>
      <c r="T500" s="3">
        <f t="shared" ca="1" si="173"/>
        <v>189491.14871092589</v>
      </c>
      <c r="U500" s="3">
        <f t="shared" ca="1" si="174"/>
        <v>125881.99957806937</v>
      </c>
    </row>
    <row r="501" spans="1:21" x14ac:dyDescent="0.3">
      <c r="A501" s="3">
        <f t="shared" ca="1" si="155"/>
        <v>2</v>
      </c>
      <c r="B501" s="3" t="str">
        <f t="shared" ca="1" si="156"/>
        <v>Women</v>
      </c>
      <c r="C501" s="3">
        <f t="shared" ca="1" si="157"/>
        <v>35</v>
      </c>
      <c r="D501" s="3">
        <f t="shared" ca="1" si="158"/>
        <v>1</v>
      </c>
      <c r="E501" s="3" t="str">
        <f t="shared" ca="1" si="159"/>
        <v>Health</v>
      </c>
      <c r="F501" s="3">
        <f t="shared" ca="1" si="160"/>
        <v>3</v>
      </c>
      <c r="G501" s="3" t="str">
        <f t="shared" ca="1" si="154"/>
        <v>University</v>
      </c>
      <c r="H501" s="3">
        <f t="shared" ca="1" si="161"/>
        <v>3</v>
      </c>
      <c r="I501" s="3">
        <f t="shared" ca="1" si="162"/>
        <v>3</v>
      </c>
      <c r="J501" s="3">
        <f t="shared" ca="1" si="163"/>
        <v>43280</v>
      </c>
      <c r="K501" s="3">
        <f t="shared" ca="1" si="164"/>
        <v>10</v>
      </c>
      <c r="L501" s="3" t="str">
        <f t="shared" ca="1" si="165"/>
        <v>New Brunckwick</v>
      </c>
      <c r="M501" s="3">
        <f t="shared" ca="1" si="168"/>
        <v>173120</v>
      </c>
      <c r="N501" s="3">
        <f t="shared" ca="1" si="166"/>
        <v>467.11871190889258</v>
      </c>
      <c r="O501" s="3">
        <f t="shared" ca="1" si="169"/>
        <v>18064.91201209959</v>
      </c>
      <c r="P501" s="3">
        <f t="shared" ca="1" si="167"/>
        <v>10229</v>
      </c>
      <c r="Q501" s="3">
        <f t="shared" ca="1" si="170"/>
        <v>40912.964717141716</v>
      </c>
      <c r="R501" s="3">
        <f t="shared" ca="1" si="171"/>
        <v>4158.1732449950096</v>
      </c>
      <c r="S501" s="3">
        <f t="shared" ca="1" si="172"/>
        <v>195343.08525709459</v>
      </c>
      <c r="T501" s="3">
        <f t="shared" ca="1" si="173"/>
        <v>51609.08342905061</v>
      </c>
      <c r="U501" s="3">
        <f t="shared" ca="1" si="174"/>
        <v>143734.00182804398</v>
      </c>
    </row>
    <row r="502" spans="1:21" x14ac:dyDescent="0.3">
      <c r="A502" s="3">
        <f t="shared" ca="1" si="155"/>
        <v>2</v>
      </c>
      <c r="B502" s="3" t="str">
        <f t="shared" ca="1" si="156"/>
        <v>Women</v>
      </c>
      <c r="C502" s="3">
        <f t="shared" ca="1" si="157"/>
        <v>26</v>
      </c>
      <c r="D502" s="3">
        <f t="shared" ca="1" si="158"/>
        <v>2</v>
      </c>
      <c r="E502" s="3" t="str">
        <f t="shared" ca="1" si="159"/>
        <v>Construction</v>
      </c>
      <c r="F502" s="3">
        <f t="shared" ca="1" si="160"/>
        <v>3</v>
      </c>
      <c r="G502" s="3" t="str">
        <f t="shared" ca="1" si="154"/>
        <v>University</v>
      </c>
      <c r="H502" s="3">
        <f t="shared" ca="1" si="161"/>
        <v>1</v>
      </c>
      <c r="I502" s="3">
        <f t="shared" ca="1" si="162"/>
        <v>2</v>
      </c>
      <c r="J502" s="3">
        <f t="shared" ca="1" si="163"/>
        <v>43280</v>
      </c>
      <c r="K502" s="3">
        <f t="shared" ca="1" si="164"/>
        <v>13</v>
      </c>
      <c r="L502" s="3" t="str">
        <f t="shared" ca="1" si="165"/>
        <v>Prince Edward Island</v>
      </c>
      <c r="M502" s="3">
        <f t="shared" ca="1" si="168"/>
        <v>173120</v>
      </c>
      <c r="N502" s="3">
        <f t="shared" ca="1" si="166"/>
        <v>35810.914881803692</v>
      </c>
      <c r="O502" s="3">
        <f t="shared" ca="1" si="169"/>
        <v>67787.401021931015</v>
      </c>
      <c r="P502" s="3">
        <f t="shared" ca="1" si="167"/>
        <v>63172</v>
      </c>
      <c r="Q502" s="3">
        <f t="shared" ca="1" si="170"/>
        <v>37313.878061232419</v>
      </c>
      <c r="R502" s="3">
        <f t="shared" ca="1" si="171"/>
        <v>29956.697511479651</v>
      </c>
      <c r="S502" s="3">
        <f t="shared" ca="1" si="172"/>
        <v>270864.0985334107</v>
      </c>
      <c r="T502" s="3">
        <f t="shared" ca="1" si="173"/>
        <v>136296.79294303613</v>
      </c>
      <c r="U502" s="3">
        <f t="shared" ca="1" si="174"/>
        <v>134567.30559037457</v>
      </c>
    </row>
    <row r="503" spans="1:21" x14ac:dyDescent="0.3">
      <c r="A503" s="3">
        <f t="shared" ca="1" si="155"/>
        <v>1</v>
      </c>
      <c r="B503" s="3" t="str">
        <f t="shared" ca="1" si="156"/>
        <v>Men</v>
      </c>
      <c r="C503" s="3">
        <f t="shared" ca="1" si="157"/>
        <v>28</v>
      </c>
      <c r="D503" s="3">
        <f t="shared" ca="1" si="158"/>
        <v>3</v>
      </c>
      <c r="E503" s="3" t="str">
        <f t="shared" ca="1" si="159"/>
        <v>Teaching</v>
      </c>
      <c r="F503" s="3">
        <f t="shared" ca="1" si="160"/>
        <v>4</v>
      </c>
      <c r="G503" s="3" t="str">
        <f t="shared" ca="1" si="154"/>
        <v>Technical</v>
      </c>
      <c r="H503" s="3">
        <f t="shared" ca="1" si="161"/>
        <v>1</v>
      </c>
      <c r="I503" s="3">
        <f t="shared" ca="1" si="162"/>
        <v>2</v>
      </c>
      <c r="J503" s="3">
        <f t="shared" ca="1" si="163"/>
        <v>59448</v>
      </c>
      <c r="K503" s="3">
        <f t="shared" ca="1" si="164"/>
        <v>4</v>
      </c>
      <c r="L503" s="3" t="str">
        <f t="shared" ca="1" si="165"/>
        <v>Alberta</v>
      </c>
      <c r="M503" s="3">
        <f t="shared" ca="1" si="168"/>
        <v>237792</v>
      </c>
      <c r="N503" s="3">
        <f t="shared" ca="1" si="166"/>
        <v>1663.4458313709731</v>
      </c>
      <c r="O503" s="3">
        <f t="shared" ca="1" si="169"/>
        <v>83420.635376018618</v>
      </c>
      <c r="P503" s="3">
        <f t="shared" ca="1" si="167"/>
        <v>18885</v>
      </c>
      <c r="Q503" s="3">
        <f t="shared" ca="1" si="170"/>
        <v>49556.784004979614</v>
      </c>
      <c r="R503" s="3">
        <f t="shared" ca="1" si="171"/>
        <v>3981.0419047102741</v>
      </c>
      <c r="S503" s="3">
        <f t="shared" ca="1" si="172"/>
        <v>325193.67728072888</v>
      </c>
      <c r="T503" s="3">
        <f t="shared" ca="1" si="173"/>
        <v>70105.229836350583</v>
      </c>
      <c r="U503" s="3">
        <f t="shared" ca="1" si="174"/>
        <v>255088.44744437828</v>
      </c>
    </row>
    <row r="504" spans="1:21" x14ac:dyDescent="0.3">
      <c r="A504" s="3">
        <f t="shared" ca="1" si="155"/>
        <v>1</v>
      </c>
      <c r="B504" s="3" t="str">
        <f t="shared" ca="1" si="156"/>
        <v>Men</v>
      </c>
      <c r="C504" s="3">
        <f t="shared" ca="1" si="157"/>
        <v>31</v>
      </c>
      <c r="D504" s="3">
        <f t="shared" ca="1" si="158"/>
        <v>3</v>
      </c>
      <c r="E504" s="3" t="str">
        <f t="shared" ca="1" si="159"/>
        <v>Teaching</v>
      </c>
      <c r="F504" s="3">
        <f t="shared" ca="1" si="160"/>
        <v>2</v>
      </c>
      <c r="G504" s="3" t="str">
        <f t="shared" ca="1" si="154"/>
        <v>College</v>
      </c>
      <c r="H504" s="3">
        <f t="shared" ca="1" si="161"/>
        <v>3</v>
      </c>
      <c r="I504" s="3">
        <f t="shared" ca="1" si="162"/>
        <v>3</v>
      </c>
      <c r="J504" s="3">
        <f t="shared" ca="1" si="163"/>
        <v>60462</v>
      </c>
      <c r="K504" s="3">
        <f t="shared" ca="1" si="164"/>
        <v>9</v>
      </c>
      <c r="L504" s="3" t="str">
        <f t="shared" ca="1" si="165"/>
        <v>New Foundland</v>
      </c>
      <c r="M504" s="3">
        <f t="shared" ca="1" si="168"/>
        <v>241848</v>
      </c>
      <c r="N504" s="3">
        <f t="shared" ca="1" si="166"/>
        <v>121341.97590069515</v>
      </c>
      <c r="O504" s="3">
        <f t="shared" ca="1" si="169"/>
        <v>8673.2115359771924</v>
      </c>
      <c r="P504" s="3">
        <f t="shared" ca="1" si="167"/>
        <v>620</v>
      </c>
      <c r="Q504" s="3">
        <f t="shared" ca="1" si="170"/>
        <v>50848.227526425741</v>
      </c>
      <c r="R504" s="3">
        <f t="shared" ca="1" si="171"/>
        <v>88670.695070228016</v>
      </c>
      <c r="S504" s="3">
        <f t="shared" ca="1" si="172"/>
        <v>339191.90660620522</v>
      </c>
      <c r="T504" s="3">
        <f t="shared" ca="1" si="173"/>
        <v>172810.2034271209</v>
      </c>
      <c r="U504" s="3">
        <f t="shared" ca="1" si="174"/>
        <v>166381.70317908432</v>
      </c>
    </row>
  </sheetData>
  <mergeCells count="1">
    <mergeCell ref="W3:X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0D93-BB8E-4E64-B40F-973C81B865EF}">
  <sheetPr>
    <tabColor theme="5" tint="-0.249977111117893"/>
  </sheetPr>
  <dimension ref="A1:AS511"/>
  <sheetViews>
    <sheetView topLeftCell="AB1" workbookViewId="0">
      <selection activeCell="AS2" sqref="AS2"/>
    </sheetView>
  </sheetViews>
  <sheetFormatPr defaultRowHeight="14.4" x14ac:dyDescent="0.3"/>
  <cols>
    <col min="2" max="2" width="7.6640625" bestFit="1" customWidth="1"/>
    <col min="3" max="3" width="4.6640625" bestFit="1" customWidth="1"/>
    <col min="4" max="4" width="7.44140625" bestFit="1" customWidth="1"/>
    <col min="6" max="6" width="8" customWidth="1"/>
    <col min="7" max="7" width="12.21875" bestFit="1" customWidth="1"/>
    <col min="11" max="11" width="11.44140625" bestFit="1" customWidth="1"/>
    <col min="14" max="14" width="12.21875" bestFit="1" customWidth="1"/>
    <col min="15" max="15" width="9.77734375" bestFit="1" customWidth="1"/>
    <col min="16" max="18" width="9.77734375" customWidth="1"/>
    <col min="22" max="22" width="10.88671875" customWidth="1"/>
    <col min="23" max="23" width="14.5546875" customWidth="1"/>
    <col min="24" max="26" width="19.6640625" style="6" customWidth="1"/>
    <col min="27" max="27" width="25.77734375" style="6" bestFit="1" customWidth="1"/>
    <col min="28" max="28" width="7.77734375" style="6" customWidth="1"/>
    <col min="29" max="29" width="15.33203125" bestFit="1" customWidth="1"/>
    <col min="30" max="30" width="12.77734375" customWidth="1"/>
    <col min="31" max="31" width="13.21875" customWidth="1"/>
    <col min="32" max="32" width="15.109375" bestFit="1" customWidth="1"/>
    <col min="33" max="33" width="15.6640625" bestFit="1" customWidth="1"/>
    <col min="34" max="34" width="10" bestFit="1" customWidth="1"/>
    <col min="35" max="35" width="13.5546875" customWidth="1"/>
    <col min="36" max="36" width="9.77734375" bestFit="1" customWidth="1"/>
    <col min="38" max="38" width="9.77734375" bestFit="1" customWidth="1"/>
    <col min="40" max="40" width="12.109375" bestFit="1" customWidth="1"/>
  </cols>
  <sheetData>
    <row r="1" spans="1:45" ht="15" thickBot="1" x14ac:dyDescent="0.35">
      <c r="A1" s="29" t="s">
        <v>61</v>
      </c>
      <c r="B1" s="38"/>
      <c r="C1" s="38"/>
      <c r="D1" s="38"/>
      <c r="E1" s="38"/>
      <c r="F1" s="38"/>
      <c r="G1" s="38"/>
    </row>
    <row r="2" spans="1:45" ht="15" thickBot="1" x14ac:dyDescent="0.35">
      <c r="A2" s="39" t="s">
        <v>48</v>
      </c>
      <c r="B2" s="39"/>
      <c r="D2" s="32" t="s">
        <v>50</v>
      </c>
      <c r="E2" s="42"/>
      <c r="F2" s="42"/>
      <c r="G2" s="33"/>
      <c r="H2" s="149" t="s">
        <v>62</v>
      </c>
      <c r="I2" s="147"/>
      <c r="J2" s="40" t="s">
        <v>63</v>
      </c>
      <c r="K2" s="40"/>
      <c r="L2" s="40"/>
      <c r="M2" s="40"/>
      <c r="N2" s="40"/>
      <c r="O2" s="40"/>
      <c r="P2" s="2"/>
      <c r="Q2" s="32" t="s">
        <v>64</v>
      </c>
      <c r="R2" s="42"/>
      <c r="S2" s="33"/>
      <c r="U2" s="32" t="s">
        <v>65</v>
      </c>
      <c r="V2" s="33"/>
      <c r="X2" s="30" t="s">
        <v>52</v>
      </c>
      <c r="Y2" s="31"/>
      <c r="AA2" s="23" t="s">
        <v>68</v>
      </c>
      <c r="AC2" s="1" t="s">
        <v>71</v>
      </c>
      <c r="AD2">
        <f ca="1">AVERAGE(Table!$Q:$Q)</f>
        <v>29757.142270719949</v>
      </c>
      <c r="AH2" s="1" t="s">
        <v>53</v>
      </c>
      <c r="AI2" s="27">
        <v>80000</v>
      </c>
      <c r="AS2" s="1" t="s">
        <v>59</v>
      </c>
    </row>
    <row r="3" spans="1:45" ht="15" thickBot="1" x14ac:dyDescent="0.35">
      <c r="A3" s="4" t="s">
        <v>47</v>
      </c>
      <c r="B3" s="4" t="s">
        <v>49</v>
      </c>
      <c r="D3" s="142" t="s">
        <v>47</v>
      </c>
      <c r="E3" s="143" t="s">
        <v>49</v>
      </c>
      <c r="F3" s="46"/>
      <c r="G3" s="144"/>
      <c r="H3" s="148">
        <f ca="1">AVERAGE(Table!C:C)</f>
        <v>34.65</v>
      </c>
      <c r="I3" s="46"/>
      <c r="J3" s="145" t="s">
        <v>4</v>
      </c>
      <c r="K3" s="10" t="s">
        <v>5</v>
      </c>
      <c r="L3" s="10" t="s">
        <v>6</v>
      </c>
      <c r="M3" s="10" t="s">
        <v>7</v>
      </c>
      <c r="N3" s="10" t="s">
        <v>8</v>
      </c>
      <c r="O3" s="11" t="s">
        <v>9</v>
      </c>
      <c r="P3" s="1"/>
      <c r="Q3" s="150"/>
      <c r="R3" s="46"/>
      <c r="S3" s="144"/>
      <c r="U3" s="150"/>
      <c r="V3" s="144"/>
      <c r="X3" s="30"/>
      <c r="Y3" s="31"/>
      <c r="Z3" s="26"/>
      <c r="AA3" s="151"/>
      <c r="AB3" s="7"/>
      <c r="AC3" s="29" t="s">
        <v>74</v>
      </c>
      <c r="AD3" s="29"/>
      <c r="AE3" s="29"/>
      <c r="AF3" s="29"/>
      <c r="AG3" s="40" t="s">
        <v>73</v>
      </c>
      <c r="AH3" s="40"/>
      <c r="AI3" s="40"/>
      <c r="AJ3" s="40"/>
      <c r="AK3" s="40"/>
      <c r="AL3" s="41"/>
      <c r="AM3" s="41"/>
      <c r="AN3" s="43" t="s">
        <v>56</v>
      </c>
      <c r="AO3" s="45"/>
      <c r="AP3" s="43" t="s">
        <v>57</v>
      </c>
      <c r="AQ3" s="44"/>
      <c r="AS3" s="8">
        <v>0.3</v>
      </c>
    </row>
    <row r="4" spans="1:45" ht="15" thickBot="1" x14ac:dyDescent="0.35">
      <c r="A4" s="5">
        <f ca="1">IF(Table!B5= "Men", 1, 0)</f>
        <v>1</v>
      </c>
      <c r="B4" s="5">
        <f ca="1">IF(Table!B5 = "Women", 1, 0)</f>
        <v>0</v>
      </c>
      <c r="D4" s="17">
        <f ca="1">SUM(A4:A500)</f>
        <v>249</v>
      </c>
      <c r="E4" s="18">
        <f ca="1">SUM(B4:B500)</f>
        <v>248</v>
      </c>
      <c r="F4" s="18"/>
      <c r="G4" s="19"/>
      <c r="H4" s="18"/>
      <c r="I4" s="19"/>
      <c r="J4" s="146">
        <f ca="1">IF(Table!E5= "Health", 1,0)</f>
        <v>0</v>
      </c>
      <c r="K4" s="5">
        <f ca="1">IF(Table!E5= "Construction", 1,0)</f>
        <v>0</v>
      </c>
      <c r="L4" s="5">
        <f ca="1">IF(Table!E5= "Teaching", 1,0)</f>
        <v>0</v>
      </c>
      <c r="M4" s="5">
        <f ca="1">IF(Table!E5= "IT", 1,0)</f>
        <v>0</v>
      </c>
      <c r="N4" s="5">
        <f ca="1">IF(Table!E5= "General Work", 1,0)</f>
        <v>1</v>
      </c>
      <c r="O4" s="13">
        <f ca="1">IF(Table!E5= "Agriculture", 1,0)</f>
        <v>0</v>
      </c>
      <c r="Q4" s="17"/>
      <c r="R4" s="18"/>
      <c r="S4" s="19"/>
      <c r="U4" s="17">
        <f ca="1">AVERAGE(Table!J:J)</f>
        <v>56834.18</v>
      </c>
      <c r="V4" s="19"/>
      <c r="X4" s="34">
        <f ca="1">(Table!O5/Table!I5)</f>
        <v>13294.24416129818</v>
      </c>
      <c r="Y4" s="35"/>
      <c r="Z4" s="25"/>
      <c r="AA4" s="24">
        <f ca="1">AVERAGE(X4:X4)</f>
        <v>13294.24416129818</v>
      </c>
      <c r="AC4">
        <f ca="1">IF(Table!Q5&gt;'Solution Basic XCEL'!AD2,1,0)</f>
        <v>1</v>
      </c>
      <c r="AF4" s="1">
        <f ca="1">SUM(AE5:AE500)</f>
        <v>388</v>
      </c>
      <c r="AH4">
        <f ca="1">IF(Table!T5&gt;'Solution Basic XCEL'!$AI$2, 1,0)</f>
        <v>1</v>
      </c>
      <c r="AI4" s="1">
        <f ca="1">SUM(AH4:AH500)</f>
        <v>389</v>
      </c>
      <c r="AN4" s="28">
        <f ca="1">(Table!N5/Table!M5)</f>
        <v>0.61480927203308311</v>
      </c>
      <c r="AP4">
        <f ca="1">IF(AN4&lt;$AS$3, 1,0)</f>
        <v>0</v>
      </c>
    </row>
    <row r="5" spans="1:45" x14ac:dyDescent="0.3">
      <c r="A5" s="5">
        <f ca="1">IF(Table!B6= "Men", 1, 0)</f>
        <v>0</v>
      </c>
      <c r="B5" s="5">
        <f ca="1">IF(Table!B6 = "Women", 1, 0)</f>
        <v>1</v>
      </c>
      <c r="J5" s="12">
        <f ca="1">IF(Table!E6= "Health", 1,0)</f>
        <v>0</v>
      </c>
      <c r="K5" s="5">
        <f ca="1">IF(Table!E6= "Construction", 1,0)</f>
        <v>1</v>
      </c>
      <c r="L5" s="5">
        <f ca="1">IF(Table!E6= "Teaching", 1,0)</f>
        <v>0</v>
      </c>
      <c r="M5" s="5">
        <f ca="1">IF(Table!E6= "IT", 1,0)</f>
        <v>0</v>
      </c>
      <c r="N5" s="5">
        <f ca="1">IF(Table!E6= "General Work", 1,0)</f>
        <v>0</v>
      </c>
      <c r="O5" s="13">
        <f ca="1">IF(Table!E6= "Agriculture", 1,0)</f>
        <v>0</v>
      </c>
      <c r="X5" s="34">
        <f ca="1">(Table!O6/Table!I6)</f>
        <v>16335.06758886695</v>
      </c>
      <c r="Y5" s="35"/>
      <c r="Z5" s="25"/>
      <c r="AA5"/>
      <c r="AB5"/>
      <c r="AD5" s="1" t="s">
        <v>54</v>
      </c>
      <c r="AE5">
        <f ca="1">IF(Table!T6&gt;'Solution Basic XCEL'!$AI$2, 1,0)</f>
        <v>1</v>
      </c>
      <c r="AH5">
        <f ca="1">IF(Table!T6&gt;'Solution Basic XCEL'!$AI$2, 1,0)</f>
        <v>1</v>
      </c>
      <c r="AJ5" t="s">
        <v>72</v>
      </c>
      <c r="AK5" s="28">
        <f ca="1">(Table!N6/Table!M6)</f>
        <v>0.52980495578588049</v>
      </c>
      <c r="AM5">
        <f t="shared" ref="AM5:AN68" ca="1" si="0">IF(AK5&lt;$AS$3, 1,0)</f>
        <v>0</v>
      </c>
      <c r="AN5" s="29" t="s">
        <v>58</v>
      </c>
      <c r="AO5" s="29"/>
      <c r="AP5" s="29"/>
      <c r="AQ5" s="29"/>
      <c r="AR5" s="29"/>
      <c r="AS5" s="29"/>
    </row>
    <row r="6" spans="1:45" x14ac:dyDescent="0.3">
      <c r="A6" s="5">
        <f ca="1">IF(Table!B7= "Men", 1, 0)</f>
        <v>0</v>
      </c>
      <c r="B6" s="5">
        <f ca="1">IF(Table!B7 = "Women", 1, 0)</f>
        <v>1</v>
      </c>
      <c r="J6" s="12">
        <f ca="1">IF(Table!E7= "Health", 1,0)</f>
        <v>0</v>
      </c>
      <c r="K6" s="5">
        <f ca="1">IF(Table!E7= "Construction", 1,0)</f>
        <v>0</v>
      </c>
      <c r="L6" s="5">
        <f ca="1">IF(Table!E7= "Teaching", 1,0)</f>
        <v>0</v>
      </c>
      <c r="M6" s="5">
        <f ca="1">IF(Table!E7= "IT", 1,0)</f>
        <v>0</v>
      </c>
      <c r="N6" s="5">
        <f ca="1">IF(Table!E7= "General Work", 1,0)</f>
        <v>1</v>
      </c>
      <c r="O6" s="13">
        <f ca="1">IF(Table!E7= "Agriculture", 1,0)</f>
        <v>0</v>
      </c>
      <c r="X6" s="34">
        <f ca="1">(Table!O7/Table!I7)</f>
        <v>42306.530199049543</v>
      </c>
      <c r="Y6" s="35"/>
      <c r="Z6" s="25"/>
      <c r="AA6"/>
      <c r="AB6"/>
      <c r="AE6">
        <f ca="1">IF(Table!T7&gt;'Solution Basic XCEL'!$AI$2, 1,0)</f>
        <v>1</v>
      </c>
      <c r="AH6">
        <f ca="1">IF(Table!T7&gt;'Solution Basic XCEL'!$AI$2, 1,0)</f>
        <v>1</v>
      </c>
      <c r="AJ6" t="s">
        <v>72</v>
      </c>
      <c r="AK6" s="28">
        <f ca="1">(Table!N7/Table!M7)</f>
        <v>0.72476954316211406</v>
      </c>
      <c r="AM6">
        <f t="shared" ca="1" si="0"/>
        <v>0</v>
      </c>
    </row>
    <row r="7" spans="1:45" x14ac:dyDescent="0.3">
      <c r="A7" s="5">
        <f ca="1">IF(Table!B8= "Men", 1, 0)</f>
        <v>1</v>
      </c>
      <c r="B7" s="5">
        <f ca="1">IF(Table!B8 = "Women", 1, 0)</f>
        <v>0</v>
      </c>
      <c r="J7" s="12">
        <f ca="1">IF(Table!E8= "Health", 1,0)</f>
        <v>0</v>
      </c>
      <c r="K7" s="5">
        <f ca="1">IF(Table!E8= "Construction", 1,0)</f>
        <v>1</v>
      </c>
      <c r="L7" s="5">
        <f ca="1">IF(Table!E8= "Teaching", 1,0)</f>
        <v>0</v>
      </c>
      <c r="M7" s="5">
        <f ca="1">IF(Table!E8= "IT", 1,0)</f>
        <v>0</v>
      </c>
      <c r="N7" s="5">
        <f ca="1">IF(Table!E8= "General Work", 1,0)</f>
        <v>0</v>
      </c>
      <c r="O7" s="13">
        <f ca="1">IF(Table!E8= "Agriculture", 1,0)</f>
        <v>0</v>
      </c>
      <c r="X7" s="34">
        <f ca="1">(Table!O8/Table!I8)</f>
        <v>3748.6502267720853</v>
      </c>
      <c r="Y7" s="35"/>
      <c r="Z7" s="25"/>
      <c r="AA7"/>
      <c r="AB7"/>
      <c r="AE7">
        <f ca="1">IF(Table!T8&gt;'Solution Basic XCEL'!$AI$2, 1,0)</f>
        <v>1</v>
      </c>
      <c r="AH7">
        <f ca="1">IF(Table!T8&gt;'Solution Basic XCEL'!$AI$2, 1,0)</f>
        <v>1</v>
      </c>
      <c r="AJ7" t="s">
        <v>72</v>
      </c>
      <c r="AK7" s="28">
        <f ca="1">(Table!N8/Table!M8)</f>
        <v>0.60842406726889531</v>
      </c>
      <c r="AM7">
        <f t="shared" ca="1" si="0"/>
        <v>0</v>
      </c>
      <c r="AN7" s="1">
        <f ca="1">SUM(AM5:AM500)</f>
        <v>181</v>
      </c>
    </row>
    <row r="8" spans="1:45" x14ac:dyDescent="0.3">
      <c r="A8" s="5">
        <f ca="1">IF(Table!B9= "Men", 1, 0)</f>
        <v>1</v>
      </c>
      <c r="B8" s="5">
        <f ca="1">IF(Table!B9 = "Women", 1, 0)</f>
        <v>0</v>
      </c>
      <c r="J8" s="12">
        <f ca="1">IF(Table!E9= "Health", 1,0)</f>
        <v>0</v>
      </c>
      <c r="K8" s="5">
        <f ca="1">IF(Table!E9= "Construction", 1,0)</f>
        <v>0</v>
      </c>
      <c r="L8" s="5">
        <f ca="1">IF(Table!E9= "Teaching", 1,0)</f>
        <v>1</v>
      </c>
      <c r="M8" s="5">
        <f ca="1">IF(Table!E9= "IT", 1,0)</f>
        <v>0</v>
      </c>
      <c r="N8" s="5">
        <f ca="1">IF(Table!E9= "General Work", 1,0)</f>
        <v>0</v>
      </c>
      <c r="O8" s="13">
        <f ca="1">IF(Table!E9= "Agriculture", 1,0)</f>
        <v>0</v>
      </c>
      <c r="X8" s="34">
        <f ca="1">(Table!O9/Table!I9)</f>
        <v>25047.869029444515</v>
      </c>
      <c r="Y8" s="35"/>
      <c r="Z8" s="25"/>
      <c r="AA8"/>
      <c r="AB8"/>
      <c r="AE8">
        <f ca="1">IF(Table!T9&gt;'Solution Basic XCEL'!$AI$2, 1,0)</f>
        <v>1</v>
      </c>
      <c r="AH8">
        <f ca="1">IF(Table!T9&gt;'Solution Basic XCEL'!$AI$2, 1,0)</f>
        <v>1</v>
      </c>
      <c r="AJ8" t="s">
        <v>72</v>
      </c>
      <c r="AK8" s="28">
        <f ca="1">(Table!N9/Table!M9)</f>
        <v>0.14843165900304456</v>
      </c>
      <c r="AM8">
        <f t="shared" ca="1" si="0"/>
        <v>1</v>
      </c>
    </row>
    <row r="9" spans="1:45" x14ac:dyDescent="0.3">
      <c r="A9" s="5">
        <f ca="1">IF(Table!B10= "Men", 1, 0)</f>
        <v>0</v>
      </c>
      <c r="B9" s="5">
        <f ca="1">IF(Table!B10 = "Women", 1, 0)</f>
        <v>1</v>
      </c>
      <c r="J9" s="12">
        <f ca="1">IF(Table!E10= "Health", 1,0)</f>
        <v>0</v>
      </c>
      <c r="K9" s="5">
        <f ca="1">IF(Table!E10= "Construction", 1,0)</f>
        <v>0</v>
      </c>
      <c r="L9" s="5">
        <f ca="1">IF(Table!E10= "Teaching", 1,0)</f>
        <v>0</v>
      </c>
      <c r="M9" s="5">
        <f ca="1">IF(Table!E10= "IT", 1,0)</f>
        <v>0</v>
      </c>
      <c r="N9" s="5">
        <f ca="1">IF(Table!E10= "General Work", 1,0)</f>
        <v>1</v>
      </c>
      <c r="O9" s="13">
        <f ca="1">IF(Table!E10= "Agriculture", 1,0)</f>
        <v>0</v>
      </c>
      <c r="X9" s="34">
        <f ca="1">(Table!O10/Table!I10)</f>
        <v>44835.016907286503</v>
      </c>
      <c r="Y9" s="35"/>
      <c r="Z9" s="25"/>
      <c r="AA9"/>
      <c r="AB9"/>
      <c r="AE9">
        <f ca="1">IF(Table!T10&gt;'Solution Basic XCEL'!$AI$2, 1,0)</f>
        <v>1</v>
      </c>
      <c r="AH9">
        <f ca="1">IF(Table!T10&gt;'Solution Basic XCEL'!$AI$2, 1,0)</f>
        <v>1</v>
      </c>
      <c r="AJ9" t="s">
        <v>72</v>
      </c>
      <c r="AK9" s="28">
        <f ca="1">(Table!N10/Table!M10)</f>
        <v>0.14864391731946858</v>
      </c>
      <c r="AM9">
        <f t="shared" ca="1" si="0"/>
        <v>1</v>
      </c>
    </row>
    <row r="10" spans="1:45" x14ac:dyDescent="0.3">
      <c r="A10" s="5">
        <f ca="1">IF(Table!B11= "Men", 1, 0)</f>
        <v>1</v>
      </c>
      <c r="B10" s="5">
        <f ca="1">IF(Table!B11 = "Women", 1, 0)</f>
        <v>0</v>
      </c>
      <c r="J10" s="12">
        <f ca="1">IF(Table!E11= "Health", 1,0)</f>
        <v>0</v>
      </c>
      <c r="K10" s="5">
        <f ca="1">IF(Table!E11= "Construction", 1,0)</f>
        <v>0</v>
      </c>
      <c r="L10" s="5">
        <f ca="1">IF(Table!E11= "Teaching", 1,0)</f>
        <v>0</v>
      </c>
      <c r="M10" s="5">
        <f ca="1">IF(Table!E11= "IT", 1,0)</f>
        <v>1</v>
      </c>
      <c r="N10" s="5">
        <f ca="1">IF(Table!E11= "General Work", 1,0)</f>
        <v>0</v>
      </c>
      <c r="O10" s="13">
        <f ca="1">IF(Table!E11= "Agriculture", 1,0)</f>
        <v>0</v>
      </c>
      <c r="X10" s="34">
        <f ca="1">(Table!O11/Table!I11)</f>
        <v>2001.7988413601654</v>
      </c>
      <c r="Y10" s="35"/>
      <c r="Z10" s="25"/>
      <c r="AA10"/>
      <c r="AB10"/>
      <c r="AE10">
        <f ca="1">IF(Table!T11&gt;'Solution Basic XCEL'!$AI$2, 1,0)</f>
        <v>1</v>
      </c>
      <c r="AH10">
        <f ca="1">IF(Table!T11&gt;'Solution Basic XCEL'!$AI$2, 1,0)</f>
        <v>1</v>
      </c>
      <c r="AJ10" t="s">
        <v>72</v>
      </c>
      <c r="AK10" s="28">
        <f ca="1">(Table!N11/Table!M11)</f>
        <v>0.61933708850946279</v>
      </c>
      <c r="AM10">
        <f t="shared" ca="1" si="0"/>
        <v>0</v>
      </c>
    </row>
    <row r="11" spans="1:45" x14ac:dyDescent="0.3">
      <c r="A11" s="5">
        <f ca="1">IF(Table!B12= "Men", 1, 0)</f>
        <v>0</v>
      </c>
      <c r="B11" s="5">
        <f ca="1">IF(Table!B12 = "Women", 1, 0)</f>
        <v>1</v>
      </c>
      <c r="J11" s="12">
        <f ca="1">IF(Table!E12= "Health", 1,0)</f>
        <v>0</v>
      </c>
      <c r="K11" s="5">
        <f ca="1">IF(Table!E12= "Construction", 1,0)</f>
        <v>1</v>
      </c>
      <c r="L11" s="5">
        <f ca="1">IF(Table!E12= "Teaching", 1,0)</f>
        <v>0</v>
      </c>
      <c r="M11" s="5">
        <f ca="1">IF(Table!E12= "IT", 1,0)</f>
        <v>0</v>
      </c>
      <c r="N11" s="5">
        <f ca="1">IF(Table!E12= "General Work", 1,0)</f>
        <v>0</v>
      </c>
      <c r="O11" s="13">
        <f ca="1">IF(Table!E12= "Agriculture", 1,0)</f>
        <v>0</v>
      </c>
      <c r="X11" s="34">
        <f ca="1">(Table!O12/Table!I12)</f>
        <v>87051.142747159829</v>
      </c>
      <c r="Y11" s="35"/>
      <c r="Z11" s="25"/>
      <c r="AA11"/>
      <c r="AB11"/>
      <c r="AE11">
        <f ca="1">IF(Table!T12&gt;'Solution Basic XCEL'!$AI$2, 1,0)</f>
        <v>1</v>
      </c>
      <c r="AH11">
        <f ca="1">IF(Table!T12&gt;'Solution Basic XCEL'!$AI$2, 1,0)</f>
        <v>1</v>
      </c>
      <c r="AJ11" t="s">
        <v>72</v>
      </c>
      <c r="AK11" s="28">
        <f ca="1">(Table!N12/Table!M12)</f>
        <v>6.819506787677132E-2</v>
      </c>
      <c r="AM11">
        <f t="shared" ca="1" si="0"/>
        <v>1</v>
      </c>
    </row>
    <row r="12" spans="1:45" x14ac:dyDescent="0.3">
      <c r="A12" s="5">
        <f ca="1">IF(Table!B13= "Men", 1, 0)</f>
        <v>0</v>
      </c>
      <c r="B12" s="5">
        <f ca="1">IF(Table!B13 = "Women", 1, 0)</f>
        <v>1</v>
      </c>
      <c r="J12" s="12">
        <f ca="1">IF(Table!E13= "Health", 1,0)</f>
        <v>1</v>
      </c>
      <c r="K12" s="5">
        <f ca="1">IF(Table!E13= "Construction", 1,0)</f>
        <v>0</v>
      </c>
      <c r="L12" s="5">
        <f ca="1">IF(Table!E13= "Teaching", 1,0)</f>
        <v>0</v>
      </c>
      <c r="M12" s="5">
        <f ca="1">IF(Table!E13= "IT", 1,0)</f>
        <v>0</v>
      </c>
      <c r="N12" s="5">
        <f ca="1">IF(Table!E13= "General Work", 1,0)</f>
        <v>0</v>
      </c>
      <c r="O12" s="13">
        <f ca="1">IF(Table!E13= "Agriculture", 1,0)</f>
        <v>0</v>
      </c>
      <c r="X12" s="34">
        <f ca="1">(Table!O13/Table!I13)</f>
        <v>49821.861126325159</v>
      </c>
      <c r="Y12" s="35"/>
      <c r="Z12" s="25"/>
      <c r="AA12"/>
      <c r="AB12"/>
      <c r="AE12">
        <f ca="1">IF(Table!T13&gt;'Solution Basic XCEL'!$AI$2, 1,0)</f>
        <v>1</v>
      </c>
      <c r="AH12">
        <f ca="1">IF(Table!T13&gt;'Solution Basic XCEL'!$AI$2, 1,0)</f>
        <v>1</v>
      </c>
      <c r="AJ12" t="s">
        <v>72</v>
      </c>
      <c r="AK12" s="28">
        <f ca="1">(Table!N13/Table!M13)</f>
        <v>0.61511287443505069</v>
      </c>
      <c r="AM12">
        <f t="shared" ca="1" si="0"/>
        <v>0</v>
      </c>
    </row>
    <row r="13" spans="1:45" x14ac:dyDescent="0.3">
      <c r="A13" s="5">
        <f ca="1">IF(Table!B14= "Men", 1, 0)</f>
        <v>0</v>
      </c>
      <c r="B13" s="5">
        <f ca="1">IF(Table!B14 = "Women", 1, 0)</f>
        <v>1</v>
      </c>
      <c r="J13" s="12">
        <f ca="1">IF(Table!E14= "Health", 1,0)</f>
        <v>0</v>
      </c>
      <c r="K13" s="5">
        <f ca="1">IF(Table!E14= "Construction", 1,0)</f>
        <v>0</v>
      </c>
      <c r="L13" s="5">
        <f ca="1">IF(Table!E14= "Teaching", 1,0)</f>
        <v>0</v>
      </c>
      <c r="M13" s="5">
        <f ca="1">IF(Table!E14= "IT", 1,0)</f>
        <v>0</v>
      </c>
      <c r="N13" s="5">
        <f ca="1">IF(Table!E14= "General Work", 1,0)</f>
        <v>1</v>
      </c>
      <c r="O13" s="13">
        <f ca="1">IF(Table!E14= "Agriculture", 1,0)</f>
        <v>0</v>
      </c>
      <c r="X13" s="34">
        <f ca="1">(Table!O14/Table!I14)</f>
        <v>23167.734717951851</v>
      </c>
      <c r="Y13" s="35"/>
      <c r="Z13" s="25"/>
      <c r="AA13"/>
      <c r="AB13"/>
      <c r="AE13">
        <f ca="1">IF(Table!T14&gt;'Solution Basic XCEL'!$AI$2, 1,0)</f>
        <v>1</v>
      </c>
      <c r="AH13">
        <f ca="1">IF(Table!T14&gt;'Solution Basic XCEL'!$AI$2, 1,0)</f>
        <v>1</v>
      </c>
      <c r="AJ13" t="s">
        <v>72</v>
      </c>
      <c r="AK13" s="28">
        <f ca="1">(Table!N14/Table!M14)</f>
        <v>0.52728154057067245</v>
      </c>
      <c r="AM13">
        <f t="shared" ca="1" si="0"/>
        <v>0</v>
      </c>
    </row>
    <row r="14" spans="1:45" x14ac:dyDescent="0.3">
      <c r="A14" s="5">
        <f ca="1">IF(Table!B15= "Men", 1, 0)</f>
        <v>0</v>
      </c>
      <c r="B14" s="5">
        <f ca="1">IF(Table!B15 = "Women", 1, 0)</f>
        <v>1</v>
      </c>
      <c r="J14" s="12">
        <f ca="1">IF(Table!E15= "Health", 1,0)</f>
        <v>0</v>
      </c>
      <c r="K14" s="5">
        <f ca="1">IF(Table!E15= "Construction", 1,0)</f>
        <v>1</v>
      </c>
      <c r="L14" s="5">
        <f ca="1">IF(Table!E15= "Teaching", 1,0)</f>
        <v>0</v>
      </c>
      <c r="M14" s="5">
        <f ca="1">IF(Table!E15= "IT", 1,0)</f>
        <v>0</v>
      </c>
      <c r="N14" s="5">
        <f ca="1">IF(Table!E15= "General Work", 1,0)</f>
        <v>0</v>
      </c>
      <c r="O14" s="13">
        <f ca="1">IF(Table!E15= "Agriculture", 1,0)</f>
        <v>0</v>
      </c>
      <c r="X14" s="34">
        <f ca="1">(Table!O15/Table!I15)</f>
        <v>34083.165365488101</v>
      </c>
      <c r="Y14" s="35"/>
      <c r="Z14" s="25"/>
      <c r="AA14"/>
      <c r="AB14"/>
      <c r="AE14">
        <f ca="1">IF(Table!T15&gt;'Solution Basic XCEL'!$AI$2, 1,0)</f>
        <v>1</v>
      </c>
      <c r="AH14">
        <f ca="1">IF(Table!T15&gt;'Solution Basic XCEL'!$AI$2, 1,0)</f>
        <v>1</v>
      </c>
      <c r="AJ14" t="s">
        <v>72</v>
      </c>
      <c r="AK14" s="28">
        <f ca="1">(Table!N15/Table!M15)</f>
        <v>0.24939720166438206</v>
      </c>
      <c r="AM14">
        <f t="shared" ca="1" si="0"/>
        <v>1</v>
      </c>
    </row>
    <row r="15" spans="1:45" x14ac:dyDescent="0.3">
      <c r="A15" s="5">
        <f ca="1">IF(Table!B16= "Men", 1, 0)</f>
        <v>1</v>
      </c>
      <c r="B15" s="5">
        <f ca="1">IF(Table!B16 = "Women", 1, 0)</f>
        <v>0</v>
      </c>
      <c r="J15" s="12">
        <f ca="1">IF(Table!E16= "Health", 1,0)</f>
        <v>0</v>
      </c>
      <c r="K15" s="5">
        <f ca="1">IF(Table!E16= "Construction", 1,0)</f>
        <v>0</v>
      </c>
      <c r="L15" s="5">
        <f ca="1">IF(Table!E16= "Teaching", 1,0)</f>
        <v>0</v>
      </c>
      <c r="M15" s="5">
        <f ca="1">IF(Table!E16= "IT", 1,0)</f>
        <v>0</v>
      </c>
      <c r="N15" s="5">
        <f ca="1">IF(Table!E16= "General Work", 1,0)</f>
        <v>1</v>
      </c>
      <c r="O15" s="13">
        <f ca="1">IF(Table!E16= "Agriculture", 1,0)</f>
        <v>0</v>
      </c>
      <c r="X15" s="34">
        <f ca="1">(Table!O16/Table!I16)</f>
        <v>2497.0441536241601</v>
      </c>
      <c r="Y15" s="35"/>
      <c r="Z15" s="25"/>
      <c r="AA15"/>
      <c r="AB15"/>
      <c r="AE15">
        <f ca="1">IF(Table!T16&gt;'Solution Basic XCEL'!$AI$2, 1,0)</f>
        <v>0</v>
      </c>
      <c r="AH15">
        <f ca="1">IF(Table!T16&gt;'Solution Basic XCEL'!$AI$2, 1,0)</f>
        <v>0</v>
      </c>
      <c r="AJ15" t="s">
        <v>72</v>
      </c>
      <c r="AK15" s="28">
        <f ca="1">(Table!N16/Table!M16)</f>
        <v>0.35341389776259036</v>
      </c>
      <c r="AM15">
        <f t="shared" ca="1" si="0"/>
        <v>0</v>
      </c>
    </row>
    <row r="16" spans="1:45" x14ac:dyDescent="0.3">
      <c r="A16" s="5">
        <f ca="1">IF(Table!B17= "Men", 1, 0)</f>
        <v>0</v>
      </c>
      <c r="B16" s="5">
        <f ca="1">IF(Table!B17 = "Women", 1, 0)</f>
        <v>1</v>
      </c>
      <c r="J16" s="12">
        <f ca="1">IF(Table!E17= "Health", 1,0)</f>
        <v>0</v>
      </c>
      <c r="K16" s="5">
        <f ca="1">IF(Table!E17= "Construction", 1,0)</f>
        <v>0</v>
      </c>
      <c r="L16" s="5">
        <f ca="1">IF(Table!E17= "Teaching", 1,0)</f>
        <v>0</v>
      </c>
      <c r="M16" s="5">
        <f ca="1">IF(Table!E17= "IT", 1,0)</f>
        <v>0</v>
      </c>
      <c r="N16" s="5">
        <f ca="1">IF(Table!E17= "General Work", 1,0)</f>
        <v>1</v>
      </c>
      <c r="O16" s="13">
        <f ca="1">IF(Table!E17= "Agriculture", 1,0)</f>
        <v>0</v>
      </c>
      <c r="X16" s="34">
        <f ca="1">(Table!O17/Table!I17)</f>
        <v>1900.4340092409329</v>
      </c>
      <c r="Y16" s="35"/>
      <c r="Z16" s="25"/>
      <c r="AA16"/>
      <c r="AB16"/>
      <c r="AE16">
        <f ca="1">IF(Table!T17&gt;'Solution Basic XCEL'!$AI$2, 1,0)</f>
        <v>1</v>
      </c>
      <c r="AH16">
        <f ca="1">IF(Table!T17&gt;'Solution Basic XCEL'!$AI$2, 1,0)</f>
        <v>1</v>
      </c>
      <c r="AJ16" t="s">
        <v>72</v>
      </c>
      <c r="AK16" s="28">
        <f ca="1">(Table!N17/Table!M17)</f>
        <v>0.43839151233167872</v>
      </c>
      <c r="AM16">
        <f t="shared" ca="1" si="0"/>
        <v>0</v>
      </c>
    </row>
    <row r="17" spans="1:39" x14ac:dyDescent="0.3">
      <c r="A17" s="5">
        <f ca="1">IF(Table!B18= "Men", 1, 0)</f>
        <v>0</v>
      </c>
      <c r="B17" s="5">
        <f ca="1">IF(Table!B18 = "Women", 1, 0)</f>
        <v>1</v>
      </c>
      <c r="J17" s="12">
        <f ca="1">IF(Table!E18= "Health", 1,0)</f>
        <v>1</v>
      </c>
      <c r="K17" s="5">
        <f ca="1">IF(Table!E18= "Construction", 1,0)</f>
        <v>0</v>
      </c>
      <c r="L17" s="5">
        <f ca="1">IF(Table!E18= "Teaching", 1,0)</f>
        <v>0</v>
      </c>
      <c r="M17" s="5">
        <f ca="1">IF(Table!E18= "IT", 1,0)</f>
        <v>0</v>
      </c>
      <c r="N17" s="5">
        <f ca="1">IF(Table!E18= "General Work", 1,0)</f>
        <v>0</v>
      </c>
      <c r="O17" s="13">
        <f ca="1">IF(Table!E18= "Agriculture", 1,0)</f>
        <v>0</v>
      </c>
      <c r="X17" s="34">
        <f ca="1">(Table!O18/Table!I18)</f>
        <v>8551.2189054462087</v>
      </c>
      <c r="Y17" s="35"/>
      <c r="Z17" s="25"/>
      <c r="AA17"/>
      <c r="AB17"/>
      <c r="AE17">
        <f ca="1">IF(Table!T18&gt;'Solution Basic XCEL'!$AI$2, 1,0)</f>
        <v>0</v>
      </c>
      <c r="AH17">
        <f ca="1">IF(Table!T18&gt;'Solution Basic XCEL'!$AI$2, 1,0)</f>
        <v>0</v>
      </c>
      <c r="AJ17" t="s">
        <v>72</v>
      </c>
      <c r="AK17" s="28">
        <f ca="1">(Table!N18/Table!M18)</f>
        <v>0.13668268915259385</v>
      </c>
      <c r="AM17">
        <f t="shared" ca="1" si="0"/>
        <v>1</v>
      </c>
    </row>
    <row r="18" spans="1:39" x14ac:dyDescent="0.3">
      <c r="A18" s="5">
        <f ca="1">IF(Table!B19= "Men", 1, 0)</f>
        <v>1</v>
      </c>
      <c r="B18" s="5">
        <f ca="1">IF(Table!B19 = "Women", 1, 0)</f>
        <v>0</v>
      </c>
      <c r="J18" s="12">
        <f ca="1">IF(Table!E19= "Health", 1,0)</f>
        <v>1</v>
      </c>
      <c r="K18" s="5">
        <f ca="1">IF(Table!E19= "Construction", 1,0)</f>
        <v>0</v>
      </c>
      <c r="L18" s="5">
        <f ca="1">IF(Table!E19= "Teaching", 1,0)</f>
        <v>0</v>
      </c>
      <c r="M18" s="5">
        <f ca="1">IF(Table!E19= "IT", 1,0)</f>
        <v>0</v>
      </c>
      <c r="N18" s="5">
        <f ca="1">IF(Table!E19= "General Work", 1,0)</f>
        <v>0</v>
      </c>
      <c r="O18" s="13">
        <f ca="1">IF(Table!E19= "Agriculture", 1,0)</f>
        <v>0</v>
      </c>
      <c r="X18" s="34">
        <f ca="1">(Table!O19/Table!I19)</f>
        <v>49053.710247393406</v>
      </c>
      <c r="Y18" s="35"/>
      <c r="Z18" s="25"/>
      <c r="AA18"/>
      <c r="AB18"/>
      <c r="AE18">
        <f ca="1">IF(Table!T19&gt;'Solution Basic XCEL'!$AI$2, 1,0)</f>
        <v>1</v>
      </c>
      <c r="AH18">
        <f ca="1">IF(Table!T19&gt;'Solution Basic XCEL'!$AI$2, 1,0)</f>
        <v>1</v>
      </c>
      <c r="AJ18" t="s">
        <v>72</v>
      </c>
      <c r="AK18" s="28">
        <f ca="1">(Table!N19/Table!M19)</f>
        <v>0.90392769884773694</v>
      </c>
      <c r="AM18">
        <f t="shared" ca="1" si="0"/>
        <v>0</v>
      </c>
    </row>
    <row r="19" spans="1:39" x14ac:dyDescent="0.3">
      <c r="A19" s="5">
        <f ca="1">IF(Table!B20= "Men", 1, 0)</f>
        <v>1</v>
      </c>
      <c r="B19" s="5">
        <f ca="1">IF(Table!B20 = "Women", 1, 0)</f>
        <v>0</v>
      </c>
      <c r="J19" s="12">
        <f ca="1">IF(Table!E20= "Health", 1,0)</f>
        <v>0</v>
      </c>
      <c r="K19" s="5">
        <f ca="1">IF(Table!E20= "Construction", 1,0)</f>
        <v>0</v>
      </c>
      <c r="L19" s="5">
        <f ca="1">IF(Table!E20= "Teaching", 1,0)</f>
        <v>1</v>
      </c>
      <c r="M19" s="5">
        <f ca="1">IF(Table!E20= "IT", 1,0)</f>
        <v>0</v>
      </c>
      <c r="N19" s="5">
        <f ca="1">IF(Table!E20= "General Work", 1,0)</f>
        <v>0</v>
      </c>
      <c r="O19" s="13">
        <f ca="1">IF(Table!E20= "Agriculture", 1,0)</f>
        <v>0</v>
      </c>
      <c r="X19" s="34">
        <f ca="1">(Table!O20/Table!I20)</f>
        <v>18097.046431193503</v>
      </c>
      <c r="Y19" s="35"/>
      <c r="Z19" s="25"/>
      <c r="AA19"/>
      <c r="AB19"/>
      <c r="AE19">
        <f ca="1">IF(Table!T20&gt;'Solution Basic XCEL'!$AI$2, 1,0)</f>
        <v>1</v>
      </c>
      <c r="AH19">
        <f ca="1">IF(Table!T20&gt;'Solution Basic XCEL'!$AI$2, 1,0)</f>
        <v>1</v>
      </c>
      <c r="AJ19" t="s">
        <v>72</v>
      </c>
      <c r="AK19" s="28">
        <f ca="1">(Table!N20/Table!M20)</f>
        <v>0.89368483498819207</v>
      </c>
      <c r="AM19">
        <f t="shared" ca="1" si="0"/>
        <v>0</v>
      </c>
    </row>
    <row r="20" spans="1:39" x14ac:dyDescent="0.3">
      <c r="A20" s="5">
        <f ca="1">IF(Table!B21= "Men", 1, 0)</f>
        <v>0</v>
      </c>
      <c r="B20" s="5">
        <f ca="1">IF(Table!B21 = "Women", 1, 0)</f>
        <v>1</v>
      </c>
      <c r="J20" s="12">
        <f ca="1">IF(Table!E21= "Health", 1,0)</f>
        <v>0</v>
      </c>
      <c r="K20" s="5">
        <f ca="1">IF(Table!E21= "Construction", 1,0)</f>
        <v>0</v>
      </c>
      <c r="L20" s="5">
        <f ca="1">IF(Table!E21= "Teaching", 1,0)</f>
        <v>1</v>
      </c>
      <c r="M20" s="5">
        <f ca="1">IF(Table!E21= "IT", 1,0)</f>
        <v>0</v>
      </c>
      <c r="N20" s="5">
        <f ca="1">IF(Table!E21= "General Work", 1,0)</f>
        <v>0</v>
      </c>
      <c r="O20" s="13">
        <f ca="1">IF(Table!E21= "Agriculture", 1,0)</f>
        <v>0</v>
      </c>
      <c r="X20" s="34">
        <f ca="1">(Table!O21/Table!I21)</f>
        <v>37651.586861661439</v>
      </c>
      <c r="Y20" s="35"/>
      <c r="Z20" s="25"/>
      <c r="AA20"/>
      <c r="AB20"/>
      <c r="AE20">
        <f ca="1">IF(Table!T21&gt;'Solution Basic XCEL'!$AI$2, 1,0)</f>
        <v>1</v>
      </c>
      <c r="AH20">
        <f ca="1">IF(Table!T21&gt;'Solution Basic XCEL'!$AI$2, 1,0)</f>
        <v>1</v>
      </c>
      <c r="AJ20" t="s">
        <v>72</v>
      </c>
      <c r="AK20" s="28">
        <f ca="1">(Table!N21/Table!M21)</f>
        <v>0.58407579298652013</v>
      </c>
      <c r="AM20">
        <f t="shared" ca="1" si="0"/>
        <v>0</v>
      </c>
    </row>
    <row r="21" spans="1:39" x14ac:dyDescent="0.3">
      <c r="A21" s="5">
        <f ca="1">IF(Table!B22= "Men", 1, 0)</f>
        <v>0</v>
      </c>
      <c r="B21" s="5">
        <f ca="1">IF(Table!B22 = "Women", 1, 0)</f>
        <v>1</v>
      </c>
      <c r="J21" s="12">
        <f ca="1">IF(Table!E22= "Health", 1,0)</f>
        <v>0</v>
      </c>
      <c r="K21" s="5">
        <f ca="1">IF(Table!E22= "Construction", 1,0)</f>
        <v>1</v>
      </c>
      <c r="L21" s="5">
        <f ca="1">IF(Table!E22= "Teaching", 1,0)</f>
        <v>0</v>
      </c>
      <c r="M21" s="5">
        <f ca="1">IF(Table!E22= "IT", 1,0)</f>
        <v>0</v>
      </c>
      <c r="N21" s="5">
        <f ca="1">IF(Table!E22= "General Work", 1,0)</f>
        <v>0</v>
      </c>
      <c r="O21" s="13">
        <f ca="1">IF(Table!E22= "Agriculture", 1,0)</f>
        <v>0</v>
      </c>
      <c r="X21" s="34">
        <f ca="1">(Table!O22/Table!I22)</f>
        <v>25569.246631054637</v>
      </c>
      <c r="Y21" s="35"/>
      <c r="Z21" s="25"/>
      <c r="AA21"/>
      <c r="AB21"/>
      <c r="AE21">
        <f ca="1">IF(Table!T22&gt;'Solution Basic XCEL'!$AI$2, 1,0)</f>
        <v>0</v>
      </c>
      <c r="AH21">
        <f ca="1">IF(Table!T22&gt;'Solution Basic XCEL'!$AI$2, 1,0)</f>
        <v>0</v>
      </c>
      <c r="AJ21" t="s">
        <v>72</v>
      </c>
      <c r="AK21" s="28">
        <f ca="1">(Table!N22/Table!M22)</f>
        <v>7.6196158150124038E-2</v>
      </c>
      <c r="AM21">
        <f t="shared" ca="1" si="0"/>
        <v>1</v>
      </c>
    </row>
    <row r="22" spans="1:39" x14ac:dyDescent="0.3">
      <c r="A22" s="5">
        <f ca="1">IF(Table!B23= "Men", 1, 0)</f>
        <v>0</v>
      </c>
      <c r="B22" s="5">
        <f ca="1">IF(Table!B23 = "Women", 1, 0)</f>
        <v>1</v>
      </c>
      <c r="J22" s="12">
        <f ca="1">IF(Table!E23= "Health", 1,0)</f>
        <v>0</v>
      </c>
      <c r="K22" s="5">
        <f ca="1">IF(Table!E23= "Construction", 1,0)</f>
        <v>0</v>
      </c>
      <c r="L22" s="5">
        <f ca="1">IF(Table!E23= "Teaching", 1,0)</f>
        <v>0</v>
      </c>
      <c r="M22" s="5">
        <f ca="1">IF(Table!E23= "IT", 1,0)</f>
        <v>0</v>
      </c>
      <c r="N22" s="5">
        <f ca="1">IF(Table!E23= "General Work", 1,0)</f>
        <v>0</v>
      </c>
      <c r="O22" s="13">
        <f ca="1">IF(Table!E23= "Agriculture", 1,0)</f>
        <v>1</v>
      </c>
      <c r="X22" s="34">
        <f ca="1">(Table!O23/Table!I23)</f>
        <v>39563.588728993847</v>
      </c>
      <c r="Y22" s="35"/>
      <c r="Z22" s="25"/>
      <c r="AA22"/>
      <c r="AB22"/>
      <c r="AE22">
        <f ca="1">IF(Table!T23&gt;'Solution Basic XCEL'!$AI$2, 1,0)</f>
        <v>1</v>
      </c>
      <c r="AH22">
        <f ca="1">IF(Table!T23&gt;'Solution Basic XCEL'!$AI$2, 1,0)</f>
        <v>1</v>
      </c>
      <c r="AJ22" t="s">
        <v>72</v>
      </c>
      <c r="AK22" s="28">
        <f ca="1">(Table!N23/Table!M23)</f>
        <v>0.43011848524679841</v>
      </c>
      <c r="AM22">
        <f t="shared" ca="1" si="0"/>
        <v>0</v>
      </c>
    </row>
    <row r="23" spans="1:39" x14ac:dyDescent="0.3">
      <c r="A23" s="5">
        <f ca="1">IF(Table!B24= "Men", 1, 0)</f>
        <v>0</v>
      </c>
      <c r="B23" s="5">
        <f ca="1">IF(Table!B24 = "Women", 1, 0)</f>
        <v>1</v>
      </c>
      <c r="J23" s="12">
        <f ca="1">IF(Table!E24= "Health", 1,0)</f>
        <v>0</v>
      </c>
      <c r="K23" s="5">
        <f ca="1">IF(Table!E24= "Construction", 1,0)</f>
        <v>1</v>
      </c>
      <c r="L23" s="5">
        <f ca="1">IF(Table!E24= "Teaching", 1,0)</f>
        <v>0</v>
      </c>
      <c r="M23" s="5">
        <f ca="1">IF(Table!E24= "IT", 1,0)</f>
        <v>0</v>
      </c>
      <c r="N23" s="5">
        <f ca="1">IF(Table!E24= "General Work", 1,0)</f>
        <v>0</v>
      </c>
      <c r="O23" s="13">
        <f ca="1">IF(Table!E24= "Agriculture", 1,0)</f>
        <v>0</v>
      </c>
      <c r="X23" s="34">
        <f ca="1">(Table!O24/Table!I24)</f>
        <v>62569.362306540592</v>
      </c>
      <c r="Y23" s="35"/>
      <c r="Z23" s="25"/>
      <c r="AA23"/>
      <c r="AB23"/>
      <c r="AE23">
        <f ca="1">IF(Table!T24&gt;'Solution Basic XCEL'!$AI$2, 1,0)</f>
        <v>1</v>
      </c>
      <c r="AH23">
        <f ca="1">IF(Table!T24&gt;'Solution Basic XCEL'!$AI$2, 1,0)</f>
        <v>1</v>
      </c>
      <c r="AJ23" t="s">
        <v>72</v>
      </c>
      <c r="AK23" s="28">
        <f ca="1">(Table!N24/Table!M24)</f>
        <v>0.54057725350172015</v>
      </c>
      <c r="AM23">
        <f t="shared" ca="1" si="0"/>
        <v>0</v>
      </c>
    </row>
    <row r="24" spans="1:39" x14ac:dyDescent="0.3">
      <c r="A24" s="5">
        <f ca="1">IF(Table!B25= "Men", 1, 0)</f>
        <v>1</v>
      </c>
      <c r="B24" s="5">
        <f ca="1">IF(Table!B25 = "Women", 1, 0)</f>
        <v>0</v>
      </c>
      <c r="J24" s="12">
        <f ca="1">IF(Table!E25= "Health", 1,0)</f>
        <v>0</v>
      </c>
      <c r="K24" s="5">
        <f ca="1">IF(Table!E25= "Construction", 1,0)</f>
        <v>0</v>
      </c>
      <c r="L24" s="5">
        <f ca="1">IF(Table!E25= "Teaching", 1,0)</f>
        <v>0</v>
      </c>
      <c r="M24" s="5">
        <f ca="1">IF(Table!E25= "IT", 1,0)</f>
        <v>1</v>
      </c>
      <c r="N24" s="5">
        <f ca="1">IF(Table!E25= "General Work", 1,0)</f>
        <v>0</v>
      </c>
      <c r="O24" s="13">
        <f ca="1">IF(Table!E25= "Agriculture", 1,0)</f>
        <v>0</v>
      </c>
      <c r="X24" s="34">
        <f ca="1">(Table!O25/Table!I25)</f>
        <v>19110.901940375807</v>
      </c>
      <c r="Y24" s="35"/>
      <c r="Z24" s="25"/>
      <c r="AA24"/>
      <c r="AB24"/>
      <c r="AE24">
        <f ca="1">IF(Table!T25&gt;'Solution Basic XCEL'!$AI$2, 1,0)</f>
        <v>1</v>
      </c>
      <c r="AH24">
        <f ca="1">IF(Table!T25&gt;'Solution Basic XCEL'!$AI$2, 1,0)</f>
        <v>1</v>
      </c>
      <c r="AJ24" t="s">
        <v>72</v>
      </c>
      <c r="AK24" s="28">
        <f ca="1">(Table!N25/Table!M25)</f>
        <v>0.97112900693303583</v>
      </c>
      <c r="AM24">
        <f t="shared" ca="1" si="0"/>
        <v>0</v>
      </c>
    </row>
    <row r="25" spans="1:39" x14ac:dyDescent="0.3">
      <c r="A25" s="5">
        <f ca="1">IF(Table!B26= "Men", 1, 0)</f>
        <v>1</v>
      </c>
      <c r="B25" s="5">
        <f ca="1">IF(Table!B26 = "Women", 1, 0)</f>
        <v>0</v>
      </c>
      <c r="J25" s="12">
        <f ca="1">IF(Table!E26= "Health", 1,0)</f>
        <v>0</v>
      </c>
      <c r="K25" s="5">
        <f ca="1">IF(Table!E26= "Construction", 1,0)</f>
        <v>0</v>
      </c>
      <c r="L25" s="5">
        <f ca="1">IF(Table!E26= "Teaching", 1,0)</f>
        <v>1</v>
      </c>
      <c r="M25" s="5">
        <f ca="1">IF(Table!E26= "IT", 1,0)</f>
        <v>0</v>
      </c>
      <c r="N25" s="5">
        <f ca="1">IF(Table!E26= "General Work", 1,0)</f>
        <v>0</v>
      </c>
      <c r="O25" s="13">
        <f ca="1">IF(Table!E26= "Agriculture", 1,0)</f>
        <v>0</v>
      </c>
      <c r="X25" s="34">
        <f ca="1">(Table!O26/Table!I26)</f>
        <v>36415.353303097036</v>
      </c>
      <c r="Y25" s="35"/>
      <c r="Z25" s="25"/>
      <c r="AA25"/>
      <c r="AB25"/>
      <c r="AE25">
        <f ca="1">IF(Table!T26&gt;'Solution Basic XCEL'!$AI$2, 1,0)</f>
        <v>1</v>
      </c>
      <c r="AH25">
        <f ca="1">IF(Table!T26&gt;'Solution Basic XCEL'!$AI$2, 1,0)</f>
        <v>1</v>
      </c>
      <c r="AJ25" t="s">
        <v>72</v>
      </c>
      <c r="AK25" s="28">
        <f ca="1">(Table!N26/Table!M26)</f>
        <v>0.95828469040124065</v>
      </c>
      <c r="AM25">
        <f t="shared" ca="1" si="0"/>
        <v>0</v>
      </c>
    </row>
    <row r="26" spans="1:39" x14ac:dyDescent="0.3">
      <c r="A26" s="5">
        <f ca="1">IF(Table!B27= "Men", 1, 0)</f>
        <v>0</v>
      </c>
      <c r="B26" s="5">
        <f ca="1">IF(Table!B27 = "Women", 1, 0)</f>
        <v>1</v>
      </c>
      <c r="J26" s="12">
        <f ca="1">IF(Table!E27= "Health", 1,0)</f>
        <v>0</v>
      </c>
      <c r="K26" s="5">
        <f ca="1">IF(Table!E27= "Construction", 1,0)</f>
        <v>0</v>
      </c>
      <c r="L26" s="5">
        <f ca="1">IF(Table!E27= "Teaching", 1,0)</f>
        <v>0</v>
      </c>
      <c r="M26" s="5">
        <f ca="1">IF(Table!E27= "IT", 1,0)</f>
        <v>1</v>
      </c>
      <c r="N26" s="5">
        <f ca="1">IF(Table!E27= "General Work", 1,0)</f>
        <v>0</v>
      </c>
      <c r="O26" s="13">
        <f ca="1">IF(Table!E27= "Agriculture", 1,0)</f>
        <v>0</v>
      </c>
      <c r="X26" s="34">
        <f ca="1">(Table!O27/Table!I27)</f>
        <v>12283.64355093528</v>
      </c>
      <c r="Y26" s="35"/>
      <c r="Z26" s="25"/>
      <c r="AA26"/>
      <c r="AB26"/>
      <c r="AE26">
        <f ca="1">IF(Table!T27&gt;'Solution Basic XCEL'!$AI$2, 1,0)</f>
        <v>1</v>
      </c>
      <c r="AH26">
        <f ca="1">IF(Table!T27&gt;'Solution Basic XCEL'!$AI$2, 1,0)</f>
        <v>1</v>
      </c>
      <c r="AJ26" t="s">
        <v>72</v>
      </c>
      <c r="AK26" s="28">
        <f ca="1">(Table!N27/Table!M27)</f>
        <v>0.39552622538300614</v>
      </c>
      <c r="AM26">
        <f t="shared" ca="1" si="0"/>
        <v>0</v>
      </c>
    </row>
    <row r="27" spans="1:39" x14ac:dyDescent="0.3">
      <c r="A27" s="5">
        <f ca="1">IF(Table!B28= "Men", 1, 0)</f>
        <v>0</v>
      </c>
      <c r="B27" s="5">
        <f ca="1">IF(Table!B28 = "Women", 1, 0)</f>
        <v>1</v>
      </c>
      <c r="J27" s="12">
        <f ca="1">IF(Table!E28= "Health", 1,0)</f>
        <v>0</v>
      </c>
      <c r="K27" s="5">
        <f ca="1">IF(Table!E28= "Construction", 1,0)</f>
        <v>1</v>
      </c>
      <c r="L27" s="5">
        <f ca="1">IF(Table!E28= "Teaching", 1,0)</f>
        <v>0</v>
      </c>
      <c r="M27" s="5">
        <f ca="1">IF(Table!E28= "IT", 1,0)</f>
        <v>0</v>
      </c>
      <c r="N27" s="5">
        <f ca="1">IF(Table!E28= "General Work", 1,0)</f>
        <v>0</v>
      </c>
      <c r="O27" s="13">
        <f ca="1">IF(Table!E28= "Agriculture", 1,0)</f>
        <v>0</v>
      </c>
      <c r="X27" s="34">
        <f ca="1">(Table!O28/Table!I28)</f>
        <v>18929.69836026078</v>
      </c>
      <c r="Y27" s="35"/>
      <c r="Z27" s="25"/>
      <c r="AA27"/>
      <c r="AB27"/>
      <c r="AE27">
        <f ca="1">IF(Table!T28&gt;'Solution Basic XCEL'!$AI$2, 1,0)</f>
        <v>1</v>
      </c>
      <c r="AH27">
        <f ca="1">IF(Table!T28&gt;'Solution Basic XCEL'!$AI$2, 1,0)</f>
        <v>1</v>
      </c>
      <c r="AJ27" t="s">
        <v>72</v>
      </c>
      <c r="AK27" s="28">
        <f ca="1">(Table!N28/Table!M28)</f>
        <v>0.19372007081866982</v>
      </c>
      <c r="AM27">
        <f t="shared" ca="1" si="0"/>
        <v>1</v>
      </c>
    </row>
    <row r="28" spans="1:39" x14ac:dyDescent="0.3">
      <c r="A28" s="5">
        <f ca="1">IF(Table!B29= "Men", 1, 0)</f>
        <v>0</v>
      </c>
      <c r="B28" s="5">
        <f ca="1">IF(Table!B29 = "Women", 1, 0)</f>
        <v>1</v>
      </c>
      <c r="J28" s="12">
        <f ca="1">IF(Table!E29= "Health", 1,0)</f>
        <v>0</v>
      </c>
      <c r="K28" s="5">
        <f ca="1">IF(Table!E29= "Construction", 1,0)</f>
        <v>0</v>
      </c>
      <c r="L28" s="5">
        <f ca="1">IF(Table!E29= "Teaching", 1,0)</f>
        <v>0</v>
      </c>
      <c r="M28" s="5">
        <f ca="1">IF(Table!E29= "IT", 1,0)</f>
        <v>0</v>
      </c>
      <c r="N28" s="5">
        <f ca="1">IF(Table!E29= "General Work", 1,0)</f>
        <v>1</v>
      </c>
      <c r="O28" s="13">
        <f ca="1">IF(Table!E29= "Agriculture", 1,0)</f>
        <v>0</v>
      </c>
      <c r="X28" s="34">
        <f ca="1">(Table!O29/Table!I29)</f>
        <v>85318.507835011449</v>
      </c>
      <c r="Y28" s="35"/>
      <c r="Z28" s="25"/>
      <c r="AA28"/>
      <c r="AB28"/>
      <c r="AE28">
        <f ca="1">IF(Table!T29&gt;'Solution Basic XCEL'!$AI$2, 1,0)</f>
        <v>1</v>
      </c>
      <c r="AH28">
        <f ca="1">IF(Table!T29&gt;'Solution Basic XCEL'!$AI$2, 1,0)</f>
        <v>1</v>
      </c>
      <c r="AJ28" t="s">
        <v>72</v>
      </c>
      <c r="AK28" s="28">
        <f ca="1">(Table!N29/Table!M29)</f>
        <v>3.7282867958553956E-2</v>
      </c>
      <c r="AM28">
        <f t="shared" ca="1" si="0"/>
        <v>1</v>
      </c>
    </row>
    <row r="29" spans="1:39" x14ac:dyDescent="0.3">
      <c r="A29" s="5">
        <f ca="1">IF(Table!B30= "Men", 1, 0)</f>
        <v>0</v>
      </c>
      <c r="B29" s="5">
        <f ca="1">IF(Table!B30 = "Women", 1, 0)</f>
        <v>1</v>
      </c>
      <c r="J29" s="12">
        <f ca="1">IF(Table!E30= "Health", 1,0)</f>
        <v>0</v>
      </c>
      <c r="K29" s="5">
        <f ca="1">IF(Table!E30= "Construction", 1,0)</f>
        <v>0</v>
      </c>
      <c r="L29" s="5">
        <f ca="1">IF(Table!E30= "Teaching", 1,0)</f>
        <v>1</v>
      </c>
      <c r="M29" s="5">
        <f ca="1">IF(Table!E30= "IT", 1,0)</f>
        <v>0</v>
      </c>
      <c r="N29" s="5">
        <f ca="1">IF(Table!E30= "General Work", 1,0)</f>
        <v>0</v>
      </c>
      <c r="O29" s="13">
        <f ca="1">IF(Table!E30= "Agriculture", 1,0)</f>
        <v>0</v>
      </c>
      <c r="X29" s="34">
        <f ca="1">(Table!O30/Table!I30)</f>
        <v>41744.79786950531</v>
      </c>
      <c r="Y29" s="35"/>
      <c r="Z29" s="25"/>
      <c r="AA29"/>
      <c r="AB29"/>
      <c r="AE29">
        <f ca="1">IF(Table!T30&gt;'Solution Basic XCEL'!$AI$2, 1,0)</f>
        <v>1</v>
      </c>
      <c r="AH29">
        <f ca="1">IF(Table!T30&gt;'Solution Basic XCEL'!$AI$2, 1,0)</f>
        <v>1</v>
      </c>
      <c r="AJ29" t="s">
        <v>72</v>
      </c>
      <c r="AK29" s="28">
        <f ca="1">(Table!N30/Table!M30)</f>
        <v>0.69989928455589967</v>
      </c>
      <c r="AM29">
        <f t="shared" ca="1" si="0"/>
        <v>0</v>
      </c>
    </row>
    <row r="30" spans="1:39" x14ac:dyDescent="0.3">
      <c r="A30" s="5">
        <f ca="1">IF(Table!B31= "Men", 1, 0)</f>
        <v>0</v>
      </c>
      <c r="B30" s="5">
        <f ca="1">IF(Table!B31 = "Women", 1, 0)</f>
        <v>1</v>
      </c>
      <c r="J30" s="12">
        <f ca="1">IF(Table!E31= "Health", 1,0)</f>
        <v>0</v>
      </c>
      <c r="K30" s="5">
        <f ca="1">IF(Table!E31= "Construction", 1,0)</f>
        <v>0</v>
      </c>
      <c r="L30" s="5">
        <f ca="1">IF(Table!E31= "Teaching", 1,0)</f>
        <v>1</v>
      </c>
      <c r="M30" s="5">
        <f ca="1">IF(Table!E31= "IT", 1,0)</f>
        <v>0</v>
      </c>
      <c r="N30" s="5">
        <f ca="1">IF(Table!E31= "General Work", 1,0)</f>
        <v>0</v>
      </c>
      <c r="O30" s="13">
        <f ca="1">IF(Table!E31= "Agriculture", 1,0)</f>
        <v>0</v>
      </c>
      <c r="X30" s="34">
        <f ca="1">(Table!O31/Table!I31)</f>
        <v>60104.958970432417</v>
      </c>
      <c r="Y30" s="35"/>
      <c r="Z30" s="25"/>
      <c r="AA30"/>
      <c r="AB30"/>
      <c r="AE30">
        <f ca="1">IF(Table!T31&gt;'Solution Basic XCEL'!$AI$2, 1,0)</f>
        <v>1</v>
      </c>
      <c r="AH30">
        <f ca="1">IF(Table!T31&gt;'Solution Basic XCEL'!$AI$2, 1,0)</f>
        <v>1</v>
      </c>
      <c r="AJ30" t="s">
        <v>72</v>
      </c>
      <c r="AK30" s="28">
        <f ca="1">(Table!N31/Table!M31)</f>
        <v>0.43737677527040564</v>
      </c>
      <c r="AM30">
        <f t="shared" ca="1" si="0"/>
        <v>0</v>
      </c>
    </row>
    <row r="31" spans="1:39" x14ac:dyDescent="0.3">
      <c r="A31" s="5">
        <f ca="1">IF(Table!B32= "Men", 1, 0)</f>
        <v>1</v>
      </c>
      <c r="B31" s="5">
        <f ca="1">IF(Table!B32 = "Women", 1, 0)</f>
        <v>0</v>
      </c>
      <c r="J31" s="12">
        <f ca="1">IF(Table!E32= "Health", 1,0)</f>
        <v>0</v>
      </c>
      <c r="K31" s="5">
        <f ca="1">IF(Table!E32= "Construction", 1,0)</f>
        <v>0</v>
      </c>
      <c r="L31" s="5">
        <f ca="1">IF(Table!E32= "Teaching", 1,0)</f>
        <v>1</v>
      </c>
      <c r="M31" s="5">
        <f ca="1">IF(Table!E32= "IT", 1,0)</f>
        <v>0</v>
      </c>
      <c r="N31" s="5">
        <f ca="1">IF(Table!E32= "General Work", 1,0)</f>
        <v>0</v>
      </c>
      <c r="O31" s="13">
        <f ca="1">IF(Table!E32= "Agriculture", 1,0)</f>
        <v>0</v>
      </c>
      <c r="X31" s="34">
        <f ca="1">(Table!O32/Table!I32)</f>
        <v>49638.328194925933</v>
      </c>
      <c r="Y31" s="35"/>
      <c r="Z31" s="25"/>
      <c r="AA31"/>
      <c r="AB31"/>
      <c r="AE31">
        <f ca="1">IF(Table!T32&gt;'Solution Basic XCEL'!$AI$2, 1,0)</f>
        <v>1</v>
      </c>
      <c r="AH31">
        <f ca="1">IF(Table!T32&gt;'Solution Basic XCEL'!$AI$2, 1,0)</f>
        <v>1</v>
      </c>
      <c r="AJ31" t="s">
        <v>72</v>
      </c>
      <c r="AK31" s="28">
        <f ca="1">(Table!N32/Table!M32)</f>
        <v>0.80917509594785486</v>
      </c>
      <c r="AM31">
        <f t="shared" ca="1" si="0"/>
        <v>0</v>
      </c>
    </row>
    <row r="32" spans="1:39" x14ac:dyDescent="0.3">
      <c r="A32" s="5">
        <f ca="1">IF(Table!B33= "Men", 1, 0)</f>
        <v>1</v>
      </c>
      <c r="B32" s="5">
        <f ca="1">IF(Table!B33 = "Women", 1, 0)</f>
        <v>0</v>
      </c>
      <c r="J32" s="12">
        <f ca="1">IF(Table!E33= "Health", 1,0)</f>
        <v>0</v>
      </c>
      <c r="K32" s="5">
        <f ca="1">IF(Table!E33= "Construction", 1,0)</f>
        <v>0</v>
      </c>
      <c r="L32" s="5">
        <f ca="1">IF(Table!E33= "Teaching", 1,0)</f>
        <v>0</v>
      </c>
      <c r="M32" s="5">
        <f ca="1">IF(Table!E33= "IT", 1,0)</f>
        <v>0</v>
      </c>
      <c r="N32" s="5">
        <f ca="1">IF(Table!E33= "General Work", 1,0)</f>
        <v>0</v>
      </c>
      <c r="O32" s="13">
        <f ca="1">IF(Table!E33= "Agriculture", 1,0)</f>
        <v>1</v>
      </c>
      <c r="X32" s="34">
        <f ca="1">(Table!O33/Table!I33)</f>
        <v>24793.042170499124</v>
      </c>
      <c r="Y32" s="35"/>
      <c r="Z32" s="25"/>
      <c r="AA32"/>
      <c r="AB32"/>
      <c r="AE32">
        <f ca="1">IF(Table!T33&gt;'Solution Basic XCEL'!$AI$2, 1,0)</f>
        <v>1</v>
      </c>
      <c r="AH32">
        <f ca="1">IF(Table!T33&gt;'Solution Basic XCEL'!$AI$2, 1,0)</f>
        <v>1</v>
      </c>
      <c r="AJ32" t="s">
        <v>72</v>
      </c>
      <c r="AK32" s="28">
        <f ca="1">(Table!N33/Table!M33)</f>
        <v>0.77915147870853896</v>
      </c>
      <c r="AM32">
        <f t="shared" ca="1" si="0"/>
        <v>0</v>
      </c>
    </row>
    <row r="33" spans="1:39" x14ac:dyDescent="0.3">
      <c r="A33" s="5">
        <f ca="1">IF(Table!B34= "Men", 1, 0)</f>
        <v>1</v>
      </c>
      <c r="B33" s="5">
        <f ca="1">IF(Table!B34 = "Women", 1, 0)</f>
        <v>0</v>
      </c>
      <c r="J33" s="12">
        <f ca="1">IF(Table!E34= "Health", 1,0)</f>
        <v>0</v>
      </c>
      <c r="K33" s="5">
        <f ca="1">IF(Table!E34= "Construction", 1,0)</f>
        <v>1</v>
      </c>
      <c r="L33" s="5">
        <f ca="1">IF(Table!E34= "Teaching", 1,0)</f>
        <v>0</v>
      </c>
      <c r="M33" s="5">
        <f ca="1">IF(Table!E34= "IT", 1,0)</f>
        <v>0</v>
      </c>
      <c r="N33" s="5">
        <f ca="1">IF(Table!E34= "General Work", 1,0)</f>
        <v>0</v>
      </c>
      <c r="O33" s="13">
        <f ca="1">IF(Table!E34= "Agriculture", 1,0)</f>
        <v>0</v>
      </c>
      <c r="X33" s="34">
        <f ca="1">(Table!O34/Table!I34)</f>
        <v>42968.845953579155</v>
      </c>
      <c r="Y33" s="35"/>
      <c r="Z33" s="25"/>
      <c r="AA33"/>
      <c r="AB33"/>
      <c r="AE33">
        <f ca="1">IF(Table!T34&gt;'Solution Basic XCEL'!$AI$2, 1,0)</f>
        <v>1</v>
      </c>
      <c r="AH33">
        <f ca="1">IF(Table!T34&gt;'Solution Basic XCEL'!$AI$2, 1,0)</f>
        <v>1</v>
      </c>
      <c r="AJ33" t="s">
        <v>72</v>
      </c>
      <c r="AK33" s="28">
        <f ca="1">(Table!N34/Table!M34)</f>
        <v>0.52054745464332985</v>
      </c>
      <c r="AM33">
        <f t="shared" ca="1" si="0"/>
        <v>0</v>
      </c>
    </row>
    <row r="34" spans="1:39" x14ac:dyDescent="0.3">
      <c r="A34" s="5">
        <f ca="1">IF(Table!B35= "Men", 1, 0)</f>
        <v>0</v>
      </c>
      <c r="B34" s="5">
        <f ca="1">IF(Table!B35 = "Women", 1, 0)</f>
        <v>1</v>
      </c>
      <c r="J34" s="12">
        <f ca="1">IF(Table!E35= "Health", 1,0)</f>
        <v>0</v>
      </c>
      <c r="K34" s="5">
        <f ca="1">IF(Table!E35= "Construction", 1,0)</f>
        <v>0</v>
      </c>
      <c r="L34" s="5">
        <f ca="1">IF(Table!E35= "Teaching", 1,0)</f>
        <v>1</v>
      </c>
      <c r="M34" s="5">
        <f ca="1">IF(Table!E35= "IT", 1,0)</f>
        <v>0</v>
      </c>
      <c r="N34" s="5">
        <f ca="1">IF(Table!E35= "General Work", 1,0)</f>
        <v>0</v>
      </c>
      <c r="O34" s="13">
        <f ca="1">IF(Table!E35= "Agriculture", 1,0)</f>
        <v>0</v>
      </c>
      <c r="X34" s="34">
        <f ca="1">(Table!O35/Table!I35)</f>
        <v>17494.707701603413</v>
      </c>
      <c r="Y34" s="35"/>
      <c r="Z34" s="25"/>
      <c r="AA34"/>
      <c r="AB34"/>
      <c r="AE34">
        <f ca="1">IF(Table!T35&gt;'Solution Basic XCEL'!$AI$2, 1,0)</f>
        <v>1</v>
      </c>
      <c r="AH34">
        <f ca="1">IF(Table!T35&gt;'Solution Basic XCEL'!$AI$2, 1,0)</f>
        <v>1</v>
      </c>
      <c r="AJ34" t="s">
        <v>72</v>
      </c>
      <c r="AK34" s="28">
        <f ca="1">(Table!N35/Table!M35)</f>
        <v>0.67998801455965319</v>
      </c>
      <c r="AM34">
        <f t="shared" ca="1" si="0"/>
        <v>0</v>
      </c>
    </row>
    <row r="35" spans="1:39" x14ac:dyDescent="0.3">
      <c r="A35" s="5">
        <f ca="1">IF(Table!B36= "Men", 1, 0)</f>
        <v>0</v>
      </c>
      <c r="B35" s="5">
        <f ca="1">IF(Table!B36 = "Women", 1, 0)</f>
        <v>1</v>
      </c>
      <c r="J35" s="12">
        <f ca="1">IF(Table!E36= "Health", 1,0)</f>
        <v>0</v>
      </c>
      <c r="K35" s="5">
        <f ca="1">IF(Table!E36= "Construction", 1,0)</f>
        <v>0</v>
      </c>
      <c r="L35" s="5">
        <f ca="1">IF(Table!E36= "Teaching", 1,0)</f>
        <v>0</v>
      </c>
      <c r="M35" s="5">
        <f ca="1">IF(Table!E36= "IT", 1,0)</f>
        <v>0</v>
      </c>
      <c r="N35" s="5">
        <f ca="1">IF(Table!E36= "General Work", 1,0)</f>
        <v>0</v>
      </c>
      <c r="O35" s="13">
        <f ca="1">IF(Table!E36= "Agriculture", 1,0)</f>
        <v>1</v>
      </c>
      <c r="X35" s="34">
        <f ca="1">(Table!O36/Table!I36)</f>
        <v>54233.982070404752</v>
      </c>
      <c r="Y35" s="35"/>
      <c r="Z35" s="25"/>
      <c r="AA35"/>
      <c r="AB35"/>
      <c r="AE35">
        <f ca="1">IF(Table!T36&gt;'Solution Basic XCEL'!$AI$2, 1,0)</f>
        <v>0</v>
      </c>
      <c r="AH35">
        <f ca="1">IF(Table!T36&gt;'Solution Basic XCEL'!$AI$2, 1,0)</f>
        <v>0</v>
      </c>
      <c r="AJ35" t="s">
        <v>72</v>
      </c>
      <c r="AK35" s="28">
        <f ca="1">(Table!N36/Table!M36)</f>
        <v>0.10131241888746122</v>
      </c>
      <c r="AM35">
        <f t="shared" ca="1" si="0"/>
        <v>1</v>
      </c>
    </row>
    <row r="36" spans="1:39" x14ac:dyDescent="0.3">
      <c r="A36" s="5">
        <f ca="1">IF(Table!B37= "Men", 1, 0)</f>
        <v>1</v>
      </c>
      <c r="B36" s="5">
        <f ca="1">IF(Table!B37 = "Women", 1, 0)</f>
        <v>0</v>
      </c>
      <c r="J36" s="12">
        <f ca="1">IF(Table!E37= "Health", 1,0)</f>
        <v>0</v>
      </c>
      <c r="K36" s="5">
        <f ca="1">IF(Table!E37= "Construction", 1,0)</f>
        <v>1</v>
      </c>
      <c r="L36" s="5">
        <f ca="1">IF(Table!E37= "Teaching", 1,0)</f>
        <v>0</v>
      </c>
      <c r="M36" s="5">
        <f ca="1">IF(Table!E37= "IT", 1,0)</f>
        <v>0</v>
      </c>
      <c r="N36" s="5">
        <f ca="1">IF(Table!E37= "General Work", 1,0)</f>
        <v>0</v>
      </c>
      <c r="O36" s="13">
        <f ca="1">IF(Table!E37= "Agriculture", 1,0)</f>
        <v>0</v>
      </c>
      <c r="X36" s="34">
        <f ca="1">(Table!O37/Table!I37)</f>
        <v>6509.165223099797</v>
      </c>
      <c r="Y36" s="35"/>
      <c r="Z36" s="25"/>
      <c r="AA36"/>
      <c r="AB36"/>
      <c r="AE36">
        <f ca="1">IF(Table!T37&gt;'Solution Basic XCEL'!$AI$2, 1,0)</f>
        <v>0</v>
      </c>
      <c r="AH36">
        <f ca="1">IF(Table!T37&gt;'Solution Basic XCEL'!$AI$2, 1,0)</f>
        <v>0</v>
      </c>
      <c r="AJ36" t="s">
        <v>72</v>
      </c>
      <c r="AK36" s="28">
        <f ca="1">(Table!N37/Table!M37)</f>
        <v>0.4143600224613721</v>
      </c>
      <c r="AM36">
        <f t="shared" ca="1" si="0"/>
        <v>0</v>
      </c>
    </row>
    <row r="37" spans="1:39" x14ac:dyDescent="0.3">
      <c r="A37" s="5">
        <f ca="1">IF(Table!B38= "Men", 1, 0)</f>
        <v>1</v>
      </c>
      <c r="B37" s="5">
        <f ca="1">IF(Table!B38 = "Women", 1, 0)</f>
        <v>0</v>
      </c>
      <c r="J37" s="12">
        <f ca="1">IF(Table!E38= "Health", 1,0)</f>
        <v>1</v>
      </c>
      <c r="K37" s="5">
        <f ca="1">IF(Table!E38= "Construction", 1,0)</f>
        <v>0</v>
      </c>
      <c r="L37" s="5">
        <f ca="1">IF(Table!E38= "Teaching", 1,0)</f>
        <v>0</v>
      </c>
      <c r="M37" s="5">
        <f ca="1">IF(Table!E38= "IT", 1,0)</f>
        <v>0</v>
      </c>
      <c r="N37" s="5">
        <f ca="1">IF(Table!E38= "General Work", 1,0)</f>
        <v>0</v>
      </c>
      <c r="O37" s="13">
        <f ca="1">IF(Table!E38= "Agriculture", 1,0)</f>
        <v>0</v>
      </c>
      <c r="X37" s="34">
        <f ca="1">(Table!O38/Table!I38)</f>
        <v>10878.580783457324</v>
      </c>
      <c r="Y37" s="35"/>
      <c r="Z37" s="25"/>
      <c r="AA37"/>
      <c r="AB37"/>
      <c r="AE37">
        <f ca="1">IF(Table!T38&gt;'Solution Basic XCEL'!$AI$2, 1,0)</f>
        <v>0</v>
      </c>
      <c r="AH37">
        <f ca="1">IF(Table!T38&gt;'Solution Basic XCEL'!$AI$2, 1,0)</f>
        <v>0</v>
      </c>
      <c r="AJ37" t="s">
        <v>72</v>
      </c>
      <c r="AK37" s="28">
        <f ca="1">(Table!N38/Table!M38)</f>
        <v>0.24888927600433819</v>
      </c>
      <c r="AM37">
        <f t="shared" ca="1" si="0"/>
        <v>1</v>
      </c>
    </row>
    <row r="38" spans="1:39" x14ac:dyDescent="0.3">
      <c r="A38" s="5">
        <f ca="1">IF(Table!B39= "Men", 1, 0)</f>
        <v>1</v>
      </c>
      <c r="B38" s="5">
        <f ca="1">IF(Table!B39 = "Women", 1, 0)</f>
        <v>0</v>
      </c>
      <c r="J38" s="12">
        <f ca="1">IF(Table!E39= "Health", 1,0)</f>
        <v>0</v>
      </c>
      <c r="K38" s="5">
        <f ca="1">IF(Table!E39= "Construction", 1,0)</f>
        <v>0</v>
      </c>
      <c r="L38" s="5">
        <f ca="1">IF(Table!E39= "Teaching", 1,0)</f>
        <v>0</v>
      </c>
      <c r="M38" s="5">
        <f ca="1">IF(Table!E39= "IT", 1,0)</f>
        <v>0</v>
      </c>
      <c r="N38" s="5">
        <f ca="1">IF(Table!E39= "General Work", 1,0)</f>
        <v>1</v>
      </c>
      <c r="O38" s="13">
        <f ca="1">IF(Table!E39= "Agriculture", 1,0)</f>
        <v>0</v>
      </c>
      <c r="X38" s="34">
        <f ca="1">(Table!O39/Table!I39)</f>
        <v>18561.486182659104</v>
      </c>
      <c r="Y38" s="35"/>
      <c r="Z38" s="25"/>
      <c r="AA38"/>
      <c r="AB38"/>
      <c r="AE38">
        <f ca="1">IF(Table!T39&gt;'Solution Basic XCEL'!$AI$2, 1,0)</f>
        <v>1</v>
      </c>
      <c r="AH38">
        <f ca="1">IF(Table!T39&gt;'Solution Basic XCEL'!$AI$2, 1,0)</f>
        <v>1</v>
      </c>
      <c r="AJ38" t="s">
        <v>72</v>
      </c>
      <c r="AK38" s="28">
        <f ca="1">(Table!N39/Table!M39)</f>
        <v>0.80764900517465776</v>
      </c>
      <c r="AM38">
        <f t="shared" ca="1" si="0"/>
        <v>0</v>
      </c>
    </row>
    <row r="39" spans="1:39" x14ac:dyDescent="0.3">
      <c r="A39" s="5">
        <f ca="1">IF(Table!B40= "Men", 1, 0)</f>
        <v>0</v>
      </c>
      <c r="B39" s="5">
        <f ca="1">IF(Table!B40 = "Women", 1, 0)</f>
        <v>1</v>
      </c>
      <c r="J39" s="12">
        <f ca="1">IF(Table!E40= "Health", 1,0)</f>
        <v>0</v>
      </c>
      <c r="K39" s="5">
        <f ca="1">IF(Table!E40= "Construction", 1,0)</f>
        <v>0</v>
      </c>
      <c r="L39" s="5">
        <f ca="1">IF(Table!E40= "Teaching", 1,0)</f>
        <v>0</v>
      </c>
      <c r="M39" s="5">
        <f ca="1">IF(Table!E40= "IT", 1,0)</f>
        <v>0</v>
      </c>
      <c r="N39" s="5">
        <f ca="1">IF(Table!E40= "General Work", 1,0)</f>
        <v>1</v>
      </c>
      <c r="O39" s="13">
        <f ca="1">IF(Table!E40= "Agriculture", 1,0)</f>
        <v>0</v>
      </c>
      <c r="X39" s="34">
        <f ca="1">(Table!O40/Table!I40)</f>
        <v>84057.34065966247</v>
      </c>
      <c r="Y39" s="35"/>
      <c r="Z39" s="25"/>
      <c r="AA39"/>
      <c r="AB39"/>
      <c r="AE39">
        <f ca="1">IF(Table!T40&gt;'Solution Basic XCEL'!$AI$2, 1,0)</f>
        <v>1</v>
      </c>
      <c r="AH39">
        <f ca="1">IF(Table!T40&gt;'Solution Basic XCEL'!$AI$2, 1,0)</f>
        <v>1</v>
      </c>
      <c r="AJ39" t="s">
        <v>72</v>
      </c>
      <c r="AK39" s="28">
        <f ca="1">(Table!N40/Table!M40)</f>
        <v>0.1624452430727088</v>
      </c>
      <c r="AM39">
        <f t="shared" ca="1" si="0"/>
        <v>1</v>
      </c>
    </row>
    <row r="40" spans="1:39" x14ac:dyDescent="0.3">
      <c r="A40" s="5">
        <f ca="1">IF(Table!B41= "Men", 1, 0)</f>
        <v>0</v>
      </c>
      <c r="B40" s="5">
        <f ca="1">IF(Table!B41 = "Women", 1, 0)</f>
        <v>1</v>
      </c>
      <c r="J40" s="12">
        <f ca="1">IF(Table!E41= "Health", 1,0)</f>
        <v>0</v>
      </c>
      <c r="K40" s="5">
        <f ca="1">IF(Table!E41= "Construction", 1,0)</f>
        <v>0</v>
      </c>
      <c r="L40" s="5">
        <f ca="1">IF(Table!E41= "Teaching", 1,0)</f>
        <v>0</v>
      </c>
      <c r="M40" s="5">
        <f ca="1">IF(Table!E41= "IT", 1,0)</f>
        <v>1</v>
      </c>
      <c r="N40" s="5">
        <f ca="1">IF(Table!E41= "General Work", 1,0)</f>
        <v>0</v>
      </c>
      <c r="O40" s="13">
        <f ca="1">IF(Table!E41= "Agriculture", 1,0)</f>
        <v>0</v>
      </c>
      <c r="X40" s="34">
        <f ca="1">(Table!O41/Table!I41)</f>
        <v>6847.8874838396632</v>
      </c>
      <c r="Y40" s="35"/>
      <c r="Z40" s="25"/>
      <c r="AA40"/>
      <c r="AB40"/>
      <c r="AE40">
        <f ca="1">IF(Table!T41&gt;'Solution Basic XCEL'!$AI$2, 1,0)</f>
        <v>0</v>
      </c>
      <c r="AH40">
        <f ca="1">IF(Table!T41&gt;'Solution Basic XCEL'!$AI$2, 1,0)</f>
        <v>0</v>
      </c>
      <c r="AJ40" t="s">
        <v>72</v>
      </c>
      <c r="AK40" s="28">
        <f ca="1">(Table!N41/Table!M41)</f>
        <v>0.39386866480523841</v>
      </c>
      <c r="AM40">
        <f t="shared" ca="1" si="0"/>
        <v>0</v>
      </c>
    </row>
    <row r="41" spans="1:39" x14ac:dyDescent="0.3">
      <c r="A41" s="5">
        <f ca="1">IF(Table!B42= "Men", 1, 0)</f>
        <v>1</v>
      </c>
      <c r="B41" s="5">
        <f ca="1">IF(Table!B42 = "Women", 1, 0)</f>
        <v>0</v>
      </c>
      <c r="J41" s="12">
        <f ca="1">IF(Table!E42= "Health", 1,0)</f>
        <v>0</v>
      </c>
      <c r="K41" s="5">
        <f ca="1">IF(Table!E42= "Construction", 1,0)</f>
        <v>0</v>
      </c>
      <c r="L41" s="5">
        <f ca="1">IF(Table!E42= "Teaching", 1,0)</f>
        <v>1</v>
      </c>
      <c r="M41" s="5">
        <f ca="1">IF(Table!E42= "IT", 1,0)</f>
        <v>0</v>
      </c>
      <c r="N41" s="5">
        <f ca="1">IF(Table!E42= "General Work", 1,0)</f>
        <v>0</v>
      </c>
      <c r="O41" s="13">
        <f ca="1">IF(Table!E42= "Agriculture", 1,0)</f>
        <v>0</v>
      </c>
      <c r="X41" s="34">
        <f ca="1">(Table!O42/Table!I42)</f>
        <v>18896.75611142231</v>
      </c>
      <c r="Y41" s="35"/>
      <c r="Z41" s="25"/>
      <c r="AA41"/>
      <c r="AB41"/>
      <c r="AE41">
        <f ca="1">IF(Table!T42&gt;'Solution Basic XCEL'!$AI$2, 1,0)</f>
        <v>1</v>
      </c>
      <c r="AH41">
        <f ca="1">IF(Table!T42&gt;'Solution Basic XCEL'!$AI$2, 1,0)</f>
        <v>1</v>
      </c>
      <c r="AJ41" t="s">
        <v>72</v>
      </c>
      <c r="AK41" s="28">
        <f ca="1">(Table!N42/Table!M42)</f>
        <v>0.22340979460043611</v>
      </c>
      <c r="AM41">
        <f t="shared" ca="1" si="0"/>
        <v>1</v>
      </c>
    </row>
    <row r="42" spans="1:39" x14ac:dyDescent="0.3">
      <c r="A42" s="5">
        <f ca="1">IF(Table!B43= "Men", 1, 0)</f>
        <v>0</v>
      </c>
      <c r="B42" s="5">
        <f ca="1">IF(Table!B43 = "Women", 1, 0)</f>
        <v>1</v>
      </c>
      <c r="J42" s="12">
        <f ca="1">IF(Table!E43= "Health", 1,0)</f>
        <v>0</v>
      </c>
      <c r="K42" s="5">
        <f ca="1">IF(Table!E43= "Construction", 1,0)</f>
        <v>0</v>
      </c>
      <c r="L42" s="5">
        <f ca="1">IF(Table!E43= "Teaching", 1,0)</f>
        <v>0</v>
      </c>
      <c r="M42" s="5">
        <f ca="1">IF(Table!E43= "IT", 1,0)</f>
        <v>0</v>
      </c>
      <c r="N42" s="5">
        <f ca="1">IF(Table!E43= "General Work", 1,0)</f>
        <v>1</v>
      </c>
      <c r="O42" s="13">
        <f ca="1">IF(Table!E43= "Agriculture", 1,0)</f>
        <v>0</v>
      </c>
      <c r="X42" s="34">
        <f ca="1">(Table!O43/Table!I43)</f>
        <v>36191.567865166144</v>
      </c>
      <c r="Y42" s="35"/>
      <c r="Z42" s="25"/>
      <c r="AA42"/>
      <c r="AB42"/>
      <c r="AE42">
        <f ca="1">IF(Table!T43&gt;'Solution Basic XCEL'!$AI$2, 1,0)</f>
        <v>1</v>
      </c>
      <c r="AH42">
        <f ca="1">IF(Table!T43&gt;'Solution Basic XCEL'!$AI$2, 1,0)</f>
        <v>1</v>
      </c>
      <c r="AJ42" t="s">
        <v>72</v>
      </c>
      <c r="AK42" s="28">
        <f ca="1">(Table!N43/Table!M43)</f>
        <v>0.59353338754712448</v>
      </c>
      <c r="AM42">
        <f t="shared" ca="1" si="0"/>
        <v>0</v>
      </c>
    </row>
    <row r="43" spans="1:39" x14ac:dyDescent="0.3">
      <c r="A43" s="5">
        <f ca="1">IF(Table!B44= "Men", 1, 0)</f>
        <v>0</v>
      </c>
      <c r="B43" s="5">
        <f ca="1">IF(Table!B44 = "Women", 1, 0)</f>
        <v>1</v>
      </c>
      <c r="J43" s="12">
        <f ca="1">IF(Table!E44= "Health", 1,0)</f>
        <v>0</v>
      </c>
      <c r="K43" s="5">
        <f ca="1">IF(Table!E44= "Construction", 1,0)</f>
        <v>0</v>
      </c>
      <c r="L43" s="5">
        <f ca="1">IF(Table!E44= "Teaching", 1,0)</f>
        <v>0</v>
      </c>
      <c r="M43" s="5">
        <f ca="1">IF(Table!E44= "IT", 1,0)</f>
        <v>0</v>
      </c>
      <c r="N43" s="5">
        <f ca="1">IF(Table!E44= "General Work", 1,0)</f>
        <v>0</v>
      </c>
      <c r="O43" s="13">
        <f ca="1">IF(Table!E44= "Agriculture", 1,0)</f>
        <v>1</v>
      </c>
      <c r="X43" s="34">
        <f ca="1">(Table!O44/Table!I44)</f>
        <v>53985.858075858523</v>
      </c>
      <c r="Y43" s="35"/>
      <c r="Z43" s="25"/>
      <c r="AA43"/>
      <c r="AB43"/>
      <c r="AE43">
        <f ca="1">IF(Table!T44&gt;'Solution Basic XCEL'!$AI$2, 1,0)</f>
        <v>1</v>
      </c>
      <c r="AH43">
        <f ca="1">IF(Table!T44&gt;'Solution Basic XCEL'!$AI$2, 1,0)</f>
        <v>1</v>
      </c>
      <c r="AJ43" t="s">
        <v>72</v>
      </c>
      <c r="AK43" s="28">
        <f ca="1">(Table!N44/Table!M44)</f>
        <v>0.45500469301736457</v>
      </c>
      <c r="AM43">
        <f t="shared" ca="1" si="0"/>
        <v>0</v>
      </c>
    </row>
    <row r="44" spans="1:39" x14ac:dyDescent="0.3">
      <c r="A44" s="5">
        <f ca="1">IF(Table!B45= "Men", 1, 0)</f>
        <v>0</v>
      </c>
      <c r="B44" s="5">
        <f ca="1">IF(Table!B45 = "Women", 1, 0)</f>
        <v>1</v>
      </c>
      <c r="J44" s="12">
        <f ca="1">IF(Table!E45= "Health", 1,0)</f>
        <v>1</v>
      </c>
      <c r="K44" s="5">
        <f ca="1">IF(Table!E45= "Construction", 1,0)</f>
        <v>0</v>
      </c>
      <c r="L44" s="5">
        <f ca="1">IF(Table!E45= "Teaching", 1,0)</f>
        <v>0</v>
      </c>
      <c r="M44" s="5">
        <f ca="1">IF(Table!E45= "IT", 1,0)</f>
        <v>0</v>
      </c>
      <c r="N44" s="5">
        <f ca="1">IF(Table!E45= "General Work", 1,0)</f>
        <v>0</v>
      </c>
      <c r="O44" s="13">
        <f ca="1">IF(Table!E45= "Agriculture", 1,0)</f>
        <v>0</v>
      </c>
      <c r="X44" s="34">
        <f ca="1">(Table!O45/Table!I45)</f>
        <v>31849.974644988593</v>
      </c>
      <c r="Y44" s="35"/>
      <c r="Z44" s="25"/>
      <c r="AA44"/>
      <c r="AB44"/>
      <c r="AE44">
        <f ca="1">IF(Table!T45&gt;'Solution Basic XCEL'!$AI$2, 1,0)</f>
        <v>1</v>
      </c>
      <c r="AH44">
        <f ca="1">IF(Table!T45&gt;'Solution Basic XCEL'!$AI$2, 1,0)</f>
        <v>1</v>
      </c>
      <c r="AJ44" t="s">
        <v>72</v>
      </c>
      <c r="AK44" s="28">
        <f ca="1">(Table!N45/Table!M45)</f>
        <v>0.86051728766032398</v>
      </c>
      <c r="AM44">
        <f ca="1">IF(AK44&lt;$AS$3, 1,0)</f>
        <v>0</v>
      </c>
    </row>
    <row r="45" spans="1:39" x14ac:dyDescent="0.3">
      <c r="A45" s="5">
        <f ca="1">IF(Table!B46= "Men", 1, 0)</f>
        <v>0</v>
      </c>
      <c r="B45" s="5">
        <f ca="1">IF(Table!B46 = "Women", 1, 0)</f>
        <v>1</v>
      </c>
      <c r="J45" s="12">
        <f ca="1">IF(Table!E46= "Health", 1,0)</f>
        <v>0</v>
      </c>
      <c r="K45" s="5">
        <f ca="1">IF(Table!E46= "Construction", 1,0)</f>
        <v>0</v>
      </c>
      <c r="L45" s="5">
        <f ca="1">IF(Table!E46= "Teaching", 1,0)</f>
        <v>0</v>
      </c>
      <c r="M45" s="5">
        <f ca="1">IF(Table!E46= "IT", 1,0)</f>
        <v>0</v>
      </c>
      <c r="N45" s="5">
        <f ca="1">IF(Table!E46= "General Work", 1,0)</f>
        <v>1</v>
      </c>
      <c r="O45" s="13">
        <f ca="1">IF(Table!E46= "Agriculture", 1,0)</f>
        <v>0</v>
      </c>
      <c r="X45" s="34">
        <f ca="1">(Table!O46/Table!I46)</f>
        <v>17948.310167555046</v>
      </c>
      <c r="Y45" s="35"/>
      <c r="Z45" s="25"/>
      <c r="AA45"/>
      <c r="AB45"/>
      <c r="AE45">
        <f ca="1">IF(Table!T46&gt;'Solution Basic XCEL'!$AI$2, 1,0)</f>
        <v>1</v>
      </c>
      <c r="AH45">
        <f ca="1">IF(Table!T46&gt;'Solution Basic XCEL'!$AI$2, 1,0)</f>
        <v>1</v>
      </c>
      <c r="AJ45" t="s">
        <v>72</v>
      </c>
      <c r="AK45" s="28">
        <f ca="1">(Table!N46/Table!M46)</f>
        <v>0.84959175605906823</v>
      </c>
      <c r="AM45">
        <f ca="1">IF(AK45&lt;$AS$3, 1,0)</f>
        <v>0</v>
      </c>
    </row>
    <row r="46" spans="1:39" x14ac:dyDescent="0.3">
      <c r="A46" s="5">
        <f ca="1">IF(Table!B47= "Men", 1, 0)</f>
        <v>0</v>
      </c>
      <c r="B46" s="5">
        <f ca="1">IF(Table!B47 = "Women", 1, 0)</f>
        <v>1</v>
      </c>
      <c r="J46" s="12">
        <f ca="1">IF(Table!E47= "Health", 1,0)</f>
        <v>0</v>
      </c>
      <c r="K46" s="5">
        <f ca="1">IF(Table!E47= "Construction", 1,0)</f>
        <v>0</v>
      </c>
      <c r="L46" s="5">
        <f ca="1">IF(Table!E47= "Teaching", 1,0)</f>
        <v>0</v>
      </c>
      <c r="M46" s="5">
        <f ca="1">IF(Table!E47= "IT", 1,0)</f>
        <v>1</v>
      </c>
      <c r="N46" s="5">
        <f ca="1">IF(Table!E47= "General Work", 1,0)</f>
        <v>0</v>
      </c>
      <c r="O46" s="13">
        <f ca="1">IF(Table!E47= "Agriculture", 1,0)</f>
        <v>0</v>
      </c>
      <c r="X46" s="34">
        <f ca="1">(Table!O47/Table!I47)</f>
        <v>29320.528285699915</v>
      </c>
      <c r="Y46" s="35"/>
      <c r="Z46" s="25"/>
      <c r="AA46"/>
      <c r="AB46"/>
      <c r="AE46">
        <f ca="1">IF(Table!T47&gt;'Solution Basic XCEL'!$AI$2, 1,0)</f>
        <v>1</v>
      </c>
      <c r="AH46">
        <f ca="1">IF(Table!T47&gt;'Solution Basic XCEL'!$AI$2, 1,0)</f>
        <v>1</v>
      </c>
      <c r="AJ46" t="s">
        <v>72</v>
      </c>
      <c r="AK46" s="28">
        <f ca="1">(Table!N47/Table!M47)</f>
        <v>0.9388371608824102</v>
      </c>
      <c r="AM46">
        <f ca="1">IF(AK46&lt;$AS$3, 1,0)</f>
        <v>0</v>
      </c>
    </row>
    <row r="47" spans="1:39" x14ac:dyDescent="0.3">
      <c r="A47" s="5">
        <f ca="1">IF(Table!B48= "Men", 1, 0)</f>
        <v>1</v>
      </c>
      <c r="B47" s="5">
        <f ca="1">IF(Table!B48 = "Women", 1, 0)</f>
        <v>0</v>
      </c>
      <c r="J47" s="12">
        <f ca="1">IF(Table!E48= "Health", 1,0)</f>
        <v>0</v>
      </c>
      <c r="K47" s="5">
        <f ca="1">IF(Table!E48= "Construction", 1,0)</f>
        <v>0</v>
      </c>
      <c r="L47" s="5">
        <f ca="1">IF(Table!E48= "Teaching", 1,0)</f>
        <v>0</v>
      </c>
      <c r="M47" s="5">
        <f ca="1">IF(Table!E48= "IT", 1,0)</f>
        <v>1</v>
      </c>
      <c r="N47" s="5">
        <f ca="1">IF(Table!E48= "General Work", 1,0)</f>
        <v>0</v>
      </c>
      <c r="O47" s="13">
        <f ca="1">IF(Table!E48= "Agriculture", 1,0)</f>
        <v>0</v>
      </c>
      <c r="X47" s="34">
        <f ca="1">(Table!O48/Table!I48)</f>
        <v>19750.740344210939</v>
      </c>
      <c r="Y47" s="35"/>
      <c r="Z47" s="25"/>
      <c r="AA47"/>
      <c r="AB47"/>
      <c r="AE47">
        <f ca="1">IF(Table!T48&gt;'Solution Basic XCEL'!$AI$2, 1,0)</f>
        <v>0</v>
      </c>
      <c r="AH47">
        <f ca="1">IF(Table!T48&gt;'Solution Basic XCEL'!$AI$2, 1,0)</f>
        <v>0</v>
      </c>
      <c r="AJ47" t="s">
        <v>72</v>
      </c>
      <c r="AK47" s="28">
        <f ca="1">(Table!N48/Table!M48)</f>
        <v>0.143785291834299</v>
      </c>
      <c r="AM47">
        <f ca="1">IF(AK47&lt;$AS$3, 1,0)</f>
        <v>1</v>
      </c>
    </row>
    <row r="48" spans="1:39" x14ac:dyDescent="0.3">
      <c r="A48" s="5">
        <f ca="1">IF(Table!B49= "Men", 1, 0)</f>
        <v>0</v>
      </c>
      <c r="B48" s="5">
        <f ca="1">IF(Table!B49 = "Women", 1, 0)</f>
        <v>1</v>
      </c>
      <c r="J48" s="12">
        <f ca="1">IF(Table!E49= "Health", 1,0)</f>
        <v>0</v>
      </c>
      <c r="K48" s="5">
        <f ca="1">IF(Table!E49= "Construction", 1,0)</f>
        <v>0</v>
      </c>
      <c r="L48" s="5">
        <f ca="1">IF(Table!E49= "Teaching", 1,0)</f>
        <v>0</v>
      </c>
      <c r="M48" s="5">
        <f ca="1">IF(Table!E49= "IT", 1,0)</f>
        <v>0</v>
      </c>
      <c r="N48" s="5">
        <f ca="1">IF(Table!E49= "General Work", 1,0)</f>
        <v>0</v>
      </c>
      <c r="O48" s="13">
        <f ca="1">IF(Table!E49= "Agriculture", 1,0)</f>
        <v>1</v>
      </c>
      <c r="X48" s="34">
        <f ca="1">(Table!O49/Table!I49)</f>
        <v>43224.389739933722</v>
      </c>
      <c r="Y48" s="35"/>
      <c r="Z48" s="25"/>
      <c r="AA48"/>
      <c r="AB48"/>
      <c r="AE48">
        <f ca="1">IF(Table!T49&gt;'Solution Basic XCEL'!$AI$2, 1,0)</f>
        <v>1</v>
      </c>
      <c r="AH48">
        <f ca="1">IF(Table!T49&gt;'Solution Basic XCEL'!$AI$2, 1,0)</f>
        <v>1</v>
      </c>
      <c r="AJ48" t="s">
        <v>72</v>
      </c>
      <c r="AK48" s="28">
        <f ca="1">(Table!N49/Table!M49)</f>
        <v>0.29516115175393698</v>
      </c>
      <c r="AM48">
        <f ca="1">IF(AK48&lt;$AS$3, 1,0)</f>
        <v>1</v>
      </c>
    </row>
    <row r="49" spans="1:39" x14ac:dyDescent="0.3">
      <c r="A49" s="5">
        <f ca="1">IF(Table!B50= "Men", 1, 0)</f>
        <v>1</v>
      </c>
      <c r="B49" s="5">
        <f ca="1">IF(Table!B50 = "Women", 1, 0)</f>
        <v>0</v>
      </c>
      <c r="J49" s="12">
        <f ca="1">IF(Table!E50= "Health", 1,0)</f>
        <v>0</v>
      </c>
      <c r="K49" s="5">
        <f ca="1">IF(Table!E50= "Construction", 1,0)</f>
        <v>1</v>
      </c>
      <c r="L49" s="5">
        <f ca="1">IF(Table!E50= "Teaching", 1,0)</f>
        <v>0</v>
      </c>
      <c r="M49" s="5">
        <f ca="1">IF(Table!E50= "IT", 1,0)</f>
        <v>0</v>
      </c>
      <c r="N49" s="5">
        <f ca="1">IF(Table!E50= "General Work", 1,0)</f>
        <v>0</v>
      </c>
      <c r="O49" s="13">
        <f ca="1">IF(Table!E50= "Agriculture", 1,0)</f>
        <v>0</v>
      </c>
      <c r="X49" s="34">
        <f ca="1">(Table!O50/Table!I50)</f>
        <v>57034.975333504139</v>
      </c>
      <c r="Y49" s="35"/>
      <c r="Z49" s="25"/>
      <c r="AA49"/>
      <c r="AB49"/>
      <c r="AE49">
        <f ca="1">IF(Table!T50&gt;'Solution Basic XCEL'!$AI$2, 1,0)</f>
        <v>1</v>
      </c>
      <c r="AH49">
        <f ca="1">IF(Table!T50&gt;'Solution Basic XCEL'!$AI$2, 1,0)</f>
        <v>1</v>
      </c>
      <c r="AJ49" t="s">
        <v>72</v>
      </c>
      <c r="AK49" s="28">
        <f ca="1">(Table!N50/Table!M50)</f>
        <v>0.53767380029342315</v>
      </c>
      <c r="AM49">
        <f ca="1">IF(AK49&lt;$AS$3, 1,0)</f>
        <v>0</v>
      </c>
    </row>
    <row r="50" spans="1:39" x14ac:dyDescent="0.3">
      <c r="A50" s="5">
        <f ca="1">IF(Table!B51= "Men", 1, 0)</f>
        <v>1</v>
      </c>
      <c r="B50" s="5">
        <f ca="1">IF(Table!B51 = "Women", 1, 0)</f>
        <v>0</v>
      </c>
      <c r="J50" s="12">
        <f ca="1">IF(Table!E51= "Health", 1,0)</f>
        <v>0</v>
      </c>
      <c r="K50" s="5">
        <f ca="1">IF(Table!E51= "Construction", 1,0)</f>
        <v>0</v>
      </c>
      <c r="L50" s="5">
        <f ca="1">IF(Table!E51= "Teaching", 1,0)</f>
        <v>0</v>
      </c>
      <c r="M50" s="5">
        <f ca="1">IF(Table!E51= "IT", 1,0)</f>
        <v>0</v>
      </c>
      <c r="N50" s="5">
        <f ca="1">IF(Table!E51= "General Work", 1,0)</f>
        <v>1</v>
      </c>
      <c r="O50" s="13">
        <f ca="1">IF(Table!E51= "Agriculture", 1,0)</f>
        <v>0</v>
      </c>
      <c r="X50" s="34">
        <f ca="1">(Table!O51/Table!I51)</f>
        <v>2008.503301796891</v>
      </c>
      <c r="Y50" s="35"/>
      <c r="Z50" s="25"/>
      <c r="AA50"/>
      <c r="AB50"/>
      <c r="AE50">
        <f ca="1">IF(Table!T51&gt;'Solution Basic XCEL'!$AI$2, 1,0)</f>
        <v>1</v>
      </c>
      <c r="AH50">
        <f ca="1">IF(Table!T51&gt;'Solution Basic XCEL'!$AI$2, 1,0)</f>
        <v>1</v>
      </c>
      <c r="AJ50" t="s">
        <v>72</v>
      </c>
      <c r="AK50" s="28">
        <f ca="1">(Table!N51/Table!M51)</f>
        <v>0.36856928072289241</v>
      </c>
      <c r="AM50">
        <f ca="1">IF(AK50&lt;$AS$3, 1,0)</f>
        <v>0</v>
      </c>
    </row>
    <row r="51" spans="1:39" x14ac:dyDescent="0.3">
      <c r="A51" s="5">
        <f ca="1">IF(Table!B52= "Men", 1, 0)</f>
        <v>1</v>
      </c>
      <c r="B51" s="5">
        <f ca="1">IF(Table!B52 = "Women", 1, 0)</f>
        <v>0</v>
      </c>
      <c r="J51" s="12">
        <f ca="1">IF(Table!E52= "Health", 1,0)</f>
        <v>0</v>
      </c>
      <c r="K51" s="5">
        <f ca="1">IF(Table!E52= "Construction", 1,0)</f>
        <v>0</v>
      </c>
      <c r="L51" s="5">
        <f ca="1">IF(Table!E52= "Teaching", 1,0)</f>
        <v>0</v>
      </c>
      <c r="M51" s="5">
        <f ca="1">IF(Table!E52= "IT", 1,0)</f>
        <v>0</v>
      </c>
      <c r="N51" s="5">
        <f ca="1">IF(Table!E52= "General Work", 1,0)</f>
        <v>1</v>
      </c>
      <c r="O51" s="13">
        <f ca="1">IF(Table!E52= "Agriculture", 1,0)</f>
        <v>0</v>
      </c>
      <c r="X51" s="34">
        <f ca="1">(Table!O52/Table!I52)</f>
        <v>62631.292650832074</v>
      </c>
      <c r="Y51" s="35"/>
      <c r="Z51" s="25"/>
      <c r="AA51"/>
      <c r="AB51"/>
      <c r="AE51">
        <f ca="1">IF(Table!T52&gt;'Solution Basic XCEL'!$AI$2, 1,0)</f>
        <v>1</v>
      </c>
      <c r="AH51">
        <f ca="1">IF(Table!T52&gt;'Solution Basic XCEL'!$AI$2, 1,0)</f>
        <v>1</v>
      </c>
      <c r="AJ51" t="s">
        <v>72</v>
      </c>
      <c r="AK51" s="28">
        <f ca="1">(Table!N52/Table!M52)</f>
        <v>0.8712481655907045</v>
      </c>
      <c r="AM51">
        <f ca="1">IF(AK51&lt;$AS$3, 1,0)</f>
        <v>0</v>
      </c>
    </row>
    <row r="52" spans="1:39" x14ac:dyDescent="0.3">
      <c r="A52" s="5">
        <f ca="1">IF(Table!B53= "Men", 1, 0)</f>
        <v>0</v>
      </c>
      <c r="B52" s="5">
        <f ca="1">IF(Table!B53 = "Women", 1, 0)</f>
        <v>1</v>
      </c>
      <c r="J52" s="12">
        <f ca="1">IF(Table!E53= "Health", 1,0)</f>
        <v>0</v>
      </c>
      <c r="K52" s="5">
        <f ca="1">IF(Table!E53= "Construction", 1,0)</f>
        <v>0</v>
      </c>
      <c r="L52" s="5">
        <f ca="1">IF(Table!E53= "Teaching", 1,0)</f>
        <v>0</v>
      </c>
      <c r="M52" s="5">
        <f ca="1">IF(Table!E53= "IT", 1,0)</f>
        <v>1</v>
      </c>
      <c r="N52" s="5">
        <f ca="1">IF(Table!E53= "General Work", 1,0)</f>
        <v>0</v>
      </c>
      <c r="O52" s="13">
        <f ca="1">IF(Table!E53= "Agriculture", 1,0)</f>
        <v>0</v>
      </c>
      <c r="X52" s="34">
        <f ca="1">(Table!O53/Table!I53)</f>
        <v>11265.264215062298</v>
      </c>
      <c r="Y52" s="35"/>
      <c r="Z52" s="25"/>
      <c r="AA52"/>
      <c r="AB52"/>
      <c r="AE52">
        <f ca="1">IF(Table!T53&gt;'Solution Basic XCEL'!$AI$2, 1,0)</f>
        <v>1</v>
      </c>
      <c r="AH52">
        <f ca="1">IF(Table!T53&gt;'Solution Basic XCEL'!$AI$2, 1,0)</f>
        <v>1</v>
      </c>
      <c r="AJ52" t="s">
        <v>72</v>
      </c>
      <c r="AK52" s="28">
        <f ca="1">(Table!N53/Table!M53)</f>
        <v>0.54577895177412061</v>
      </c>
      <c r="AM52">
        <f ca="1">IF(AK52&lt;$AS$3, 1,0)</f>
        <v>0</v>
      </c>
    </row>
    <row r="53" spans="1:39" x14ac:dyDescent="0.3">
      <c r="A53" s="5">
        <f ca="1">IF(Table!B54= "Men", 1, 0)</f>
        <v>1</v>
      </c>
      <c r="B53" s="5">
        <f ca="1">IF(Table!B54 = "Women", 1, 0)</f>
        <v>0</v>
      </c>
      <c r="J53" s="12">
        <f ca="1">IF(Table!E54= "Health", 1,0)</f>
        <v>0</v>
      </c>
      <c r="K53" s="5">
        <f ca="1">IF(Table!E54= "Construction", 1,0)</f>
        <v>1</v>
      </c>
      <c r="L53" s="5">
        <f ca="1">IF(Table!E54= "Teaching", 1,0)</f>
        <v>0</v>
      </c>
      <c r="M53" s="5">
        <f ca="1">IF(Table!E54= "IT", 1,0)</f>
        <v>0</v>
      </c>
      <c r="N53" s="5">
        <f ca="1">IF(Table!E54= "General Work", 1,0)</f>
        <v>0</v>
      </c>
      <c r="O53" s="13">
        <f ca="1">IF(Table!E54= "Agriculture", 1,0)</f>
        <v>0</v>
      </c>
      <c r="X53" s="34">
        <f ca="1">(Table!O54/Table!I54)</f>
        <v>31751.291305572304</v>
      </c>
      <c r="Y53" s="35"/>
      <c r="Z53" s="25"/>
      <c r="AA53"/>
      <c r="AB53"/>
      <c r="AE53">
        <f ca="1">IF(Table!T54&gt;'Solution Basic XCEL'!$AI$2, 1,0)</f>
        <v>1</v>
      </c>
      <c r="AH53">
        <f ca="1">IF(Table!T54&gt;'Solution Basic XCEL'!$AI$2, 1,0)</f>
        <v>1</v>
      </c>
      <c r="AJ53" t="s">
        <v>72</v>
      </c>
      <c r="AK53" s="28">
        <f ca="1">(Table!N54/Table!M54)</f>
        <v>0.71071715843844596</v>
      </c>
      <c r="AM53">
        <f ca="1">IF(AK53&lt;$AS$3, 1,0)</f>
        <v>0</v>
      </c>
    </row>
    <row r="54" spans="1:39" x14ac:dyDescent="0.3">
      <c r="A54" s="5">
        <f ca="1">IF(Table!B55= "Men", 1, 0)</f>
        <v>1</v>
      </c>
      <c r="B54" s="5">
        <f ca="1">IF(Table!B55 = "Women", 1, 0)</f>
        <v>0</v>
      </c>
      <c r="J54" s="12">
        <f ca="1">IF(Table!E55= "Health", 1,0)</f>
        <v>0</v>
      </c>
      <c r="K54" s="5">
        <f ca="1">IF(Table!E55= "Construction", 1,0)</f>
        <v>0</v>
      </c>
      <c r="L54" s="5">
        <f ca="1">IF(Table!E55= "Teaching", 1,0)</f>
        <v>0</v>
      </c>
      <c r="M54" s="5">
        <f ca="1">IF(Table!E55= "IT", 1,0)</f>
        <v>1</v>
      </c>
      <c r="N54" s="5">
        <f ca="1">IF(Table!E55= "General Work", 1,0)</f>
        <v>0</v>
      </c>
      <c r="O54" s="13">
        <f ca="1">IF(Table!E55= "Agriculture", 1,0)</f>
        <v>0</v>
      </c>
      <c r="X54" s="34">
        <f ca="1">(Table!O55/Table!I55)</f>
        <v>40806.961273510467</v>
      </c>
      <c r="Y54" s="35"/>
      <c r="Z54" s="25"/>
      <c r="AA54"/>
      <c r="AB54"/>
      <c r="AE54">
        <f ca="1">IF(Table!T55&gt;'Solution Basic XCEL'!$AI$2, 1,0)</f>
        <v>1</v>
      </c>
      <c r="AH54">
        <f ca="1">IF(Table!T55&gt;'Solution Basic XCEL'!$AI$2, 1,0)</f>
        <v>1</v>
      </c>
      <c r="AJ54" t="s">
        <v>72</v>
      </c>
      <c r="AK54" s="28">
        <f ca="1">(Table!N55/Table!M55)</f>
        <v>0.25569636954087538</v>
      </c>
      <c r="AM54">
        <f ca="1">IF(AK54&lt;$AS$3, 1,0)</f>
        <v>1</v>
      </c>
    </row>
    <row r="55" spans="1:39" x14ac:dyDescent="0.3">
      <c r="A55" s="5">
        <f ca="1">IF(Table!B56= "Men", 1, 0)</f>
        <v>1</v>
      </c>
      <c r="B55" s="5">
        <f ca="1">IF(Table!B56 = "Women", 1, 0)</f>
        <v>0</v>
      </c>
      <c r="J55" s="12">
        <f ca="1">IF(Table!E56= "Health", 1,0)</f>
        <v>1</v>
      </c>
      <c r="K55" s="5">
        <f ca="1">IF(Table!E56= "Construction", 1,0)</f>
        <v>0</v>
      </c>
      <c r="L55" s="5">
        <f ca="1">IF(Table!E56= "Teaching", 1,0)</f>
        <v>0</v>
      </c>
      <c r="M55" s="5">
        <f ca="1">IF(Table!E56= "IT", 1,0)</f>
        <v>0</v>
      </c>
      <c r="N55" s="5">
        <f ca="1">IF(Table!E56= "General Work", 1,0)</f>
        <v>0</v>
      </c>
      <c r="O55" s="13">
        <f ca="1">IF(Table!E56= "Agriculture", 1,0)</f>
        <v>0</v>
      </c>
      <c r="X55" s="34">
        <f ca="1">(Table!O56/Table!I56)</f>
        <v>17734.517049897582</v>
      </c>
      <c r="Y55" s="35"/>
      <c r="Z55" s="25"/>
      <c r="AA55"/>
      <c r="AB55"/>
      <c r="AE55">
        <f ca="1">IF(Table!T56&gt;'Solution Basic XCEL'!$AI$2, 1,0)</f>
        <v>0</v>
      </c>
      <c r="AH55">
        <f ca="1">IF(Table!T56&gt;'Solution Basic XCEL'!$AI$2, 1,0)</f>
        <v>0</v>
      </c>
      <c r="AJ55" t="s">
        <v>72</v>
      </c>
      <c r="AK55" s="28">
        <f ca="1">(Table!N56/Table!M56)</f>
        <v>4.1185812059369109E-2</v>
      </c>
      <c r="AM55">
        <f ca="1">IF(AK55&lt;$AS$3, 1,0)</f>
        <v>1</v>
      </c>
    </row>
    <row r="56" spans="1:39" x14ac:dyDescent="0.3">
      <c r="A56" s="5">
        <f ca="1">IF(Table!B57= "Men", 1, 0)</f>
        <v>1</v>
      </c>
      <c r="B56" s="5">
        <f ca="1">IF(Table!B57 = "Women", 1, 0)</f>
        <v>0</v>
      </c>
      <c r="J56" s="12">
        <f ca="1">IF(Table!E57= "Health", 1,0)</f>
        <v>0</v>
      </c>
      <c r="K56" s="5">
        <f ca="1">IF(Table!E57= "Construction", 1,0)</f>
        <v>0</v>
      </c>
      <c r="L56" s="5">
        <f ca="1">IF(Table!E57= "Teaching", 1,0)</f>
        <v>0</v>
      </c>
      <c r="M56" s="5">
        <f ca="1">IF(Table!E57= "IT", 1,0)</f>
        <v>0</v>
      </c>
      <c r="N56" s="5">
        <f ca="1">IF(Table!E57= "General Work", 1,0)</f>
        <v>1</v>
      </c>
      <c r="O56" s="13">
        <f ca="1">IF(Table!E57= "Agriculture", 1,0)</f>
        <v>0</v>
      </c>
      <c r="X56" s="34">
        <f ca="1">(Table!O57/Table!I57)</f>
        <v>53596.369372487869</v>
      </c>
      <c r="Y56" s="35"/>
      <c r="Z56" s="25"/>
      <c r="AA56"/>
      <c r="AB56"/>
      <c r="AE56">
        <f ca="1">IF(Table!T57&gt;'Solution Basic XCEL'!$AI$2, 1,0)</f>
        <v>1</v>
      </c>
      <c r="AH56">
        <f ca="1">IF(Table!T57&gt;'Solution Basic XCEL'!$AI$2, 1,0)</f>
        <v>1</v>
      </c>
      <c r="AJ56" t="s">
        <v>72</v>
      </c>
      <c r="AK56" s="28">
        <f ca="1">(Table!N57/Table!M57)</f>
        <v>0.84035162210576742</v>
      </c>
      <c r="AM56">
        <f ca="1">IF(AK56&lt;$AS$3, 1,0)</f>
        <v>0</v>
      </c>
    </row>
    <row r="57" spans="1:39" x14ac:dyDescent="0.3">
      <c r="A57" s="5">
        <f ca="1">IF(Table!B58= "Men", 1, 0)</f>
        <v>0</v>
      </c>
      <c r="B57" s="5">
        <f ca="1">IF(Table!B58 = "Women", 1, 0)</f>
        <v>1</v>
      </c>
      <c r="J57" s="12">
        <f ca="1">IF(Table!E58= "Health", 1,0)</f>
        <v>0</v>
      </c>
      <c r="K57" s="5">
        <f ca="1">IF(Table!E58= "Construction", 1,0)</f>
        <v>0</v>
      </c>
      <c r="L57" s="5">
        <f ca="1">IF(Table!E58= "Teaching", 1,0)</f>
        <v>0</v>
      </c>
      <c r="M57" s="5">
        <f ca="1">IF(Table!E58= "IT", 1,0)</f>
        <v>0</v>
      </c>
      <c r="N57" s="5">
        <f ca="1">IF(Table!E58= "General Work", 1,0)</f>
        <v>1</v>
      </c>
      <c r="O57" s="13">
        <f ca="1">IF(Table!E58= "Agriculture", 1,0)</f>
        <v>0</v>
      </c>
      <c r="X57" s="34">
        <f ca="1">(Table!O58/Table!I58)</f>
        <v>41810.73405944703</v>
      </c>
      <c r="Y57" s="35"/>
      <c r="Z57" s="25"/>
      <c r="AA57"/>
      <c r="AB57"/>
      <c r="AE57">
        <f ca="1">IF(Table!T58&gt;'Solution Basic XCEL'!$AI$2, 1,0)</f>
        <v>1</v>
      </c>
      <c r="AH57">
        <f ca="1">IF(Table!T58&gt;'Solution Basic XCEL'!$AI$2, 1,0)</f>
        <v>1</v>
      </c>
      <c r="AJ57" t="s">
        <v>72</v>
      </c>
      <c r="AK57" s="28">
        <f ca="1">(Table!N58/Table!M58)</f>
        <v>0.68034192603609334</v>
      </c>
      <c r="AM57">
        <f ca="1">IF(AK57&lt;$AS$3, 1,0)</f>
        <v>0</v>
      </c>
    </row>
    <row r="58" spans="1:39" x14ac:dyDescent="0.3">
      <c r="A58" s="5">
        <f ca="1">IF(Table!B59= "Men", 1, 0)</f>
        <v>1</v>
      </c>
      <c r="B58" s="5">
        <f ca="1">IF(Table!B59 = "Women", 1, 0)</f>
        <v>0</v>
      </c>
      <c r="J58" s="12">
        <f ca="1">IF(Table!E59= "Health", 1,0)</f>
        <v>0</v>
      </c>
      <c r="K58" s="5">
        <f ca="1">IF(Table!E59= "Construction", 1,0)</f>
        <v>0</v>
      </c>
      <c r="L58" s="5">
        <f ca="1">IF(Table!E59= "Teaching", 1,0)</f>
        <v>0</v>
      </c>
      <c r="M58" s="5">
        <f ca="1">IF(Table!E59= "IT", 1,0)</f>
        <v>0</v>
      </c>
      <c r="N58" s="5">
        <f ca="1">IF(Table!E59= "General Work", 1,0)</f>
        <v>0</v>
      </c>
      <c r="O58" s="13">
        <f ca="1">IF(Table!E59= "Agriculture", 1,0)</f>
        <v>1</v>
      </c>
      <c r="X58" s="34">
        <f ca="1">(Table!O59/Table!I59)</f>
        <v>106.59559153022816</v>
      </c>
      <c r="Y58" s="35"/>
      <c r="Z58" s="25"/>
      <c r="AA58"/>
      <c r="AB58"/>
      <c r="AE58">
        <f ca="1">IF(Table!T59&gt;'Solution Basic XCEL'!$AI$2, 1,0)</f>
        <v>0</v>
      </c>
      <c r="AH58">
        <f ca="1">IF(Table!T59&gt;'Solution Basic XCEL'!$AI$2, 1,0)</f>
        <v>0</v>
      </c>
      <c r="AJ58" t="s">
        <v>72</v>
      </c>
      <c r="AK58" s="28">
        <f ca="1">(Table!N59/Table!M59)</f>
        <v>0.14423148362754079</v>
      </c>
      <c r="AM58">
        <f ca="1">IF(AK58&lt;$AS$3, 1,0)</f>
        <v>1</v>
      </c>
    </row>
    <row r="59" spans="1:39" x14ac:dyDescent="0.3">
      <c r="A59" s="5">
        <f ca="1">IF(Table!B60= "Men", 1, 0)</f>
        <v>0</v>
      </c>
      <c r="B59" s="5">
        <f ca="1">IF(Table!B60 = "Women", 1, 0)</f>
        <v>1</v>
      </c>
      <c r="J59" s="12">
        <f ca="1">IF(Table!E60= "Health", 1,0)</f>
        <v>0</v>
      </c>
      <c r="K59" s="5">
        <f ca="1">IF(Table!E60= "Construction", 1,0)</f>
        <v>0</v>
      </c>
      <c r="L59" s="5">
        <f ca="1">IF(Table!E60= "Teaching", 1,0)</f>
        <v>1</v>
      </c>
      <c r="M59" s="5">
        <f ca="1">IF(Table!E60= "IT", 1,0)</f>
        <v>0</v>
      </c>
      <c r="N59" s="5">
        <f ca="1">IF(Table!E60= "General Work", 1,0)</f>
        <v>0</v>
      </c>
      <c r="O59" s="13">
        <f ca="1">IF(Table!E60= "Agriculture", 1,0)</f>
        <v>0</v>
      </c>
      <c r="X59" s="34">
        <f ca="1">(Table!O60/Table!I60)</f>
        <v>11558.037797382085</v>
      </c>
      <c r="Y59" s="35"/>
      <c r="Z59" s="25"/>
      <c r="AA59"/>
      <c r="AB59"/>
      <c r="AE59">
        <f ca="1">IF(Table!T60&gt;'Solution Basic XCEL'!$AI$2, 1,0)</f>
        <v>1</v>
      </c>
      <c r="AH59">
        <f ca="1">IF(Table!T60&gt;'Solution Basic XCEL'!$AI$2, 1,0)</f>
        <v>1</v>
      </c>
      <c r="AJ59" t="s">
        <v>72</v>
      </c>
      <c r="AK59" s="28">
        <f ca="1">(Table!N60/Table!M60)</f>
        <v>0.4847857117088975</v>
      </c>
      <c r="AM59">
        <f ca="1">IF(AK59&lt;$AS$3, 1,0)</f>
        <v>0</v>
      </c>
    </row>
    <row r="60" spans="1:39" x14ac:dyDescent="0.3">
      <c r="A60" s="5">
        <f ca="1">IF(Table!B61= "Men", 1, 0)</f>
        <v>1</v>
      </c>
      <c r="B60" s="5">
        <f ca="1">IF(Table!B61 = "Women", 1, 0)</f>
        <v>0</v>
      </c>
      <c r="J60" s="12">
        <f ca="1">IF(Table!E61= "Health", 1,0)</f>
        <v>0</v>
      </c>
      <c r="K60" s="5">
        <f ca="1">IF(Table!E61= "Construction", 1,0)</f>
        <v>0</v>
      </c>
      <c r="L60" s="5">
        <f ca="1">IF(Table!E61= "Teaching", 1,0)</f>
        <v>0</v>
      </c>
      <c r="M60" s="5">
        <f ca="1">IF(Table!E61= "IT", 1,0)</f>
        <v>0</v>
      </c>
      <c r="N60" s="5">
        <f ca="1">IF(Table!E61= "General Work", 1,0)</f>
        <v>1</v>
      </c>
      <c r="O60" s="13">
        <f ca="1">IF(Table!E61= "Agriculture", 1,0)</f>
        <v>0</v>
      </c>
      <c r="X60" s="34">
        <f ca="1">(Table!O61/Table!I61)</f>
        <v>79532.144945256732</v>
      </c>
      <c r="Y60" s="35"/>
      <c r="Z60" s="25"/>
      <c r="AA60"/>
      <c r="AB60"/>
      <c r="AE60">
        <f ca="1">IF(Table!T61&gt;'Solution Basic XCEL'!$AI$2, 1,0)</f>
        <v>1</v>
      </c>
      <c r="AH60">
        <f ca="1">IF(Table!T61&gt;'Solution Basic XCEL'!$AI$2, 1,0)</f>
        <v>1</v>
      </c>
      <c r="AJ60" t="s">
        <v>72</v>
      </c>
      <c r="AK60" s="28">
        <f ca="1">(Table!N61/Table!M61)</f>
        <v>0.44302341447156612</v>
      </c>
      <c r="AM60">
        <f ca="1">IF(AK60&lt;$AS$3, 1,0)</f>
        <v>0</v>
      </c>
    </row>
    <row r="61" spans="1:39" x14ac:dyDescent="0.3">
      <c r="A61" s="5">
        <f ca="1">IF(Table!B62= "Men", 1, 0)</f>
        <v>0</v>
      </c>
      <c r="B61" s="5">
        <f ca="1">IF(Table!B62 = "Women", 1, 0)</f>
        <v>1</v>
      </c>
      <c r="J61" s="12">
        <f ca="1">IF(Table!E62= "Health", 1,0)</f>
        <v>1</v>
      </c>
      <c r="K61" s="5">
        <f ca="1">IF(Table!E62= "Construction", 1,0)</f>
        <v>0</v>
      </c>
      <c r="L61" s="5">
        <f ca="1">IF(Table!E62= "Teaching", 1,0)</f>
        <v>0</v>
      </c>
      <c r="M61" s="5">
        <f ca="1">IF(Table!E62= "IT", 1,0)</f>
        <v>0</v>
      </c>
      <c r="N61" s="5">
        <f ca="1">IF(Table!E62= "General Work", 1,0)</f>
        <v>0</v>
      </c>
      <c r="O61" s="13">
        <f ca="1">IF(Table!E62= "Agriculture", 1,0)</f>
        <v>0</v>
      </c>
      <c r="X61" s="34">
        <f ca="1">(Table!O62/Table!I62)</f>
        <v>21369.200635072397</v>
      </c>
      <c r="Y61" s="35"/>
      <c r="Z61" s="25"/>
      <c r="AA61"/>
      <c r="AB61"/>
      <c r="AE61">
        <f ca="1">IF(Table!T62&gt;'Solution Basic XCEL'!$AI$2, 1,0)</f>
        <v>1</v>
      </c>
      <c r="AH61">
        <f ca="1">IF(Table!T62&gt;'Solution Basic XCEL'!$AI$2, 1,0)</f>
        <v>1</v>
      </c>
      <c r="AJ61" t="s">
        <v>72</v>
      </c>
      <c r="AK61" s="28">
        <f ca="1">(Table!N62/Table!M62)</f>
        <v>0.75103440853238956</v>
      </c>
      <c r="AM61">
        <f ca="1">IF(AK61&lt;$AS$3, 1,0)</f>
        <v>0</v>
      </c>
    </row>
    <row r="62" spans="1:39" x14ac:dyDescent="0.3">
      <c r="A62" s="5">
        <f ca="1">IF(Table!B63= "Men", 1, 0)</f>
        <v>1</v>
      </c>
      <c r="B62" s="5">
        <f ca="1">IF(Table!B63 = "Women", 1, 0)</f>
        <v>0</v>
      </c>
      <c r="J62" s="12">
        <f ca="1">IF(Table!E63= "Health", 1,0)</f>
        <v>0</v>
      </c>
      <c r="K62" s="5">
        <f ca="1">IF(Table!E63= "Construction", 1,0)</f>
        <v>0</v>
      </c>
      <c r="L62" s="5">
        <f ca="1">IF(Table!E63= "Teaching", 1,0)</f>
        <v>1</v>
      </c>
      <c r="M62" s="5">
        <f ca="1">IF(Table!E63= "IT", 1,0)</f>
        <v>0</v>
      </c>
      <c r="N62" s="5">
        <f ca="1">IF(Table!E63= "General Work", 1,0)</f>
        <v>0</v>
      </c>
      <c r="O62" s="13">
        <f ca="1">IF(Table!E63= "Agriculture", 1,0)</f>
        <v>0</v>
      </c>
      <c r="X62" s="34">
        <f ca="1">(Table!O63/Table!I63)</f>
        <v>48876.950807400921</v>
      </c>
      <c r="Y62" s="35"/>
      <c r="Z62" s="25"/>
      <c r="AA62"/>
      <c r="AB62"/>
      <c r="AE62">
        <f ca="1">IF(Table!T63&gt;'Solution Basic XCEL'!$AI$2, 1,0)</f>
        <v>1</v>
      </c>
      <c r="AH62">
        <f ca="1">IF(Table!T63&gt;'Solution Basic XCEL'!$AI$2, 1,0)</f>
        <v>1</v>
      </c>
      <c r="AJ62" t="s">
        <v>72</v>
      </c>
      <c r="AK62" s="28">
        <f ca="1">(Table!N63/Table!M63)</f>
        <v>0.99654013385968265</v>
      </c>
      <c r="AM62">
        <f ca="1">IF(AK62&lt;$AS$3, 1,0)</f>
        <v>0</v>
      </c>
    </row>
    <row r="63" spans="1:39" x14ac:dyDescent="0.3">
      <c r="A63" s="5">
        <f ca="1">IF(Table!B64= "Men", 1, 0)</f>
        <v>1</v>
      </c>
      <c r="B63" s="5">
        <f ca="1">IF(Table!B64 = "Women", 1, 0)</f>
        <v>0</v>
      </c>
      <c r="J63" s="12">
        <f ca="1">IF(Table!E64= "Health", 1,0)</f>
        <v>1</v>
      </c>
      <c r="K63" s="5">
        <f ca="1">IF(Table!E64= "Construction", 1,0)</f>
        <v>0</v>
      </c>
      <c r="L63" s="5">
        <f ca="1">IF(Table!E64= "Teaching", 1,0)</f>
        <v>0</v>
      </c>
      <c r="M63" s="5">
        <f ca="1">IF(Table!E64= "IT", 1,0)</f>
        <v>0</v>
      </c>
      <c r="N63" s="5">
        <f ca="1">IF(Table!E64= "General Work", 1,0)</f>
        <v>0</v>
      </c>
      <c r="O63" s="13">
        <f ca="1">IF(Table!E64= "Agriculture", 1,0)</f>
        <v>0</v>
      </c>
      <c r="X63" s="34">
        <f ca="1">(Table!O64/Table!I64)</f>
        <v>30632.701312249203</v>
      </c>
      <c r="Y63" s="35"/>
      <c r="Z63" s="25"/>
      <c r="AA63"/>
      <c r="AB63"/>
      <c r="AE63">
        <f ca="1">IF(Table!T64&gt;'Solution Basic XCEL'!$AI$2, 1,0)</f>
        <v>1</v>
      </c>
      <c r="AH63">
        <f ca="1">IF(Table!T64&gt;'Solution Basic XCEL'!$AI$2, 1,0)</f>
        <v>1</v>
      </c>
      <c r="AJ63" t="s">
        <v>72</v>
      </c>
      <c r="AK63" s="28">
        <f ca="1">(Table!N64/Table!M64)</f>
        <v>0.7242346162843738</v>
      </c>
      <c r="AM63">
        <f ca="1">IF(AK63&lt;$AS$3, 1,0)</f>
        <v>0</v>
      </c>
    </row>
    <row r="64" spans="1:39" x14ac:dyDescent="0.3">
      <c r="A64" s="5">
        <f ca="1">IF(Table!B65= "Men", 1, 0)</f>
        <v>1</v>
      </c>
      <c r="B64" s="5">
        <f ca="1">IF(Table!B65 = "Women", 1, 0)</f>
        <v>0</v>
      </c>
      <c r="J64" s="12">
        <f ca="1">IF(Table!E65= "Health", 1,0)</f>
        <v>0</v>
      </c>
      <c r="K64" s="5">
        <f ca="1">IF(Table!E65= "Construction", 1,0)</f>
        <v>0</v>
      </c>
      <c r="L64" s="5">
        <f ca="1">IF(Table!E65= "Teaching", 1,0)</f>
        <v>0</v>
      </c>
      <c r="M64" s="5">
        <f ca="1">IF(Table!E65= "IT", 1,0)</f>
        <v>0</v>
      </c>
      <c r="N64" s="5">
        <f ca="1">IF(Table!E65= "General Work", 1,0)</f>
        <v>0</v>
      </c>
      <c r="O64" s="13">
        <f ca="1">IF(Table!E65= "Agriculture", 1,0)</f>
        <v>1</v>
      </c>
      <c r="X64" s="34">
        <f ca="1">(Table!O65/Table!I65)</f>
        <v>3234.3132938663043</v>
      </c>
      <c r="Y64" s="35"/>
      <c r="Z64" s="25"/>
      <c r="AA64"/>
      <c r="AB64"/>
      <c r="AE64">
        <f ca="1">IF(Table!T65&gt;'Solution Basic XCEL'!$AI$2, 1,0)</f>
        <v>1</v>
      </c>
      <c r="AH64">
        <f ca="1">IF(Table!T65&gt;'Solution Basic XCEL'!$AI$2, 1,0)</f>
        <v>1</v>
      </c>
      <c r="AJ64" t="s">
        <v>72</v>
      </c>
      <c r="AK64" s="28">
        <f ca="1">(Table!N65/Table!M65)</f>
        <v>0.35949444674945319</v>
      </c>
      <c r="AM64">
        <f ca="1">IF(AK64&lt;$AS$3, 1,0)</f>
        <v>0</v>
      </c>
    </row>
    <row r="65" spans="1:39" x14ac:dyDescent="0.3">
      <c r="A65" s="5">
        <f ca="1">IF(Table!B66= "Men", 1, 0)</f>
        <v>0</v>
      </c>
      <c r="B65" s="5">
        <f ca="1">IF(Table!B66 = "Women", 1, 0)</f>
        <v>1</v>
      </c>
      <c r="J65" s="12">
        <f ca="1">IF(Table!E66= "Health", 1,0)</f>
        <v>0</v>
      </c>
      <c r="K65" s="5">
        <f ca="1">IF(Table!E66= "Construction", 1,0)</f>
        <v>0</v>
      </c>
      <c r="L65" s="5">
        <f ca="1">IF(Table!E66= "Teaching", 1,0)</f>
        <v>0</v>
      </c>
      <c r="M65" s="5">
        <f ca="1">IF(Table!E66= "IT", 1,0)</f>
        <v>1</v>
      </c>
      <c r="N65" s="5">
        <f ca="1">IF(Table!E66= "General Work", 1,0)</f>
        <v>0</v>
      </c>
      <c r="O65" s="13">
        <f ca="1">IF(Table!E66= "Agriculture", 1,0)</f>
        <v>0</v>
      </c>
      <c r="X65" s="34">
        <f ca="1">(Table!O66/Table!I66)</f>
        <v>26023.679005113157</v>
      </c>
      <c r="Y65" s="35"/>
      <c r="Z65" s="25"/>
      <c r="AA65"/>
      <c r="AB65"/>
      <c r="AE65">
        <f ca="1">IF(Table!T66&gt;'Solution Basic XCEL'!$AI$2, 1,0)</f>
        <v>0</v>
      </c>
      <c r="AH65">
        <f ca="1">IF(Table!T66&gt;'Solution Basic XCEL'!$AI$2, 1,0)</f>
        <v>0</v>
      </c>
      <c r="AJ65" t="s">
        <v>72</v>
      </c>
      <c r="AK65" s="28">
        <f ca="1">(Table!N66/Table!M66)</f>
        <v>5.3677983496756121E-2</v>
      </c>
      <c r="AM65">
        <f ca="1">IF(AK65&lt;$AS$3, 1,0)</f>
        <v>1</v>
      </c>
    </row>
    <row r="66" spans="1:39" x14ac:dyDescent="0.3">
      <c r="A66" s="5">
        <f ca="1">IF(Table!B67= "Men", 1, 0)</f>
        <v>1</v>
      </c>
      <c r="B66" s="5">
        <f ca="1">IF(Table!B67 = "Women", 1, 0)</f>
        <v>0</v>
      </c>
      <c r="J66" s="12">
        <f ca="1">IF(Table!E67= "Health", 1,0)</f>
        <v>1</v>
      </c>
      <c r="K66" s="5">
        <f ca="1">IF(Table!E67= "Construction", 1,0)</f>
        <v>0</v>
      </c>
      <c r="L66" s="5">
        <f ca="1">IF(Table!E67= "Teaching", 1,0)</f>
        <v>0</v>
      </c>
      <c r="M66" s="5">
        <f ca="1">IF(Table!E67= "IT", 1,0)</f>
        <v>0</v>
      </c>
      <c r="N66" s="5">
        <f ca="1">IF(Table!E67= "General Work", 1,0)</f>
        <v>0</v>
      </c>
      <c r="O66" s="13">
        <f ca="1">IF(Table!E67= "Agriculture", 1,0)</f>
        <v>0</v>
      </c>
      <c r="X66" s="34">
        <f ca="1">(Table!O67/Table!I67)</f>
        <v>32440.149240426115</v>
      </c>
      <c r="Y66" s="35"/>
      <c r="Z66" s="25"/>
      <c r="AA66"/>
      <c r="AB66"/>
      <c r="AE66">
        <f ca="1">IF(Table!T67&gt;'Solution Basic XCEL'!$AI$2, 1,0)</f>
        <v>1</v>
      </c>
      <c r="AH66">
        <f ca="1">IF(Table!T67&gt;'Solution Basic XCEL'!$AI$2, 1,0)</f>
        <v>1</v>
      </c>
      <c r="AJ66" t="s">
        <v>72</v>
      </c>
      <c r="AK66" s="28">
        <f ca="1">(Table!N67/Table!M67)</f>
        <v>0.4389182631454302</v>
      </c>
      <c r="AM66">
        <f ca="1">IF(AK66&lt;$AS$3, 1,0)</f>
        <v>0</v>
      </c>
    </row>
    <row r="67" spans="1:39" x14ac:dyDescent="0.3">
      <c r="A67" s="5">
        <f ca="1">IF(Table!B68= "Men", 1, 0)</f>
        <v>0</v>
      </c>
      <c r="B67" s="5">
        <f ca="1">IF(Table!B68 = "Women", 1, 0)</f>
        <v>1</v>
      </c>
      <c r="J67" s="12">
        <f ca="1">IF(Table!E68= "Health", 1,0)</f>
        <v>0</v>
      </c>
      <c r="K67" s="5">
        <f ca="1">IF(Table!E68= "Construction", 1,0)</f>
        <v>0</v>
      </c>
      <c r="L67" s="5">
        <f ca="1">IF(Table!E68= "Teaching", 1,0)</f>
        <v>0</v>
      </c>
      <c r="M67" s="5">
        <f ca="1">IF(Table!E68= "IT", 1,0)</f>
        <v>0</v>
      </c>
      <c r="N67" s="5">
        <f ca="1">IF(Table!E68= "General Work", 1,0)</f>
        <v>0</v>
      </c>
      <c r="O67" s="13">
        <f ca="1">IF(Table!E68= "Agriculture", 1,0)</f>
        <v>1</v>
      </c>
      <c r="X67" s="34">
        <f ca="1">(Table!O68/Table!I68)</f>
        <v>41550.826152124908</v>
      </c>
      <c r="Y67" s="35"/>
      <c r="Z67" s="25"/>
      <c r="AA67"/>
      <c r="AB67"/>
      <c r="AE67">
        <f ca="1">IF(Table!T68&gt;'Solution Basic XCEL'!$AI$2, 1,0)</f>
        <v>1</v>
      </c>
      <c r="AH67">
        <f ca="1">IF(Table!T68&gt;'Solution Basic XCEL'!$AI$2, 1,0)</f>
        <v>1</v>
      </c>
      <c r="AJ67" t="s">
        <v>72</v>
      </c>
      <c r="AK67" s="28">
        <f ca="1">(Table!N68/Table!M68)</f>
        <v>0.32909305779155018</v>
      </c>
      <c r="AM67">
        <f ca="1">IF(AK67&lt;$AS$3, 1,0)</f>
        <v>0</v>
      </c>
    </row>
    <row r="68" spans="1:39" x14ac:dyDescent="0.3">
      <c r="A68" s="5">
        <f ca="1">IF(Table!B69= "Men", 1, 0)</f>
        <v>0</v>
      </c>
      <c r="B68" s="5">
        <f ca="1">IF(Table!B69 = "Women", 1, 0)</f>
        <v>1</v>
      </c>
      <c r="J68" s="12">
        <f ca="1">IF(Table!E69= "Health", 1,0)</f>
        <v>0</v>
      </c>
      <c r="K68" s="5">
        <f ca="1">IF(Table!E69= "Construction", 1,0)</f>
        <v>0</v>
      </c>
      <c r="L68" s="5">
        <f ca="1">IF(Table!E69= "Teaching", 1,0)</f>
        <v>0</v>
      </c>
      <c r="M68" s="5">
        <f ca="1">IF(Table!E69= "IT", 1,0)</f>
        <v>0</v>
      </c>
      <c r="N68" s="5">
        <f ca="1">IF(Table!E69= "General Work", 1,0)</f>
        <v>0</v>
      </c>
      <c r="O68" s="13">
        <f ca="1">IF(Table!E69= "Agriculture", 1,0)</f>
        <v>1</v>
      </c>
      <c r="X68" s="34">
        <f ca="1">(Table!O69/Table!I69)</f>
        <v>11805.730794514182</v>
      </c>
      <c r="Y68" s="35"/>
      <c r="Z68" s="25"/>
      <c r="AA68"/>
      <c r="AB68"/>
      <c r="AE68">
        <f ca="1">IF(Table!T69&gt;'Solution Basic XCEL'!$AI$2, 1,0)</f>
        <v>1</v>
      </c>
      <c r="AH68">
        <f ca="1">IF(Table!T69&gt;'Solution Basic XCEL'!$AI$2, 1,0)</f>
        <v>1</v>
      </c>
      <c r="AJ68" t="s">
        <v>72</v>
      </c>
      <c r="AK68" s="28">
        <f ca="1">(Table!N69/Table!M69)</f>
        <v>0.14998178719363997</v>
      </c>
      <c r="AM68">
        <f ca="1">IF(AK68&lt;$AS$3, 1,0)</f>
        <v>1</v>
      </c>
    </row>
    <row r="69" spans="1:39" x14ac:dyDescent="0.3">
      <c r="A69" s="5">
        <f ca="1">IF(Table!B70= "Men", 1, 0)</f>
        <v>0</v>
      </c>
      <c r="B69" s="5">
        <f ca="1">IF(Table!B70 = "Women", 1, 0)</f>
        <v>1</v>
      </c>
      <c r="J69" s="12">
        <f ca="1">IF(Table!E70= "Health", 1,0)</f>
        <v>0</v>
      </c>
      <c r="K69" s="5">
        <f ca="1">IF(Table!E70= "Construction", 1,0)</f>
        <v>0</v>
      </c>
      <c r="L69" s="5">
        <f ca="1">IF(Table!E70= "Teaching", 1,0)</f>
        <v>0</v>
      </c>
      <c r="M69" s="5">
        <f ca="1">IF(Table!E70= "IT", 1,0)</f>
        <v>1</v>
      </c>
      <c r="N69" s="5">
        <f ca="1">IF(Table!E70= "General Work", 1,0)</f>
        <v>0</v>
      </c>
      <c r="O69" s="13">
        <f ca="1">IF(Table!E70= "Agriculture", 1,0)</f>
        <v>0</v>
      </c>
      <c r="X69" s="34">
        <f ca="1">(Table!O70/Table!I70)</f>
        <v>12936.776817091049</v>
      </c>
      <c r="Y69" s="35"/>
      <c r="Z69" s="25"/>
      <c r="AA69"/>
      <c r="AB69"/>
      <c r="AE69">
        <f ca="1">IF(Table!T70&gt;'Solution Basic XCEL'!$AI$2, 1,0)</f>
        <v>1</v>
      </c>
      <c r="AH69">
        <f ca="1">IF(Table!T70&gt;'Solution Basic XCEL'!$AI$2, 1,0)</f>
        <v>1</v>
      </c>
      <c r="AJ69" t="s">
        <v>72</v>
      </c>
      <c r="AK69" s="28">
        <f ca="1">(Table!N70/Table!M70)</f>
        <v>0.8572279788454279</v>
      </c>
      <c r="AM69">
        <f ca="1">IF(AK69&lt;$AS$3, 1,0)</f>
        <v>0</v>
      </c>
    </row>
    <row r="70" spans="1:39" x14ac:dyDescent="0.3">
      <c r="A70" s="5">
        <f ca="1">IF(Table!B71= "Men", 1, 0)</f>
        <v>0</v>
      </c>
      <c r="B70" s="5">
        <f ca="1">IF(Table!B71 = "Women", 1, 0)</f>
        <v>1</v>
      </c>
      <c r="J70" s="12">
        <f ca="1">IF(Table!E71= "Health", 1,0)</f>
        <v>1</v>
      </c>
      <c r="K70" s="5">
        <f ca="1">IF(Table!E71= "Construction", 1,0)</f>
        <v>0</v>
      </c>
      <c r="L70" s="5">
        <f ca="1">IF(Table!E71= "Teaching", 1,0)</f>
        <v>0</v>
      </c>
      <c r="M70" s="5">
        <f ca="1">IF(Table!E71= "IT", 1,0)</f>
        <v>0</v>
      </c>
      <c r="N70" s="5">
        <f ca="1">IF(Table!E71= "General Work", 1,0)</f>
        <v>0</v>
      </c>
      <c r="O70" s="13">
        <f ca="1">IF(Table!E71= "Agriculture", 1,0)</f>
        <v>0</v>
      </c>
      <c r="X70" s="34">
        <f ca="1">(Table!O71/Table!I71)</f>
        <v>28552.475229965006</v>
      </c>
      <c r="Y70" s="35"/>
      <c r="Z70" s="25"/>
      <c r="AA70"/>
      <c r="AB70"/>
      <c r="AE70">
        <f ca="1">IF(Table!T71&gt;'Solution Basic XCEL'!$AI$2, 1,0)</f>
        <v>1</v>
      </c>
      <c r="AH70">
        <f ca="1">IF(Table!T71&gt;'Solution Basic XCEL'!$AI$2, 1,0)</f>
        <v>1</v>
      </c>
      <c r="AJ70" t="s">
        <v>72</v>
      </c>
      <c r="AK70" s="28">
        <f ca="1">(Table!N71/Table!M71)</f>
        <v>0.38797553285610276</v>
      </c>
      <c r="AM70">
        <f ca="1">IF(AK70&lt;$AS$3, 1,0)</f>
        <v>0</v>
      </c>
    </row>
    <row r="71" spans="1:39" x14ac:dyDescent="0.3">
      <c r="A71" s="5">
        <f ca="1">IF(Table!B72= "Men", 1, 0)</f>
        <v>1</v>
      </c>
      <c r="B71" s="5">
        <f ca="1">IF(Table!B72 = "Women", 1, 0)</f>
        <v>0</v>
      </c>
      <c r="J71" s="12">
        <f ca="1">IF(Table!E72= "Health", 1,0)</f>
        <v>0</v>
      </c>
      <c r="K71" s="5">
        <f ca="1">IF(Table!E72= "Construction", 1,0)</f>
        <v>0</v>
      </c>
      <c r="L71" s="5">
        <f ca="1">IF(Table!E72= "Teaching", 1,0)</f>
        <v>0</v>
      </c>
      <c r="M71" s="5">
        <f ca="1">IF(Table!E72= "IT", 1,0)</f>
        <v>1</v>
      </c>
      <c r="N71" s="5">
        <f ca="1">IF(Table!E72= "General Work", 1,0)</f>
        <v>0</v>
      </c>
      <c r="O71" s="13">
        <f ca="1">IF(Table!E72= "Agriculture", 1,0)</f>
        <v>0</v>
      </c>
      <c r="X71" s="34">
        <f ca="1">(Table!O72/Table!I72)</f>
        <v>34986.032466918907</v>
      </c>
      <c r="Y71" s="35"/>
      <c r="Z71" s="25"/>
      <c r="AA71"/>
      <c r="AB71"/>
      <c r="AE71">
        <f ca="1">IF(Table!T72&gt;'Solution Basic XCEL'!$AI$2, 1,0)</f>
        <v>1</v>
      </c>
      <c r="AH71">
        <f ca="1">IF(Table!T72&gt;'Solution Basic XCEL'!$AI$2, 1,0)</f>
        <v>1</v>
      </c>
      <c r="AJ71" t="s">
        <v>72</v>
      </c>
      <c r="AK71" s="28">
        <f ca="1">(Table!N72/Table!M72)</f>
        <v>0.51518067174195203</v>
      </c>
      <c r="AM71">
        <f ca="1">IF(AK71&lt;$AS$3, 1,0)</f>
        <v>0</v>
      </c>
    </row>
    <row r="72" spans="1:39" x14ac:dyDescent="0.3">
      <c r="A72" s="5">
        <f ca="1">IF(Table!B73= "Men", 1, 0)</f>
        <v>1</v>
      </c>
      <c r="B72" s="5">
        <f ca="1">IF(Table!B73 = "Women", 1, 0)</f>
        <v>0</v>
      </c>
      <c r="J72" s="12">
        <f ca="1">IF(Table!E73= "Health", 1,0)</f>
        <v>0</v>
      </c>
      <c r="K72" s="5">
        <f ca="1">IF(Table!E73= "Construction", 1,0)</f>
        <v>0</v>
      </c>
      <c r="L72" s="5">
        <f ca="1">IF(Table!E73= "Teaching", 1,0)</f>
        <v>1</v>
      </c>
      <c r="M72" s="5">
        <f ca="1">IF(Table!E73= "IT", 1,0)</f>
        <v>0</v>
      </c>
      <c r="N72" s="5">
        <f ca="1">IF(Table!E73= "General Work", 1,0)</f>
        <v>0</v>
      </c>
      <c r="O72" s="13">
        <f ca="1">IF(Table!E73= "Agriculture", 1,0)</f>
        <v>0</v>
      </c>
      <c r="X72" s="34">
        <f ca="1">(Table!O73/Table!I73)</f>
        <v>16572.178365358748</v>
      </c>
      <c r="Y72" s="35"/>
      <c r="Z72" s="25"/>
      <c r="AA72"/>
      <c r="AB72"/>
      <c r="AE72">
        <f ca="1">IF(Table!T73&gt;'Solution Basic XCEL'!$AI$2, 1,0)</f>
        <v>1</v>
      </c>
      <c r="AH72">
        <f ca="1">IF(Table!T73&gt;'Solution Basic XCEL'!$AI$2, 1,0)</f>
        <v>1</v>
      </c>
      <c r="AJ72" t="s">
        <v>72</v>
      </c>
      <c r="AK72" s="28">
        <f ca="1">(Table!N73/Table!M73)</f>
        <v>0.73996802870418377</v>
      </c>
      <c r="AM72">
        <f ca="1">IF(AK72&lt;$AS$3, 1,0)</f>
        <v>0</v>
      </c>
    </row>
    <row r="73" spans="1:39" x14ac:dyDescent="0.3">
      <c r="A73" s="5">
        <f ca="1">IF(Table!B74= "Men", 1, 0)</f>
        <v>0</v>
      </c>
      <c r="B73" s="5">
        <f ca="1">IF(Table!B74 = "Women", 1, 0)</f>
        <v>1</v>
      </c>
      <c r="J73" s="12">
        <f ca="1">IF(Table!E74= "Health", 1,0)</f>
        <v>0</v>
      </c>
      <c r="K73" s="5">
        <f ca="1">IF(Table!E74= "Construction", 1,0)</f>
        <v>0</v>
      </c>
      <c r="L73" s="5">
        <f ca="1">IF(Table!E74= "Teaching", 1,0)</f>
        <v>0</v>
      </c>
      <c r="M73" s="5">
        <f ca="1">IF(Table!E74= "IT", 1,0)</f>
        <v>0</v>
      </c>
      <c r="N73" s="5">
        <f ca="1">IF(Table!E74= "General Work", 1,0)</f>
        <v>1</v>
      </c>
      <c r="O73" s="13">
        <f ca="1">IF(Table!E74= "Agriculture", 1,0)</f>
        <v>0</v>
      </c>
      <c r="X73" s="34">
        <f ca="1">(Table!O74/Table!I74)</f>
        <v>42354.83491017895</v>
      </c>
      <c r="Y73" s="35"/>
      <c r="Z73" s="25"/>
      <c r="AA73"/>
      <c r="AB73"/>
      <c r="AE73">
        <f ca="1">IF(Table!T74&gt;'Solution Basic XCEL'!$AI$2, 1,0)</f>
        <v>0</v>
      </c>
      <c r="AH73">
        <f ca="1">IF(Table!T74&gt;'Solution Basic XCEL'!$AI$2, 1,0)</f>
        <v>0</v>
      </c>
      <c r="AJ73" t="s">
        <v>72</v>
      </c>
      <c r="AK73" s="28">
        <f ca="1">(Table!N74/Table!M74)</f>
        <v>0.10055270276479766</v>
      </c>
      <c r="AM73">
        <f ca="1">IF(AK73&lt;$AS$3, 1,0)</f>
        <v>1</v>
      </c>
    </row>
    <row r="74" spans="1:39" x14ac:dyDescent="0.3">
      <c r="A74" s="5">
        <f ca="1">IF(Table!B75= "Men", 1, 0)</f>
        <v>1</v>
      </c>
      <c r="B74" s="5">
        <f ca="1">IF(Table!B75 = "Women", 1, 0)</f>
        <v>0</v>
      </c>
      <c r="J74" s="12">
        <f ca="1">IF(Table!E75= "Health", 1,0)</f>
        <v>1</v>
      </c>
      <c r="K74" s="5">
        <f ca="1">IF(Table!E75= "Construction", 1,0)</f>
        <v>0</v>
      </c>
      <c r="L74" s="5">
        <f ca="1">IF(Table!E75= "Teaching", 1,0)</f>
        <v>0</v>
      </c>
      <c r="M74" s="5">
        <f ca="1">IF(Table!E75= "IT", 1,0)</f>
        <v>0</v>
      </c>
      <c r="N74" s="5">
        <f ca="1">IF(Table!E75= "General Work", 1,0)</f>
        <v>0</v>
      </c>
      <c r="O74" s="13">
        <f ca="1">IF(Table!E75= "Agriculture", 1,0)</f>
        <v>0</v>
      </c>
      <c r="X74" s="34">
        <f ca="1">(Table!O75/Table!I75)</f>
        <v>25468.73033865085</v>
      </c>
      <c r="Y74" s="35"/>
      <c r="Z74" s="25"/>
      <c r="AA74"/>
      <c r="AB74"/>
      <c r="AE74">
        <f ca="1">IF(Table!T75&gt;'Solution Basic XCEL'!$AI$2, 1,0)</f>
        <v>1</v>
      </c>
      <c r="AH74">
        <f ca="1">IF(Table!T75&gt;'Solution Basic XCEL'!$AI$2, 1,0)</f>
        <v>1</v>
      </c>
      <c r="AJ74" t="s">
        <v>72</v>
      </c>
      <c r="AK74" s="28">
        <f ca="1">(Table!N75/Table!M75)</f>
        <v>0.22284627037019789</v>
      </c>
      <c r="AM74">
        <f ca="1">IF(AK74&lt;$AS$3, 1,0)</f>
        <v>1</v>
      </c>
    </row>
    <row r="75" spans="1:39" x14ac:dyDescent="0.3">
      <c r="A75" s="5">
        <f ca="1">IF(Table!B76= "Men", 1, 0)</f>
        <v>0</v>
      </c>
      <c r="B75" s="5">
        <f ca="1">IF(Table!B76 = "Women", 1, 0)</f>
        <v>1</v>
      </c>
      <c r="J75" s="12">
        <f ca="1">IF(Table!E76= "Health", 1,0)</f>
        <v>0</v>
      </c>
      <c r="K75" s="5">
        <f ca="1">IF(Table!E76= "Construction", 1,0)</f>
        <v>0</v>
      </c>
      <c r="L75" s="5">
        <f ca="1">IF(Table!E76= "Teaching", 1,0)</f>
        <v>1</v>
      </c>
      <c r="M75" s="5">
        <f ca="1">IF(Table!E76= "IT", 1,0)</f>
        <v>0</v>
      </c>
      <c r="N75" s="5">
        <f ca="1">IF(Table!E76= "General Work", 1,0)</f>
        <v>0</v>
      </c>
      <c r="O75" s="13">
        <f ca="1">IF(Table!E76= "Agriculture", 1,0)</f>
        <v>0</v>
      </c>
      <c r="X75" s="34">
        <f ca="1">(Table!O76/Table!I76)</f>
        <v>57840.731397938689</v>
      </c>
      <c r="Y75" s="35"/>
      <c r="Z75" s="25"/>
      <c r="AA75"/>
      <c r="AB75"/>
      <c r="AE75">
        <f ca="1">IF(Table!T76&gt;'Solution Basic XCEL'!$AI$2, 1,0)</f>
        <v>1</v>
      </c>
      <c r="AH75">
        <f ca="1">IF(Table!T76&gt;'Solution Basic XCEL'!$AI$2, 1,0)</f>
        <v>1</v>
      </c>
      <c r="AJ75" t="s">
        <v>72</v>
      </c>
      <c r="AK75" s="28">
        <f ca="1">(Table!N76/Table!M76)</f>
        <v>0.19588066266641072</v>
      </c>
      <c r="AM75">
        <f ca="1">IF(AK75&lt;$AS$3, 1,0)</f>
        <v>1</v>
      </c>
    </row>
    <row r="76" spans="1:39" x14ac:dyDescent="0.3">
      <c r="A76" s="5">
        <f ca="1">IF(Table!B77= "Men", 1, 0)</f>
        <v>1</v>
      </c>
      <c r="B76" s="5">
        <f ca="1">IF(Table!B77 = "Women", 1, 0)</f>
        <v>0</v>
      </c>
      <c r="J76" s="12">
        <f ca="1">IF(Table!E77= "Health", 1,0)</f>
        <v>1</v>
      </c>
      <c r="K76" s="5">
        <f ca="1">IF(Table!E77= "Construction", 1,0)</f>
        <v>0</v>
      </c>
      <c r="L76" s="5">
        <f ca="1">IF(Table!E77= "Teaching", 1,0)</f>
        <v>0</v>
      </c>
      <c r="M76" s="5">
        <f ca="1">IF(Table!E77= "IT", 1,0)</f>
        <v>0</v>
      </c>
      <c r="N76" s="5">
        <f ca="1">IF(Table!E77= "General Work", 1,0)</f>
        <v>0</v>
      </c>
      <c r="O76" s="13">
        <f ca="1">IF(Table!E77= "Agriculture", 1,0)</f>
        <v>0</v>
      </c>
      <c r="X76" s="34">
        <f ca="1">(Table!O77/Table!I77)</f>
        <v>1580.9437978057701</v>
      </c>
      <c r="Y76" s="35"/>
      <c r="Z76" s="25"/>
      <c r="AA76"/>
      <c r="AB76"/>
      <c r="AE76">
        <f ca="1">IF(Table!T77&gt;'Solution Basic XCEL'!$AI$2, 1,0)</f>
        <v>1</v>
      </c>
      <c r="AH76">
        <f ca="1">IF(Table!T77&gt;'Solution Basic XCEL'!$AI$2, 1,0)</f>
        <v>1</v>
      </c>
      <c r="AJ76" t="s">
        <v>72</v>
      </c>
      <c r="AK76" s="28">
        <f ca="1">(Table!N77/Table!M77)</f>
        <v>0.4674040090875346</v>
      </c>
      <c r="AM76">
        <f ca="1">IF(AK76&lt;$AS$3, 1,0)</f>
        <v>0</v>
      </c>
    </row>
    <row r="77" spans="1:39" x14ac:dyDescent="0.3">
      <c r="A77" s="5">
        <f ca="1">IF(Table!B78= "Men", 1, 0)</f>
        <v>0</v>
      </c>
      <c r="B77" s="5">
        <f ca="1">IF(Table!B78 = "Women", 1, 0)</f>
        <v>1</v>
      </c>
      <c r="J77" s="12">
        <f ca="1">IF(Table!E78= "Health", 1,0)</f>
        <v>1</v>
      </c>
      <c r="K77" s="5">
        <f ca="1">IF(Table!E78= "Construction", 1,0)</f>
        <v>0</v>
      </c>
      <c r="L77" s="5">
        <f ca="1">IF(Table!E78= "Teaching", 1,0)</f>
        <v>0</v>
      </c>
      <c r="M77" s="5">
        <f ca="1">IF(Table!E78= "IT", 1,0)</f>
        <v>0</v>
      </c>
      <c r="N77" s="5">
        <f ca="1">IF(Table!E78= "General Work", 1,0)</f>
        <v>0</v>
      </c>
      <c r="O77" s="13">
        <f ca="1">IF(Table!E78= "Agriculture", 1,0)</f>
        <v>0</v>
      </c>
      <c r="X77" s="34">
        <f ca="1">(Table!O78/Table!I78)</f>
        <v>73529.748579812527</v>
      </c>
      <c r="Y77" s="35"/>
      <c r="Z77" s="25"/>
      <c r="AA77"/>
      <c r="AB77"/>
      <c r="AE77">
        <f ca="1">IF(Table!T78&gt;'Solution Basic XCEL'!$AI$2, 1,0)</f>
        <v>1</v>
      </c>
      <c r="AH77">
        <f ca="1">IF(Table!T78&gt;'Solution Basic XCEL'!$AI$2, 1,0)</f>
        <v>1</v>
      </c>
      <c r="AJ77" t="s">
        <v>72</v>
      </c>
      <c r="AK77" s="28">
        <f ca="1">(Table!N78/Table!M78)</f>
        <v>0.48178675220083034</v>
      </c>
      <c r="AM77">
        <f ca="1">IF(AK77&lt;$AS$3, 1,0)</f>
        <v>0</v>
      </c>
    </row>
    <row r="78" spans="1:39" x14ac:dyDescent="0.3">
      <c r="A78" s="5">
        <f ca="1">IF(Table!B79= "Men", 1, 0)</f>
        <v>0</v>
      </c>
      <c r="B78" s="5">
        <f ca="1">IF(Table!B79 = "Women", 1, 0)</f>
        <v>1</v>
      </c>
      <c r="J78" s="12">
        <f ca="1">IF(Table!E79= "Health", 1,0)</f>
        <v>0</v>
      </c>
      <c r="K78" s="5">
        <f ca="1">IF(Table!E79= "Construction", 1,0)</f>
        <v>0</v>
      </c>
      <c r="L78" s="5">
        <f ca="1">IF(Table!E79= "Teaching", 1,0)</f>
        <v>1</v>
      </c>
      <c r="M78" s="5">
        <f ca="1">IF(Table!E79= "IT", 1,0)</f>
        <v>0</v>
      </c>
      <c r="N78" s="5">
        <f ca="1">IF(Table!E79= "General Work", 1,0)</f>
        <v>0</v>
      </c>
      <c r="O78" s="13">
        <f ca="1">IF(Table!E79= "Agriculture", 1,0)</f>
        <v>0</v>
      </c>
      <c r="X78" s="34">
        <f ca="1">(Table!O79/Table!I79)</f>
        <v>53875.150203914804</v>
      </c>
      <c r="Y78" s="35"/>
      <c r="Z78" s="25"/>
      <c r="AA78"/>
      <c r="AB78"/>
      <c r="AE78">
        <f ca="1">IF(Table!T79&gt;'Solution Basic XCEL'!$AI$2, 1,0)</f>
        <v>0</v>
      </c>
      <c r="AH78">
        <f ca="1">IF(Table!T79&gt;'Solution Basic XCEL'!$AI$2, 1,0)</f>
        <v>0</v>
      </c>
      <c r="AJ78" t="s">
        <v>72</v>
      </c>
      <c r="AK78" s="28">
        <f ca="1">(Table!N79/Table!M79)</f>
        <v>5.5760172193762399E-2</v>
      </c>
      <c r="AM78">
        <f ca="1">IF(AK78&lt;$AS$3, 1,0)</f>
        <v>1</v>
      </c>
    </row>
    <row r="79" spans="1:39" x14ac:dyDescent="0.3">
      <c r="A79" s="5">
        <f ca="1">IF(Table!B80= "Men", 1, 0)</f>
        <v>0</v>
      </c>
      <c r="B79" s="5">
        <f ca="1">IF(Table!B80 = "Women", 1, 0)</f>
        <v>1</v>
      </c>
      <c r="J79" s="12">
        <f ca="1">IF(Table!E80= "Health", 1,0)</f>
        <v>0</v>
      </c>
      <c r="K79" s="5">
        <f ca="1">IF(Table!E80= "Construction", 1,0)</f>
        <v>1</v>
      </c>
      <c r="L79" s="5">
        <f ca="1">IF(Table!E80= "Teaching", 1,0)</f>
        <v>0</v>
      </c>
      <c r="M79" s="5">
        <f ca="1">IF(Table!E80= "IT", 1,0)</f>
        <v>0</v>
      </c>
      <c r="N79" s="5">
        <f ca="1">IF(Table!E80= "General Work", 1,0)</f>
        <v>0</v>
      </c>
      <c r="O79" s="13">
        <f ca="1">IF(Table!E80= "Agriculture", 1,0)</f>
        <v>0</v>
      </c>
      <c r="X79" s="34">
        <f ca="1">(Table!O80/Table!I80)</f>
        <v>33124.343180736454</v>
      </c>
      <c r="Y79" s="35"/>
      <c r="Z79" s="25"/>
      <c r="AA79"/>
      <c r="AB79"/>
      <c r="AE79">
        <f ca="1">IF(Table!T80&gt;'Solution Basic XCEL'!$AI$2, 1,0)</f>
        <v>1</v>
      </c>
      <c r="AH79">
        <f ca="1">IF(Table!T80&gt;'Solution Basic XCEL'!$AI$2, 1,0)</f>
        <v>1</v>
      </c>
      <c r="AJ79" t="s">
        <v>72</v>
      </c>
      <c r="AK79" s="28">
        <f ca="1">(Table!N80/Table!M80)</f>
        <v>0.22043971191100953</v>
      </c>
      <c r="AM79">
        <f ca="1">IF(AK79&lt;$AS$3, 1,0)</f>
        <v>1</v>
      </c>
    </row>
    <row r="80" spans="1:39" x14ac:dyDescent="0.3">
      <c r="A80" s="5">
        <f ca="1">IF(Table!B81= "Men", 1, 0)</f>
        <v>0</v>
      </c>
      <c r="B80" s="5">
        <f ca="1">IF(Table!B81 = "Women", 1, 0)</f>
        <v>1</v>
      </c>
      <c r="J80" s="12">
        <f ca="1">IF(Table!E81= "Health", 1,0)</f>
        <v>0</v>
      </c>
      <c r="K80" s="5">
        <f ca="1">IF(Table!E81= "Construction", 1,0)</f>
        <v>0</v>
      </c>
      <c r="L80" s="5">
        <f ca="1">IF(Table!E81= "Teaching", 1,0)</f>
        <v>1</v>
      </c>
      <c r="M80" s="5">
        <f ca="1">IF(Table!E81= "IT", 1,0)</f>
        <v>0</v>
      </c>
      <c r="N80" s="5">
        <f ca="1">IF(Table!E81= "General Work", 1,0)</f>
        <v>0</v>
      </c>
      <c r="O80" s="13">
        <f ca="1">IF(Table!E81= "Agriculture", 1,0)</f>
        <v>0</v>
      </c>
      <c r="X80" s="34">
        <f ca="1">(Table!O81/Table!I81)</f>
        <v>3687.5538725117117</v>
      </c>
      <c r="Y80" s="35"/>
      <c r="Z80" s="25"/>
      <c r="AA80"/>
      <c r="AB80"/>
      <c r="AE80">
        <f ca="1">IF(Table!T81&gt;'Solution Basic XCEL'!$AI$2, 1,0)</f>
        <v>1</v>
      </c>
      <c r="AH80">
        <f ca="1">IF(Table!T81&gt;'Solution Basic XCEL'!$AI$2, 1,0)</f>
        <v>1</v>
      </c>
      <c r="AJ80" t="s">
        <v>72</v>
      </c>
      <c r="AK80" s="28">
        <f ca="1">(Table!N81/Table!M81)</f>
        <v>0.64076157534414913</v>
      </c>
      <c r="AM80">
        <f ca="1">IF(AK80&lt;$AS$3, 1,0)</f>
        <v>0</v>
      </c>
    </row>
    <row r="81" spans="1:39" x14ac:dyDescent="0.3">
      <c r="A81" s="5">
        <f ca="1">IF(Table!B82= "Men", 1, 0)</f>
        <v>1</v>
      </c>
      <c r="B81" s="5">
        <f ca="1">IF(Table!B82 = "Women", 1, 0)</f>
        <v>0</v>
      </c>
      <c r="J81" s="12">
        <f ca="1">IF(Table!E82= "Health", 1,0)</f>
        <v>0</v>
      </c>
      <c r="K81" s="5">
        <f ca="1">IF(Table!E82= "Construction", 1,0)</f>
        <v>0</v>
      </c>
      <c r="L81" s="5">
        <f ca="1">IF(Table!E82= "Teaching", 1,0)</f>
        <v>1</v>
      </c>
      <c r="M81" s="5">
        <f ca="1">IF(Table!E82= "IT", 1,0)</f>
        <v>0</v>
      </c>
      <c r="N81" s="5">
        <f ca="1">IF(Table!E82= "General Work", 1,0)</f>
        <v>0</v>
      </c>
      <c r="O81" s="13">
        <f ca="1">IF(Table!E82= "Agriculture", 1,0)</f>
        <v>0</v>
      </c>
      <c r="X81" s="34">
        <f ca="1">(Table!O82/Table!I82)</f>
        <v>29929.437986224595</v>
      </c>
      <c r="Y81" s="35"/>
      <c r="Z81" s="25"/>
      <c r="AA81"/>
      <c r="AB81"/>
      <c r="AE81">
        <f ca="1">IF(Table!T82&gt;'Solution Basic XCEL'!$AI$2, 1,0)</f>
        <v>1</v>
      </c>
      <c r="AH81">
        <f ca="1">IF(Table!T82&gt;'Solution Basic XCEL'!$AI$2, 1,0)</f>
        <v>1</v>
      </c>
      <c r="AJ81" t="s">
        <v>72</v>
      </c>
      <c r="AK81" s="28">
        <f ca="1">(Table!N82/Table!M82)</f>
        <v>0.79286062327136964</v>
      </c>
      <c r="AM81">
        <f ca="1">IF(AK81&lt;$AS$3, 1,0)</f>
        <v>0</v>
      </c>
    </row>
    <row r="82" spans="1:39" x14ac:dyDescent="0.3">
      <c r="A82" s="5">
        <f ca="1">IF(Table!B83= "Men", 1, 0)</f>
        <v>1</v>
      </c>
      <c r="B82" s="5">
        <f ca="1">IF(Table!B83 = "Women", 1, 0)</f>
        <v>0</v>
      </c>
      <c r="J82" s="12">
        <f ca="1">IF(Table!E83= "Health", 1,0)</f>
        <v>0</v>
      </c>
      <c r="K82" s="5">
        <f ca="1">IF(Table!E83= "Construction", 1,0)</f>
        <v>0</v>
      </c>
      <c r="L82" s="5">
        <f ca="1">IF(Table!E83= "Teaching", 1,0)</f>
        <v>0</v>
      </c>
      <c r="M82" s="5">
        <f ca="1">IF(Table!E83= "IT", 1,0)</f>
        <v>0</v>
      </c>
      <c r="N82" s="5">
        <f ca="1">IF(Table!E83= "General Work", 1,0)</f>
        <v>0</v>
      </c>
      <c r="O82" s="13">
        <f ca="1">IF(Table!E83= "Agriculture", 1,0)</f>
        <v>1</v>
      </c>
      <c r="X82" s="34">
        <f ca="1">(Table!O83/Table!I83)</f>
        <v>23824.350512929188</v>
      </c>
      <c r="Y82" s="35"/>
      <c r="Z82" s="25"/>
      <c r="AA82"/>
      <c r="AB82"/>
      <c r="AE82">
        <f ca="1">IF(Table!T83&gt;'Solution Basic XCEL'!$AI$2, 1,0)</f>
        <v>1</v>
      </c>
      <c r="AH82">
        <f ca="1">IF(Table!T83&gt;'Solution Basic XCEL'!$AI$2, 1,0)</f>
        <v>1</v>
      </c>
      <c r="AJ82" t="s">
        <v>72</v>
      </c>
      <c r="AK82" s="28">
        <f ca="1">(Table!N83/Table!M83)</f>
        <v>0.67017509084182636</v>
      </c>
      <c r="AM82">
        <f ca="1">IF(AK82&lt;$AS$3, 1,0)</f>
        <v>0</v>
      </c>
    </row>
    <row r="83" spans="1:39" x14ac:dyDescent="0.3">
      <c r="A83" s="5">
        <f ca="1">IF(Table!B84= "Men", 1, 0)</f>
        <v>0</v>
      </c>
      <c r="B83" s="5">
        <f ca="1">IF(Table!B84 = "Women", 1, 0)</f>
        <v>1</v>
      </c>
      <c r="J83" s="12">
        <f ca="1">IF(Table!E84= "Health", 1,0)</f>
        <v>1</v>
      </c>
      <c r="K83" s="5">
        <f ca="1">IF(Table!E84= "Construction", 1,0)</f>
        <v>0</v>
      </c>
      <c r="L83" s="5">
        <f ca="1">IF(Table!E84= "Teaching", 1,0)</f>
        <v>0</v>
      </c>
      <c r="M83" s="5">
        <f ca="1">IF(Table!E84= "IT", 1,0)</f>
        <v>0</v>
      </c>
      <c r="N83" s="5">
        <f ca="1">IF(Table!E84= "General Work", 1,0)</f>
        <v>0</v>
      </c>
      <c r="O83" s="13">
        <f ca="1">IF(Table!E84= "Agriculture", 1,0)</f>
        <v>0</v>
      </c>
      <c r="X83" s="34">
        <f ca="1">(Table!O84/Table!I84)</f>
        <v>7186.9926664994973</v>
      </c>
      <c r="Y83" s="35"/>
      <c r="Z83" s="25"/>
      <c r="AA83"/>
      <c r="AB83"/>
      <c r="AE83">
        <f ca="1">IF(Table!T84&gt;'Solution Basic XCEL'!$AI$2, 1,0)</f>
        <v>1</v>
      </c>
      <c r="AH83">
        <f ca="1">IF(Table!T84&gt;'Solution Basic XCEL'!$AI$2, 1,0)</f>
        <v>1</v>
      </c>
      <c r="AJ83" t="s">
        <v>72</v>
      </c>
      <c r="AK83" s="28">
        <f ca="1">(Table!N84/Table!M84)</f>
        <v>0.80079363725049202</v>
      </c>
      <c r="AM83">
        <f ca="1">IF(AK83&lt;$AS$3, 1,0)</f>
        <v>0</v>
      </c>
    </row>
    <row r="84" spans="1:39" x14ac:dyDescent="0.3">
      <c r="A84" s="5">
        <f ca="1">IF(Table!B85= "Men", 1, 0)</f>
        <v>1</v>
      </c>
      <c r="B84" s="5">
        <f ca="1">IF(Table!B85 = "Women", 1, 0)</f>
        <v>0</v>
      </c>
      <c r="J84" s="12">
        <f ca="1">IF(Table!E85= "Health", 1,0)</f>
        <v>0</v>
      </c>
      <c r="K84" s="5">
        <f ca="1">IF(Table!E85= "Construction", 1,0)</f>
        <v>0</v>
      </c>
      <c r="L84" s="5">
        <f ca="1">IF(Table!E85= "Teaching", 1,0)</f>
        <v>0</v>
      </c>
      <c r="M84" s="5">
        <f ca="1">IF(Table!E85= "IT", 1,0)</f>
        <v>0</v>
      </c>
      <c r="N84" s="5">
        <f ca="1">IF(Table!E85= "General Work", 1,0)</f>
        <v>1</v>
      </c>
      <c r="O84" s="13">
        <f ca="1">IF(Table!E85= "Agriculture", 1,0)</f>
        <v>0</v>
      </c>
      <c r="X84" s="34">
        <f ca="1">(Table!O85/Table!I85)</f>
        <v>27655.912693774892</v>
      </c>
      <c r="Y84" s="35"/>
      <c r="Z84" s="25"/>
      <c r="AA84"/>
      <c r="AB84"/>
      <c r="AE84">
        <f ca="1">IF(Table!T85&gt;'Solution Basic XCEL'!$AI$2, 1,0)</f>
        <v>0</v>
      </c>
      <c r="AH84">
        <f ca="1">IF(Table!T85&gt;'Solution Basic XCEL'!$AI$2, 1,0)</f>
        <v>0</v>
      </c>
      <c r="AJ84" t="s">
        <v>72</v>
      </c>
      <c r="AK84" s="28">
        <f ca="1">(Table!N85/Table!M85)</f>
        <v>0.14666958822302056</v>
      </c>
      <c r="AM84">
        <f ca="1">IF(AK84&lt;$AS$3, 1,0)</f>
        <v>1</v>
      </c>
    </row>
    <row r="85" spans="1:39" x14ac:dyDescent="0.3">
      <c r="A85" s="5">
        <f ca="1">IF(Table!B86= "Men", 1, 0)</f>
        <v>1</v>
      </c>
      <c r="B85" s="5">
        <f ca="1">IF(Table!B86 = "Women", 1, 0)</f>
        <v>0</v>
      </c>
      <c r="J85" s="12">
        <f ca="1">IF(Table!E86= "Health", 1,0)</f>
        <v>0</v>
      </c>
      <c r="K85" s="5">
        <f ca="1">IF(Table!E86= "Construction", 1,0)</f>
        <v>1</v>
      </c>
      <c r="L85" s="5">
        <f ca="1">IF(Table!E86= "Teaching", 1,0)</f>
        <v>0</v>
      </c>
      <c r="M85" s="5">
        <f ca="1">IF(Table!E86= "IT", 1,0)</f>
        <v>0</v>
      </c>
      <c r="N85" s="5">
        <f ca="1">IF(Table!E86= "General Work", 1,0)</f>
        <v>0</v>
      </c>
      <c r="O85" s="13">
        <f ca="1">IF(Table!E86= "Agriculture", 1,0)</f>
        <v>0</v>
      </c>
      <c r="X85" s="34">
        <f ca="1">(Table!O86/Table!I86)</f>
        <v>938.30075797072527</v>
      </c>
      <c r="Y85" s="35"/>
      <c r="Z85" s="25"/>
      <c r="AA85"/>
      <c r="AB85"/>
      <c r="AE85">
        <f ca="1">IF(Table!T86&gt;'Solution Basic XCEL'!$AI$2, 1,0)</f>
        <v>1</v>
      </c>
      <c r="AH85">
        <f ca="1">IF(Table!T86&gt;'Solution Basic XCEL'!$AI$2, 1,0)</f>
        <v>1</v>
      </c>
      <c r="AJ85" t="s">
        <v>72</v>
      </c>
      <c r="AK85" s="28">
        <f ca="1">(Table!N86/Table!M86)</f>
        <v>0.63771427850479268</v>
      </c>
      <c r="AM85">
        <f ca="1">IF(AK85&lt;$AS$3, 1,0)</f>
        <v>0</v>
      </c>
    </row>
    <row r="86" spans="1:39" x14ac:dyDescent="0.3">
      <c r="A86" s="5">
        <f ca="1">IF(Table!B87= "Men", 1, 0)</f>
        <v>1</v>
      </c>
      <c r="B86" s="5">
        <f ca="1">IF(Table!B87 = "Women", 1, 0)</f>
        <v>0</v>
      </c>
      <c r="J86" s="12">
        <f ca="1">IF(Table!E87= "Health", 1,0)</f>
        <v>0</v>
      </c>
      <c r="K86" s="5">
        <f ca="1">IF(Table!E87= "Construction", 1,0)</f>
        <v>0</v>
      </c>
      <c r="L86" s="5">
        <f ca="1">IF(Table!E87= "Teaching", 1,0)</f>
        <v>0</v>
      </c>
      <c r="M86" s="5">
        <f ca="1">IF(Table!E87= "IT", 1,0)</f>
        <v>1</v>
      </c>
      <c r="N86" s="5">
        <f ca="1">IF(Table!E87= "General Work", 1,0)</f>
        <v>0</v>
      </c>
      <c r="O86" s="13">
        <f ca="1">IF(Table!E87= "Agriculture", 1,0)</f>
        <v>0</v>
      </c>
      <c r="X86" s="34">
        <f ca="1">(Table!O87/Table!I87)</f>
        <v>31211.61161256893</v>
      </c>
      <c r="Y86" s="35"/>
      <c r="Z86" s="25"/>
      <c r="AA86"/>
      <c r="AB86"/>
      <c r="AE86">
        <f ca="1">IF(Table!T87&gt;'Solution Basic XCEL'!$AI$2, 1,0)</f>
        <v>1</v>
      </c>
      <c r="AH86">
        <f ca="1">IF(Table!T87&gt;'Solution Basic XCEL'!$AI$2, 1,0)</f>
        <v>1</v>
      </c>
      <c r="AJ86" t="s">
        <v>72</v>
      </c>
      <c r="AK86" s="28">
        <f ca="1">(Table!N87/Table!M87)</f>
        <v>5.9216191672211815E-2</v>
      </c>
      <c r="AM86">
        <f ca="1">IF(AK86&lt;$AS$3, 1,0)</f>
        <v>1</v>
      </c>
    </row>
    <row r="87" spans="1:39" x14ac:dyDescent="0.3">
      <c r="A87" s="5">
        <f ca="1">IF(Table!B88= "Men", 1, 0)</f>
        <v>1</v>
      </c>
      <c r="B87" s="5">
        <f ca="1">IF(Table!B88 = "Women", 1, 0)</f>
        <v>0</v>
      </c>
      <c r="J87" s="12">
        <f ca="1">IF(Table!E88= "Health", 1,0)</f>
        <v>0</v>
      </c>
      <c r="K87" s="5">
        <f ca="1">IF(Table!E88= "Construction", 1,0)</f>
        <v>0</v>
      </c>
      <c r="L87" s="5">
        <f ca="1">IF(Table!E88= "Teaching", 1,0)</f>
        <v>0</v>
      </c>
      <c r="M87" s="5">
        <f ca="1">IF(Table!E88= "IT", 1,0)</f>
        <v>1</v>
      </c>
      <c r="N87" s="5">
        <f ca="1">IF(Table!E88= "General Work", 1,0)</f>
        <v>0</v>
      </c>
      <c r="O87" s="13">
        <f ca="1">IF(Table!E88= "Agriculture", 1,0)</f>
        <v>0</v>
      </c>
      <c r="X87" s="34">
        <f ca="1">(Table!O88/Table!I88)</f>
        <v>8198.8841628169612</v>
      </c>
      <c r="Y87" s="35"/>
      <c r="Z87" s="25"/>
      <c r="AA87"/>
      <c r="AB87"/>
      <c r="AE87">
        <f ca="1">IF(Table!T88&gt;'Solution Basic XCEL'!$AI$2, 1,0)</f>
        <v>0</v>
      </c>
      <c r="AH87">
        <f ca="1">IF(Table!T88&gt;'Solution Basic XCEL'!$AI$2, 1,0)</f>
        <v>0</v>
      </c>
      <c r="AJ87" t="s">
        <v>72</v>
      </c>
      <c r="AK87" s="28">
        <f ca="1">(Table!N88/Table!M88)</f>
        <v>3.2024439834578922E-2</v>
      </c>
      <c r="AM87">
        <f ca="1">IF(AK87&lt;$AS$3, 1,0)</f>
        <v>1</v>
      </c>
    </row>
    <row r="88" spans="1:39" x14ac:dyDescent="0.3">
      <c r="A88" s="5">
        <f ca="1">IF(Table!B89= "Men", 1, 0)</f>
        <v>0</v>
      </c>
      <c r="B88" s="5">
        <f ca="1">IF(Table!B89 = "Women", 1, 0)</f>
        <v>1</v>
      </c>
      <c r="J88" s="12">
        <f ca="1">IF(Table!E89= "Health", 1,0)</f>
        <v>0</v>
      </c>
      <c r="K88" s="5">
        <f ca="1">IF(Table!E89= "Construction", 1,0)</f>
        <v>0</v>
      </c>
      <c r="L88" s="5">
        <f ca="1">IF(Table!E89= "Teaching", 1,0)</f>
        <v>0</v>
      </c>
      <c r="M88" s="5">
        <f ca="1">IF(Table!E89= "IT", 1,0)</f>
        <v>0</v>
      </c>
      <c r="N88" s="5">
        <f ca="1">IF(Table!E89= "General Work", 1,0)</f>
        <v>0</v>
      </c>
      <c r="O88" s="13">
        <f ca="1">IF(Table!E89= "Agriculture", 1,0)</f>
        <v>1</v>
      </c>
      <c r="X88" s="34">
        <f ca="1">(Table!O89/Table!I89)</f>
        <v>6754.5771950385961</v>
      </c>
      <c r="Y88" s="35"/>
      <c r="Z88" s="25"/>
      <c r="AA88"/>
      <c r="AB88"/>
      <c r="AE88">
        <f ca="1">IF(Table!T89&gt;'Solution Basic XCEL'!$AI$2, 1,0)</f>
        <v>1</v>
      </c>
      <c r="AH88">
        <f ca="1">IF(Table!T89&gt;'Solution Basic XCEL'!$AI$2, 1,0)</f>
        <v>1</v>
      </c>
      <c r="AJ88" t="s">
        <v>72</v>
      </c>
      <c r="AK88" s="28">
        <f ca="1">(Table!N89/Table!M89)</f>
        <v>0.3501051339042488</v>
      </c>
      <c r="AM88">
        <f ca="1">IF(AK88&lt;$AS$3, 1,0)</f>
        <v>0</v>
      </c>
    </row>
    <row r="89" spans="1:39" x14ac:dyDescent="0.3">
      <c r="A89" s="5">
        <f ca="1">IF(Table!B90= "Men", 1, 0)</f>
        <v>1</v>
      </c>
      <c r="B89" s="5">
        <f ca="1">IF(Table!B90 = "Women", 1, 0)</f>
        <v>0</v>
      </c>
      <c r="J89" s="12">
        <f ca="1">IF(Table!E90= "Health", 1,0)</f>
        <v>0</v>
      </c>
      <c r="K89" s="5">
        <f ca="1">IF(Table!E90= "Construction", 1,0)</f>
        <v>0</v>
      </c>
      <c r="L89" s="5">
        <f ca="1">IF(Table!E90= "Teaching", 1,0)</f>
        <v>0</v>
      </c>
      <c r="M89" s="5">
        <f ca="1">IF(Table!E90= "IT", 1,0)</f>
        <v>1</v>
      </c>
      <c r="N89" s="5">
        <f ca="1">IF(Table!E90= "General Work", 1,0)</f>
        <v>0</v>
      </c>
      <c r="O89" s="13">
        <f ca="1">IF(Table!E90= "Agriculture", 1,0)</f>
        <v>0</v>
      </c>
      <c r="X89" s="34">
        <f ca="1">(Table!O90/Table!I90)</f>
        <v>6554.1584526029537</v>
      </c>
      <c r="Y89" s="35"/>
      <c r="Z89" s="25"/>
      <c r="AA89"/>
      <c r="AB89"/>
      <c r="AE89">
        <f ca="1">IF(Table!T90&gt;'Solution Basic XCEL'!$AI$2, 1,0)</f>
        <v>0</v>
      </c>
      <c r="AH89">
        <f ca="1">IF(Table!T90&gt;'Solution Basic XCEL'!$AI$2, 1,0)</f>
        <v>0</v>
      </c>
      <c r="AJ89" t="s">
        <v>72</v>
      </c>
      <c r="AK89" s="28">
        <f ca="1">(Table!N90/Table!M90)</f>
        <v>4.4108172668618224E-2</v>
      </c>
      <c r="AM89">
        <f ca="1">IF(AK89&lt;$AS$3, 1,0)</f>
        <v>1</v>
      </c>
    </row>
    <row r="90" spans="1:39" x14ac:dyDescent="0.3">
      <c r="A90" s="5">
        <f ca="1">IF(Table!B91= "Men", 1, 0)</f>
        <v>1</v>
      </c>
      <c r="B90" s="5">
        <f ca="1">IF(Table!B91 = "Women", 1, 0)</f>
        <v>0</v>
      </c>
      <c r="J90" s="12">
        <f ca="1">IF(Table!E91= "Health", 1,0)</f>
        <v>0</v>
      </c>
      <c r="K90" s="5">
        <f ca="1">IF(Table!E91= "Construction", 1,0)</f>
        <v>1</v>
      </c>
      <c r="L90" s="5">
        <f ca="1">IF(Table!E91= "Teaching", 1,0)</f>
        <v>0</v>
      </c>
      <c r="M90" s="5">
        <f ca="1">IF(Table!E91= "IT", 1,0)</f>
        <v>0</v>
      </c>
      <c r="N90" s="5">
        <f ca="1">IF(Table!E91= "General Work", 1,0)</f>
        <v>0</v>
      </c>
      <c r="O90" s="13">
        <f ca="1">IF(Table!E91= "Agriculture", 1,0)</f>
        <v>0</v>
      </c>
      <c r="X90" s="34">
        <f ca="1">(Table!O91/Table!I91)</f>
        <v>35077.245894830237</v>
      </c>
      <c r="Y90" s="35"/>
      <c r="Z90" s="25"/>
      <c r="AA90"/>
      <c r="AB90"/>
      <c r="AE90">
        <f ca="1">IF(Table!T91&gt;'Solution Basic XCEL'!$AI$2, 1,0)</f>
        <v>1</v>
      </c>
      <c r="AH90">
        <f ca="1">IF(Table!T91&gt;'Solution Basic XCEL'!$AI$2, 1,0)</f>
        <v>1</v>
      </c>
      <c r="AJ90" t="s">
        <v>72</v>
      </c>
      <c r="AK90" s="28">
        <f ca="1">(Table!N91/Table!M91)</f>
        <v>0.30101966468204033</v>
      </c>
      <c r="AM90">
        <f ca="1">IF(AK90&lt;$AS$3, 1,0)</f>
        <v>0</v>
      </c>
    </row>
    <row r="91" spans="1:39" x14ac:dyDescent="0.3">
      <c r="A91" s="5">
        <f ca="1">IF(Table!B92= "Men", 1, 0)</f>
        <v>1</v>
      </c>
      <c r="B91" s="5">
        <f ca="1">IF(Table!B92 = "Women", 1, 0)</f>
        <v>0</v>
      </c>
      <c r="J91" s="12">
        <f ca="1">IF(Table!E92= "Health", 1,0)</f>
        <v>0</v>
      </c>
      <c r="K91" s="5">
        <f ca="1">IF(Table!E92= "Construction", 1,0)</f>
        <v>0</v>
      </c>
      <c r="L91" s="5">
        <f ca="1">IF(Table!E92= "Teaching", 1,0)</f>
        <v>0</v>
      </c>
      <c r="M91" s="5">
        <f ca="1">IF(Table!E92= "IT", 1,0)</f>
        <v>1</v>
      </c>
      <c r="N91" s="5">
        <f ca="1">IF(Table!E92= "General Work", 1,0)</f>
        <v>0</v>
      </c>
      <c r="O91" s="13">
        <f ca="1">IF(Table!E92= "Agriculture", 1,0)</f>
        <v>0</v>
      </c>
      <c r="X91" s="34">
        <f ca="1">(Table!O92/Table!I92)</f>
        <v>6358.1613062207525</v>
      </c>
      <c r="Y91" s="35"/>
      <c r="Z91" s="25"/>
      <c r="AA91"/>
      <c r="AB91"/>
      <c r="AE91">
        <f ca="1">IF(Table!T92&gt;'Solution Basic XCEL'!$AI$2, 1,0)</f>
        <v>0</v>
      </c>
      <c r="AH91">
        <f ca="1">IF(Table!T92&gt;'Solution Basic XCEL'!$AI$2, 1,0)</f>
        <v>0</v>
      </c>
      <c r="AJ91" t="s">
        <v>72</v>
      </c>
      <c r="AK91" s="28">
        <f ca="1">(Table!N92/Table!M92)</f>
        <v>7.7607551261275054E-2</v>
      </c>
      <c r="AM91">
        <f ca="1">IF(AK91&lt;$AS$3, 1,0)</f>
        <v>1</v>
      </c>
    </row>
    <row r="92" spans="1:39" x14ac:dyDescent="0.3">
      <c r="A92" s="5">
        <f ca="1">IF(Table!B93= "Men", 1, 0)</f>
        <v>0</v>
      </c>
      <c r="B92" s="5">
        <f ca="1">IF(Table!B93 = "Women", 1, 0)</f>
        <v>1</v>
      </c>
      <c r="J92" s="12">
        <f ca="1">IF(Table!E93= "Health", 1,0)</f>
        <v>0</v>
      </c>
      <c r="K92" s="5">
        <f ca="1">IF(Table!E93= "Construction", 1,0)</f>
        <v>1</v>
      </c>
      <c r="L92" s="5">
        <f ca="1">IF(Table!E93= "Teaching", 1,0)</f>
        <v>0</v>
      </c>
      <c r="M92" s="5">
        <f ca="1">IF(Table!E93= "IT", 1,0)</f>
        <v>0</v>
      </c>
      <c r="N92" s="5">
        <f ca="1">IF(Table!E93= "General Work", 1,0)</f>
        <v>0</v>
      </c>
      <c r="O92" s="13">
        <f ca="1">IF(Table!E93= "Agriculture", 1,0)</f>
        <v>0</v>
      </c>
      <c r="X92" s="34">
        <f ca="1">(Table!O93/Table!I93)</f>
        <v>53826.356696125258</v>
      </c>
      <c r="Y92" s="35"/>
      <c r="Z92" s="25"/>
      <c r="AA92"/>
      <c r="AB92"/>
      <c r="AE92">
        <f ca="1">IF(Table!T93&gt;'Solution Basic XCEL'!$AI$2, 1,0)</f>
        <v>1</v>
      </c>
      <c r="AH92">
        <f ca="1">IF(Table!T93&gt;'Solution Basic XCEL'!$AI$2, 1,0)</f>
        <v>1</v>
      </c>
      <c r="AJ92" t="s">
        <v>72</v>
      </c>
      <c r="AK92" s="28">
        <f ca="1">(Table!N93/Table!M93)</f>
        <v>0.25760819771665389</v>
      </c>
      <c r="AM92">
        <f ca="1">IF(AK92&lt;$AS$3, 1,0)</f>
        <v>1</v>
      </c>
    </row>
    <row r="93" spans="1:39" x14ac:dyDescent="0.3">
      <c r="A93" s="5">
        <f ca="1">IF(Table!B94= "Men", 1, 0)</f>
        <v>0</v>
      </c>
      <c r="B93" s="5">
        <f ca="1">IF(Table!B94 = "Women", 1, 0)</f>
        <v>1</v>
      </c>
      <c r="J93" s="12">
        <f ca="1">IF(Table!E94= "Health", 1,0)</f>
        <v>1</v>
      </c>
      <c r="K93" s="5">
        <f ca="1">IF(Table!E94= "Construction", 1,0)</f>
        <v>0</v>
      </c>
      <c r="L93" s="5">
        <f ca="1">IF(Table!E94= "Teaching", 1,0)</f>
        <v>0</v>
      </c>
      <c r="M93" s="5">
        <f ca="1">IF(Table!E94= "IT", 1,0)</f>
        <v>0</v>
      </c>
      <c r="N93" s="5">
        <f ca="1">IF(Table!E94= "General Work", 1,0)</f>
        <v>0</v>
      </c>
      <c r="O93" s="13">
        <f ca="1">IF(Table!E94= "Agriculture", 1,0)</f>
        <v>0</v>
      </c>
      <c r="X93" s="34">
        <f ca="1">(Table!O94/Table!I94)</f>
        <v>51426.652732640432</v>
      </c>
      <c r="Y93" s="35"/>
      <c r="Z93" s="25"/>
      <c r="AA93"/>
      <c r="AB93"/>
      <c r="AE93">
        <f ca="1">IF(Table!T94&gt;'Solution Basic XCEL'!$AI$2, 1,0)</f>
        <v>1</v>
      </c>
      <c r="AH93">
        <f ca="1">IF(Table!T94&gt;'Solution Basic XCEL'!$AI$2, 1,0)</f>
        <v>1</v>
      </c>
      <c r="AJ93" t="s">
        <v>72</v>
      </c>
      <c r="AK93" s="28">
        <f ca="1">(Table!N94/Table!M94)</f>
        <v>0.47550693401829192</v>
      </c>
      <c r="AM93">
        <f ca="1">IF(AK93&lt;$AS$3, 1,0)</f>
        <v>0</v>
      </c>
    </row>
    <row r="94" spans="1:39" x14ac:dyDescent="0.3">
      <c r="A94" s="5">
        <f ca="1">IF(Table!B95= "Men", 1, 0)</f>
        <v>0</v>
      </c>
      <c r="B94" s="5">
        <f ca="1">IF(Table!B95 = "Women", 1, 0)</f>
        <v>1</v>
      </c>
      <c r="J94" s="12">
        <f ca="1">IF(Table!E95= "Health", 1,0)</f>
        <v>0</v>
      </c>
      <c r="K94" s="5">
        <f ca="1">IF(Table!E95= "Construction", 1,0)</f>
        <v>1</v>
      </c>
      <c r="L94" s="5">
        <f ca="1">IF(Table!E95= "Teaching", 1,0)</f>
        <v>0</v>
      </c>
      <c r="M94" s="5">
        <f ca="1">IF(Table!E95= "IT", 1,0)</f>
        <v>0</v>
      </c>
      <c r="N94" s="5">
        <f ca="1">IF(Table!E95= "General Work", 1,0)</f>
        <v>0</v>
      </c>
      <c r="O94" s="13">
        <f ca="1">IF(Table!E95= "Agriculture", 1,0)</f>
        <v>0</v>
      </c>
      <c r="X94" s="34">
        <f ca="1">(Table!O95/Table!I95)</f>
        <v>10731.498665056815</v>
      </c>
      <c r="Y94" s="35"/>
      <c r="Z94" s="25"/>
      <c r="AA94"/>
      <c r="AB94"/>
      <c r="AE94">
        <f ca="1">IF(Table!T95&gt;'Solution Basic XCEL'!$AI$2, 1,0)</f>
        <v>1</v>
      </c>
      <c r="AH94">
        <f ca="1">IF(Table!T95&gt;'Solution Basic XCEL'!$AI$2, 1,0)</f>
        <v>1</v>
      </c>
      <c r="AJ94" t="s">
        <v>72</v>
      </c>
      <c r="AK94" s="28">
        <f ca="1">(Table!N95/Table!M95)</f>
        <v>4.9286852508265915E-2</v>
      </c>
      <c r="AM94">
        <f ca="1">IF(AK94&lt;$AS$3, 1,0)</f>
        <v>1</v>
      </c>
    </row>
    <row r="95" spans="1:39" x14ac:dyDescent="0.3">
      <c r="A95" s="5">
        <f ca="1">IF(Table!B96= "Men", 1, 0)</f>
        <v>0</v>
      </c>
      <c r="B95" s="5">
        <f ca="1">IF(Table!B96 = "Women", 1, 0)</f>
        <v>1</v>
      </c>
      <c r="J95" s="12">
        <f ca="1">IF(Table!E96= "Health", 1,0)</f>
        <v>1</v>
      </c>
      <c r="K95" s="5">
        <f ca="1">IF(Table!E96= "Construction", 1,0)</f>
        <v>0</v>
      </c>
      <c r="L95" s="5">
        <f ca="1">IF(Table!E96= "Teaching", 1,0)</f>
        <v>0</v>
      </c>
      <c r="M95" s="5">
        <f ca="1">IF(Table!E96= "IT", 1,0)</f>
        <v>0</v>
      </c>
      <c r="N95" s="5">
        <f ca="1">IF(Table!E96= "General Work", 1,0)</f>
        <v>0</v>
      </c>
      <c r="O95" s="13">
        <f ca="1">IF(Table!E96= "Agriculture", 1,0)</f>
        <v>0</v>
      </c>
      <c r="X95" s="34">
        <f ca="1">(Table!O96/Table!I96)</f>
        <v>6208.7620221510915</v>
      </c>
      <c r="Y95" s="35"/>
      <c r="Z95" s="25"/>
      <c r="AA95"/>
      <c r="AB95"/>
      <c r="AE95">
        <f ca="1">IF(Table!T96&gt;'Solution Basic XCEL'!$AI$2, 1,0)</f>
        <v>1</v>
      </c>
      <c r="AH95">
        <f ca="1">IF(Table!T96&gt;'Solution Basic XCEL'!$AI$2, 1,0)</f>
        <v>1</v>
      </c>
      <c r="AJ95" t="s">
        <v>72</v>
      </c>
      <c r="AK95" s="28">
        <f ca="1">(Table!N96/Table!M96)</f>
        <v>0.21241644932773351</v>
      </c>
      <c r="AM95">
        <f ca="1">IF(AK95&lt;$AS$3, 1,0)</f>
        <v>1</v>
      </c>
    </row>
    <row r="96" spans="1:39" x14ac:dyDescent="0.3">
      <c r="A96" s="5">
        <f ca="1">IF(Table!B97= "Men", 1, 0)</f>
        <v>1</v>
      </c>
      <c r="B96" s="5">
        <f ca="1">IF(Table!B97 = "Women", 1, 0)</f>
        <v>0</v>
      </c>
      <c r="J96" s="12">
        <f ca="1">IF(Table!E97= "Health", 1,0)</f>
        <v>0</v>
      </c>
      <c r="K96" s="5">
        <f ca="1">IF(Table!E97= "Construction", 1,0)</f>
        <v>0</v>
      </c>
      <c r="L96" s="5">
        <f ca="1">IF(Table!E97= "Teaching", 1,0)</f>
        <v>1</v>
      </c>
      <c r="M96" s="5">
        <f ca="1">IF(Table!E97= "IT", 1,0)</f>
        <v>0</v>
      </c>
      <c r="N96" s="5">
        <f ca="1">IF(Table!E97= "General Work", 1,0)</f>
        <v>0</v>
      </c>
      <c r="O96" s="13">
        <f ca="1">IF(Table!E97= "Agriculture", 1,0)</f>
        <v>0</v>
      </c>
      <c r="X96" s="34">
        <f ca="1">(Table!O97/Table!I97)</f>
        <v>15844.348776097298</v>
      </c>
      <c r="Y96" s="35"/>
      <c r="Z96" s="25"/>
      <c r="AA96"/>
      <c r="AB96"/>
      <c r="AE96">
        <f ca="1">IF(Table!T97&gt;'Solution Basic XCEL'!$AI$2, 1,0)</f>
        <v>1</v>
      </c>
      <c r="AH96">
        <f ca="1">IF(Table!T97&gt;'Solution Basic XCEL'!$AI$2, 1,0)</f>
        <v>1</v>
      </c>
      <c r="AJ96" t="s">
        <v>72</v>
      </c>
      <c r="AK96" s="28">
        <f ca="1">(Table!N97/Table!M97)</f>
        <v>0.60963332394520731</v>
      </c>
      <c r="AM96">
        <f ca="1">IF(AK96&lt;$AS$3, 1,0)</f>
        <v>0</v>
      </c>
    </row>
    <row r="97" spans="1:39" x14ac:dyDescent="0.3">
      <c r="A97" s="5">
        <f ca="1">IF(Table!B98= "Men", 1, 0)</f>
        <v>0</v>
      </c>
      <c r="B97" s="5">
        <f ca="1">IF(Table!B98 = "Women", 1, 0)</f>
        <v>1</v>
      </c>
      <c r="J97" s="12">
        <f ca="1">IF(Table!E98= "Health", 1,0)</f>
        <v>0</v>
      </c>
      <c r="K97" s="5">
        <f ca="1">IF(Table!E98= "Construction", 1,0)</f>
        <v>0</v>
      </c>
      <c r="L97" s="5">
        <f ca="1">IF(Table!E98= "Teaching", 1,0)</f>
        <v>1</v>
      </c>
      <c r="M97" s="5">
        <f ca="1">IF(Table!E98= "IT", 1,0)</f>
        <v>0</v>
      </c>
      <c r="N97" s="5">
        <f ca="1">IF(Table!E98= "General Work", 1,0)</f>
        <v>0</v>
      </c>
      <c r="O97" s="13">
        <f ca="1">IF(Table!E98= "Agriculture", 1,0)</f>
        <v>0</v>
      </c>
      <c r="X97" s="34">
        <f ca="1">(Table!O98/Table!I98)</f>
        <v>22959.639101449156</v>
      </c>
      <c r="Y97" s="35"/>
      <c r="Z97" s="25"/>
      <c r="AA97"/>
      <c r="AB97"/>
      <c r="AE97">
        <f ca="1">IF(Table!T98&gt;'Solution Basic XCEL'!$AI$2, 1,0)</f>
        <v>1</v>
      </c>
      <c r="AH97">
        <f ca="1">IF(Table!T98&gt;'Solution Basic XCEL'!$AI$2, 1,0)</f>
        <v>1</v>
      </c>
      <c r="AJ97" t="s">
        <v>72</v>
      </c>
      <c r="AK97" s="28">
        <f ca="1">(Table!N98/Table!M98)</f>
        <v>0.19277180153346374</v>
      </c>
      <c r="AM97">
        <f ca="1">IF(AK97&lt;$AS$3, 1,0)</f>
        <v>1</v>
      </c>
    </row>
    <row r="98" spans="1:39" x14ac:dyDescent="0.3">
      <c r="A98" s="5">
        <f ca="1">IF(Table!B99= "Men", 1, 0)</f>
        <v>0</v>
      </c>
      <c r="B98" s="5">
        <f ca="1">IF(Table!B99 = "Women", 1, 0)</f>
        <v>1</v>
      </c>
      <c r="J98" s="12">
        <f ca="1">IF(Table!E99= "Health", 1,0)</f>
        <v>0</v>
      </c>
      <c r="K98" s="5">
        <f ca="1">IF(Table!E99= "Construction", 1,0)</f>
        <v>1</v>
      </c>
      <c r="L98" s="5">
        <f ca="1">IF(Table!E99= "Teaching", 1,0)</f>
        <v>0</v>
      </c>
      <c r="M98" s="5">
        <f ca="1">IF(Table!E99= "IT", 1,0)</f>
        <v>0</v>
      </c>
      <c r="N98" s="5">
        <f ca="1">IF(Table!E99= "General Work", 1,0)</f>
        <v>0</v>
      </c>
      <c r="O98" s="13">
        <f ca="1">IF(Table!E99= "Agriculture", 1,0)</f>
        <v>0</v>
      </c>
      <c r="X98" s="34">
        <f ca="1">(Table!O99/Table!I99)</f>
        <v>25619.688867915393</v>
      </c>
      <c r="Y98" s="35"/>
      <c r="Z98" s="25"/>
      <c r="AA98"/>
      <c r="AB98"/>
      <c r="AE98">
        <f ca="1">IF(Table!T99&gt;'Solution Basic XCEL'!$AI$2, 1,0)</f>
        <v>1</v>
      </c>
      <c r="AH98">
        <f ca="1">IF(Table!T99&gt;'Solution Basic XCEL'!$AI$2, 1,0)</f>
        <v>1</v>
      </c>
      <c r="AJ98" t="s">
        <v>72</v>
      </c>
      <c r="AK98" s="28">
        <f ca="1">(Table!N99/Table!M99)</f>
        <v>0.16703136957651843</v>
      </c>
      <c r="AM98">
        <f ca="1">IF(AK98&lt;$AS$3, 1,0)</f>
        <v>1</v>
      </c>
    </row>
    <row r="99" spans="1:39" x14ac:dyDescent="0.3">
      <c r="A99" s="5">
        <f ca="1">IF(Table!B100= "Men", 1, 0)</f>
        <v>0</v>
      </c>
      <c r="B99" s="5">
        <f ca="1">IF(Table!B100 = "Women", 1, 0)</f>
        <v>1</v>
      </c>
      <c r="J99" s="12">
        <f ca="1">IF(Table!E100= "Health", 1,0)</f>
        <v>0</v>
      </c>
      <c r="K99" s="5">
        <f ca="1">IF(Table!E100= "Construction", 1,0)</f>
        <v>0</v>
      </c>
      <c r="L99" s="5">
        <f ca="1">IF(Table!E100= "Teaching", 1,0)</f>
        <v>0</v>
      </c>
      <c r="M99" s="5">
        <f ca="1">IF(Table!E100= "IT", 1,0)</f>
        <v>1</v>
      </c>
      <c r="N99" s="5">
        <f ca="1">IF(Table!E100= "General Work", 1,0)</f>
        <v>0</v>
      </c>
      <c r="O99" s="13">
        <f ca="1">IF(Table!E100= "Agriculture", 1,0)</f>
        <v>0</v>
      </c>
      <c r="X99" s="34">
        <f ca="1">(Table!O100/Table!I100)</f>
        <v>24311.836690300108</v>
      </c>
      <c r="Y99" s="35"/>
      <c r="Z99" s="25"/>
      <c r="AA99"/>
      <c r="AB99"/>
      <c r="AE99">
        <f ca="1">IF(Table!T100&gt;'Solution Basic XCEL'!$AI$2, 1,0)</f>
        <v>1</v>
      </c>
      <c r="AH99">
        <f ca="1">IF(Table!T100&gt;'Solution Basic XCEL'!$AI$2, 1,0)</f>
        <v>1</v>
      </c>
      <c r="AJ99" t="s">
        <v>72</v>
      </c>
      <c r="AK99" s="28">
        <f ca="1">(Table!N100/Table!M100)</f>
        <v>0.9696116727603471</v>
      </c>
      <c r="AM99">
        <f ca="1">IF(AK99&lt;$AS$3, 1,0)</f>
        <v>0</v>
      </c>
    </row>
    <row r="100" spans="1:39" x14ac:dyDescent="0.3">
      <c r="A100" s="5">
        <f ca="1">IF(Table!B101= "Men", 1, 0)</f>
        <v>1</v>
      </c>
      <c r="B100" s="5">
        <f ca="1">IF(Table!B101 = "Women", 1, 0)</f>
        <v>0</v>
      </c>
      <c r="J100" s="12">
        <f ca="1">IF(Table!E101= "Health", 1,0)</f>
        <v>1</v>
      </c>
      <c r="K100" s="5">
        <f ca="1">IF(Table!E101= "Construction", 1,0)</f>
        <v>0</v>
      </c>
      <c r="L100" s="5">
        <f ca="1">IF(Table!E101= "Teaching", 1,0)</f>
        <v>0</v>
      </c>
      <c r="M100" s="5">
        <f ca="1">IF(Table!E101= "IT", 1,0)</f>
        <v>0</v>
      </c>
      <c r="N100" s="5">
        <f ca="1">IF(Table!E101= "General Work", 1,0)</f>
        <v>0</v>
      </c>
      <c r="O100" s="13">
        <f ca="1">IF(Table!E101= "Agriculture", 1,0)</f>
        <v>0</v>
      </c>
      <c r="X100" s="34">
        <f ca="1">(Table!O101/Table!I101)</f>
        <v>19585.452238261427</v>
      </c>
      <c r="Y100" s="35"/>
      <c r="Z100" s="25"/>
      <c r="AA100"/>
      <c r="AB100"/>
      <c r="AE100">
        <f ca="1">IF(Table!T101&gt;'Solution Basic XCEL'!$AI$2, 1,0)</f>
        <v>0</v>
      </c>
      <c r="AH100">
        <f ca="1">IF(Table!T101&gt;'Solution Basic XCEL'!$AI$2, 1,0)</f>
        <v>0</v>
      </c>
      <c r="AJ100" t="s">
        <v>72</v>
      </c>
      <c r="AK100" s="28">
        <f ca="1">(Table!N101/Table!M101)</f>
        <v>0.14949614145689671</v>
      </c>
      <c r="AM100">
        <f ca="1">IF(AK100&lt;$AS$3, 1,0)</f>
        <v>1</v>
      </c>
    </row>
    <row r="101" spans="1:39" x14ac:dyDescent="0.3">
      <c r="A101" s="5">
        <f ca="1">IF(Table!B102= "Men", 1, 0)</f>
        <v>0</v>
      </c>
      <c r="B101" s="5">
        <f ca="1">IF(Table!B102 = "Women", 1, 0)</f>
        <v>1</v>
      </c>
      <c r="J101" s="12">
        <f ca="1">IF(Table!E102= "Health", 1,0)</f>
        <v>1</v>
      </c>
      <c r="K101" s="5">
        <f ca="1">IF(Table!E102= "Construction", 1,0)</f>
        <v>0</v>
      </c>
      <c r="L101" s="5">
        <f ca="1">IF(Table!E102= "Teaching", 1,0)</f>
        <v>0</v>
      </c>
      <c r="M101" s="5">
        <f ca="1">IF(Table!E102= "IT", 1,0)</f>
        <v>0</v>
      </c>
      <c r="N101" s="5">
        <f ca="1">IF(Table!E102= "General Work", 1,0)</f>
        <v>0</v>
      </c>
      <c r="O101" s="13">
        <f ca="1">IF(Table!E102= "Agriculture", 1,0)</f>
        <v>0</v>
      </c>
      <c r="X101" s="34">
        <f ca="1">(Table!O102/Table!I102)</f>
        <v>44078.085773388324</v>
      </c>
      <c r="Y101" s="35"/>
      <c r="Z101" s="25"/>
      <c r="AA101"/>
      <c r="AB101"/>
      <c r="AE101">
        <f ca="1">IF(Table!T102&gt;'Solution Basic XCEL'!$AI$2, 1,0)</f>
        <v>1</v>
      </c>
      <c r="AH101">
        <f ca="1">IF(Table!T102&gt;'Solution Basic XCEL'!$AI$2, 1,0)</f>
        <v>1</v>
      </c>
      <c r="AJ101" t="s">
        <v>72</v>
      </c>
      <c r="AK101" s="28">
        <f ca="1">(Table!N102/Table!M102)</f>
        <v>0.21310363960213052</v>
      </c>
      <c r="AM101">
        <f ca="1">IF(AK101&lt;$AS$3, 1,0)</f>
        <v>1</v>
      </c>
    </row>
    <row r="102" spans="1:39" x14ac:dyDescent="0.3">
      <c r="A102" s="5">
        <f ca="1">IF(Table!B103= "Men", 1, 0)</f>
        <v>1</v>
      </c>
      <c r="B102" s="5">
        <f ca="1">IF(Table!B103 = "Women", 1, 0)</f>
        <v>0</v>
      </c>
      <c r="J102" s="12">
        <f ca="1">IF(Table!E103= "Health", 1,0)</f>
        <v>0</v>
      </c>
      <c r="K102" s="5">
        <f ca="1">IF(Table!E103= "Construction", 1,0)</f>
        <v>0</v>
      </c>
      <c r="L102" s="5">
        <f ca="1">IF(Table!E103= "Teaching", 1,0)</f>
        <v>0</v>
      </c>
      <c r="M102" s="5">
        <f ca="1">IF(Table!E103= "IT", 1,0)</f>
        <v>0</v>
      </c>
      <c r="N102" s="5">
        <f ca="1">IF(Table!E103= "General Work", 1,0)</f>
        <v>1</v>
      </c>
      <c r="O102" s="13">
        <f ca="1">IF(Table!E103= "Agriculture", 1,0)</f>
        <v>0</v>
      </c>
      <c r="X102" s="34">
        <f ca="1">(Table!O103/Table!I103)</f>
        <v>56767.671111894662</v>
      </c>
      <c r="Y102" s="35"/>
      <c r="Z102" s="25"/>
      <c r="AA102"/>
      <c r="AB102"/>
      <c r="AE102">
        <f ca="1">IF(Table!T103&gt;'Solution Basic XCEL'!$AI$2, 1,0)</f>
        <v>1</v>
      </c>
      <c r="AH102">
        <f ca="1">IF(Table!T103&gt;'Solution Basic XCEL'!$AI$2, 1,0)</f>
        <v>1</v>
      </c>
      <c r="AJ102" t="s">
        <v>72</v>
      </c>
      <c r="AK102" s="28">
        <f ca="1">(Table!N103/Table!M103)</f>
        <v>0.60513147220166885</v>
      </c>
      <c r="AM102">
        <f ca="1">IF(AK102&lt;$AS$3, 1,0)</f>
        <v>0</v>
      </c>
    </row>
    <row r="103" spans="1:39" x14ac:dyDescent="0.3">
      <c r="A103" s="5">
        <f ca="1">IF(Table!B104= "Men", 1, 0)</f>
        <v>1</v>
      </c>
      <c r="B103" s="5">
        <f ca="1">IF(Table!B104 = "Women", 1, 0)</f>
        <v>0</v>
      </c>
      <c r="J103" s="12">
        <f ca="1">IF(Table!E104= "Health", 1,0)</f>
        <v>1</v>
      </c>
      <c r="K103" s="5">
        <f ca="1">IF(Table!E104= "Construction", 1,0)</f>
        <v>0</v>
      </c>
      <c r="L103" s="5">
        <f ca="1">IF(Table!E104= "Teaching", 1,0)</f>
        <v>0</v>
      </c>
      <c r="M103" s="5">
        <f ca="1">IF(Table!E104= "IT", 1,0)</f>
        <v>0</v>
      </c>
      <c r="N103" s="5">
        <f ca="1">IF(Table!E104= "General Work", 1,0)</f>
        <v>0</v>
      </c>
      <c r="O103" s="13">
        <f ca="1">IF(Table!E104= "Agriculture", 1,0)</f>
        <v>0</v>
      </c>
      <c r="X103" s="34">
        <f ca="1">(Table!O104/Table!I104)</f>
        <v>22240.675703844452</v>
      </c>
      <c r="Y103" s="35"/>
      <c r="Z103" s="25"/>
      <c r="AA103"/>
      <c r="AB103"/>
      <c r="AE103">
        <f ca="1">IF(Table!T104&gt;'Solution Basic XCEL'!$AI$2, 1,0)</f>
        <v>0</v>
      </c>
      <c r="AH103">
        <f ca="1">IF(Table!T104&gt;'Solution Basic XCEL'!$AI$2, 1,0)</f>
        <v>0</v>
      </c>
      <c r="AJ103" t="s">
        <v>72</v>
      </c>
      <c r="AK103" s="28">
        <f ca="1">(Table!N104/Table!M104)</f>
        <v>7.7087050140296154E-2</v>
      </c>
      <c r="AM103">
        <f ca="1">IF(AK103&lt;$AS$3, 1,0)</f>
        <v>1</v>
      </c>
    </row>
    <row r="104" spans="1:39" x14ac:dyDescent="0.3">
      <c r="A104" s="5">
        <f ca="1">IF(Table!B105= "Men", 1, 0)</f>
        <v>1</v>
      </c>
      <c r="B104" s="5">
        <f ca="1">IF(Table!B105 = "Women", 1, 0)</f>
        <v>0</v>
      </c>
      <c r="J104" s="12">
        <f ca="1">IF(Table!E105= "Health", 1,0)</f>
        <v>0</v>
      </c>
      <c r="K104" s="5">
        <f ca="1">IF(Table!E105= "Construction", 1,0)</f>
        <v>0</v>
      </c>
      <c r="L104" s="5">
        <f ca="1">IF(Table!E105= "Teaching", 1,0)</f>
        <v>0</v>
      </c>
      <c r="M104" s="5">
        <f ca="1">IF(Table!E105= "IT", 1,0)</f>
        <v>1</v>
      </c>
      <c r="N104" s="5">
        <f ca="1">IF(Table!E105= "General Work", 1,0)</f>
        <v>0</v>
      </c>
      <c r="O104" s="13">
        <f ca="1">IF(Table!E105= "Agriculture", 1,0)</f>
        <v>0</v>
      </c>
      <c r="X104" s="34">
        <f ca="1">(Table!O105/Table!I105)</f>
        <v>18204.463643649386</v>
      </c>
      <c r="Y104" s="35"/>
      <c r="Z104" s="25"/>
      <c r="AA104"/>
      <c r="AB104"/>
      <c r="AE104">
        <f ca="1">IF(Table!T105&gt;'Solution Basic XCEL'!$AI$2, 1,0)</f>
        <v>1</v>
      </c>
      <c r="AH104">
        <f ca="1">IF(Table!T105&gt;'Solution Basic XCEL'!$AI$2, 1,0)</f>
        <v>1</v>
      </c>
      <c r="AJ104" t="s">
        <v>72</v>
      </c>
      <c r="AK104" s="28">
        <f ca="1">(Table!N105/Table!M105)</f>
        <v>0.65215813222980634</v>
      </c>
      <c r="AM104">
        <f ca="1">IF(AK104&lt;$AS$3, 1,0)</f>
        <v>0</v>
      </c>
    </row>
    <row r="105" spans="1:39" x14ac:dyDescent="0.3">
      <c r="A105" s="5">
        <f ca="1">IF(Table!B106= "Men", 1, 0)</f>
        <v>1</v>
      </c>
      <c r="B105" s="5">
        <f ca="1">IF(Table!B106 = "Women", 1, 0)</f>
        <v>0</v>
      </c>
      <c r="J105" s="12">
        <f ca="1">IF(Table!E106= "Health", 1,0)</f>
        <v>0</v>
      </c>
      <c r="K105" s="5">
        <f ca="1">IF(Table!E106= "Construction", 1,0)</f>
        <v>0</v>
      </c>
      <c r="L105" s="5">
        <f ca="1">IF(Table!E106= "Teaching", 1,0)</f>
        <v>1</v>
      </c>
      <c r="M105" s="5">
        <f ca="1">IF(Table!E106= "IT", 1,0)</f>
        <v>0</v>
      </c>
      <c r="N105" s="5">
        <f ca="1">IF(Table!E106= "General Work", 1,0)</f>
        <v>0</v>
      </c>
      <c r="O105" s="13">
        <f ca="1">IF(Table!E106= "Agriculture", 1,0)</f>
        <v>0</v>
      </c>
      <c r="X105" s="34">
        <f ca="1">(Table!O106/Table!I106)</f>
        <v>23324.877252542508</v>
      </c>
      <c r="Y105" s="35"/>
      <c r="Z105" s="25"/>
      <c r="AA105"/>
      <c r="AB105"/>
      <c r="AE105">
        <f ca="1">IF(Table!T106&gt;'Solution Basic XCEL'!$AI$2, 1,0)</f>
        <v>1</v>
      </c>
      <c r="AH105">
        <f ca="1">IF(Table!T106&gt;'Solution Basic XCEL'!$AI$2, 1,0)</f>
        <v>1</v>
      </c>
      <c r="AJ105" t="s">
        <v>72</v>
      </c>
      <c r="AK105" s="28">
        <f ca="1">(Table!N106/Table!M106)</f>
        <v>0.46886798406578467</v>
      </c>
      <c r="AM105">
        <f ca="1">IF(AK105&lt;$AS$3, 1,0)</f>
        <v>0</v>
      </c>
    </row>
    <row r="106" spans="1:39" x14ac:dyDescent="0.3">
      <c r="A106" s="5">
        <f ca="1">IF(Table!B107= "Men", 1, 0)</f>
        <v>0</v>
      </c>
      <c r="B106" s="5">
        <f ca="1">IF(Table!B107 = "Women", 1, 0)</f>
        <v>1</v>
      </c>
      <c r="J106" s="12">
        <f ca="1">IF(Table!E107= "Health", 1,0)</f>
        <v>0</v>
      </c>
      <c r="K106" s="5">
        <f ca="1">IF(Table!E107= "Construction", 1,0)</f>
        <v>0</v>
      </c>
      <c r="L106" s="5">
        <f ca="1">IF(Table!E107= "Teaching", 1,0)</f>
        <v>0</v>
      </c>
      <c r="M106" s="5">
        <f ca="1">IF(Table!E107= "IT", 1,0)</f>
        <v>0</v>
      </c>
      <c r="N106" s="5">
        <f ca="1">IF(Table!E107= "General Work", 1,0)</f>
        <v>1</v>
      </c>
      <c r="O106" s="13">
        <f ca="1">IF(Table!E107= "Agriculture", 1,0)</f>
        <v>0</v>
      </c>
      <c r="X106" s="34">
        <f ca="1">(Table!O107/Table!I107)</f>
        <v>30015.177357527882</v>
      </c>
      <c r="Y106" s="35"/>
      <c r="Z106" s="25"/>
      <c r="AA106"/>
      <c r="AB106"/>
      <c r="AE106">
        <f ca="1">IF(Table!T107&gt;'Solution Basic XCEL'!$AI$2, 1,0)</f>
        <v>1</v>
      </c>
      <c r="AH106">
        <f ca="1">IF(Table!T107&gt;'Solution Basic XCEL'!$AI$2, 1,0)</f>
        <v>1</v>
      </c>
      <c r="AJ106" t="s">
        <v>72</v>
      </c>
      <c r="AK106" s="28">
        <f ca="1">(Table!N107/Table!M107)</f>
        <v>0.83430030014748335</v>
      </c>
      <c r="AM106">
        <f ca="1">IF(AK106&lt;$AS$3, 1,0)</f>
        <v>0</v>
      </c>
    </row>
    <row r="107" spans="1:39" x14ac:dyDescent="0.3">
      <c r="A107" s="5">
        <f ca="1">IF(Table!B108= "Men", 1, 0)</f>
        <v>1</v>
      </c>
      <c r="B107" s="5">
        <f ca="1">IF(Table!B108 = "Women", 1, 0)</f>
        <v>0</v>
      </c>
      <c r="J107" s="12">
        <f ca="1">IF(Table!E108= "Health", 1,0)</f>
        <v>0</v>
      </c>
      <c r="K107" s="5">
        <f ca="1">IF(Table!E108= "Construction", 1,0)</f>
        <v>0</v>
      </c>
      <c r="L107" s="5">
        <f ca="1">IF(Table!E108= "Teaching", 1,0)</f>
        <v>0</v>
      </c>
      <c r="M107" s="5">
        <f ca="1">IF(Table!E108= "IT", 1,0)</f>
        <v>0</v>
      </c>
      <c r="N107" s="5">
        <f ca="1">IF(Table!E108= "General Work", 1,0)</f>
        <v>1</v>
      </c>
      <c r="O107" s="13">
        <f ca="1">IF(Table!E108= "Agriculture", 1,0)</f>
        <v>0</v>
      </c>
      <c r="X107" s="34">
        <f ca="1">(Table!O108/Table!I108)</f>
        <v>870.27699317627901</v>
      </c>
      <c r="Y107" s="35"/>
      <c r="Z107" s="25"/>
      <c r="AA107"/>
      <c r="AB107"/>
      <c r="AE107">
        <f ca="1">IF(Table!T108&gt;'Solution Basic XCEL'!$AI$2, 1,0)</f>
        <v>1</v>
      </c>
      <c r="AH107">
        <f ca="1">IF(Table!T108&gt;'Solution Basic XCEL'!$AI$2, 1,0)</f>
        <v>1</v>
      </c>
      <c r="AJ107" t="s">
        <v>72</v>
      </c>
      <c r="AK107" s="28">
        <f ca="1">(Table!N108/Table!M108)</f>
        <v>0.96937892413568461</v>
      </c>
      <c r="AM107">
        <f ca="1">IF(AK107&lt;$AS$3, 1,0)</f>
        <v>0</v>
      </c>
    </row>
    <row r="108" spans="1:39" x14ac:dyDescent="0.3">
      <c r="A108" s="5">
        <f ca="1">IF(Table!B109= "Men", 1, 0)</f>
        <v>1</v>
      </c>
      <c r="B108" s="5">
        <f ca="1">IF(Table!B109 = "Women", 1, 0)</f>
        <v>0</v>
      </c>
      <c r="J108" s="12">
        <f ca="1">IF(Table!E109= "Health", 1,0)</f>
        <v>0</v>
      </c>
      <c r="K108" s="5">
        <f ca="1">IF(Table!E109= "Construction", 1,0)</f>
        <v>0</v>
      </c>
      <c r="L108" s="5">
        <f ca="1">IF(Table!E109= "Teaching", 1,0)</f>
        <v>0</v>
      </c>
      <c r="M108" s="5">
        <f ca="1">IF(Table!E109= "IT", 1,0)</f>
        <v>1</v>
      </c>
      <c r="N108" s="5">
        <f ca="1">IF(Table!E109= "General Work", 1,0)</f>
        <v>0</v>
      </c>
      <c r="O108" s="13">
        <f ca="1">IF(Table!E109= "Agriculture", 1,0)</f>
        <v>0</v>
      </c>
      <c r="X108" s="34">
        <f ca="1">(Table!O109/Table!I109)</f>
        <v>10563.965926998302</v>
      </c>
      <c r="Y108" s="35"/>
      <c r="Z108" s="25"/>
      <c r="AA108"/>
      <c r="AB108"/>
      <c r="AE108">
        <f ca="1">IF(Table!T109&gt;'Solution Basic XCEL'!$AI$2, 1,0)</f>
        <v>0</v>
      </c>
      <c r="AH108">
        <f ca="1">IF(Table!T109&gt;'Solution Basic XCEL'!$AI$2, 1,0)</f>
        <v>0</v>
      </c>
      <c r="AJ108" t="s">
        <v>72</v>
      </c>
      <c r="AK108" s="28">
        <f ca="1">(Table!N109/Table!M109)</f>
        <v>0.10759925841221307</v>
      </c>
      <c r="AM108">
        <f ca="1">IF(AK108&lt;$AS$3, 1,0)</f>
        <v>1</v>
      </c>
    </row>
    <row r="109" spans="1:39" x14ac:dyDescent="0.3">
      <c r="A109" s="5">
        <f ca="1">IF(Table!B110= "Men", 1, 0)</f>
        <v>1</v>
      </c>
      <c r="B109" s="5">
        <f ca="1">IF(Table!B110 = "Women", 1, 0)</f>
        <v>0</v>
      </c>
      <c r="J109" s="12">
        <f ca="1">IF(Table!E110= "Health", 1,0)</f>
        <v>1</v>
      </c>
      <c r="K109" s="5">
        <f ca="1">IF(Table!E110= "Construction", 1,0)</f>
        <v>0</v>
      </c>
      <c r="L109" s="5">
        <f ca="1">IF(Table!E110= "Teaching", 1,0)</f>
        <v>0</v>
      </c>
      <c r="M109" s="5">
        <f ca="1">IF(Table!E110= "IT", 1,0)</f>
        <v>0</v>
      </c>
      <c r="N109" s="5">
        <f ca="1">IF(Table!E110= "General Work", 1,0)</f>
        <v>0</v>
      </c>
      <c r="O109" s="13">
        <f ca="1">IF(Table!E110= "Agriculture", 1,0)</f>
        <v>0</v>
      </c>
      <c r="X109" s="34">
        <f ca="1">(Table!O110/Table!I110)</f>
        <v>23255.909109972799</v>
      </c>
      <c r="Y109" s="35"/>
      <c r="Z109" s="25"/>
      <c r="AA109"/>
      <c r="AB109"/>
      <c r="AE109">
        <f ca="1">IF(Table!T110&gt;'Solution Basic XCEL'!$AI$2, 1,0)</f>
        <v>0</v>
      </c>
      <c r="AH109">
        <f ca="1">IF(Table!T110&gt;'Solution Basic XCEL'!$AI$2, 1,0)</f>
        <v>0</v>
      </c>
      <c r="AJ109" t="s">
        <v>72</v>
      </c>
      <c r="AK109" s="28">
        <f ca="1">(Table!N110/Table!M110)</f>
        <v>0.54470080972372559</v>
      </c>
      <c r="AM109">
        <f ca="1">IF(AK109&lt;$AS$3, 1,0)</f>
        <v>0</v>
      </c>
    </row>
    <row r="110" spans="1:39" x14ac:dyDescent="0.3">
      <c r="A110" s="5">
        <f ca="1">IF(Table!B111= "Men", 1, 0)</f>
        <v>0</v>
      </c>
      <c r="B110" s="5">
        <f ca="1">IF(Table!B111 = "Women", 1, 0)</f>
        <v>1</v>
      </c>
      <c r="J110" s="12">
        <f ca="1">IF(Table!E111= "Health", 1,0)</f>
        <v>0</v>
      </c>
      <c r="K110" s="5">
        <f ca="1">IF(Table!E111= "Construction", 1,0)</f>
        <v>1</v>
      </c>
      <c r="L110" s="5">
        <f ca="1">IF(Table!E111= "Teaching", 1,0)</f>
        <v>0</v>
      </c>
      <c r="M110" s="5">
        <f ca="1">IF(Table!E111= "IT", 1,0)</f>
        <v>0</v>
      </c>
      <c r="N110" s="5">
        <f ca="1">IF(Table!E111= "General Work", 1,0)</f>
        <v>0</v>
      </c>
      <c r="O110" s="13">
        <f ca="1">IF(Table!E111= "Agriculture", 1,0)</f>
        <v>0</v>
      </c>
      <c r="X110" s="34">
        <f ca="1">(Table!O111/Table!I111)</f>
        <v>13256.267878905745</v>
      </c>
      <c r="Y110" s="35"/>
      <c r="Z110" s="25"/>
      <c r="AA110"/>
      <c r="AB110"/>
      <c r="AE110">
        <f ca="1">IF(Table!T111&gt;'Solution Basic XCEL'!$AI$2, 1,0)</f>
        <v>0</v>
      </c>
      <c r="AH110">
        <f ca="1">IF(Table!T111&gt;'Solution Basic XCEL'!$AI$2, 1,0)</f>
        <v>0</v>
      </c>
      <c r="AJ110" t="s">
        <v>72</v>
      </c>
      <c r="AK110" s="28">
        <f ca="1">(Table!N111/Table!M111)</f>
        <v>0.44103609810743444</v>
      </c>
      <c r="AM110">
        <f ca="1">IF(AK110&lt;$AS$3, 1,0)</f>
        <v>0</v>
      </c>
    </row>
    <row r="111" spans="1:39" x14ac:dyDescent="0.3">
      <c r="A111" s="5">
        <f ca="1">IF(Table!B112= "Men", 1, 0)</f>
        <v>1</v>
      </c>
      <c r="B111" s="5">
        <f ca="1">IF(Table!B112 = "Women", 1, 0)</f>
        <v>0</v>
      </c>
      <c r="J111" s="12">
        <f ca="1">IF(Table!E112= "Health", 1,0)</f>
        <v>1</v>
      </c>
      <c r="K111" s="5">
        <f ca="1">IF(Table!E112= "Construction", 1,0)</f>
        <v>0</v>
      </c>
      <c r="L111" s="5">
        <f ca="1">IF(Table!E112= "Teaching", 1,0)</f>
        <v>0</v>
      </c>
      <c r="M111" s="5">
        <f ca="1">IF(Table!E112= "IT", 1,0)</f>
        <v>0</v>
      </c>
      <c r="N111" s="5">
        <f ca="1">IF(Table!E112= "General Work", 1,0)</f>
        <v>0</v>
      </c>
      <c r="O111" s="13">
        <f ca="1">IF(Table!E112= "Agriculture", 1,0)</f>
        <v>0</v>
      </c>
      <c r="X111" s="34">
        <f ca="1">(Table!O112/Table!I112)</f>
        <v>50818.027414640404</v>
      </c>
      <c r="Y111" s="35"/>
      <c r="Z111" s="25"/>
      <c r="AA111"/>
      <c r="AB111"/>
      <c r="AE111">
        <f ca="1">IF(Table!T112&gt;'Solution Basic XCEL'!$AI$2, 1,0)</f>
        <v>1</v>
      </c>
      <c r="AH111">
        <f ca="1">IF(Table!T112&gt;'Solution Basic XCEL'!$AI$2, 1,0)</f>
        <v>1</v>
      </c>
      <c r="AJ111" t="s">
        <v>72</v>
      </c>
      <c r="AK111" s="28">
        <f ca="1">(Table!N112/Table!M112)</f>
        <v>5.8385068010115004E-3</v>
      </c>
      <c r="AM111">
        <f ca="1">IF(AK111&lt;$AS$3, 1,0)</f>
        <v>1</v>
      </c>
    </row>
    <row r="112" spans="1:39" x14ac:dyDescent="0.3">
      <c r="A112" s="5">
        <f ca="1">IF(Table!B113= "Men", 1, 0)</f>
        <v>0</v>
      </c>
      <c r="B112" s="5">
        <f ca="1">IF(Table!B113 = "Women", 1, 0)</f>
        <v>1</v>
      </c>
      <c r="J112" s="12">
        <f ca="1">IF(Table!E113= "Health", 1,0)</f>
        <v>0</v>
      </c>
      <c r="K112" s="5">
        <f ca="1">IF(Table!E113= "Construction", 1,0)</f>
        <v>0</v>
      </c>
      <c r="L112" s="5">
        <f ca="1">IF(Table!E113= "Teaching", 1,0)</f>
        <v>0</v>
      </c>
      <c r="M112" s="5">
        <f ca="1">IF(Table!E113= "IT", 1,0)</f>
        <v>0</v>
      </c>
      <c r="N112" s="5">
        <f ca="1">IF(Table!E113= "General Work", 1,0)</f>
        <v>0</v>
      </c>
      <c r="O112" s="13">
        <f ca="1">IF(Table!E113= "Agriculture", 1,0)</f>
        <v>1</v>
      </c>
      <c r="X112" s="34">
        <f ca="1">(Table!O113/Table!I113)</f>
        <v>35010.77699055431</v>
      </c>
      <c r="Y112" s="35"/>
      <c r="Z112" s="25"/>
      <c r="AA112"/>
      <c r="AB112"/>
      <c r="AE112">
        <f ca="1">IF(Table!T113&gt;'Solution Basic XCEL'!$AI$2, 1,0)</f>
        <v>0</v>
      </c>
      <c r="AH112">
        <f ca="1">IF(Table!T113&gt;'Solution Basic XCEL'!$AI$2, 1,0)</f>
        <v>0</v>
      </c>
      <c r="AJ112" t="s">
        <v>72</v>
      </c>
      <c r="AK112" s="28">
        <f ca="1">(Table!N113/Table!M113)</f>
        <v>2.1257840669962835E-2</v>
      </c>
      <c r="AM112">
        <f ca="1">IF(AK112&lt;$AS$3, 1,0)</f>
        <v>1</v>
      </c>
    </row>
    <row r="113" spans="1:39" x14ac:dyDescent="0.3">
      <c r="A113" s="5">
        <f ca="1">IF(Table!B114= "Men", 1, 0)</f>
        <v>1</v>
      </c>
      <c r="B113" s="5">
        <f ca="1">IF(Table!B114 = "Women", 1, 0)</f>
        <v>0</v>
      </c>
      <c r="J113" s="12">
        <f ca="1">IF(Table!E114= "Health", 1,0)</f>
        <v>0</v>
      </c>
      <c r="K113" s="5">
        <f ca="1">IF(Table!E114= "Construction", 1,0)</f>
        <v>0</v>
      </c>
      <c r="L113" s="5">
        <f ca="1">IF(Table!E114= "Teaching", 1,0)</f>
        <v>0</v>
      </c>
      <c r="M113" s="5">
        <f ca="1">IF(Table!E114= "IT", 1,0)</f>
        <v>0</v>
      </c>
      <c r="N113" s="5">
        <f ca="1">IF(Table!E114= "General Work", 1,0)</f>
        <v>1</v>
      </c>
      <c r="O113" s="13">
        <f ca="1">IF(Table!E114= "Agriculture", 1,0)</f>
        <v>0</v>
      </c>
      <c r="X113" s="34">
        <f ca="1">(Table!O114/Table!I114)</f>
        <v>58005.863241678388</v>
      </c>
      <c r="Y113" s="35"/>
      <c r="Z113" s="25"/>
      <c r="AA113"/>
      <c r="AB113"/>
      <c r="AE113">
        <f ca="1">IF(Table!T114&gt;'Solution Basic XCEL'!$AI$2, 1,0)</f>
        <v>1</v>
      </c>
      <c r="AH113">
        <f ca="1">IF(Table!T114&gt;'Solution Basic XCEL'!$AI$2, 1,0)</f>
        <v>1</v>
      </c>
      <c r="AJ113" t="s">
        <v>72</v>
      </c>
      <c r="AK113" s="28">
        <f ca="1">(Table!N114/Table!M114)</f>
        <v>0.50549060771727428</v>
      </c>
      <c r="AM113">
        <f ca="1">IF(AK113&lt;$AS$3, 1,0)</f>
        <v>0</v>
      </c>
    </row>
    <row r="114" spans="1:39" x14ac:dyDescent="0.3">
      <c r="A114" s="5">
        <f ca="1">IF(Table!B115= "Men", 1, 0)</f>
        <v>0</v>
      </c>
      <c r="B114" s="5">
        <f ca="1">IF(Table!B115 = "Women", 1, 0)</f>
        <v>1</v>
      </c>
      <c r="J114" s="12">
        <f ca="1">IF(Table!E115= "Health", 1,0)</f>
        <v>1</v>
      </c>
      <c r="K114" s="5">
        <f ca="1">IF(Table!E115= "Construction", 1,0)</f>
        <v>0</v>
      </c>
      <c r="L114" s="5">
        <f ca="1">IF(Table!E115= "Teaching", 1,0)</f>
        <v>0</v>
      </c>
      <c r="M114" s="5">
        <f ca="1">IF(Table!E115= "IT", 1,0)</f>
        <v>0</v>
      </c>
      <c r="N114" s="5">
        <f ca="1">IF(Table!E115= "General Work", 1,0)</f>
        <v>0</v>
      </c>
      <c r="O114" s="13">
        <f ca="1">IF(Table!E115= "Agriculture", 1,0)</f>
        <v>0</v>
      </c>
      <c r="X114" s="34">
        <f ca="1">(Table!O115/Table!I115)</f>
        <v>11327.670933708909</v>
      </c>
      <c r="Y114" s="35"/>
      <c r="Z114" s="25"/>
      <c r="AA114"/>
      <c r="AB114"/>
      <c r="AE114">
        <f ca="1">IF(Table!T115&gt;'Solution Basic XCEL'!$AI$2, 1,0)</f>
        <v>1</v>
      </c>
      <c r="AH114">
        <f ca="1">IF(Table!T115&gt;'Solution Basic XCEL'!$AI$2, 1,0)</f>
        <v>1</v>
      </c>
      <c r="AJ114" t="s">
        <v>72</v>
      </c>
      <c r="AK114" s="28">
        <f ca="1">(Table!N115/Table!M115)</f>
        <v>0.38470804816756865</v>
      </c>
      <c r="AM114">
        <f ca="1">IF(AK114&lt;$AS$3, 1,0)</f>
        <v>0</v>
      </c>
    </row>
    <row r="115" spans="1:39" x14ac:dyDescent="0.3">
      <c r="A115" s="5">
        <f ca="1">IF(Table!B116= "Men", 1, 0)</f>
        <v>1</v>
      </c>
      <c r="B115" s="5">
        <f ca="1">IF(Table!B116 = "Women", 1, 0)</f>
        <v>0</v>
      </c>
      <c r="J115" s="12">
        <f ca="1">IF(Table!E116= "Health", 1,0)</f>
        <v>0</v>
      </c>
      <c r="K115" s="5">
        <f ca="1">IF(Table!E116= "Construction", 1,0)</f>
        <v>0</v>
      </c>
      <c r="L115" s="5">
        <f ca="1">IF(Table!E116= "Teaching", 1,0)</f>
        <v>0</v>
      </c>
      <c r="M115" s="5">
        <f ca="1">IF(Table!E116= "IT", 1,0)</f>
        <v>1</v>
      </c>
      <c r="N115" s="5">
        <f ca="1">IF(Table!E116= "General Work", 1,0)</f>
        <v>0</v>
      </c>
      <c r="O115" s="13">
        <f ca="1">IF(Table!E116= "Agriculture", 1,0)</f>
        <v>0</v>
      </c>
      <c r="X115" s="34">
        <f ca="1">(Table!O116/Table!I116)</f>
        <v>21636.357559647895</v>
      </c>
      <c r="Y115" s="35"/>
      <c r="Z115" s="25"/>
      <c r="AA115"/>
      <c r="AB115"/>
      <c r="AE115">
        <f ca="1">IF(Table!T116&gt;'Solution Basic XCEL'!$AI$2, 1,0)</f>
        <v>1</v>
      </c>
      <c r="AH115">
        <f ca="1">IF(Table!T116&gt;'Solution Basic XCEL'!$AI$2, 1,0)</f>
        <v>1</v>
      </c>
      <c r="AJ115" t="s">
        <v>72</v>
      </c>
      <c r="AK115" s="28">
        <f ca="1">(Table!N116/Table!M116)</f>
        <v>0.51997528863967868</v>
      </c>
      <c r="AM115">
        <f ca="1">IF(AK115&lt;$AS$3, 1,0)</f>
        <v>0</v>
      </c>
    </row>
    <row r="116" spans="1:39" x14ac:dyDescent="0.3">
      <c r="A116" s="5">
        <f ca="1">IF(Table!B117= "Men", 1, 0)</f>
        <v>0</v>
      </c>
      <c r="B116" s="5">
        <f ca="1">IF(Table!B117 = "Women", 1, 0)</f>
        <v>1</v>
      </c>
      <c r="J116" s="12">
        <f ca="1">IF(Table!E117= "Health", 1,0)</f>
        <v>1</v>
      </c>
      <c r="K116" s="5">
        <f ca="1">IF(Table!E117= "Construction", 1,0)</f>
        <v>0</v>
      </c>
      <c r="L116" s="5">
        <f ca="1">IF(Table!E117= "Teaching", 1,0)</f>
        <v>0</v>
      </c>
      <c r="M116" s="5">
        <f ca="1">IF(Table!E117= "IT", 1,0)</f>
        <v>0</v>
      </c>
      <c r="N116" s="5">
        <f ca="1">IF(Table!E117= "General Work", 1,0)</f>
        <v>0</v>
      </c>
      <c r="O116" s="13">
        <f ca="1">IF(Table!E117= "Agriculture", 1,0)</f>
        <v>0</v>
      </c>
      <c r="X116" s="34">
        <f ca="1">(Table!O117/Table!I117)</f>
        <v>56680.345974592004</v>
      </c>
      <c r="Y116" s="35"/>
      <c r="Z116" s="25"/>
      <c r="AA116"/>
      <c r="AB116"/>
      <c r="AE116">
        <f ca="1">IF(Table!T117&gt;'Solution Basic XCEL'!$AI$2, 1,0)</f>
        <v>1</v>
      </c>
      <c r="AH116">
        <f ca="1">IF(Table!T117&gt;'Solution Basic XCEL'!$AI$2, 1,0)</f>
        <v>1</v>
      </c>
      <c r="AJ116" t="s">
        <v>72</v>
      </c>
      <c r="AK116" s="28">
        <f ca="1">(Table!N117/Table!M117)</f>
        <v>0.68678066879421573</v>
      </c>
      <c r="AM116">
        <f ca="1">IF(AK116&lt;$AS$3, 1,0)</f>
        <v>0</v>
      </c>
    </row>
    <row r="117" spans="1:39" x14ac:dyDescent="0.3">
      <c r="A117" s="5">
        <f ca="1">IF(Table!B118= "Men", 1, 0)</f>
        <v>0</v>
      </c>
      <c r="B117" s="5">
        <f ca="1">IF(Table!B118 = "Women", 1, 0)</f>
        <v>1</v>
      </c>
      <c r="J117" s="12">
        <f ca="1">IF(Table!E118= "Health", 1,0)</f>
        <v>0</v>
      </c>
      <c r="K117" s="5">
        <f ca="1">IF(Table!E118= "Construction", 1,0)</f>
        <v>1</v>
      </c>
      <c r="L117" s="5">
        <f ca="1">IF(Table!E118= "Teaching", 1,0)</f>
        <v>0</v>
      </c>
      <c r="M117" s="5">
        <f ca="1">IF(Table!E118= "IT", 1,0)</f>
        <v>0</v>
      </c>
      <c r="N117" s="5">
        <f ca="1">IF(Table!E118= "General Work", 1,0)</f>
        <v>0</v>
      </c>
      <c r="O117" s="13">
        <f ca="1">IF(Table!E118= "Agriculture", 1,0)</f>
        <v>0</v>
      </c>
      <c r="X117" s="34">
        <f ca="1">(Table!O118/Table!I118)</f>
        <v>55743.039132271486</v>
      </c>
      <c r="Y117" s="35"/>
      <c r="Z117" s="25"/>
      <c r="AA117"/>
      <c r="AB117"/>
      <c r="AE117">
        <f ca="1">IF(Table!T118&gt;'Solution Basic XCEL'!$AI$2, 1,0)</f>
        <v>1</v>
      </c>
      <c r="AH117">
        <f ca="1">IF(Table!T118&gt;'Solution Basic XCEL'!$AI$2, 1,0)</f>
        <v>1</v>
      </c>
      <c r="AJ117" t="s">
        <v>72</v>
      </c>
      <c r="AK117" s="28">
        <f ca="1">(Table!N118/Table!M118)</f>
        <v>0.9791734454250306</v>
      </c>
      <c r="AM117">
        <f ca="1">IF(AK117&lt;$AS$3, 1,0)</f>
        <v>0</v>
      </c>
    </row>
    <row r="118" spans="1:39" x14ac:dyDescent="0.3">
      <c r="A118" s="5">
        <f ca="1">IF(Table!B119= "Men", 1, 0)</f>
        <v>0</v>
      </c>
      <c r="B118" s="5">
        <f ca="1">IF(Table!B119 = "Women", 1, 0)</f>
        <v>1</v>
      </c>
      <c r="J118" s="12">
        <f ca="1">IF(Table!E119= "Health", 1,0)</f>
        <v>0</v>
      </c>
      <c r="K118" s="5">
        <f ca="1">IF(Table!E119= "Construction", 1,0)</f>
        <v>1</v>
      </c>
      <c r="L118" s="5">
        <f ca="1">IF(Table!E119= "Teaching", 1,0)</f>
        <v>0</v>
      </c>
      <c r="M118" s="5">
        <f ca="1">IF(Table!E119= "IT", 1,0)</f>
        <v>0</v>
      </c>
      <c r="N118" s="5">
        <f ca="1">IF(Table!E119= "General Work", 1,0)</f>
        <v>0</v>
      </c>
      <c r="O118" s="13">
        <f ca="1">IF(Table!E119= "Agriculture", 1,0)</f>
        <v>0</v>
      </c>
      <c r="X118" s="34">
        <f ca="1">(Table!O119/Table!I119)</f>
        <v>15706.069181907667</v>
      </c>
      <c r="Y118" s="35"/>
      <c r="Z118" s="25"/>
      <c r="AA118"/>
      <c r="AB118"/>
      <c r="AE118">
        <f ca="1">IF(Table!T119&gt;'Solution Basic XCEL'!$AI$2, 1,0)</f>
        <v>1</v>
      </c>
      <c r="AH118">
        <f ca="1">IF(Table!T119&gt;'Solution Basic XCEL'!$AI$2, 1,0)</f>
        <v>1</v>
      </c>
      <c r="AJ118" t="s">
        <v>72</v>
      </c>
      <c r="AK118" s="28">
        <f ca="1">(Table!N119/Table!M119)</f>
        <v>0.40600624535532714</v>
      </c>
      <c r="AM118">
        <f ca="1">IF(AK118&lt;$AS$3, 1,0)</f>
        <v>0</v>
      </c>
    </row>
    <row r="119" spans="1:39" x14ac:dyDescent="0.3">
      <c r="A119" s="5">
        <f ca="1">IF(Table!B120= "Men", 1, 0)</f>
        <v>0</v>
      </c>
      <c r="B119" s="5">
        <f ca="1">IF(Table!B120 = "Women", 1, 0)</f>
        <v>1</v>
      </c>
      <c r="J119" s="12">
        <f ca="1">IF(Table!E120= "Health", 1,0)</f>
        <v>0</v>
      </c>
      <c r="K119" s="5">
        <f ca="1">IF(Table!E120= "Construction", 1,0)</f>
        <v>0</v>
      </c>
      <c r="L119" s="5">
        <f ca="1">IF(Table!E120= "Teaching", 1,0)</f>
        <v>0</v>
      </c>
      <c r="M119" s="5">
        <f ca="1">IF(Table!E120= "IT", 1,0)</f>
        <v>1</v>
      </c>
      <c r="N119" s="5">
        <f ca="1">IF(Table!E120= "General Work", 1,0)</f>
        <v>0</v>
      </c>
      <c r="O119" s="13">
        <f ca="1">IF(Table!E120= "Agriculture", 1,0)</f>
        <v>0</v>
      </c>
      <c r="X119" s="34">
        <f ca="1">(Table!O120/Table!I120)</f>
        <v>14369.324113945253</v>
      </c>
      <c r="Y119" s="35"/>
      <c r="Z119" s="25"/>
      <c r="AA119"/>
      <c r="AB119"/>
      <c r="AE119">
        <f ca="1">IF(Table!T120&gt;'Solution Basic XCEL'!$AI$2, 1,0)</f>
        <v>0</v>
      </c>
      <c r="AH119">
        <f ca="1">IF(Table!T120&gt;'Solution Basic XCEL'!$AI$2, 1,0)</f>
        <v>0</v>
      </c>
      <c r="AJ119" t="s">
        <v>72</v>
      </c>
      <c r="AK119" s="28">
        <f ca="1">(Table!N120/Table!M120)</f>
        <v>0.35485029368437782</v>
      </c>
      <c r="AM119">
        <f ca="1">IF(AK119&lt;$AS$3, 1,0)</f>
        <v>0</v>
      </c>
    </row>
    <row r="120" spans="1:39" x14ac:dyDescent="0.3">
      <c r="A120" s="5">
        <f ca="1">IF(Table!B121= "Men", 1, 0)</f>
        <v>1</v>
      </c>
      <c r="B120" s="5">
        <f ca="1">IF(Table!B121 = "Women", 1, 0)</f>
        <v>0</v>
      </c>
      <c r="J120" s="12">
        <f ca="1">IF(Table!E121= "Health", 1,0)</f>
        <v>0</v>
      </c>
      <c r="K120" s="5">
        <f ca="1">IF(Table!E121= "Construction", 1,0)</f>
        <v>0</v>
      </c>
      <c r="L120" s="5">
        <f ca="1">IF(Table!E121= "Teaching", 1,0)</f>
        <v>0</v>
      </c>
      <c r="M120" s="5">
        <f ca="1">IF(Table!E121= "IT", 1,0)</f>
        <v>0</v>
      </c>
      <c r="N120" s="5">
        <f ca="1">IF(Table!E121= "General Work", 1,0)</f>
        <v>0</v>
      </c>
      <c r="O120" s="13">
        <f ca="1">IF(Table!E121= "Agriculture", 1,0)</f>
        <v>1</v>
      </c>
      <c r="X120" s="34">
        <f ca="1">(Table!O121/Table!I121)</f>
        <v>34490.858776352034</v>
      </c>
      <c r="Y120" s="35"/>
      <c r="Z120" s="25"/>
      <c r="AA120"/>
      <c r="AB120"/>
      <c r="AE120">
        <f ca="1">IF(Table!T121&gt;'Solution Basic XCEL'!$AI$2, 1,0)</f>
        <v>1</v>
      </c>
      <c r="AH120">
        <f ca="1">IF(Table!T121&gt;'Solution Basic XCEL'!$AI$2, 1,0)</f>
        <v>1</v>
      </c>
      <c r="AJ120" t="s">
        <v>72</v>
      </c>
      <c r="AK120" s="28">
        <f ca="1">(Table!N121/Table!M121)</f>
        <v>0.11116597260624028</v>
      </c>
      <c r="AM120">
        <f ca="1">IF(AK120&lt;$AS$3, 1,0)</f>
        <v>1</v>
      </c>
    </row>
    <row r="121" spans="1:39" x14ac:dyDescent="0.3">
      <c r="A121" s="5">
        <f ca="1">IF(Table!B122= "Men", 1, 0)</f>
        <v>0</v>
      </c>
      <c r="B121" s="5">
        <f ca="1">IF(Table!B122 = "Women", 1, 0)</f>
        <v>1</v>
      </c>
      <c r="J121" s="12">
        <f ca="1">IF(Table!E122= "Health", 1,0)</f>
        <v>0</v>
      </c>
      <c r="K121" s="5">
        <f ca="1">IF(Table!E122= "Construction", 1,0)</f>
        <v>1</v>
      </c>
      <c r="L121" s="5">
        <f ca="1">IF(Table!E122= "Teaching", 1,0)</f>
        <v>0</v>
      </c>
      <c r="M121" s="5">
        <f ca="1">IF(Table!E122= "IT", 1,0)</f>
        <v>0</v>
      </c>
      <c r="N121" s="5">
        <f ca="1">IF(Table!E122= "General Work", 1,0)</f>
        <v>0</v>
      </c>
      <c r="O121" s="13">
        <f ca="1">IF(Table!E122= "Agriculture", 1,0)</f>
        <v>0</v>
      </c>
      <c r="X121" s="34">
        <f ca="1">(Table!O122/Table!I122)</f>
        <v>54160.507175080165</v>
      </c>
      <c r="Y121" s="35"/>
      <c r="Z121" s="25"/>
      <c r="AA121"/>
      <c r="AB121"/>
      <c r="AE121">
        <f ca="1">IF(Table!T122&gt;'Solution Basic XCEL'!$AI$2, 1,0)</f>
        <v>1</v>
      </c>
      <c r="AH121">
        <f ca="1">IF(Table!T122&gt;'Solution Basic XCEL'!$AI$2, 1,0)</f>
        <v>1</v>
      </c>
      <c r="AJ121" t="s">
        <v>72</v>
      </c>
      <c r="AK121" s="28">
        <f ca="1">(Table!N122/Table!M122)</f>
        <v>0.49500673224820013</v>
      </c>
      <c r="AM121">
        <f ca="1">IF(AK121&lt;$AS$3, 1,0)</f>
        <v>0</v>
      </c>
    </row>
    <row r="122" spans="1:39" x14ac:dyDescent="0.3">
      <c r="A122" s="5">
        <f ca="1">IF(Table!B123= "Men", 1, 0)</f>
        <v>1</v>
      </c>
      <c r="B122" s="5">
        <f ca="1">IF(Table!B123 = "Women", 1, 0)</f>
        <v>0</v>
      </c>
      <c r="J122" s="12">
        <f ca="1">IF(Table!E123= "Health", 1,0)</f>
        <v>0</v>
      </c>
      <c r="K122" s="5">
        <f ca="1">IF(Table!E123= "Construction", 1,0)</f>
        <v>0</v>
      </c>
      <c r="L122" s="5">
        <f ca="1">IF(Table!E123= "Teaching", 1,0)</f>
        <v>1</v>
      </c>
      <c r="M122" s="5">
        <f ca="1">IF(Table!E123= "IT", 1,0)</f>
        <v>0</v>
      </c>
      <c r="N122" s="5">
        <f ca="1">IF(Table!E123= "General Work", 1,0)</f>
        <v>0</v>
      </c>
      <c r="O122" s="13">
        <f ca="1">IF(Table!E123= "Agriculture", 1,0)</f>
        <v>0</v>
      </c>
      <c r="X122" s="34">
        <f ca="1">(Table!O123/Table!I123)</f>
        <v>28152.199352887783</v>
      </c>
      <c r="Y122" s="35"/>
      <c r="Z122" s="25"/>
      <c r="AA122"/>
      <c r="AB122"/>
      <c r="AE122">
        <f ca="1">IF(Table!T123&gt;'Solution Basic XCEL'!$AI$2, 1,0)</f>
        <v>1</v>
      </c>
      <c r="AH122">
        <f ca="1">IF(Table!T123&gt;'Solution Basic XCEL'!$AI$2, 1,0)</f>
        <v>1</v>
      </c>
      <c r="AJ122" t="s">
        <v>72</v>
      </c>
      <c r="AK122" s="28">
        <f ca="1">(Table!N123/Table!M123)</f>
        <v>0.91562826905651162</v>
      </c>
      <c r="AM122">
        <f ca="1">IF(AK122&lt;$AS$3, 1,0)</f>
        <v>0</v>
      </c>
    </row>
    <row r="123" spans="1:39" x14ac:dyDescent="0.3">
      <c r="A123" s="5">
        <f ca="1">IF(Table!B124= "Men", 1, 0)</f>
        <v>0</v>
      </c>
      <c r="B123" s="5">
        <f ca="1">IF(Table!B124 = "Women", 1, 0)</f>
        <v>1</v>
      </c>
      <c r="J123" s="12">
        <f ca="1">IF(Table!E124= "Health", 1,0)</f>
        <v>1</v>
      </c>
      <c r="K123" s="5">
        <f ca="1">IF(Table!E124= "Construction", 1,0)</f>
        <v>0</v>
      </c>
      <c r="L123" s="5">
        <f ca="1">IF(Table!E124= "Teaching", 1,0)</f>
        <v>0</v>
      </c>
      <c r="M123" s="5">
        <f ca="1">IF(Table!E124= "IT", 1,0)</f>
        <v>0</v>
      </c>
      <c r="N123" s="5">
        <f ca="1">IF(Table!E124= "General Work", 1,0)</f>
        <v>0</v>
      </c>
      <c r="O123" s="13">
        <f ca="1">IF(Table!E124= "Agriculture", 1,0)</f>
        <v>0</v>
      </c>
      <c r="X123" s="34">
        <f ca="1">(Table!O124/Table!I124)</f>
        <v>419.23559531735754</v>
      </c>
      <c r="Y123" s="35"/>
      <c r="Z123" s="25"/>
      <c r="AA123"/>
      <c r="AB123"/>
      <c r="AE123">
        <f ca="1">IF(Table!T124&gt;'Solution Basic XCEL'!$AI$2, 1,0)</f>
        <v>1</v>
      </c>
      <c r="AH123">
        <f ca="1">IF(Table!T124&gt;'Solution Basic XCEL'!$AI$2, 1,0)</f>
        <v>1</v>
      </c>
      <c r="AJ123" t="s">
        <v>72</v>
      </c>
      <c r="AK123" s="28">
        <f ca="1">(Table!N124/Table!M124)</f>
        <v>0.29916199449953734</v>
      </c>
      <c r="AM123">
        <f ca="1">IF(AK123&lt;$AS$3, 1,0)</f>
        <v>1</v>
      </c>
    </row>
    <row r="124" spans="1:39" x14ac:dyDescent="0.3">
      <c r="A124" s="5">
        <f ca="1">IF(Table!B125= "Men", 1, 0)</f>
        <v>0</v>
      </c>
      <c r="B124" s="5">
        <f ca="1">IF(Table!B125 = "Women", 1, 0)</f>
        <v>1</v>
      </c>
      <c r="J124" s="12">
        <f ca="1">IF(Table!E125= "Health", 1,0)</f>
        <v>0</v>
      </c>
      <c r="K124" s="5">
        <f ca="1">IF(Table!E125= "Construction", 1,0)</f>
        <v>0</v>
      </c>
      <c r="L124" s="5">
        <f ca="1">IF(Table!E125= "Teaching", 1,0)</f>
        <v>0</v>
      </c>
      <c r="M124" s="5">
        <f ca="1">IF(Table!E125= "IT", 1,0)</f>
        <v>0</v>
      </c>
      <c r="N124" s="5">
        <f ca="1">IF(Table!E125= "General Work", 1,0)</f>
        <v>0</v>
      </c>
      <c r="O124" s="13">
        <f ca="1">IF(Table!E125= "Agriculture", 1,0)</f>
        <v>1</v>
      </c>
      <c r="X124" s="34">
        <f ca="1">(Table!O125/Table!I125)</f>
        <v>7078.2522573392234</v>
      </c>
      <c r="Y124" s="35"/>
      <c r="Z124" s="25"/>
      <c r="AA124"/>
      <c r="AB124"/>
      <c r="AE124">
        <f ca="1">IF(Table!T125&gt;'Solution Basic XCEL'!$AI$2, 1,0)</f>
        <v>1</v>
      </c>
      <c r="AH124">
        <f ca="1">IF(Table!T125&gt;'Solution Basic XCEL'!$AI$2, 1,0)</f>
        <v>1</v>
      </c>
      <c r="AJ124" t="s">
        <v>72</v>
      </c>
      <c r="AK124" s="28">
        <f ca="1">(Table!N125/Table!M125)</f>
        <v>0.36041057232609119</v>
      </c>
      <c r="AM124">
        <f ca="1">IF(AK124&lt;$AS$3, 1,0)</f>
        <v>0</v>
      </c>
    </row>
    <row r="125" spans="1:39" x14ac:dyDescent="0.3">
      <c r="A125" s="5">
        <f ca="1">IF(Table!B126= "Men", 1, 0)</f>
        <v>0</v>
      </c>
      <c r="B125" s="5">
        <f ca="1">IF(Table!B126 = "Women", 1, 0)</f>
        <v>1</v>
      </c>
      <c r="J125" s="12">
        <f ca="1">IF(Table!E126= "Health", 1,0)</f>
        <v>1</v>
      </c>
      <c r="K125" s="5">
        <f ca="1">IF(Table!E126= "Construction", 1,0)</f>
        <v>0</v>
      </c>
      <c r="L125" s="5">
        <f ca="1">IF(Table!E126= "Teaching", 1,0)</f>
        <v>0</v>
      </c>
      <c r="M125" s="5">
        <f ca="1">IF(Table!E126= "IT", 1,0)</f>
        <v>0</v>
      </c>
      <c r="N125" s="5">
        <f ca="1">IF(Table!E126= "General Work", 1,0)</f>
        <v>0</v>
      </c>
      <c r="O125" s="13">
        <f ca="1">IF(Table!E126= "Agriculture", 1,0)</f>
        <v>0</v>
      </c>
      <c r="X125" s="34">
        <f ca="1">(Table!O126/Table!I126)</f>
        <v>26826.49792933209</v>
      </c>
      <c r="Y125" s="35"/>
      <c r="Z125" s="25"/>
      <c r="AA125"/>
      <c r="AB125"/>
      <c r="AE125">
        <f ca="1">IF(Table!T126&gt;'Solution Basic XCEL'!$AI$2, 1,0)</f>
        <v>1</v>
      </c>
      <c r="AH125">
        <f ca="1">IF(Table!T126&gt;'Solution Basic XCEL'!$AI$2, 1,0)</f>
        <v>1</v>
      </c>
      <c r="AJ125" t="s">
        <v>72</v>
      </c>
      <c r="AK125" s="28">
        <f ca="1">(Table!N126/Table!M126)</f>
        <v>0.46553996036393147</v>
      </c>
      <c r="AM125">
        <f ca="1">IF(AK125&lt;$AS$3, 1,0)</f>
        <v>0</v>
      </c>
    </row>
    <row r="126" spans="1:39" x14ac:dyDescent="0.3">
      <c r="A126" s="5">
        <f ca="1">IF(Table!B127= "Men", 1, 0)</f>
        <v>0</v>
      </c>
      <c r="B126" s="5">
        <f ca="1">IF(Table!B127 = "Women", 1, 0)</f>
        <v>1</v>
      </c>
      <c r="J126" s="12">
        <f ca="1">IF(Table!E127= "Health", 1,0)</f>
        <v>0</v>
      </c>
      <c r="K126" s="5">
        <f ca="1">IF(Table!E127= "Construction", 1,0)</f>
        <v>0</v>
      </c>
      <c r="L126" s="5">
        <f ca="1">IF(Table!E127= "Teaching", 1,0)</f>
        <v>1</v>
      </c>
      <c r="M126" s="5">
        <f ca="1">IF(Table!E127= "IT", 1,0)</f>
        <v>0</v>
      </c>
      <c r="N126" s="5">
        <f ca="1">IF(Table!E127= "General Work", 1,0)</f>
        <v>0</v>
      </c>
      <c r="O126" s="13">
        <f ca="1">IF(Table!E127= "Agriculture", 1,0)</f>
        <v>0</v>
      </c>
      <c r="X126" s="34">
        <f ca="1">(Table!O127/Table!I127)</f>
        <v>909.92067088946942</v>
      </c>
      <c r="Y126" s="35"/>
      <c r="Z126" s="25"/>
      <c r="AA126"/>
      <c r="AB126"/>
      <c r="AE126">
        <f ca="1">IF(Table!T127&gt;'Solution Basic XCEL'!$AI$2, 1,0)</f>
        <v>0</v>
      </c>
      <c r="AH126">
        <f ca="1">IF(Table!T127&gt;'Solution Basic XCEL'!$AI$2, 1,0)</f>
        <v>0</v>
      </c>
      <c r="AJ126" t="s">
        <v>72</v>
      </c>
      <c r="AK126" s="28">
        <f ca="1">(Table!N127/Table!M127)</f>
        <v>6.4987859837200235E-2</v>
      </c>
      <c r="AM126">
        <f ca="1">IF(AK126&lt;$AS$3, 1,0)</f>
        <v>1</v>
      </c>
    </row>
    <row r="127" spans="1:39" x14ac:dyDescent="0.3">
      <c r="A127" s="5">
        <f ca="1">IF(Table!B128= "Men", 1, 0)</f>
        <v>1</v>
      </c>
      <c r="B127" s="5">
        <f ca="1">IF(Table!B128 = "Women", 1, 0)</f>
        <v>0</v>
      </c>
      <c r="J127" s="12">
        <f ca="1">IF(Table!E128= "Health", 1,0)</f>
        <v>0</v>
      </c>
      <c r="K127" s="5">
        <f ca="1">IF(Table!E128= "Construction", 1,0)</f>
        <v>0</v>
      </c>
      <c r="L127" s="5">
        <f ca="1">IF(Table!E128= "Teaching", 1,0)</f>
        <v>0</v>
      </c>
      <c r="M127" s="5">
        <f ca="1">IF(Table!E128= "IT", 1,0)</f>
        <v>1</v>
      </c>
      <c r="N127" s="5">
        <f ca="1">IF(Table!E128= "General Work", 1,0)</f>
        <v>0</v>
      </c>
      <c r="O127" s="13">
        <f ca="1">IF(Table!E128= "Agriculture", 1,0)</f>
        <v>0</v>
      </c>
      <c r="X127" s="34">
        <f ca="1">(Table!O128/Table!I128)</f>
        <v>41941.645458176252</v>
      </c>
      <c r="Y127" s="35"/>
      <c r="Z127" s="25"/>
      <c r="AA127"/>
      <c r="AB127"/>
      <c r="AE127">
        <f ca="1">IF(Table!T128&gt;'Solution Basic XCEL'!$AI$2, 1,0)</f>
        <v>1</v>
      </c>
      <c r="AH127">
        <f ca="1">IF(Table!T128&gt;'Solution Basic XCEL'!$AI$2, 1,0)</f>
        <v>1</v>
      </c>
      <c r="AJ127" t="s">
        <v>72</v>
      </c>
      <c r="AK127" s="28">
        <f ca="1">(Table!N128/Table!M128)</f>
        <v>0.57112689015725537</v>
      </c>
      <c r="AM127">
        <f ca="1">IF(AK127&lt;$AS$3, 1,0)</f>
        <v>0</v>
      </c>
    </row>
    <row r="128" spans="1:39" x14ac:dyDescent="0.3">
      <c r="A128" s="5">
        <f ca="1">IF(Table!B129= "Men", 1, 0)</f>
        <v>1</v>
      </c>
      <c r="B128" s="5">
        <f ca="1">IF(Table!B129 = "Women", 1, 0)</f>
        <v>0</v>
      </c>
      <c r="J128" s="12">
        <f ca="1">IF(Table!E129= "Health", 1,0)</f>
        <v>0</v>
      </c>
      <c r="K128" s="5">
        <f ca="1">IF(Table!E129= "Construction", 1,0)</f>
        <v>0</v>
      </c>
      <c r="L128" s="5">
        <f ca="1">IF(Table!E129= "Teaching", 1,0)</f>
        <v>1</v>
      </c>
      <c r="M128" s="5">
        <f ca="1">IF(Table!E129= "IT", 1,0)</f>
        <v>0</v>
      </c>
      <c r="N128" s="5">
        <f ca="1">IF(Table!E129= "General Work", 1,0)</f>
        <v>0</v>
      </c>
      <c r="O128" s="13">
        <f ca="1">IF(Table!E129= "Agriculture", 1,0)</f>
        <v>0</v>
      </c>
      <c r="X128" s="34">
        <f ca="1">(Table!O129/Table!I129)</f>
        <v>28471.075501799638</v>
      </c>
      <c r="Y128" s="35"/>
      <c r="Z128" s="25"/>
      <c r="AA128"/>
      <c r="AB128"/>
      <c r="AE128">
        <f ca="1">IF(Table!T129&gt;'Solution Basic XCEL'!$AI$2, 1,0)</f>
        <v>1</v>
      </c>
      <c r="AH128">
        <f ca="1">IF(Table!T129&gt;'Solution Basic XCEL'!$AI$2, 1,0)</f>
        <v>1</v>
      </c>
      <c r="AJ128" t="s">
        <v>72</v>
      </c>
      <c r="AK128" s="28">
        <f ca="1">(Table!N129/Table!M129)</f>
        <v>0.7227170033198016</v>
      </c>
      <c r="AM128">
        <f ca="1">IF(AK128&lt;$AS$3, 1,0)</f>
        <v>0</v>
      </c>
    </row>
    <row r="129" spans="1:39" x14ac:dyDescent="0.3">
      <c r="A129" s="5">
        <f ca="1">IF(Table!B130= "Men", 1, 0)</f>
        <v>1</v>
      </c>
      <c r="B129" s="5">
        <f ca="1">IF(Table!B130 = "Women", 1, 0)</f>
        <v>0</v>
      </c>
      <c r="J129" s="12">
        <f ca="1">IF(Table!E130= "Health", 1,0)</f>
        <v>0</v>
      </c>
      <c r="K129" s="5">
        <f ca="1">IF(Table!E130= "Construction", 1,0)</f>
        <v>1</v>
      </c>
      <c r="L129" s="5">
        <f ca="1">IF(Table!E130= "Teaching", 1,0)</f>
        <v>0</v>
      </c>
      <c r="M129" s="5">
        <f ca="1">IF(Table!E130= "IT", 1,0)</f>
        <v>0</v>
      </c>
      <c r="N129" s="5">
        <f ca="1">IF(Table!E130= "General Work", 1,0)</f>
        <v>0</v>
      </c>
      <c r="O129" s="13">
        <f ca="1">IF(Table!E130= "Agriculture", 1,0)</f>
        <v>0</v>
      </c>
      <c r="X129" s="34">
        <f ca="1">(Table!O130/Table!I130)</f>
        <v>32721.827684276093</v>
      </c>
      <c r="Y129" s="35"/>
      <c r="Z129" s="25"/>
      <c r="AA129"/>
      <c r="AB129"/>
      <c r="AE129">
        <f ca="1">IF(Table!T130&gt;'Solution Basic XCEL'!$AI$2, 1,0)</f>
        <v>0</v>
      </c>
      <c r="AH129">
        <f ca="1">IF(Table!T130&gt;'Solution Basic XCEL'!$AI$2, 1,0)</f>
        <v>0</v>
      </c>
      <c r="AJ129" t="s">
        <v>72</v>
      </c>
      <c r="AK129" s="28">
        <f ca="1">(Table!N130/Table!M130)</f>
        <v>0.11533741677555011</v>
      </c>
      <c r="AM129">
        <f ca="1">IF(AK129&lt;$AS$3, 1,0)</f>
        <v>1</v>
      </c>
    </row>
    <row r="130" spans="1:39" x14ac:dyDescent="0.3">
      <c r="A130" s="5">
        <f ca="1">IF(Table!B131= "Men", 1, 0)</f>
        <v>0</v>
      </c>
      <c r="B130" s="5">
        <f ca="1">IF(Table!B131 = "Women", 1, 0)</f>
        <v>1</v>
      </c>
      <c r="J130" s="12">
        <f ca="1">IF(Table!E131= "Health", 1,0)</f>
        <v>0</v>
      </c>
      <c r="K130" s="5">
        <f ca="1">IF(Table!E131= "Construction", 1,0)</f>
        <v>1</v>
      </c>
      <c r="L130" s="5">
        <f ca="1">IF(Table!E131= "Teaching", 1,0)</f>
        <v>0</v>
      </c>
      <c r="M130" s="5">
        <f ca="1">IF(Table!E131= "IT", 1,0)</f>
        <v>0</v>
      </c>
      <c r="N130" s="5">
        <f ca="1">IF(Table!E131= "General Work", 1,0)</f>
        <v>0</v>
      </c>
      <c r="O130" s="13">
        <f ca="1">IF(Table!E131= "Agriculture", 1,0)</f>
        <v>0</v>
      </c>
      <c r="X130" s="34">
        <f ca="1">(Table!O131/Table!I131)</f>
        <v>15943.488380351</v>
      </c>
      <c r="Y130" s="35"/>
      <c r="Z130" s="25"/>
      <c r="AA130"/>
      <c r="AB130"/>
      <c r="AE130">
        <f ca="1">IF(Table!T131&gt;'Solution Basic XCEL'!$AI$2, 1,0)</f>
        <v>1</v>
      </c>
      <c r="AH130">
        <f ca="1">IF(Table!T131&gt;'Solution Basic XCEL'!$AI$2, 1,0)</f>
        <v>1</v>
      </c>
      <c r="AJ130" t="s">
        <v>72</v>
      </c>
      <c r="AK130" s="28">
        <f ca="1">(Table!N131/Table!M131)</f>
        <v>0.69036128751651815</v>
      </c>
      <c r="AM130">
        <f ca="1">IF(AK130&lt;$AS$3, 1,0)</f>
        <v>0</v>
      </c>
    </row>
    <row r="131" spans="1:39" x14ac:dyDescent="0.3">
      <c r="A131" s="5">
        <f ca="1">IF(Table!B132= "Men", 1, 0)</f>
        <v>1</v>
      </c>
      <c r="B131" s="5">
        <f ca="1">IF(Table!B132 = "Women", 1, 0)</f>
        <v>0</v>
      </c>
      <c r="J131" s="12">
        <f ca="1">IF(Table!E132= "Health", 1,0)</f>
        <v>0</v>
      </c>
      <c r="K131" s="5">
        <f ca="1">IF(Table!E132= "Construction", 1,0)</f>
        <v>0</v>
      </c>
      <c r="L131" s="5">
        <f ca="1">IF(Table!E132= "Teaching", 1,0)</f>
        <v>0</v>
      </c>
      <c r="M131" s="5">
        <f ca="1">IF(Table!E132= "IT", 1,0)</f>
        <v>0</v>
      </c>
      <c r="N131" s="5">
        <f ca="1">IF(Table!E132= "General Work", 1,0)</f>
        <v>0</v>
      </c>
      <c r="O131" s="13">
        <f ca="1">IF(Table!E132= "Agriculture", 1,0)</f>
        <v>1</v>
      </c>
      <c r="X131" s="34">
        <f ca="1">(Table!O132/Table!I132)</f>
        <v>8861.2639344301824</v>
      </c>
      <c r="Y131" s="35"/>
      <c r="Z131" s="25"/>
      <c r="AA131"/>
      <c r="AB131"/>
      <c r="AE131">
        <f ca="1">IF(Table!T132&gt;'Solution Basic XCEL'!$AI$2, 1,0)</f>
        <v>1</v>
      </c>
      <c r="AH131">
        <f ca="1">IF(Table!T132&gt;'Solution Basic XCEL'!$AI$2, 1,0)</f>
        <v>1</v>
      </c>
      <c r="AJ131" t="s">
        <v>72</v>
      </c>
      <c r="AK131" s="28">
        <f ca="1">(Table!N132/Table!M132)</f>
        <v>0.69443719728915465</v>
      </c>
      <c r="AM131">
        <f ca="1">IF(AK131&lt;$AS$3, 1,0)</f>
        <v>0</v>
      </c>
    </row>
    <row r="132" spans="1:39" x14ac:dyDescent="0.3">
      <c r="A132" s="5">
        <f ca="1">IF(Table!B133= "Men", 1, 0)</f>
        <v>0</v>
      </c>
      <c r="B132" s="5">
        <f ca="1">IF(Table!B133 = "Women", 1, 0)</f>
        <v>1</v>
      </c>
      <c r="J132" s="12">
        <f ca="1">IF(Table!E133= "Health", 1,0)</f>
        <v>1</v>
      </c>
      <c r="K132" s="5">
        <f ca="1">IF(Table!E133= "Construction", 1,0)</f>
        <v>0</v>
      </c>
      <c r="L132" s="5">
        <f ca="1">IF(Table!E133= "Teaching", 1,0)</f>
        <v>0</v>
      </c>
      <c r="M132" s="5">
        <f ca="1">IF(Table!E133= "IT", 1,0)</f>
        <v>0</v>
      </c>
      <c r="N132" s="5">
        <f ca="1">IF(Table!E133= "General Work", 1,0)</f>
        <v>0</v>
      </c>
      <c r="O132" s="13">
        <f ca="1">IF(Table!E133= "Agriculture", 1,0)</f>
        <v>0</v>
      </c>
      <c r="X132" s="34">
        <f ca="1">(Table!O133/Table!I133)</f>
        <v>18658.625467209837</v>
      </c>
      <c r="Y132" s="35"/>
      <c r="Z132" s="25"/>
      <c r="AA132"/>
      <c r="AB132"/>
      <c r="AE132">
        <f ca="1">IF(Table!T133&gt;'Solution Basic XCEL'!$AI$2, 1,0)</f>
        <v>1</v>
      </c>
      <c r="AH132">
        <f ca="1">IF(Table!T133&gt;'Solution Basic XCEL'!$AI$2, 1,0)</f>
        <v>1</v>
      </c>
      <c r="AJ132" t="s">
        <v>72</v>
      </c>
      <c r="AK132" s="28">
        <f ca="1">(Table!N133/Table!M133)</f>
        <v>0.27389899018995245</v>
      </c>
      <c r="AM132">
        <f ca="1">IF(AK132&lt;$AS$3, 1,0)</f>
        <v>1</v>
      </c>
    </row>
    <row r="133" spans="1:39" x14ac:dyDescent="0.3">
      <c r="A133" s="5">
        <f ca="1">IF(Table!B134= "Men", 1, 0)</f>
        <v>0</v>
      </c>
      <c r="B133" s="5">
        <f ca="1">IF(Table!B134 = "Women", 1, 0)</f>
        <v>1</v>
      </c>
      <c r="J133" s="12">
        <f ca="1">IF(Table!E134= "Health", 1,0)</f>
        <v>0</v>
      </c>
      <c r="K133" s="5">
        <f ca="1">IF(Table!E134= "Construction", 1,0)</f>
        <v>0</v>
      </c>
      <c r="L133" s="5">
        <f ca="1">IF(Table!E134= "Teaching", 1,0)</f>
        <v>0</v>
      </c>
      <c r="M133" s="5">
        <f ca="1">IF(Table!E134= "IT", 1,0)</f>
        <v>0</v>
      </c>
      <c r="N133" s="5">
        <f ca="1">IF(Table!E134= "General Work", 1,0)</f>
        <v>1</v>
      </c>
      <c r="O133" s="13">
        <f ca="1">IF(Table!E134= "Agriculture", 1,0)</f>
        <v>0</v>
      </c>
      <c r="X133" s="34">
        <f ca="1">(Table!O134/Table!I134)</f>
        <v>25225.950535014174</v>
      </c>
      <c r="Y133" s="35"/>
      <c r="Z133" s="25"/>
      <c r="AA133"/>
      <c r="AB133"/>
      <c r="AE133">
        <f ca="1">IF(Table!T134&gt;'Solution Basic XCEL'!$AI$2, 1,0)</f>
        <v>1</v>
      </c>
      <c r="AH133">
        <f ca="1">IF(Table!T134&gt;'Solution Basic XCEL'!$AI$2, 1,0)</f>
        <v>1</v>
      </c>
      <c r="AJ133" t="s">
        <v>72</v>
      </c>
      <c r="AK133" s="28">
        <f ca="1">(Table!N134/Table!M134)</f>
        <v>0.33851975156320724</v>
      </c>
      <c r="AM133">
        <f ca="1">IF(AK133&lt;$AS$3, 1,0)</f>
        <v>0</v>
      </c>
    </row>
    <row r="134" spans="1:39" x14ac:dyDescent="0.3">
      <c r="A134" s="5">
        <f ca="1">IF(Table!B135= "Men", 1, 0)</f>
        <v>1</v>
      </c>
      <c r="B134" s="5">
        <f ca="1">IF(Table!B135 = "Women", 1, 0)</f>
        <v>0</v>
      </c>
      <c r="J134" s="12">
        <f ca="1">IF(Table!E135= "Health", 1,0)</f>
        <v>0</v>
      </c>
      <c r="K134" s="5">
        <f ca="1">IF(Table!E135= "Construction", 1,0)</f>
        <v>0</v>
      </c>
      <c r="L134" s="5">
        <f ca="1">IF(Table!E135= "Teaching", 1,0)</f>
        <v>0</v>
      </c>
      <c r="M134" s="5">
        <f ca="1">IF(Table!E135= "IT", 1,0)</f>
        <v>0</v>
      </c>
      <c r="N134" s="5">
        <f ca="1">IF(Table!E135= "General Work", 1,0)</f>
        <v>0</v>
      </c>
      <c r="O134" s="13">
        <f ca="1">IF(Table!E135= "Agriculture", 1,0)</f>
        <v>1</v>
      </c>
      <c r="X134" s="34">
        <f ca="1">(Table!O135/Table!I135)</f>
        <v>60599.907474286723</v>
      </c>
      <c r="Y134" s="35"/>
      <c r="Z134" s="25"/>
      <c r="AA134"/>
      <c r="AB134"/>
      <c r="AE134">
        <f ca="1">IF(Table!T135&gt;'Solution Basic XCEL'!$AI$2, 1,0)</f>
        <v>1</v>
      </c>
      <c r="AH134">
        <f ca="1">IF(Table!T135&gt;'Solution Basic XCEL'!$AI$2, 1,0)</f>
        <v>1</v>
      </c>
      <c r="AJ134" t="s">
        <v>72</v>
      </c>
      <c r="AK134" s="28">
        <f ca="1">(Table!N135/Table!M135)</f>
        <v>0.15227593809837103</v>
      </c>
      <c r="AM134">
        <f ca="1">IF(AK134&lt;$AS$3, 1,0)</f>
        <v>1</v>
      </c>
    </row>
    <row r="135" spans="1:39" x14ac:dyDescent="0.3">
      <c r="A135" s="5">
        <f ca="1">IF(Table!B136= "Men", 1, 0)</f>
        <v>0</v>
      </c>
      <c r="B135" s="5">
        <f ca="1">IF(Table!B136 = "Women", 1, 0)</f>
        <v>1</v>
      </c>
      <c r="J135" s="12">
        <f ca="1">IF(Table!E136= "Health", 1,0)</f>
        <v>0</v>
      </c>
      <c r="K135" s="5">
        <f ca="1">IF(Table!E136= "Construction", 1,0)</f>
        <v>0</v>
      </c>
      <c r="L135" s="5">
        <f ca="1">IF(Table!E136= "Teaching", 1,0)</f>
        <v>0</v>
      </c>
      <c r="M135" s="5">
        <f ca="1">IF(Table!E136= "IT", 1,0)</f>
        <v>0</v>
      </c>
      <c r="N135" s="5">
        <f ca="1">IF(Table!E136= "General Work", 1,0)</f>
        <v>0</v>
      </c>
      <c r="O135" s="13">
        <f ca="1">IF(Table!E136= "Agriculture", 1,0)</f>
        <v>1</v>
      </c>
      <c r="X135" s="34">
        <f ca="1">(Table!O136/Table!I136)</f>
        <v>22578.962402458841</v>
      </c>
      <c r="Y135" s="35"/>
      <c r="Z135" s="25"/>
      <c r="AA135"/>
      <c r="AB135"/>
      <c r="AE135">
        <f ca="1">IF(Table!T136&gt;'Solution Basic XCEL'!$AI$2, 1,0)</f>
        <v>1</v>
      </c>
      <c r="AH135">
        <f ca="1">IF(Table!T136&gt;'Solution Basic XCEL'!$AI$2, 1,0)</f>
        <v>1</v>
      </c>
      <c r="AJ135" t="s">
        <v>72</v>
      </c>
      <c r="AK135" s="28">
        <f ca="1">(Table!N136/Table!M136)</f>
        <v>0.84243564252966296</v>
      </c>
      <c r="AM135">
        <f ca="1">IF(AK135&lt;$AS$3, 1,0)</f>
        <v>0</v>
      </c>
    </row>
    <row r="136" spans="1:39" x14ac:dyDescent="0.3">
      <c r="A136" s="5">
        <f ca="1">IF(Table!B137= "Men", 1, 0)</f>
        <v>0</v>
      </c>
      <c r="B136" s="5">
        <f ca="1">IF(Table!B137 = "Women", 1, 0)</f>
        <v>1</v>
      </c>
      <c r="J136" s="12">
        <f ca="1">IF(Table!E137= "Health", 1,0)</f>
        <v>0</v>
      </c>
      <c r="K136" s="5">
        <f ca="1">IF(Table!E137= "Construction", 1,0)</f>
        <v>0</v>
      </c>
      <c r="L136" s="5">
        <f ca="1">IF(Table!E137= "Teaching", 1,0)</f>
        <v>0</v>
      </c>
      <c r="M136" s="5">
        <f ca="1">IF(Table!E137= "IT", 1,0)</f>
        <v>0</v>
      </c>
      <c r="N136" s="5">
        <f ca="1">IF(Table!E137= "General Work", 1,0)</f>
        <v>0</v>
      </c>
      <c r="O136" s="13">
        <f ca="1">IF(Table!E137= "Agriculture", 1,0)</f>
        <v>1</v>
      </c>
      <c r="X136" s="34">
        <f ca="1">(Table!O137/Table!I137)</f>
        <v>1144.3871121046463</v>
      </c>
      <c r="Y136" s="35"/>
      <c r="Z136" s="25"/>
      <c r="AA136"/>
      <c r="AB136"/>
      <c r="AE136">
        <f ca="1">IF(Table!T137&gt;'Solution Basic XCEL'!$AI$2, 1,0)</f>
        <v>0</v>
      </c>
      <c r="AH136">
        <f ca="1">IF(Table!T137&gt;'Solution Basic XCEL'!$AI$2, 1,0)</f>
        <v>0</v>
      </c>
      <c r="AJ136" t="s">
        <v>72</v>
      </c>
      <c r="AK136" s="28">
        <f ca="1">(Table!N137/Table!M137)</f>
        <v>0.13170898888273752</v>
      </c>
      <c r="AM136">
        <f ca="1">IF(AK136&lt;$AS$3, 1,0)</f>
        <v>1</v>
      </c>
    </row>
    <row r="137" spans="1:39" x14ac:dyDescent="0.3">
      <c r="A137" s="5">
        <f ca="1">IF(Table!B138= "Men", 1, 0)</f>
        <v>0</v>
      </c>
      <c r="B137" s="5">
        <f ca="1">IF(Table!B138 = "Women", 1, 0)</f>
        <v>1</v>
      </c>
      <c r="J137" s="12">
        <f ca="1">IF(Table!E138= "Health", 1,0)</f>
        <v>0</v>
      </c>
      <c r="K137" s="5">
        <f ca="1">IF(Table!E138= "Construction", 1,0)</f>
        <v>1</v>
      </c>
      <c r="L137" s="5">
        <f ca="1">IF(Table!E138= "Teaching", 1,0)</f>
        <v>0</v>
      </c>
      <c r="M137" s="5">
        <f ca="1">IF(Table!E138= "IT", 1,0)</f>
        <v>0</v>
      </c>
      <c r="N137" s="5">
        <f ca="1">IF(Table!E138= "General Work", 1,0)</f>
        <v>0</v>
      </c>
      <c r="O137" s="13">
        <f ca="1">IF(Table!E138= "Agriculture", 1,0)</f>
        <v>0</v>
      </c>
      <c r="X137" s="34">
        <f ca="1">(Table!O138/Table!I138)</f>
        <v>656.13339562380406</v>
      </c>
      <c r="Y137" s="35"/>
      <c r="Z137" s="25"/>
      <c r="AA137"/>
      <c r="AB137"/>
      <c r="AE137">
        <f ca="1">IF(Table!T138&gt;'Solution Basic XCEL'!$AI$2, 1,0)</f>
        <v>1</v>
      </c>
      <c r="AH137">
        <f ca="1">IF(Table!T138&gt;'Solution Basic XCEL'!$AI$2, 1,0)</f>
        <v>1</v>
      </c>
      <c r="AJ137" t="s">
        <v>72</v>
      </c>
      <c r="AK137" s="28">
        <f ca="1">(Table!N138/Table!M138)</f>
        <v>0.38125055663745788</v>
      </c>
      <c r="AM137">
        <f ca="1">IF(AK137&lt;$AS$3, 1,0)</f>
        <v>0</v>
      </c>
    </row>
    <row r="138" spans="1:39" x14ac:dyDescent="0.3">
      <c r="A138" s="5">
        <f ca="1">IF(Table!B139= "Men", 1, 0)</f>
        <v>1</v>
      </c>
      <c r="B138" s="5">
        <f ca="1">IF(Table!B139 = "Women", 1, 0)</f>
        <v>0</v>
      </c>
      <c r="J138" s="12">
        <f ca="1">IF(Table!E139= "Health", 1,0)</f>
        <v>1</v>
      </c>
      <c r="K138" s="5">
        <f ca="1">IF(Table!E139= "Construction", 1,0)</f>
        <v>0</v>
      </c>
      <c r="L138" s="5">
        <f ca="1">IF(Table!E139= "Teaching", 1,0)</f>
        <v>0</v>
      </c>
      <c r="M138" s="5">
        <f ca="1">IF(Table!E139= "IT", 1,0)</f>
        <v>0</v>
      </c>
      <c r="N138" s="5">
        <f ca="1">IF(Table!E139= "General Work", 1,0)</f>
        <v>0</v>
      </c>
      <c r="O138" s="13">
        <f ca="1">IF(Table!E139= "Agriculture", 1,0)</f>
        <v>0</v>
      </c>
      <c r="X138" s="34">
        <f ca="1">(Table!O139/Table!I139)</f>
        <v>15301.035891833455</v>
      </c>
      <c r="Y138" s="35"/>
      <c r="Z138" s="25"/>
      <c r="AA138"/>
      <c r="AB138"/>
      <c r="AE138">
        <f ca="1">IF(Table!T139&gt;'Solution Basic XCEL'!$AI$2, 1,0)</f>
        <v>0</v>
      </c>
      <c r="AH138">
        <f ca="1">IF(Table!T139&gt;'Solution Basic XCEL'!$AI$2, 1,0)</f>
        <v>0</v>
      </c>
      <c r="AJ138" t="s">
        <v>72</v>
      </c>
      <c r="AK138" s="28">
        <f ca="1">(Table!N139/Table!M139)</f>
        <v>0.14838679565625423</v>
      </c>
      <c r="AM138">
        <f ca="1">IF(AK138&lt;$AS$3, 1,0)</f>
        <v>1</v>
      </c>
    </row>
    <row r="139" spans="1:39" x14ac:dyDescent="0.3">
      <c r="A139" s="5">
        <f ca="1">IF(Table!B140= "Men", 1, 0)</f>
        <v>0</v>
      </c>
      <c r="B139" s="5">
        <f ca="1">IF(Table!B140 = "Women", 1, 0)</f>
        <v>1</v>
      </c>
      <c r="J139" s="12">
        <f ca="1">IF(Table!E140= "Health", 1,0)</f>
        <v>1</v>
      </c>
      <c r="K139" s="5">
        <f ca="1">IF(Table!E140= "Construction", 1,0)</f>
        <v>0</v>
      </c>
      <c r="L139" s="5">
        <f ca="1">IF(Table!E140= "Teaching", 1,0)</f>
        <v>0</v>
      </c>
      <c r="M139" s="5">
        <f ca="1">IF(Table!E140= "IT", 1,0)</f>
        <v>0</v>
      </c>
      <c r="N139" s="5">
        <f ca="1">IF(Table!E140= "General Work", 1,0)</f>
        <v>0</v>
      </c>
      <c r="O139" s="13">
        <f ca="1">IF(Table!E140= "Agriculture", 1,0)</f>
        <v>0</v>
      </c>
      <c r="X139" s="34">
        <f ca="1">(Table!O140/Table!I140)</f>
        <v>17376.308237273352</v>
      </c>
      <c r="Y139" s="35"/>
      <c r="Z139" s="25"/>
      <c r="AA139"/>
      <c r="AB139"/>
      <c r="AE139">
        <f ca="1">IF(Table!T140&gt;'Solution Basic XCEL'!$AI$2, 1,0)</f>
        <v>1</v>
      </c>
      <c r="AH139">
        <f ca="1">IF(Table!T140&gt;'Solution Basic XCEL'!$AI$2, 1,0)</f>
        <v>1</v>
      </c>
      <c r="AJ139" t="s">
        <v>72</v>
      </c>
      <c r="AK139" s="28">
        <f ca="1">(Table!N140/Table!M140)</f>
        <v>0.74037018975041746</v>
      </c>
      <c r="AM139">
        <f ca="1">IF(AK139&lt;$AS$3, 1,0)</f>
        <v>0</v>
      </c>
    </row>
    <row r="140" spans="1:39" x14ac:dyDescent="0.3">
      <c r="A140" s="5">
        <f ca="1">IF(Table!B141= "Men", 1, 0)</f>
        <v>0</v>
      </c>
      <c r="B140" s="5">
        <f ca="1">IF(Table!B141 = "Women", 1, 0)</f>
        <v>1</v>
      </c>
      <c r="J140" s="12">
        <f ca="1">IF(Table!E141= "Health", 1,0)</f>
        <v>0</v>
      </c>
      <c r="K140" s="5">
        <f ca="1">IF(Table!E141= "Construction", 1,0)</f>
        <v>1</v>
      </c>
      <c r="L140" s="5">
        <f ca="1">IF(Table!E141= "Teaching", 1,0)</f>
        <v>0</v>
      </c>
      <c r="M140" s="5">
        <f ca="1">IF(Table!E141= "IT", 1,0)</f>
        <v>0</v>
      </c>
      <c r="N140" s="5">
        <f ca="1">IF(Table!E141= "General Work", 1,0)</f>
        <v>0</v>
      </c>
      <c r="O140" s="13">
        <f ca="1">IF(Table!E141= "Agriculture", 1,0)</f>
        <v>0</v>
      </c>
      <c r="X140" s="34">
        <f ca="1">(Table!O141/Table!I141)</f>
        <v>14138.468978944027</v>
      </c>
      <c r="Y140" s="35"/>
      <c r="Z140" s="25"/>
      <c r="AA140"/>
      <c r="AB140"/>
      <c r="AE140">
        <f ca="1">IF(Table!T141&gt;'Solution Basic XCEL'!$AI$2, 1,0)</f>
        <v>1</v>
      </c>
      <c r="AH140">
        <f ca="1">IF(Table!T141&gt;'Solution Basic XCEL'!$AI$2, 1,0)</f>
        <v>1</v>
      </c>
      <c r="AJ140" t="s">
        <v>72</v>
      </c>
      <c r="AK140" s="28">
        <f ca="1">(Table!N141/Table!M141)</f>
        <v>0.44685005599547245</v>
      </c>
      <c r="AM140">
        <f ca="1">IF(AK140&lt;$AS$3, 1,0)</f>
        <v>0</v>
      </c>
    </row>
    <row r="141" spans="1:39" x14ac:dyDescent="0.3">
      <c r="A141" s="5">
        <f ca="1">IF(Table!B142= "Men", 1, 0)</f>
        <v>1</v>
      </c>
      <c r="B141" s="5">
        <f ca="1">IF(Table!B142 = "Women", 1, 0)</f>
        <v>0</v>
      </c>
      <c r="J141" s="12">
        <f ca="1">IF(Table!E142= "Health", 1,0)</f>
        <v>0</v>
      </c>
      <c r="K141" s="5">
        <f ca="1">IF(Table!E142= "Construction", 1,0)</f>
        <v>0</v>
      </c>
      <c r="L141" s="5">
        <f ca="1">IF(Table!E142= "Teaching", 1,0)</f>
        <v>1</v>
      </c>
      <c r="M141" s="5">
        <f ca="1">IF(Table!E142= "IT", 1,0)</f>
        <v>0</v>
      </c>
      <c r="N141" s="5">
        <f ca="1">IF(Table!E142= "General Work", 1,0)</f>
        <v>0</v>
      </c>
      <c r="O141" s="13">
        <f ca="1">IF(Table!E142= "Agriculture", 1,0)</f>
        <v>0</v>
      </c>
      <c r="X141" s="34">
        <f ca="1">(Table!O142/Table!I142)</f>
        <v>4746.7053540993165</v>
      </c>
      <c r="Y141" s="35"/>
      <c r="Z141" s="25"/>
      <c r="AA141"/>
      <c r="AB141"/>
      <c r="AE141">
        <f ca="1">IF(Table!T142&gt;'Solution Basic XCEL'!$AI$2, 1,0)</f>
        <v>1</v>
      </c>
      <c r="AH141">
        <f ca="1">IF(Table!T142&gt;'Solution Basic XCEL'!$AI$2, 1,0)</f>
        <v>1</v>
      </c>
      <c r="AJ141" t="s">
        <v>72</v>
      </c>
      <c r="AK141" s="28">
        <f ca="1">(Table!N142/Table!M142)</f>
        <v>0.24397089549225889</v>
      </c>
      <c r="AM141">
        <f ca="1">IF(AK141&lt;$AS$3, 1,0)</f>
        <v>1</v>
      </c>
    </row>
    <row r="142" spans="1:39" x14ac:dyDescent="0.3">
      <c r="A142" s="5">
        <f ca="1">IF(Table!B143= "Men", 1, 0)</f>
        <v>1</v>
      </c>
      <c r="B142" s="5">
        <f ca="1">IF(Table!B143 = "Women", 1, 0)</f>
        <v>0</v>
      </c>
      <c r="J142" s="12">
        <f ca="1">IF(Table!E143= "Health", 1,0)</f>
        <v>0</v>
      </c>
      <c r="K142" s="5">
        <f ca="1">IF(Table!E143= "Construction", 1,0)</f>
        <v>0</v>
      </c>
      <c r="L142" s="5">
        <f ca="1">IF(Table!E143= "Teaching", 1,0)</f>
        <v>0</v>
      </c>
      <c r="M142" s="5">
        <f ca="1">IF(Table!E143= "IT", 1,0)</f>
        <v>0</v>
      </c>
      <c r="N142" s="5">
        <f ca="1">IF(Table!E143= "General Work", 1,0)</f>
        <v>0</v>
      </c>
      <c r="O142" s="13">
        <f ca="1">IF(Table!E143= "Agriculture", 1,0)</f>
        <v>1</v>
      </c>
      <c r="X142" s="34">
        <f ca="1">(Table!O143/Table!I143)</f>
        <v>22424.056105044223</v>
      </c>
      <c r="Y142" s="35"/>
      <c r="Z142" s="25"/>
      <c r="AA142"/>
      <c r="AB142"/>
      <c r="AE142">
        <f ca="1">IF(Table!T143&gt;'Solution Basic XCEL'!$AI$2, 1,0)</f>
        <v>1</v>
      </c>
      <c r="AH142">
        <f ca="1">IF(Table!T143&gt;'Solution Basic XCEL'!$AI$2, 1,0)</f>
        <v>1</v>
      </c>
      <c r="AJ142" t="s">
        <v>72</v>
      </c>
      <c r="AK142" s="28">
        <f ca="1">(Table!N143/Table!M143)</f>
        <v>0.82476757770316544</v>
      </c>
      <c r="AM142">
        <f ca="1">IF(AK142&lt;$AS$3, 1,0)</f>
        <v>0</v>
      </c>
    </row>
    <row r="143" spans="1:39" x14ac:dyDescent="0.3">
      <c r="A143" s="5">
        <f ca="1">IF(Table!B144= "Men", 1, 0)</f>
        <v>0</v>
      </c>
      <c r="B143" s="5">
        <f ca="1">IF(Table!B144 = "Women", 1, 0)</f>
        <v>1</v>
      </c>
      <c r="J143" s="12">
        <f ca="1">IF(Table!E144= "Health", 1,0)</f>
        <v>1</v>
      </c>
      <c r="K143" s="5">
        <f ca="1">IF(Table!E144= "Construction", 1,0)</f>
        <v>0</v>
      </c>
      <c r="L143" s="5">
        <f ca="1">IF(Table!E144= "Teaching", 1,0)</f>
        <v>0</v>
      </c>
      <c r="M143" s="5">
        <f ca="1">IF(Table!E144= "IT", 1,0)</f>
        <v>0</v>
      </c>
      <c r="N143" s="5">
        <f ca="1">IF(Table!E144= "General Work", 1,0)</f>
        <v>0</v>
      </c>
      <c r="O143" s="13">
        <f ca="1">IF(Table!E144= "Agriculture", 1,0)</f>
        <v>0</v>
      </c>
      <c r="X143" s="34">
        <f ca="1">(Table!O144/Table!I144)</f>
        <v>11288.48332596153</v>
      </c>
      <c r="Y143" s="35"/>
      <c r="Z143" s="25"/>
      <c r="AA143"/>
      <c r="AB143"/>
      <c r="AE143">
        <f ca="1">IF(Table!T144&gt;'Solution Basic XCEL'!$AI$2, 1,0)</f>
        <v>1</v>
      </c>
      <c r="AH143">
        <f ca="1">IF(Table!T144&gt;'Solution Basic XCEL'!$AI$2, 1,0)</f>
        <v>1</v>
      </c>
      <c r="AJ143" t="s">
        <v>72</v>
      </c>
      <c r="AK143" s="28">
        <f ca="1">(Table!N144/Table!M144)</f>
        <v>0.94603688003130937</v>
      </c>
      <c r="AM143">
        <f ca="1">IF(AK143&lt;$AS$3, 1,0)</f>
        <v>0</v>
      </c>
    </row>
    <row r="144" spans="1:39" x14ac:dyDescent="0.3">
      <c r="A144" s="5">
        <f ca="1">IF(Table!B145= "Men", 1, 0)</f>
        <v>0</v>
      </c>
      <c r="B144" s="5">
        <f ca="1">IF(Table!B145 = "Women", 1, 0)</f>
        <v>1</v>
      </c>
      <c r="J144" s="12">
        <f ca="1">IF(Table!E145= "Health", 1,0)</f>
        <v>1</v>
      </c>
      <c r="K144" s="5">
        <f ca="1">IF(Table!E145= "Construction", 1,0)</f>
        <v>0</v>
      </c>
      <c r="L144" s="5">
        <f ca="1">IF(Table!E145= "Teaching", 1,0)</f>
        <v>0</v>
      </c>
      <c r="M144" s="5">
        <f ca="1">IF(Table!E145= "IT", 1,0)</f>
        <v>0</v>
      </c>
      <c r="N144" s="5">
        <f ca="1">IF(Table!E145= "General Work", 1,0)</f>
        <v>0</v>
      </c>
      <c r="O144" s="13">
        <f ca="1">IF(Table!E145= "Agriculture", 1,0)</f>
        <v>0</v>
      </c>
      <c r="X144" s="34">
        <f ca="1">(Table!O145/Table!I145)</f>
        <v>21761.977856236972</v>
      </c>
      <c r="Y144" s="35"/>
      <c r="Z144" s="25"/>
      <c r="AA144"/>
      <c r="AB144"/>
      <c r="AE144">
        <f ca="1">IF(Table!T145&gt;'Solution Basic XCEL'!$AI$2, 1,0)</f>
        <v>1</v>
      </c>
      <c r="AH144">
        <f ca="1">IF(Table!T145&gt;'Solution Basic XCEL'!$AI$2, 1,0)</f>
        <v>1</v>
      </c>
      <c r="AJ144" t="s">
        <v>72</v>
      </c>
      <c r="AK144" s="28">
        <f ca="1">(Table!N145/Table!M145)</f>
        <v>0.68103592320850859</v>
      </c>
      <c r="AM144">
        <f ca="1">IF(AK144&lt;$AS$3, 1,0)</f>
        <v>0</v>
      </c>
    </row>
    <row r="145" spans="1:39" x14ac:dyDescent="0.3">
      <c r="A145" s="5">
        <f ca="1">IF(Table!B146= "Men", 1, 0)</f>
        <v>1</v>
      </c>
      <c r="B145" s="5">
        <f ca="1">IF(Table!B146 = "Women", 1, 0)</f>
        <v>0</v>
      </c>
      <c r="J145" s="12">
        <f ca="1">IF(Table!E146= "Health", 1,0)</f>
        <v>0</v>
      </c>
      <c r="K145" s="5">
        <f ca="1">IF(Table!E146= "Construction", 1,0)</f>
        <v>0</v>
      </c>
      <c r="L145" s="5">
        <f ca="1">IF(Table!E146= "Teaching", 1,0)</f>
        <v>0</v>
      </c>
      <c r="M145" s="5">
        <f ca="1">IF(Table!E146= "IT", 1,0)</f>
        <v>1</v>
      </c>
      <c r="N145" s="5">
        <f ca="1">IF(Table!E146= "General Work", 1,0)</f>
        <v>0</v>
      </c>
      <c r="O145" s="13">
        <f ca="1">IF(Table!E146= "Agriculture", 1,0)</f>
        <v>0</v>
      </c>
      <c r="X145" s="34">
        <f ca="1">(Table!O146/Table!I146)</f>
        <v>39273.404322121634</v>
      </c>
      <c r="Y145" s="35"/>
      <c r="Z145" s="25"/>
      <c r="AA145"/>
      <c r="AB145"/>
      <c r="AE145">
        <f ca="1">IF(Table!T146&gt;'Solution Basic XCEL'!$AI$2, 1,0)</f>
        <v>1</v>
      </c>
      <c r="AH145">
        <f ca="1">IF(Table!T146&gt;'Solution Basic XCEL'!$AI$2, 1,0)</f>
        <v>1</v>
      </c>
      <c r="AJ145" t="s">
        <v>72</v>
      </c>
      <c r="AK145" s="28">
        <f ca="1">(Table!N146/Table!M146)</f>
        <v>0.34795834315529905</v>
      </c>
      <c r="AM145">
        <f ca="1">IF(AK145&lt;$AS$3, 1,0)</f>
        <v>0</v>
      </c>
    </row>
    <row r="146" spans="1:39" x14ac:dyDescent="0.3">
      <c r="A146" s="5">
        <f ca="1">IF(Table!B147= "Men", 1, 0)</f>
        <v>1</v>
      </c>
      <c r="B146" s="5">
        <f ca="1">IF(Table!B147 = "Women", 1, 0)</f>
        <v>0</v>
      </c>
      <c r="J146" s="12">
        <f ca="1">IF(Table!E147= "Health", 1,0)</f>
        <v>0</v>
      </c>
      <c r="K146" s="5">
        <f ca="1">IF(Table!E147= "Construction", 1,0)</f>
        <v>1</v>
      </c>
      <c r="L146" s="5">
        <f ca="1">IF(Table!E147= "Teaching", 1,0)</f>
        <v>0</v>
      </c>
      <c r="M146" s="5">
        <f ca="1">IF(Table!E147= "IT", 1,0)</f>
        <v>0</v>
      </c>
      <c r="N146" s="5">
        <f ca="1">IF(Table!E147= "General Work", 1,0)</f>
        <v>0</v>
      </c>
      <c r="O146" s="13">
        <f ca="1">IF(Table!E147= "Agriculture", 1,0)</f>
        <v>0</v>
      </c>
      <c r="X146" s="34">
        <f ca="1">(Table!O147/Table!I147)</f>
        <v>38692.572688429849</v>
      </c>
      <c r="Y146" s="35"/>
      <c r="Z146" s="25"/>
      <c r="AA146"/>
      <c r="AB146"/>
      <c r="AE146">
        <f ca="1">IF(Table!T147&gt;'Solution Basic XCEL'!$AI$2, 1,0)</f>
        <v>1</v>
      </c>
      <c r="AH146">
        <f ca="1">IF(Table!T147&gt;'Solution Basic XCEL'!$AI$2, 1,0)</f>
        <v>1</v>
      </c>
      <c r="AJ146" t="s">
        <v>72</v>
      </c>
      <c r="AK146" s="28">
        <f ca="1">(Table!N147/Table!M147)</f>
        <v>0.58507807097390785</v>
      </c>
      <c r="AM146">
        <f ca="1">IF(AK146&lt;$AS$3, 1,0)</f>
        <v>0</v>
      </c>
    </row>
    <row r="147" spans="1:39" x14ac:dyDescent="0.3">
      <c r="A147" s="5">
        <f ca="1">IF(Table!B148= "Men", 1, 0)</f>
        <v>1</v>
      </c>
      <c r="B147" s="5">
        <f ca="1">IF(Table!B148 = "Women", 1, 0)</f>
        <v>0</v>
      </c>
      <c r="J147" s="12">
        <f ca="1">IF(Table!E148= "Health", 1,0)</f>
        <v>0</v>
      </c>
      <c r="K147" s="5">
        <f ca="1">IF(Table!E148= "Construction", 1,0)</f>
        <v>0</v>
      </c>
      <c r="L147" s="5">
        <f ca="1">IF(Table!E148= "Teaching", 1,0)</f>
        <v>0</v>
      </c>
      <c r="M147" s="5">
        <f ca="1">IF(Table!E148= "IT", 1,0)</f>
        <v>1</v>
      </c>
      <c r="N147" s="5">
        <f ca="1">IF(Table!E148= "General Work", 1,0)</f>
        <v>0</v>
      </c>
      <c r="O147" s="13">
        <f ca="1">IF(Table!E148= "Agriculture", 1,0)</f>
        <v>0</v>
      </c>
      <c r="X147" s="34">
        <f ca="1">(Table!O148/Table!I148)</f>
        <v>74826.082868322104</v>
      </c>
      <c r="Y147" s="35"/>
      <c r="Z147" s="25"/>
      <c r="AA147"/>
      <c r="AB147"/>
      <c r="AE147">
        <f ca="1">IF(Table!T148&gt;'Solution Basic XCEL'!$AI$2, 1,0)</f>
        <v>1</v>
      </c>
      <c r="AH147">
        <f ca="1">IF(Table!T148&gt;'Solution Basic XCEL'!$AI$2, 1,0)</f>
        <v>1</v>
      </c>
      <c r="AJ147" t="s">
        <v>72</v>
      </c>
      <c r="AK147" s="28">
        <f ca="1">(Table!N148/Table!M148)</f>
        <v>0.90676824045002957</v>
      </c>
      <c r="AM147">
        <f ca="1">IF(AK147&lt;$AS$3, 1,0)</f>
        <v>0</v>
      </c>
    </row>
    <row r="148" spans="1:39" x14ac:dyDescent="0.3">
      <c r="A148" s="5">
        <f ca="1">IF(Table!B149= "Men", 1, 0)</f>
        <v>0</v>
      </c>
      <c r="B148" s="5">
        <f ca="1">IF(Table!B149 = "Women", 1, 0)</f>
        <v>1</v>
      </c>
      <c r="J148" s="12">
        <f ca="1">IF(Table!E149= "Health", 1,0)</f>
        <v>0</v>
      </c>
      <c r="K148" s="5">
        <f ca="1">IF(Table!E149= "Construction", 1,0)</f>
        <v>0</v>
      </c>
      <c r="L148" s="5">
        <f ca="1">IF(Table!E149= "Teaching", 1,0)</f>
        <v>0</v>
      </c>
      <c r="M148" s="5">
        <f ca="1">IF(Table!E149= "IT", 1,0)</f>
        <v>1</v>
      </c>
      <c r="N148" s="5">
        <f ca="1">IF(Table!E149= "General Work", 1,0)</f>
        <v>0</v>
      </c>
      <c r="O148" s="13">
        <f ca="1">IF(Table!E149= "Agriculture", 1,0)</f>
        <v>0</v>
      </c>
      <c r="X148" s="34">
        <f ca="1">(Table!O149/Table!I149)</f>
        <v>38419.480889263243</v>
      </c>
      <c r="Y148" s="35"/>
      <c r="Z148" s="25"/>
      <c r="AA148"/>
      <c r="AB148"/>
      <c r="AE148">
        <f ca="1">IF(Table!T149&gt;'Solution Basic XCEL'!$AI$2, 1,0)</f>
        <v>1</v>
      </c>
      <c r="AH148">
        <f ca="1">IF(Table!T149&gt;'Solution Basic XCEL'!$AI$2, 1,0)</f>
        <v>1</v>
      </c>
      <c r="AJ148" t="s">
        <v>72</v>
      </c>
      <c r="AK148" s="28">
        <f ca="1">(Table!N149/Table!M149)</f>
        <v>0.85130195122868768</v>
      </c>
      <c r="AM148">
        <f ca="1">IF(AK148&lt;$AS$3, 1,0)</f>
        <v>0</v>
      </c>
    </row>
    <row r="149" spans="1:39" x14ac:dyDescent="0.3">
      <c r="A149" s="5">
        <f ca="1">IF(Table!B150= "Men", 1, 0)</f>
        <v>1</v>
      </c>
      <c r="B149" s="5">
        <f ca="1">IF(Table!B150 = "Women", 1, 0)</f>
        <v>0</v>
      </c>
      <c r="J149" s="12">
        <f ca="1">IF(Table!E150= "Health", 1,0)</f>
        <v>0</v>
      </c>
      <c r="K149" s="5">
        <f ca="1">IF(Table!E150= "Construction", 1,0)</f>
        <v>0</v>
      </c>
      <c r="L149" s="5">
        <f ca="1">IF(Table!E150= "Teaching", 1,0)</f>
        <v>0</v>
      </c>
      <c r="M149" s="5">
        <f ca="1">IF(Table!E150= "IT", 1,0)</f>
        <v>1</v>
      </c>
      <c r="N149" s="5">
        <f ca="1">IF(Table!E150= "General Work", 1,0)</f>
        <v>0</v>
      </c>
      <c r="O149" s="13">
        <f ca="1">IF(Table!E150= "Agriculture", 1,0)</f>
        <v>0</v>
      </c>
      <c r="X149" s="34">
        <f ca="1">(Table!O150/Table!I150)</f>
        <v>62822.242295310229</v>
      </c>
      <c r="Y149" s="35"/>
      <c r="Z149" s="25"/>
      <c r="AA149"/>
      <c r="AB149"/>
      <c r="AE149">
        <f ca="1">IF(Table!T150&gt;'Solution Basic XCEL'!$AI$2, 1,0)</f>
        <v>1</v>
      </c>
      <c r="AH149">
        <f ca="1">IF(Table!T150&gt;'Solution Basic XCEL'!$AI$2, 1,0)</f>
        <v>1</v>
      </c>
      <c r="AJ149" t="s">
        <v>72</v>
      </c>
      <c r="AK149" s="28">
        <f ca="1">(Table!N150/Table!M150)</f>
        <v>9.3312260887571274E-2</v>
      </c>
      <c r="AM149">
        <f ca="1">IF(AK149&lt;$AS$3, 1,0)</f>
        <v>1</v>
      </c>
    </row>
    <row r="150" spans="1:39" x14ac:dyDescent="0.3">
      <c r="A150" s="5">
        <f ca="1">IF(Table!B151= "Men", 1, 0)</f>
        <v>0</v>
      </c>
      <c r="B150" s="5">
        <f ca="1">IF(Table!B151 = "Women", 1, 0)</f>
        <v>1</v>
      </c>
      <c r="J150" s="12">
        <f ca="1">IF(Table!E151= "Health", 1,0)</f>
        <v>0</v>
      </c>
      <c r="K150" s="5">
        <f ca="1">IF(Table!E151= "Construction", 1,0)</f>
        <v>1</v>
      </c>
      <c r="L150" s="5">
        <f ca="1">IF(Table!E151= "Teaching", 1,0)</f>
        <v>0</v>
      </c>
      <c r="M150" s="5">
        <f ca="1">IF(Table!E151= "IT", 1,0)</f>
        <v>0</v>
      </c>
      <c r="N150" s="5">
        <f ca="1">IF(Table!E151= "General Work", 1,0)</f>
        <v>0</v>
      </c>
      <c r="O150" s="13">
        <f ca="1">IF(Table!E151= "Agriculture", 1,0)</f>
        <v>0</v>
      </c>
      <c r="X150" s="34">
        <f ca="1">(Table!O151/Table!I151)</f>
        <v>50491.577504140485</v>
      </c>
      <c r="Y150" s="35"/>
      <c r="Z150" s="25"/>
      <c r="AA150"/>
      <c r="AB150"/>
      <c r="AE150">
        <f ca="1">IF(Table!T151&gt;'Solution Basic XCEL'!$AI$2, 1,0)</f>
        <v>1</v>
      </c>
      <c r="AH150">
        <f ca="1">IF(Table!T151&gt;'Solution Basic XCEL'!$AI$2, 1,0)</f>
        <v>1</v>
      </c>
      <c r="AJ150" t="s">
        <v>72</v>
      </c>
      <c r="AK150" s="28">
        <f ca="1">(Table!N151/Table!M151)</f>
        <v>0.30961445836077833</v>
      </c>
      <c r="AM150">
        <f ca="1">IF(AK150&lt;$AS$3, 1,0)</f>
        <v>0</v>
      </c>
    </row>
    <row r="151" spans="1:39" x14ac:dyDescent="0.3">
      <c r="A151" s="5">
        <f ca="1">IF(Table!B152= "Men", 1, 0)</f>
        <v>1</v>
      </c>
      <c r="B151" s="5">
        <f ca="1">IF(Table!B152 = "Women", 1, 0)</f>
        <v>0</v>
      </c>
      <c r="J151" s="12">
        <f ca="1">IF(Table!E152= "Health", 1,0)</f>
        <v>0</v>
      </c>
      <c r="K151" s="5">
        <f ca="1">IF(Table!E152= "Construction", 1,0)</f>
        <v>0</v>
      </c>
      <c r="L151" s="5">
        <f ca="1">IF(Table!E152= "Teaching", 1,0)</f>
        <v>0</v>
      </c>
      <c r="M151" s="5">
        <f ca="1">IF(Table!E152= "IT", 1,0)</f>
        <v>1</v>
      </c>
      <c r="N151" s="5">
        <f ca="1">IF(Table!E152= "General Work", 1,0)</f>
        <v>0</v>
      </c>
      <c r="O151" s="13">
        <f ca="1">IF(Table!E152= "Agriculture", 1,0)</f>
        <v>0</v>
      </c>
      <c r="X151" s="34">
        <f ca="1">(Table!O152/Table!I152)</f>
        <v>71028.750369383954</v>
      </c>
      <c r="Y151" s="35"/>
      <c r="Z151" s="25"/>
      <c r="AA151"/>
      <c r="AB151"/>
      <c r="AE151">
        <f ca="1">IF(Table!T152&gt;'Solution Basic XCEL'!$AI$2, 1,0)</f>
        <v>0</v>
      </c>
      <c r="AH151">
        <f ca="1">IF(Table!T152&gt;'Solution Basic XCEL'!$AI$2, 1,0)</f>
        <v>0</v>
      </c>
      <c r="AJ151" t="s">
        <v>72</v>
      </c>
      <c r="AK151" s="28">
        <f ca="1">(Table!N152/Table!M152)</f>
        <v>1.4010535007259906E-2</v>
      </c>
      <c r="AM151">
        <f ca="1">IF(AK151&lt;$AS$3, 1,0)</f>
        <v>1</v>
      </c>
    </row>
    <row r="152" spans="1:39" x14ac:dyDescent="0.3">
      <c r="A152" s="5">
        <f ca="1">IF(Table!B153= "Men", 1, 0)</f>
        <v>0</v>
      </c>
      <c r="B152" s="5">
        <f ca="1">IF(Table!B153 = "Women", 1, 0)</f>
        <v>1</v>
      </c>
      <c r="J152" s="12">
        <f ca="1">IF(Table!E153= "Health", 1,0)</f>
        <v>0</v>
      </c>
      <c r="K152" s="5">
        <f ca="1">IF(Table!E153= "Construction", 1,0)</f>
        <v>1</v>
      </c>
      <c r="L152" s="5">
        <f ca="1">IF(Table!E153= "Teaching", 1,0)</f>
        <v>0</v>
      </c>
      <c r="M152" s="5">
        <f ca="1">IF(Table!E153= "IT", 1,0)</f>
        <v>0</v>
      </c>
      <c r="N152" s="5">
        <f ca="1">IF(Table!E153= "General Work", 1,0)</f>
        <v>0</v>
      </c>
      <c r="O152" s="13">
        <f ca="1">IF(Table!E153= "Agriculture", 1,0)</f>
        <v>0</v>
      </c>
      <c r="X152" s="34">
        <f ca="1">(Table!O153/Table!I153)</f>
        <v>65030.06325266257</v>
      </c>
      <c r="Y152" s="35"/>
      <c r="Z152" s="25"/>
      <c r="AA152"/>
      <c r="AB152"/>
      <c r="AE152">
        <f ca="1">IF(Table!T153&gt;'Solution Basic XCEL'!$AI$2, 1,0)</f>
        <v>1</v>
      </c>
      <c r="AH152">
        <f ca="1">IF(Table!T153&gt;'Solution Basic XCEL'!$AI$2, 1,0)</f>
        <v>1</v>
      </c>
      <c r="AJ152" t="s">
        <v>72</v>
      </c>
      <c r="AK152" s="28">
        <f ca="1">(Table!N153/Table!M153)</f>
        <v>0.99738468905518785</v>
      </c>
      <c r="AM152">
        <f ca="1">IF(AK152&lt;$AS$3, 1,0)</f>
        <v>0</v>
      </c>
    </row>
    <row r="153" spans="1:39" x14ac:dyDescent="0.3">
      <c r="A153" s="5">
        <f ca="1">IF(Table!B154= "Men", 1, 0)</f>
        <v>0</v>
      </c>
      <c r="B153" s="5">
        <f ca="1">IF(Table!B154 = "Women", 1, 0)</f>
        <v>1</v>
      </c>
      <c r="J153" s="12">
        <f ca="1">IF(Table!E154= "Health", 1,0)</f>
        <v>0</v>
      </c>
      <c r="K153" s="5">
        <f ca="1">IF(Table!E154= "Construction", 1,0)</f>
        <v>1</v>
      </c>
      <c r="L153" s="5">
        <f ca="1">IF(Table!E154= "Teaching", 1,0)</f>
        <v>0</v>
      </c>
      <c r="M153" s="5">
        <f ca="1">IF(Table!E154= "IT", 1,0)</f>
        <v>0</v>
      </c>
      <c r="N153" s="5">
        <f ca="1">IF(Table!E154= "General Work", 1,0)</f>
        <v>0</v>
      </c>
      <c r="O153" s="13">
        <f ca="1">IF(Table!E154= "Agriculture", 1,0)</f>
        <v>0</v>
      </c>
      <c r="X153" s="34">
        <f ca="1">(Table!O154/Table!I154)</f>
        <v>34479.751388339049</v>
      </c>
      <c r="Y153" s="35"/>
      <c r="Z153" s="25"/>
      <c r="AA153"/>
      <c r="AB153"/>
      <c r="AE153">
        <f ca="1">IF(Table!T154&gt;'Solution Basic XCEL'!$AI$2, 1,0)</f>
        <v>1</v>
      </c>
      <c r="AH153">
        <f ca="1">IF(Table!T154&gt;'Solution Basic XCEL'!$AI$2, 1,0)</f>
        <v>1</v>
      </c>
      <c r="AJ153" t="s">
        <v>72</v>
      </c>
      <c r="AK153" s="28">
        <f ca="1">(Table!N154/Table!M154)</f>
        <v>0.77362519019326648</v>
      </c>
      <c r="AM153">
        <f ca="1">IF(AK153&lt;$AS$3, 1,0)</f>
        <v>0</v>
      </c>
    </row>
    <row r="154" spans="1:39" x14ac:dyDescent="0.3">
      <c r="A154" s="5">
        <f ca="1">IF(Table!B155= "Men", 1, 0)</f>
        <v>0</v>
      </c>
      <c r="B154" s="5">
        <f ca="1">IF(Table!B155 = "Women", 1, 0)</f>
        <v>1</v>
      </c>
      <c r="J154" s="12">
        <f ca="1">IF(Table!E155= "Health", 1,0)</f>
        <v>0</v>
      </c>
      <c r="K154" s="5">
        <f ca="1">IF(Table!E155= "Construction", 1,0)</f>
        <v>0</v>
      </c>
      <c r="L154" s="5">
        <f ca="1">IF(Table!E155= "Teaching", 1,0)</f>
        <v>1</v>
      </c>
      <c r="M154" s="5">
        <f ca="1">IF(Table!E155= "IT", 1,0)</f>
        <v>0</v>
      </c>
      <c r="N154" s="5">
        <f ca="1">IF(Table!E155= "General Work", 1,0)</f>
        <v>0</v>
      </c>
      <c r="O154" s="13">
        <f ca="1">IF(Table!E155= "Agriculture", 1,0)</f>
        <v>0</v>
      </c>
      <c r="X154" s="34">
        <f ca="1">(Table!O155/Table!I155)</f>
        <v>24152.908780307742</v>
      </c>
      <c r="Y154" s="35"/>
      <c r="Z154" s="25"/>
      <c r="AA154"/>
      <c r="AB154"/>
      <c r="AE154">
        <f ca="1">IF(Table!T155&gt;'Solution Basic XCEL'!$AI$2, 1,0)</f>
        <v>1</v>
      </c>
      <c r="AH154">
        <f ca="1">IF(Table!T155&gt;'Solution Basic XCEL'!$AI$2, 1,0)</f>
        <v>1</v>
      </c>
      <c r="AJ154" t="s">
        <v>72</v>
      </c>
      <c r="AK154" s="28">
        <f ca="1">(Table!N155/Table!M155)</f>
        <v>0.37872175938011821</v>
      </c>
      <c r="AM154">
        <f ca="1">IF(AK154&lt;$AS$3, 1,0)</f>
        <v>0</v>
      </c>
    </row>
    <row r="155" spans="1:39" x14ac:dyDescent="0.3">
      <c r="A155" s="5">
        <f ca="1">IF(Table!B156= "Men", 1, 0)</f>
        <v>0</v>
      </c>
      <c r="B155" s="5">
        <f ca="1">IF(Table!B156 = "Women", 1, 0)</f>
        <v>1</v>
      </c>
      <c r="J155" s="12">
        <f ca="1">IF(Table!E156= "Health", 1,0)</f>
        <v>0</v>
      </c>
      <c r="K155" s="5">
        <f ca="1">IF(Table!E156= "Construction", 1,0)</f>
        <v>0</v>
      </c>
      <c r="L155" s="5">
        <f ca="1">IF(Table!E156= "Teaching", 1,0)</f>
        <v>0</v>
      </c>
      <c r="M155" s="5">
        <f ca="1">IF(Table!E156= "IT", 1,0)</f>
        <v>0</v>
      </c>
      <c r="N155" s="5">
        <f ca="1">IF(Table!E156= "General Work", 1,0)</f>
        <v>0</v>
      </c>
      <c r="O155" s="13">
        <f ca="1">IF(Table!E156= "Agriculture", 1,0)</f>
        <v>1</v>
      </c>
      <c r="X155" s="34">
        <f ca="1">(Table!O156/Table!I156)</f>
        <v>17208.457519992844</v>
      </c>
      <c r="Y155" s="35"/>
      <c r="Z155" s="25"/>
      <c r="AA155"/>
      <c r="AB155"/>
      <c r="AE155">
        <f ca="1">IF(Table!T156&gt;'Solution Basic XCEL'!$AI$2, 1,0)</f>
        <v>1</v>
      </c>
      <c r="AH155">
        <f ca="1">IF(Table!T156&gt;'Solution Basic XCEL'!$AI$2, 1,0)</f>
        <v>1</v>
      </c>
      <c r="AJ155" t="s">
        <v>72</v>
      </c>
      <c r="AK155" s="28">
        <f ca="1">(Table!N156/Table!M156)</f>
        <v>0.89993360198684502</v>
      </c>
      <c r="AM155">
        <f ca="1">IF(AK155&lt;$AS$3, 1,0)</f>
        <v>0</v>
      </c>
    </row>
    <row r="156" spans="1:39" x14ac:dyDescent="0.3">
      <c r="A156" s="5">
        <f ca="1">IF(Table!B157= "Men", 1, 0)</f>
        <v>0</v>
      </c>
      <c r="B156" s="5">
        <f ca="1">IF(Table!B157 = "Women", 1, 0)</f>
        <v>1</v>
      </c>
      <c r="J156" s="12">
        <f ca="1">IF(Table!E157= "Health", 1,0)</f>
        <v>0</v>
      </c>
      <c r="K156" s="5">
        <f ca="1">IF(Table!E157= "Construction", 1,0)</f>
        <v>0</v>
      </c>
      <c r="L156" s="5">
        <f ca="1">IF(Table!E157= "Teaching", 1,0)</f>
        <v>0</v>
      </c>
      <c r="M156" s="5">
        <f ca="1">IF(Table!E157= "IT", 1,0)</f>
        <v>0</v>
      </c>
      <c r="N156" s="5">
        <f ca="1">IF(Table!E157= "General Work", 1,0)</f>
        <v>1</v>
      </c>
      <c r="O156" s="13">
        <f ca="1">IF(Table!E157= "Agriculture", 1,0)</f>
        <v>0</v>
      </c>
      <c r="X156" s="34">
        <f ca="1">(Table!O157/Table!I157)</f>
        <v>48464.569724368295</v>
      </c>
      <c r="Y156" s="35"/>
      <c r="Z156" s="25"/>
      <c r="AA156"/>
      <c r="AB156"/>
      <c r="AE156">
        <f ca="1">IF(Table!T157&gt;'Solution Basic XCEL'!$AI$2, 1,0)</f>
        <v>1</v>
      </c>
      <c r="AH156">
        <f ca="1">IF(Table!T157&gt;'Solution Basic XCEL'!$AI$2, 1,0)</f>
        <v>1</v>
      </c>
      <c r="AJ156" t="s">
        <v>72</v>
      </c>
      <c r="AK156" s="28">
        <f ca="1">(Table!N157/Table!M157)</f>
        <v>0.82263543689966501</v>
      </c>
      <c r="AM156">
        <f ca="1">IF(AK156&lt;$AS$3, 1,0)</f>
        <v>0</v>
      </c>
    </row>
    <row r="157" spans="1:39" x14ac:dyDescent="0.3">
      <c r="A157" s="5">
        <f ca="1">IF(Table!B158= "Men", 1, 0)</f>
        <v>0</v>
      </c>
      <c r="B157" s="5">
        <f ca="1">IF(Table!B158 = "Women", 1, 0)</f>
        <v>1</v>
      </c>
      <c r="J157" s="12">
        <f ca="1">IF(Table!E158= "Health", 1,0)</f>
        <v>1</v>
      </c>
      <c r="K157" s="5">
        <f ca="1">IF(Table!E158= "Construction", 1,0)</f>
        <v>0</v>
      </c>
      <c r="L157" s="5">
        <f ca="1">IF(Table!E158= "Teaching", 1,0)</f>
        <v>0</v>
      </c>
      <c r="M157" s="5">
        <f ca="1">IF(Table!E158= "IT", 1,0)</f>
        <v>0</v>
      </c>
      <c r="N157" s="5">
        <f ca="1">IF(Table!E158= "General Work", 1,0)</f>
        <v>0</v>
      </c>
      <c r="O157" s="13">
        <f ca="1">IF(Table!E158= "Agriculture", 1,0)</f>
        <v>0</v>
      </c>
      <c r="X157" s="34">
        <f ca="1">(Table!O158/Table!I158)</f>
        <v>24746.792521434607</v>
      </c>
      <c r="Y157" s="35"/>
      <c r="Z157" s="25"/>
      <c r="AA157"/>
      <c r="AB157"/>
      <c r="AE157">
        <f ca="1">IF(Table!T158&gt;'Solution Basic XCEL'!$AI$2, 1,0)</f>
        <v>1</v>
      </c>
      <c r="AH157">
        <f ca="1">IF(Table!T158&gt;'Solution Basic XCEL'!$AI$2, 1,0)</f>
        <v>1</v>
      </c>
      <c r="AJ157" t="s">
        <v>72</v>
      </c>
      <c r="AK157" s="28">
        <f ca="1">(Table!N158/Table!M158)</f>
        <v>0.92529541827418815</v>
      </c>
      <c r="AM157">
        <f ca="1">IF(AK157&lt;$AS$3, 1,0)</f>
        <v>0</v>
      </c>
    </row>
    <row r="158" spans="1:39" x14ac:dyDescent="0.3">
      <c r="A158" s="5">
        <f ca="1">IF(Table!B159= "Men", 1, 0)</f>
        <v>0</v>
      </c>
      <c r="B158" s="5">
        <f ca="1">IF(Table!B159 = "Women", 1, 0)</f>
        <v>1</v>
      </c>
      <c r="J158" s="12">
        <f ca="1">IF(Table!E159= "Health", 1,0)</f>
        <v>0</v>
      </c>
      <c r="K158" s="5">
        <f ca="1">IF(Table!E159= "Construction", 1,0)</f>
        <v>0</v>
      </c>
      <c r="L158" s="5">
        <f ca="1">IF(Table!E159= "Teaching", 1,0)</f>
        <v>0</v>
      </c>
      <c r="M158" s="5">
        <f ca="1">IF(Table!E159= "IT", 1,0)</f>
        <v>0</v>
      </c>
      <c r="N158" s="5">
        <f ca="1">IF(Table!E159= "General Work", 1,0)</f>
        <v>0</v>
      </c>
      <c r="O158" s="13">
        <f ca="1">IF(Table!E159= "Agriculture", 1,0)</f>
        <v>1</v>
      </c>
      <c r="X158" s="34">
        <f ca="1">(Table!O159/Table!I159)</f>
        <v>13352.304709937216</v>
      </c>
      <c r="Y158" s="35"/>
      <c r="Z158" s="25"/>
      <c r="AA158"/>
      <c r="AB158"/>
      <c r="AE158">
        <f ca="1">IF(Table!T159&gt;'Solution Basic XCEL'!$AI$2, 1,0)</f>
        <v>1</v>
      </c>
      <c r="AH158">
        <f ca="1">IF(Table!T159&gt;'Solution Basic XCEL'!$AI$2, 1,0)</f>
        <v>1</v>
      </c>
      <c r="AJ158" t="s">
        <v>72</v>
      </c>
      <c r="AK158" s="28">
        <f ca="1">(Table!N159/Table!M159)</f>
        <v>0.43067280171087008</v>
      </c>
      <c r="AM158">
        <f ca="1">IF(AK158&lt;$AS$3, 1,0)</f>
        <v>0</v>
      </c>
    </row>
    <row r="159" spans="1:39" x14ac:dyDescent="0.3">
      <c r="A159" s="5">
        <f ca="1">IF(Table!B160= "Men", 1, 0)</f>
        <v>1</v>
      </c>
      <c r="B159" s="5">
        <f ca="1">IF(Table!B160 = "Women", 1, 0)</f>
        <v>0</v>
      </c>
      <c r="J159" s="12">
        <f ca="1">IF(Table!E160= "Health", 1,0)</f>
        <v>0</v>
      </c>
      <c r="K159" s="5">
        <f ca="1">IF(Table!E160= "Construction", 1,0)</f>
        <v>0</v>
      </c>
      <c r="L159" s="5">
        <f ca="1">IF(Table!E160= "Teaching", 1,0)</f>
        <v>0</v>
      </c>
      <c r="M159" s="5">
        <f ca="1">IF(Table!E160= "IT", 1,0)</f>
        <v>0</v>
      </c>
      <c r="N159" s="5">
        <f ca="1">IF(Table!E160= "General Work", 1,0)</f>
        <v>1</v>
      </c>
      <c r="O159" s="13">
        <f ca="1">IF(Table!E160= "Agriculture", 1,0)</f>
        <v>0</v>
      </c>
      <c r="X159" s="34">
        <f ca="1">(Table!O160/Table!I160)</f>
        <v>3566.8041527503237</v>
      </c>
      <c r="Y159" s="35"/>
      <c r="Z159" s="25"/>
      <c r="AA159"/>
      <c r="AB159"/>
      <c r="AE159">
        <f ca="1">IF(Table!T160&gt;'Solution Basic XCEL'!$AI$2, 1,0)</f>
        <v>0</v>
      </c>
      <c r="AH159">
        <f ca="1">IF(Table!T160&gt;'Solution Basic XCEL'!$AI$2, 1,0)</f>
        <v>0</v>
      </c>
      <c r="AJ159" t="s">
        <v>72</v>
      </c>
      <c r="AK159" s="28">
        <f ca="1">(Table!N160/Table!M160)</f>
        <v>0.12727631013192331</v>
      </c>
      <c r="AM159">
        <f ca="1">IF(AK159&lt;$AS$3, 1,0)</f>
        <v>1</v>
      </c>
    </row>
    <row r="160" spans="1:39" x14ac:dyDescent="0.3">
      <c r="A160" s="5">
        <f ca="1">IF(Table!B161= "Men", 1, 0)</f>
        <v>1</v>
      </c>
      <c r="B160" s="5">
        <f ca="1">IF(Table!B161 = "Women", 1, 0)</f>
        <v>0</v>
      </c>
      <c r="J160" s="12">
        <f ca="1">IF(Table!E161= "Health", 1,0)</f>
        <v>0</v>
      </c>
      <c r="K160" s="5">
        <f ca="1">IF(Table!E161= "Construction", 1,0)</f>
        <v>0</v>
      </c>
      <c r="L160" s="5">
        <f ca="1">IF(Table!E161= "Teaching", 1,0)</f>
        <v>0</v>
      </c>
      <c r="M160" s="5">
        <f ca="1">IF(Table!E161= "IT", 1,0)</f>
        <v>0</v>
      </c>
      <c r="N160" s="5">
        <f ca="1">IF(Table!E161= "General Work", 1,0)</f>
        <v>0</v>
      </c>
      <c r="O160" s="13">
        <f ca="1">IF(Table!E161= "Agriculture", 1,0)</f>
        <v>1</v>
      </c>
      <c r="X160" s="34">
        <f ca="1">(Table!O161/Table!I161)</f>
        <v>2679.1626729012437</v>
      </c>
      <c r="Y160" s="35"/>
      <c r="Z160" s="25"/>
      <c r="AA160"/>
      <c r="AB160"/>
      <c r="AE160">
        <f ca="1">IF(Table!T161&gt;'Solution Basic XCEL'!$AI$2, 1,0)</f>
        <v>1</v>
      </c>
      <c r="AH160">
        <f ca="1">IF(Table!T161&gt;'Solution Basic XCEL'!$AI$2, 1,0)</f>
        <v>1</v>
      </c>
      <c r="AJ160" t="s">
        <v>72</v>
      </c>
      <c r="AK160" s="28">
        <f ca="1">(Table!N161/Table!M161)</f>
        <v>0.94970011018986056</v>
      </c>
      <c r="AM160">
        <f ca="1">IF(AK160&lt;$AS$3, 1,0)</f>
        <v>0</v>
      </c>
    </row>
    <row r="161" spans="1:39" x14ac:dyDescent="0.3">
      <c r="A161" s="5">
        <f ca="1">IF(Table!B162= "Men", 1, 0)</f>
        <v>1</v>
      </c>
      <c r="B161" s="5">
        <f ca="1">IF(Table!B162 = "Women", 1, 0)</f>
        <v>0</v>
      </c>
      <c r="J161" s="12">
        <f ca="1">IF(Table!E162= "Health", 1,0)</f>
        <v>0</v>
      </c>
      <c r="K161" s="5">
        <f ca="1">IF(Table!E162= "Construction", 1,0)</f>
        <v>0</v>
      </c>
      <c r="L161" s="5">
        <f ca="1">IF(Table!E162= "Teaching", 1,0)</f>
        <v>1</v>
      </c>
      <c r="M161" s="5">
        <f ca="1">IF(Table!E162= "IT", 1,0)</f>
        <v>0</v>
      </c>
      <c r="N161" s="5">
        <f ca="1">IF(Table!E162= "General Work", 1,0)</f>
        <v>0</v>
      </c>
      <c r="O161" s="13">
        <f ca="1">IF(Table!E162= "Agriculture", 1,0)</f>
        <v>0</v>
      </c>
      <c r="X161" s="34">
        <f ca="1">(Table!O162/Table!I162)</f>
        <v>24202.539923431901</v>
      </c>
      <c r="Y161" s="35"/>
      <c r="Z161" s="25"/>
      <c r="AA161"/>
      <c r="AB161"/>
      <c r="AE161">
        <f ca="1">IF(Table!T162&gt;'Solution Basic XCEL'!$AI$2, 1,0)</f>
        <v>1</v>
      </c>
      <c r="AH161">
        <f ca="1">IF(Table!T162&gt;'Solution Basic XCEL'!$AI$2, 1,0)</f>
        <v>1</v>
      </c>
      <c r="AJ161" t="s">
        <v>72</v>
      </c>
      <c r="AK161" s="28">
        <f ca="1">(Table!N162/Table!M162)</f>
        <v>0.59566902871595284</v>
      </c>
      <c r="AM161">
        <f ca="1">IF(AK161&lt;$AS$3, 1,0)</f>
        <v>0</v>
      </c>
    </row>
    <row r="162" spans="1:39" x14ac:dyDescent="0.3">
      <c r="A162" s="5">
        <f ca="1">IF(Table!B163= "Men", 1, 0)</f>
        <v>0</v>
      </c>
      <c r="B162" s="5">
        <f ca="1">IF(Table!B163 = "Women", 1, 0)</f>
        <v>1</v>
      </c>
      <c r="J162" s="12">
        <f ca="1">IF(Table!E163= "Health", 1,0)</f>
        <v>1</v>
      </c>
      <c r="K162" s="5">
        <f ca="1">IF(Table!E163= "Construction", 1,0)</f>
        <v>0</v>
      </c>
      <c r="L162" s="5">
        <f ca="1">IF(Table!E163= "Teaching", 1,0)</f>
        <v>0</v>
      </c>
      <c r="M162" s="5">
        <f ca="1">IF(Table!E163= "IT", 1,0)</f>
        <v>0</v>
      </c>
      <c r="N162" s="5">
        <f ca="1">IF(Table!E163= "General Work", 1,0)</f>
        <v>0</v>
      </c>
      <c r="O162" s="13">
        <f ca="1">IF(Table!E163= "Agriculture", 1,0)</f>
        <v>0</v>
      </c>
      <c r="X162" s="34">
        <f ca="1">(Table!O163/Table!I163)</f>
        <v>18437.458762537761</v>
      </c>
      <c r="Y162" s="35"/>
      <c r="Z162" s="25"/>
      <c r="AA162"/>
      <c r="AB162"/>
      <c r="AE162">
        <f ca="1">IF(Table!T163&gt;'Solution Basic XCEL'!$AI$2, 1,0)</f>
        <v>1</v>
      </c>
      <c r="AH162">
        <f ca="1">IF(Table!T163&gt;'Solution Basic XCEL'!$AI$2, 1,0)</f>
        <v>1</v>
      </c>
      <c r="AJ162" t="s">
        <v>72</v>
      </c>
      <c r="AK162" s="28">
        <f ca="1">(Table!N163/Table!M163)</f>
        <v>0.87245084937133799</v>
      </c>
      <c r="AM162">
        <f ca="1">IF(AK162&lt;$AS$3, 1,0)</f>
        <v>0</v>
      </c>
    </row>
    <row r="163" spans="1:39" x14ac:dyDescent="0.3">
      <c r="A163" s="5">
        <f ca="1">IF(Table!B164= "Men", 1, 0)</f>
        <v>0</v>
      </c>
      <c r="B163" s="5">
        <f ca="1">IF(Table!B164 = "Women", 1, 0)</f>
        <v>1</v>
      </c>
      <c r="J163" s="12">
        <f ca="1">IF(Table!E164= "Health", 1,0)</f>
        <v>0</v>
      </c>
      <c r="K163" s="5">
        <f ca="1">IF(Table!E164= "Construction", 1,0)</f>
        <v>0</v>
      </c>
      <c r="L163" s="5">
        <f ca="1">IF(Table!E164= "Teaching", 1,0)</f>
        <v>0</v>
      </c>
      <c r="M163" s="5">
        <f ca="1">IF(Table!E164= "IT", 1,0)</f>
        <v>0</v>
      </c>
      <c r="N163" s="5">
        <f ca="1">IF(Table!E164= "General Work", 1,0)</f>
        <v>0</v>
      </c>
      <c r="O163" s="13">
        <f ca="1">IF(Table!E164= "Agriculture", 1,0)</f>
        <v>1</v>
      </c>
      <c r="X163" s="34">
        <f ca="1">(Table!O164/Table!I164)</f>
        <v>32946.79481143858</v>
      </c>
      <c r="Y163" s="35"/>
      <c r="Z163" s="25"/>
      <c r="AA163"/>
      <c r="AB163"/>
      <c r="AE163">
        <f ca="1">IF(Table!T164&gt;'Solution Basic XCEL'!$AI$2, 1,0)</f>
        <v>1</v>
      </c>
      <c r="AH163">
        <f ca="1">IF(Table!T164&gt;'Solution Basic XCEL'!$AI$2, 1,0)</f>
        <v>1</v>
      </c>
      <c r="AJ163" t="s">
        <v>72</v>
      </c>
      <c r="AK163" s="28">
        <f ca="1">(Table!N164/Table!M164)</f>
        <v>0.79471174140219814</v>
      </c>
      <c r="AM163">
        <f ca="1">IF(AK163&lt;$AS$3, 1,0)</f>
        <v>0</v>
      </c>
    </row>
    <row r="164" spans="1:39" x14ac:dyDescent="0.3">
      <c r="A164" s="5">
        <f ca="1">IF(Table!B165= "Men", 1, 0)</f>
        <v>1</v>
      </c>
      <c r="B164" s="5">
        <f ca="1">IF(Table!B165 = "Women", 1, 0)</f>
        <v>0</v>
      </c>
      <c r="J164" s="12">
        <f ca="1">IF(Table!E165= "Health", 1,0)</f>
        <v>0</v>
      </c>
      <c r="K164" s="5">
        <f ca="1">IF(Table!E165= "Construction", 1,0)</f>
        <v>1</v>
      </c>
      <c r="L164" s="5">
        <f ca="1">IF(Table!E165= "Teaching", 1,0)</f>
        <v>0</v>
      </c>
      <c r="M164" s="5">
        <f ca="1">IF(Table!E165= "IT", 1,0)</f>
        <v>0</v>
      </c>
      <c r="N164" s="5">
        <f ca="1">IF(Table!E165= "General Work", 1,0)</f>
        <v>0</v>
      </c>
      <c r="O164" s="13">
        <f ca="1">IF(Table!E165= "Agriculture", 1,0)</f>
        <v>0</v>
      </c>
      <c r="X164" s="34">
        <f ca="1">(Table!O165/Table!I165)</f>
        <v>68440.052509076399</v>
      </c>
      <c r="Y164" s="35"/>
      <c r="Z164" s="25"/>
      <c r="AA164"/>
      <c r="AB164"/>
      <c r="AE164">
        <f ca="1">IF(Table!T165&gt;'Solution Basic XCEL'!$AI$2, 1,0)</f>
        <v>1</v>
      </c>
      <c r="AH164">
        <f ca="1">IF(Table!T165&gt;'Solution Basic XCEL'!$AI$2, 1,0)</f>
        <v>1</v>
      </c>
      <c r="AJ164" t="s">
        <v>72</v>
      </c>
      <c r="AK164" s="28">
        <f ca="1">(Table!N165/Table!M165)</f>
        <v>0.29853199908653583</v>
      </c>
      <c r="AM164">
        <f ca="1">IF(AK164&lt;$AS$3, 1,0)</f>
        <v>1</v>
      </c>
    </row>
    <row r="165" spans="1:39" x14ac:dyDescent="0.3">
      <c r="A165" s="5">
        <f ca="1">IF(Table!B166= "Men", 1, 0)</f>
        <v>0</v>
      </c>
      <c r="B165" s="5">
        <f ca="1">IF(Table!B166 = "Women", 1, 0)</f>
        <v>1</v>
      </c>
      <c r="J165" s="12">
        <f ca="1">IF(Table!E166= "Health", 1,0)</f>
        <v>0</v>
      </c>
      <c r="K165" s="5">
        <f ca="1">IF(Table!E166= "Construction", 1,0)</f>
        <v>0</v>
      </c>
      <c r="L165" s="5">
        <f ca="1">IF(Table!E166= "Teaching", 1,0)</f>
        <v>0</v>
      </c>
      <c r="M165" s="5">
        <f ca="1">IF(Table!E166= "IT", 1,0)</f>
        <v>0</v>
      </c>
      <c r="N165" s="5">
        <f ca="1">IF(Table!E166= "General Work", 1,0)</f>
        <v>0</v>
      </c>
      <c r="O165" s="13">
        <f ca="1">IF(Table!E166= "Agriculture", 1,0)</f>
        <v>1</v>
      </c>
      <c r="X165" s="34">
        <f ca="1">(Table!O166/Table!I166)</f>
        <v>8802.6373629450336</v>
      </c>
      <c r="Y165" s="35"/>
      <c r="Z165" s="25"/>
      <c r="AA165"/>
      <c r="AB165"/>
      <c r="AE165">
        <f ca="1">IF(Table!T166&gt;'Solution Basic XCEL'!$AI$2, 1,0)</f>
        <v>1</v>
      </c>
      <c r="AH165">
        <f ca="1">IF(Table!T166&gt;'Solution Basic XCEL'!$AI$2, 1,0)</f>
        <v>1</v>
      </c>
      <c r="AJ165" t="s">
        <v>72</v>
      </c>
      <c r="AK165" s="28">
        <f ca="1">(Table!N166/Table!M166)</f>
        <v>0.49223601263262989</v>
      </c>
      <c r="AM165">
        <f ca="1">IF(AK165&lt;$AS$3, 1,0)</f>
        <v>0</v>
      </c>
    </row>
    <row r="166" spans="1:39" x14ac:dyDescent="0.3">
      <c r="A166" s="5">
        <f ca="1">IF(Table!B167= "Men", 1, 0)</f>
        <v>1</v>
      </c>
      <c r="B166" s="5">
        <f ca="1">IF(Table!B167 = "Women", 1, 0)</f>
        <v>0</v>
      </c>
      <c r="J166" s="12">
        <f ca="1">IF(Table!E167= "Health", 1,0)</f>
        <v>0</v>
      </c>
      <c r="K166" s="5">
        <f ca="1">IF(Table!E167= "Construction", 1,0)</f>
        <v>0</v>
      </c>
      <c r="L166" s="5">
        <f ca="1">IF(Table!E167= "Teaching", 1,0)</f>
        <v>0</v>
      </c>
      <c r="M166" s="5">
        <f ca="1">IF(Table!E167= "IT", 1,0)</f>
        <v>0</v>
      </c>
      <c r="N166" s="5">
        <f ca="1">IF(Table!E167= "General Work", 1,0)</f>
        <v>1</v>
      </c>
      <c r="O166" s="13">
        <f ca="1">IF(Table!E167= "Agriculture", 1,0)</f>
        <v>0</v>
      </c>
      <c r="X166" s="34">
        <f ca="1">(Table!O167/Table!I167)</f>
        <v>24302.49115512284</v>
      </c>
      <c r="Y166" s="35"/>
      <c r="Z166" s="25"/>
      <c r="AA166"/>
      <c r="AB166"/>
      <c r="AE166">
        <f ca="1">IF(Table!T167&gt;'Solution Basic XCEL'!$AI$2, 1,0)</f>
        <v>1</v>
      </c>
      <c r="AH166">
        <f ca="1">IF(Table!T167&gt;'Solution Basic XCEL'!$AI$2, 1,0)</f>
        <v>1</v>
      </c>
      <c r="AJ166" t="s">
        <v>72</v>
      </c>
      <c r="AK166" s="28">
        <f ca="1">(Table!N167/Table!M167)</f>
        <v>0.37819079145540702</v>
      </c>
      <c r="AM166">
        <f ca="1">IF(AK166&lt;$AS$3, 1,0)</f>
        <v>0</v>
      </c>
    </row>
    <row r="167" spans="1:39" x14ac:dyDescent="0.3">
      <c r="A167" s="5">
        <f ca="1">IF(Table!B168= "Men", 1, 0)</f>
        <v>1</v>
      </c>
      <c r="B167" s="5">
        <f ca="1">IF(Table!B168 = "Women", 1, 0)</f>
        <v>0</v>
      </c>
      <c r="J167" s="12">
        <f ca="1">IF(Table!E168= "Health", 1,0)</f>
        <v>0</v>
      </c>
      <c r="K167" s="5">
        <f ca="1">IF(Table!E168= "Construction", 1,0)</f>
        <v>0</v>
      </c>
      <c r="L167" s="5">
        <f ca="1">IF(Table!E168= "Teaching", 1,0)</f>
        <v>0</v>
      </c>
      <c r="M167" s="5">
        <f ca="1">IF(Table!E168= "IT", 1,0)</f>
        <v>1</v>
      </c>
      <c r="N167" s="5">
        <f ca="1">IF(Table!E168= "General Work", 1,0)</f>
        <v>0</v>
      </c>
      <c r="O167" s="13">
        <f ca="1">IF(Table!E168= "Agriculture", 1,0)</f>
        <v>0</v>
      </c>
      <c r="X167" s="34">
        <f ca="1">(Table!O168/Table!I168)</f>
        <v>41446.086646634038</v>
      </c>
      <c r="Y167" s="35"/>
      <c r="Z167" s="25"/>
      <c r="AA167"/>
      <c r="AB167"/>
      <c r="AE167">
        <f ca="1">IF(Table!T168&gt;'Solution Basic XCEL'!$AI$2, 1,0)</f>
        <v>1</v>
      </c>
      <c r="AH167">
        <f ca="1">IF(Table!T168&gt;'Solution Basic XCEL'!$AI$2, 1,0)</f>
        <v>1</v>
      </c>
      <c r="AJ167" t="s">
        <v>72</v>
      </c>
      <c r="AK167" s="28">
        <f ca="1">(Table!N168/Table!M168)</f>
        <v>7.3664105153521398E-2</v>
      </c>
      <c r="AM167">
        <f ca="1">IF(AK167&lt;$AS$3, 1,0)</f>
        <v>1</v>
      </c>
    </row>
    <row r="168" spans="1:39" x14ac:dyDescent="0.3">
      <c r="A168" s="5">
        <f ca="1">IF(Table!B169= "Men", 1, 0)</f>
        <v>0</v>
      </c>
      <c r="B168" s="5">
        <f ca="1">IF(Table!B169 = "Women", 1, 0)</f>
        <v>1</v>
      </c>
      <c r="J168" s="12">
        <f ca="1">IF(Table!E169= "Health", 1,0)</f>
        <v>0</v>
      </c>
      <c r="K168" s="5">
        <f ca="1">IF(Table!E169= "Construction", 1,0)</f>
        <v>0</v>
      </c>
      <c r="L168" s="5">
        <f ca="1">IF(Table!E169= "Teaching", 1,0)</f>
        <v>0</v>
      </c>
      <c r="M168" s="5">
        <f ca="1">IF(Table!E169= "IT", 1,0)</f>
        <v>0</v>
      </c>
      <c r="N168" s="5">
        <f ca="1">IF(Table!E169= "General Work", 1,0)</f>
        <v>0</v>
      </c>
      <c r="O168" s="13">
        <f ca="1">IF(Table!E169= "Agriculture", 1,0)</f>
        <v>1</v>
      </c>
      <c r="X168" s="34">
        <f ca="1">(Table!O169/Table!I169)</f>
        <v>9270.3538441018663</v>
      </c>
      <c r="Y168" s="35"/>
      <c r="Z168" s="25"/>
      <c r="AA168"/>
      <c r="AB168"/>
      <c r="AE168">
        <f ca="1">IF(Table!T169&gt;'Solution Basic XCEL'!$AI$2, 1,0)</f>
        <v>0</v>
      </c>
      <c r="AH168">
        <f ca="1">IF(Table!T169&gt;'Solution Basic XCEL'!$AI$2, 1,0)</f>
        <v>0</v>
      </c>
      <c r="AJ168" t="s">
        <v>72</v>
      </c>
      <c r="AK168" s="28">
        <f ca="1">(Table!N169/Table!M169)</f>
        <v>0.40540163752887781</v>
      </c>
      <c r="AM168">
        <f ca="1">IF(AK168&lt;$AS$3, 1,0)</f>
        <v>0</v>
      </c>
    </row>
    <row r="169" spans="1:39" x14ac:dyDescent="0.3">
      <c r="A169" s="5">
        <f ca="1">IF(Table!B170= "Men", 1, 0)</f>
        <v>0</v>
      </c>
      <c r="B169" s="5">
        <f ca="1">IF(Table!B170 = "Women", 1, 0)</f>
        <v>1</v>
      </c>
      <c r="J169" s="12">
        <f ca="1">IF(Table!E170= "Health", 1,0)</f>
        <v>0</v>
      </c>
      <c r="K169" s="5">
        <f ca="1">IF(Table!E170= "Construction", 1,0)</f>
        <v>0</v>
      </c>
      <c r="L169" s="5">
        <f ca="1">IF(Table!E170= "Teaching", 1,0)</f>
        <v>0</v>
      </c>
      <c r="M169" s="5">
        <f ca="1">IF(Table!E170= "IT", 1,0)</f>
        <v>0</v>
      </c>
      <c r="N169" s="5">
        <f ca="1">IF(Table!E170= "General Work", 1,0)</f>
        <v>0</v>
      </c>
      <c r="O169" s="13">
        <f ca="1">IF(Table!E170= "Agriculture", 1,0)</f>
        <v>1</v>
      </c>
      <c r="X169" s="34">
        <f ca="1">(Table!O170/Table!I170)</f>
        <v>43958.112420392201</v>
      </c>
      <c r="Y169" s="35"/>
      <c r="Z169" s="25"/>
      <c r="AA169"/>
      <c r="AB169"/>
      <c r="AE169">
        <f ca="1">IF(Table!T170&gt;'Solution Basic XCEL'!$AI$2, 1,0)</f>
        <v>1</v>
      </c>
      <c r="AH169">
        <f ca="1">IF(Table!T170&gt;'Solution Basic XCEL'!$AI$2, 1,0)</f>
        <v>1</v>
      </c>
      <c r="AJ169" t="s">
        <v>72</v>
      </c>
      <c r="AK169" s="28">
        <f ca="1">(Table!N170/Table!M170)</f>
        <v>0.63870744526400225</v>
      </c>
      <c r="AM169">
        <f ca="1">IF(AK169&lt;$AS$3, 1,0)</f>
        <v>0</v>
      </c>
    </row>
    <row r="170" spans="1:39" x14ac:dyDescent="0.3">
      <c r="A170" s="5">
        <f ca="1">IF(Table!B171= "Men", 1, 0)</f>
        <v>1</v>
      </c>
      <c r="B170" s="5">
        <f ca="1">IF(Table!B171 = "Women", 1, 0)</f>
        <v>0</v>
      </c>
      <c r="J170" s="12">
        <f ca="1">IF(Table!E171= "Health", 1,0)</f>
        <v>0</v>
      </c>
      <c r="K170" s="5">
        <f ca="1">IF(Table!E171= "Construction", 1,0)</f>
        <v>0</v>
      </c>
      <c r="L170" s="5">
        <f ca="1">IF(Table!E171= "Teaching", 1,0)</f>
        <v>0</v>
      </c>
      <c r="M170" s="5">
        <f ca="1">IF(Table!E171= "IT", 1,0)</f>
        <v>0</v>
      </c>
      <c r="N170" s="5">
        <f ca="1">IF(Table!E171= "General Work", 1,0)</f>
        <v>1</v>
      </c>
      <c r="O170" s="13">
        <f ca="1">IF(Table!E171= "Agriculture", 1,0)</f>
        <v>0</v>
      </c>
      <c r="X170" s="34">
        <f ca="1">(Table!O171/Table!I171)</f>
        <v>38466.252414219794</v>
      </c>
      <c r="Y170" s="35"/>
      <c r="Z170" s="25"/>
      <c r="AA170"/>
      <c r="AB170"/>
      <c r="AE170">
        <f ca="1">IF(Table!T171&gt;'Solution Basic XCEL'!$AI$2, 1,0)</f>
        <v>1</v>
      </c>
      <c r="AH170">
        <f ca="1">IF(Table!T171&gt;'Solution Basic XCEL'!$AI$2, 1,0)</f>
        <v>1</v>
      </c>
      <c r="AJ170" t="s">
        <v>72</v>
      </c>
      <c r="AK170" s="28">
        <f ca="1">(Table!N171/Table!M171)</f>
        <v>5.3253320545667115E-2</v>
      </c>
      <c r="AM170">
        <f ca="1">IF(AK170&lt;$AS$3, 1,0)</f>
        <v>1</v>
      </c>
    </row>
    <row r="171" spans="1:39" x14ac:dyDescent="0.3">
      <c r="A171" s="5">
        <f ca="1">IF(Table!B172= "Men", 1, 0)</f>
        <v>0</v>
      </c>
      <c r="B171" s="5">
        <f ca="1">IF(Table!B172 = "Women", 1, 0)</f>
        <v>1</v>
      </c>
      <c r="J171" s="12">
        <f ca="1">IF(Table!E172= "Health", 1,0)</f>
        <v>0</v>
      </c>
      <c r="K171" s="5">
        <f ca="1">IF(Table!E172= "Construction", 1,0)</f>
        <v>0</v>
      </c>
      <c r="L171" s="5">
        <f ca="1">IF(Table!E172= "Teaching", 1,0)</f>
        <v>0</v>
      </c>
      <c r="M171" s="5">
        <f ca="1">IF(Table!E172= "IT", 1,0)</f>
        <v>1</v>
      </c>
      <c r="N171" s="5">
        <f ca="1">IF(Table!E172= "General Work", 1,0)</f>
        <v>0</v>
      </c>
      <c r="O171" s="13">
        <f ca="1">IF(Table!E172= "Agriculture", 1,0)</f>
        <v>0</v>
      </c>
      <c r="X171" s="34">
        <f ca="1">(Table!O172/Table!I172)</f>
        <v>49127.555736773531</v>
      </c>
      <c r="Y171" s="35"/>
      <c r="Z171" s="25"/>
      <c r="AA171"/>
      <c r="AB171"/>
      <c r="AE171">
        <f ca="1">IF(Table!T172&gt;'Solution Basic XCEL'!$AI$2, 1,0)</f>
        <v>0</v>
      </c>
      <c r="AH171">
        <f ca="1">IF(Table!T172&gt;'Solution Basic XCEL'!$AI$2, 1,0)</f>
        <v>0</v>
      </c>
      <c r="AJ171" t="s">
        <v>72</v>
      </c>
      <c r="AK171" s="28">
        <f ca="1">(Table!N172/Table!M172)</f>
        <v>3.688787800359794E-2</v>
      </c>
      <c r="AM171">
        <f ca="1">IF(AK171&lt;$AS$3, 1,0)</f>
        <v>1</v>
      </c>
    </row>
    <row r="172" spans="1:39" x14ac:dyDescent="0.3">
      <c r="A172" s="5">
        <f ca="1">IF(Table!B173= "Men", 1, 0)</f>
        <v>0</v>
      </c>
      <c r="B172" s="5">
        <f ca="1">IF(Table!B173 = "Women", 1, 0)</f>
        <v>1</v>
      </c>
      <c r="J172" s="12">
        <f ca="1">IF(Table!E173= "Health", 1,0)</f>
        <v>0</v>
      </c>
      <c r="K172" s="5">
        <f ca="1">IF(Table!E173= "Construction", 1,0)</f>
        <v>0</v>
      </c>
      <c r="L172" s="5">
        <f ca="1">IF(Table!E173= "Teaching", 1,0)</f>
        <v>0</v>
      </c>
      <c r="M172" s="5">
        <f ca="1">IF(Table!E173= "IT", 1,0)</f>
        <v>1</v>
      </c>
      <c r="N172" s="5">
        <f ca="1">IF(Table!E173= "General Work", 1,0)</f>
        <v>0</v>
      </c>
      <c r="O172" s="13">
        <f ca="1">IF(Table!E173= "Agriculture", 1,0)</f>
        <v>0</v>
      </c>
      <c r="X172" s="34">
        <f ca="1">(Table!O173/Table!I173)</f>
        <v>3493.7389662618552</v>
      </c>
      <c r="Y172" s="35"/>
      <c r="Z172" s="25"/>
      <c r="AA172"/>
      <c r="AB172"/>
      <c r="AE172">
        <f ca="1">IF(Table!T173&gt;'Solution Basic XCEL'!$AI$2, 1,0)</f>
        <v>0</v>
      </c>
      <c r="AH172">
        <f ca="1">IF(Table!T173&gt;'Solution Basic XCEL'!$AI$2, 1,0)</f>
        <v>0</v>
      </c>
      <c r="AJ172" t="s">
        <v>72</v>
      </c>
      <c r="AK172" s="28">
        <f ca="1">(Table!N173/Table!M173)</f>
        <v>0.38647742275789521</v>
      </c>
      <c r="AM172">
        <f ca="1">IF(AK172&lt;$AS$3, 1,0)</f>
        <v>0</v>
      </c>
    </row>
    <row r="173" spans="1:39" x14ac:dyDescent="0.3">
      <c r="A173" s="5">
        <f ca="1">IF(Table!B174= "Men", 1, 0)</f>
        <v>1</v>
      </c>
      <c r="B173" s="5">
        <f ca="1">IF(Table!B174 = "Women", 1, 0)</f>
        <v>0</v>
      </c>
      <c r="J173" s="12">
        <f ca="1">IF(Table!E174= "Health", 1,0)</f>
        <v>0</v>
      </c>
      <c r="K173" s="5">
        <f ca="1">IF(Table!E174= "Construction", 1,0)</f>
        <v>0</v>
      </c>
      <c r="L173" s="5">
        <f ca="1">IF(Table!E174= "Teaching", 1,0)</f>
        <v>1</v>
      </c>
      <c r="M173" s="5">
        <f ca="1">IF(Table!E174= "IT", 1,0)</f>
        <v>0</v>
      </c>
      <c r="N173" s="5">
        <f ca="1">IF(Table!E174= "General Work", 1,0)</f>
        <v>0</v>
      </c>
      <c r="O173" s="13">
        <f ca="1">IF(Table!E174= "Agriculture", 1,0)</f>
        <v>0</v>
      </c>
      <c r="X173" s="34">
        <f ca="1">(Table!O174/Table!I174)</f>
        <v>86694.298883382595</v>
      </c>
      <c r="Y173" s="35"/>
      <c r="Z173" s="25"/>
      <c r="AA173"/>
      <c r="AB173"/>
      <c r="AE173">
        <f ca="1">IF(Table!T174&gt;'Solution Basic XCEL'!$AI$2, 1,0)</f>
        <v>1</v>
      </c>
      <c r="AH173">
        <f ca="1">IF(Table!T174&gt;'Solution Basic XCEL'!$AI$2, 1,0)</f>
        <v>1</v>
      </c>
      <c r="AJ173" t="s">
        <v>72</v>
      </c>
      <c r="AK173" s="28">
        <f ca="1">(Table!N174/Table!M174)</f>
        <v>0.36425122511436447</v>
      </c>
      <c r="AM173">
        <f ca="1">IF(AK173&lt;$AS$3, 1,0)</f>
        <v>0</v>
      </c>
    </row>
    <row r="174" spans="1:39" x14ac:dyDescent="0.3">
      <c r="A174" s="5">
        <f ca="1">IF(Table!B175= "Men", 1, 0)</f>
        <v>0</v>
      </c>
      <c r="B174" s="5">
        <f ca="1">IF(Table!B175 = "Women", 1, 0)</f>
        <v>1</v>
      </c>
      <c r="J174" s="12">
        <f ca="1">IF(Table!E175= "Health", 1,0)</f>
        <v>0</v>
      </c>
      <c r="K174" s="5">
        <f ca="1">IF(Table!E175= "Construction", 1,0)</f>
        <v>0</v>
      </c>
      <c r="L174" s="5">
        <f ca="1">IF(Table!E175= "Teaching", 1,0)</f>
        <v>0</v>
      </c>
      <c r="M174" s="5">
        <f ca="1">IF(Table!E175= "IT", 1,0)</f>
        <v>0</v>
      </c>
      <c r="N174" s="5">
        <f ca="1">IF(Table!E175= "General Work", 1,0)</f>
        <v>0</v>
      </c>
      <c r="O174" s="13">
        <f ca="1">IF(Table!E175= "Agriculture", 1,0)</f>
        <v>1</v>
      </c>
      <c r="X174" s="34">
        <f ca="1">(Table!O175/Table!I175)</f>
        <v>10405.371185377493</v>
      </c>
      <c r="Y174" s="35"/>
      <c r="Z174" s="25"/>
      <c r="AA174"/>
      <c r="AB174"/>
      <c r="AE174">
        <f ca="1">IF(Table!T175&gt;'Solution Basic XCEL'!$AI$2, 1,0)</f>
        <v>1</v>
      </c>
      <c r="AH174">
        <f ca="1">IF(Table!T175&gt;'Solution Basic XCEL'!$AI$2, 1,0)</f>
        <v>1</v>
      </c>
      <c r="AJ174" t="s">
        <v>72</v>
      </c>
      <c r="AK174" s="28">
        <f ca="1">(Table!N175/Table!M175)</f>
        <v>0.43895107244172471</v>
      </c>
      <c r="AM174">
        <f ca="1">IF(AK174&lt;$AS$3, 1,0)</f>
        <v>0</v>
      </c>
    </row>
    <row r="175" spans="1:39" x14ac:dyDescent="0.3">
      <c r="A175" s="5">
        <f ca="1">IF(Table!B176= "Men", 1, 0)</f>
        <v>1</v>
      </c>
      <c r="B175" s="5">
        <f ca="1">IF(Table!B176 = "Women", 1, 0)</f>
        <v>0</v>
      </c>
      <c r="J175" s="12">
        <f ca="1">IF(Table!E176= "Health", 1,0)</f>
        <v>0</v>
      </c>
      <c r="K175" s="5">
        <f ca="1">IF(Table!E176= "Construction", 1,0)</f>
        <v>0</v>
      </c>
      <c r="L175" s="5">
        <f ca="1">IF(Table!E176= "Teaching", 1,0)</f>
        <v>1</v>
      </c>
      <c r="M175" s="5">
        <f ca="1">IF(Table!E176= "IT", 1,0)</f>
        <v>0</v>
      </c>
      <c r="N175" s="5">
        <f ca="1">IF(Table!E176= "General Work", 1,0)</f>
        <v>0</v>
      </c>
      <c r="O175" s="13">
        <f ca="1">IF(Table!E176= "Agriculture", 1,0)</f>
        <v>0</v>
      </c>
      <c r="X175" s="34">
        <f ca="1">(Table!O176/Table!I176)</f>
        <v>59920.450799028986</v>
      </c>
      <c r="Y175" s="35"/>
      <c r="Z175" s="25"/>
      <c r="AA175"/>
      <c r="AB175"/>
      <c r="AE175">
        <f ca="1">IF(Table!T176&gt;'Solution Basic XCEL'!$AI$2, 1,0)</f>
        <v>0</v>
      </c>
      <c r="AH175">
        <f ca="1">IF(Table!T176&gt;'Solution Basic XCEL'!$AI$2, 1,0)</f>
        <v>0</v>
      </c>
      <c r="AJ175" t="s">
        <v>72</v>
      </c>
      <c r="AK175" s="28">
        <f ca="1">(Table!N176/Table!M176)</f>
        <v>8.828120793908556E-2</v>
      </c>
      <c r="AM175">
        <f ca="1">IF(AK175&lt;$AS$3, 1,0)</f>
        <v>1</v>
      </c>
    </row>
    <row r="176" spans="1:39" x14ac:dyDescent="0.3">
      <c r="A176" s="5">
        <f ca="1">IF(Table!B177= "Men", 1, 0)</f>
        <v>1</v>
      </c>
      <c r="B176" s="5">
        <f ca="1">IF(Table!B177 = "Women", 1, 0)</f>
        <v>0</v>
      </c>
      <c r="J176" s="12">
        <f ca="1">IF(Table!E177= "Health", 1,0)</f>
        <v>0</v>
      </c>
      <c r="K176" s="5">
        <f ca="1">IF(Table!E177= "Construction", 1,0)</f>
        <v>0</v>
      </c>
      <c r="L176" s="5">
        <f ca="1">IF(Table!E177= "Teaching", 1,0)</f>
        <v>0</v>
      </c>
      <c r="M176" s="5">
        <f ca="1">IF(Table!E177= "IT", 1,0)</f>
        <v>0</v>
      </c>
      <c r="N176" s="5">
        <f ca="1">IF(Table!E177= "General Work", 1,0)</f>
        <v>1</v>
      </c>
      <c r="O176" s="13">
        <f ca="1">IF(Table!E177= "Agriculture", 1,0)</f>
        <v>0</v>
      </c>
      <c r="X176" s="34">
        <f ca="1">(Table!O177/Table!I177)</f>
        <v>27281.104604306573</v>
      </c>
      <c r="Y176" s="35"/>
      <c r="Z176" s="25"/>
      <c r="AA176"/>
      <c r="AB176"/>
      <c r="AE176">
        <f ca="1">IF(Table!T177&gt;'Solution Basic XCEL'!$AI$2, 1,0)</f>
        <v>1</v>
      </c>
      <c r="AH176">
        <f ca="1">IF(Table!T177&gt;'Solution Basic XCEL'!$AI$2, 1,0)</f>
        <v>1</v>
      </c>
      <c r="AJ176" t="s">
        <v>72</v>
      </c>
      <c r="AK176" s="28">
        <f ca="1">(Table!N177/Table!M177)</f>
        <v>0.54095160494169547</v>
      </c>
      <c r="AM176">
        <f ca="1">IF(AK176&lt;$AS$3, 1,0)</f>
        <v>0</v>
      </c>
    </row>
    <row r="177" spans="1:39" x14ac:dyDescent="0.3">
      <c r="A177" s="5">
        <f ca="1">IF(Table!B178= "Men", 1, 0)</f>
        <v>1</v>
      </c>
      <c r="B177" s="5">
        <f ca="1">IF(Table!B178 = "Women", 1, 0)</f>
        <v>0</v>
      </c>
      <c r="J177" s="12">
        <f ca="1">IF(Table!E178= "Health", 1,0)</f>
        <v>0</v>
      </c>
      <c r="K177" s="5">
        <f ca="1">IF(Table!E178= "Construction", 1,0)</f>
        <v>0</v>
      </c>
      <c r="L177" s="5">
        <f ca="1">IF(Table!E178= "Teaching", 1,0)</f>
        <v>0</v>
      </c>
      <c r="M177" s="5">
        <f ca="1">IF(Table!E178= "IT", 1,0)</f>
        <v>0</v>
      </c>
      <c r="N177" s="5">
        <f ca="1">IF(Table!E178= "General Work", 1,0)</f>
        <v>0</v>
      </c>
      <c r="O177" s="13">
        <f ca="1">IF(Table!E178= "Agriculture", 1,0)</f>
        <v>1</v>
      </c>
      <c r="X177" s="34">
        <f ca="1">(Table!O178/Table!I178)</f>
        <v>53072.85159309992</v>
      </c>
      <c r="Y177" s="35"/>
      <c r="Z177" s="25"/>
      <c r="AA177"/>
      <c r="AB177"/>
      <c r="AE177">
        <f ca="1">IF(Table!T178&gt;'Solution Basic XCEL'!$AI$2, 1,0)</f>
        <v>1</v>
      </c>
      <c r="AH177">
        <f ca="1">IF(Table!T178&gt;'Solution Basic XCEL'!$AI$2, 1,0)</f>
        <v>1</v>
      </c>
      <c r="AJ177" t="s">
        <v>72</v>
      </c>
      <c r="AK177" s="28">
        <f ca="1">(Table!N178/Table!M178)</f>
        <v>0.27223134476128219</v>
      </c>
      <c r="AM177">
        <f ca="1">IF(AK177&lt;$AS$3, 1,0)</f>
        <v>1</v>
      </c>
    </row>
    <row r="178" spans="1:39" x14ac:dyDescent="0.3">
      <c r="A178" s="5">
        <f ca="1">IF(Table!B179= "Men", 1, 0)</f>
        <v>1</v>
      </c>
      <c r="B178" s="5">
        <f ca="1">IF(Table!B179 = "Women", 1, 0)</f>
        <v>0</v>
      </c>
      <c r="J178" s="12">
        <f ca="1">IF(Table!E179= "Health", 1,0)</f>
        <v>0</v>
      </c>
      <c r="K178" s="5">
        <f ca="1">IF(Table!E179= "Construction", 1,0)</f>
        <v>0</v>
      </c>
      <c r="L178" s="5">
        <f ca="1">IF(Table!E179= "Teaching", 1,0)</f>
        <v>0</v>
      </c>
      <c r="M178" s="5">
        <f ca="1">IF(Table!E179= "IT", 1,0)</f>
        <v>0</v>
      </c>
      <c r="N178" s="5">
        <f ca="1">IF(Table!E179= "General Work", 1,0)</f>
        <v>0</v>
      </c>
      <c r="O178" s="13">
        <f ca="1">IF(Table!E179= "Agriculture", 1,0)</f>
        <v>1</v>
      </c>
      <c r="X178" s="34">
        <f ca="1">(Table!O179/Table!I179)</f>
        <v>12981.583201776259</v>
      </c>
      <c r="Y178" s="35"/>
      <c r="Z178" s="25"/>
      <c r="AA178"/>
      <c r="AB178"/>
      <c r="AE178">
        <f ca="1">IF(Table!T179&gt;'Solution Basic XCEL'!$AI$2, 1,0)</f>
        <v>0</v>
      </c>
      <c r="AH178">
        <f ca="1">IF(Table!T179&gt;'Solution Basic XCEL'!$AI$2, 1,0)</f>
        <v>0</v>
      </c>
      <c r="AJ178" t="s">
        <v>72</v>
      </c>
      <c r="AK178" s="28">
        <f ca="1">(Table!N179/Table!M179)</f>
        <v>6.871860306450972E-2</v>
      </c>
      <c r="AM178">
        <f ca="1">IF(AK178&lt;$AS$3, 1,0)</f>
        <v>1</v>
      </c>
    </row>
    <row r="179" spans="1:39" x14ac:dyDescent="0.3">
      <c r="A179" s="5">
        <f ca="1">IF(Table!B180= "Men", 1, 0)</f>
        <v>0</v>
      </c>
      <c r="B179" s="5">
        <f ca="1">IF(Table!B180 = "Women", 1, 0)</f>
        <v>1</v>
      </c>
      <c r="J179" s="12">
        <f ca="1">IF(Table!E180= "Health", 1,0)</f>
        <v>1</v>
      </c>
      <c r="K179" s="5">
        <f ca="1">IF(Table!E180= "Construction", 1,0)</f>
        <v>0</v>
      </c>
      <c r="L179" s="5">
        <f ca="1">IF(Table!E180= "Teaching", 1,0)</f>
        <v>0</v>
      </c>
      <c r="M179" s="5">
        <f ca="1">IF(Table!E180= "IT", 1,0)</f>
        <v>0</v>
      </c>
      <c r="N179" s="5">
        <f ca="1">IF(Table!E180= "General Work", 1,0)</f>
        <v>0</v>
      </c>
      <c r="O179" s="13">
        <f ca="1">IF(Table!E180= "Agriculture", 1,0)</f>
        <v>0</v>
      </c>
      <c r="X179" s="34">
        <f ca="1">(Table!O180/Table!I180)</f>
        <v>17225.516680309043</v>
      </c>
      <c r="Y179" s="35"/>
      <c r="Z179" s="25"/>
      <c r="AA179"/>
      <c r="AB179"/>
      <c r="AE179">
        <f ca="1">IF(Table!T180&gt;'Solution Basic XCEL'!$AI$2, 1,0)</f>
        <v>1</v>
      </c>
      <c r="AH179">
        <f ca="1">IF(Table!T180&gt;'Solution Basic XCEL'!$AI$2, 1,0)</f>
        <v>1</v>
      </c>
      <c r="AJ179" t="s">
        <v>72</v>
      </c>
      <c r="AK179" s="28">
        <f ca="1">(Table!N180/Table!M180)</f>
        <v>0.24370875039325091</v>
      </c>
      <c r="AM179">
        <f ca="1">IF(AK179&lt;$AS$3, 1,0)</f>
        <v>1</v>
      </c>
    </row>
    <row r="180" spans="1:39" x14ac:dyDescent="0.3">
      <c r="A180" s="5">
        <f ca="1">IF(Table!B181= "Men", 1, 0)</f>
        <v>1</v>
      </c>
      <c r="B180" s="5">
        <f ca="1">IF(Table!B181 = "Women", 1, 0)</f>
        <v>0</v>
      </c>
      <c r="J180" s="12">
        <f ca="1">IF(Table!E181= "Health", 1,0)</f>
        <v>0</v>
      </c>
      <c r="K180" s="5">
        <f ca="1">IF(Table!E181= "Construction", 1,0)</f>
        <v>1</v>
      </c>
      <c r="L180" s="5">
        <f ca="1">IF(Table!E181= "Teaching", 1,0)</f>
        <v>0</v>
      </c>
      <c r="M180" s="5">
        <f ca="1">IF(Table!E181= "IT", 1,0)</f>
        <v>0</v>
      </c>
      <c r="N180" s="5">
        <f ca="1">IF(Table!E181= "General Work", 1,0)</f>
        <v>0</v>
      </c>
      <c r="O180" s="13">
        <f ca="1">IF(Table!E181= "Agriculture", 1,0)</f>
        <v>0</v>
      </c>
      <c r="X180" s="34">
        <f ca="1">(Table!O181/Table!I181)</f>
        <v>4061.9939074042722</v>
      </c>
      <c r="Y180" s="35"/>
      <c r="Z180" s="25"/>
      <c r="AA180"/>
      <c r="AB180"/>
      <c r="AE180">
        <f ca="1">IF(Table!T181&gt;'Solution Basic XCEL'!$AI$2, 1,0)</f>
        <v>1</v>
      </c>
      <c r="AH180">
        <f ca="1">IF(Table!T181&gt;'Solution Basic XCEL'!$AI$2, 1,0)</f>
        <v>1</v>
      </c>
      <c r="AJ180" t="s">
        <v>72</v>
      </c>
      <c r="AK180" s="28">
        <f ca="1">(Table!N181/Table!M181)</f>
        <v>0.47462483653405491</v>
      </c>
      <c r="AM180">
        <f ca="1">IF(AK180&lt;$AS$3, 1,0)</f>
        <v>0</v>
      </c>
    </row>
    <row r="181" spans="1:39" x14ac:dyDescent="0.3">
      <c r="A181" s="5">
        <f ca="1">IF(Table!B182= "Men", 1, 0)</f>
        <v>1</v>
      </c>
      <c r="B181" s="5">
        <f ca="1">IF(Table!B182 = "Women", 1, 0)</f>
        <v>0</v>
      </c>
      <c r="J181" s="12">
        <f ca="1">IF(Table!E182= "Health", 1,0)</f>
        <v>1</v>
      </c>
      <c r="K181" s="5">
        <f ca="1">IF(Table!E182= "Construction", 1,0)</f>
        <v>0</v>
      </c>
      <c r="L181" s="5">
        <f ca="1">IF(Table!E182= "Teaching", 1,0)</f>
        <v>0</v>
      </c>
      <c r="M181" s="5">
        <f ca="1">IF(Table!E182= "IT", 1,0)</f>
        <v>0</v>
      </c>
      <c r="N181" s="5">
        <f ca="1">IF(Table!E182= "General Work", 1,0)</f>
        <v>0</v>
      </c>
      <c r="O181" s="13">
        <f ca="1">IF(Table!E182= "Agriculture", 1,0)</f>
        <v>0</v>
      </c>
      <c r="X181" s="34">
        <f ca="1">(Table!O182/Table!I182)</f>
        <v>30701.771827386125</v>
      </c>
      <c r="Y181" s="35"/>
      <c r="Z181" s="25"/>
      <c r="AA181"/>
      <c r="AB181"/>
      <c r="AE181">
        <f ca="1">IF(Table!T182&gt;'Solution Basic XCEL'!$AI$2, 1,0)</f>
        <v>1</v>
      </c>
      <c r="AH181">
        <f ca="1">IF(Table!T182&gt;'Solution Basic XCEL'!$AI$2, 1,0)</f>
        <v>1</v>
      </c>
      <c r="AJ181" t="s">
        <v>72</v>
      </c>
      <c r="AK181" s="28">
        <f ca="1">(Table!N182/Table!M182)</f>
        <v>0.65994127601548025</v>
      </c>
      <c r="AM181">
        <f ca="1">IF(AK181&lt;$AS$3, 1,0)</f>
        <v>0</v>
      </c>
    </row>
    <row r="182" spans="1:39" x14ac:dyDescent="0.3">
      <c r="A182" s="5">
        <f ca="1">IF(Table!B183= "Men", 1, 0)</f>
        <v>0</v>
      </c>
      <c r="B182" s="5">
        <f ca="1">IF(Table!B183 = "Women", 1, 0)</f>
        <v>1</v>
      </c>
      <c r="J182" s="12">
        <f ca="1">IF(Table!E183= "Health", 1,0)</f>
        <v>0</v>
      </c>
      <c r="K182" s="5">
        <f ca="1">IF(Table!E183= "Construction", 1,0)</f>
        <v>0</v>
      </c>
      <c r="L182" s="5">
        <f ca="1">IF(Table!E183= "Teaching", 1,0)</f>
        <v>0</v>
      </c>
      <c r="M182" s="5">
        <f ca="1">IF(Table!E183= "IT", 1,0)</f>
        <v>0</v>
      </c>
      <c r="N182" s="5">
        <f ca="1">IF(Table!E183= "General Work", 1,0)</f>
        <v>1</v>
      </c>
      <c r="O182" s="13">
        <f ca="1">IF(Table!E183= "Agriculture", 1,0)</f>
        <v>0</v>
      </c>
      <c r="X182" s="34">
        <f ca="1">(Table!O183/Table!I183)</f>
        <v>47897.903756442895</v>
      </c>
      <c r="Y182" s="35"/>
      <c r="Z182" s="25"/>
      <c r="AA182"/>
      <c r="AB182"/>
      <c r="AE182">
        <f ca="1">IF(Table!T183&gt;'Solution Basic XCEL'!$AI$2, 1,0)</f>
        <v>1</v>
      </c>
      <c r="AH182">
        <f ca="1">IF(Table!T183&gt;'Solution Basic XCEL'!$AI$2, 1,0)</f>
        <v>1</v>
      </c>
      <c r="AJ182" t="s">
        <v>72</v>
      </c>
      <c r="AK182" s="28">
        <f ca="1">(Table!N183/Table!M183)</f>
        <v>0.57577765057672059</v>
      </c>
      <c r="AM182">
        <f ca="1">IF(AK182&lt;$AS$3, 1,0)</f>
        <v>0</v>
      </c>
    </row>
    <row r="183" spans="1:39" x14ac:dyDescent="0.3">
      <c r="A183" s="5">
        <f ca="1">IF(Table!B184= "Men", 1, 0)</f>
        <v>1</v>
      </c>
      <c r="B183" s="5">
        <f ca="1">IF(Table!B184 = "Women", 1, 0)</f>
        <v>0</v>
      </c>
      <c r="J183" s="12">
        <f ca="1">IF(Table!E184= "Health", 1,0)</f>
        <v>0</v>
      </c>
      <c r="K183" s="5">
        <f ca="1">IF(Table!E184= "Construction", 1,0)</f>
        <v>0</v>
      </c>
      <c r="L183" s="5">
        <f ca="1">IF(Table!E184= "Teaching", 1,0)</f>
        <v>0</v>
      </c>
      <c r="M183" s="5">
        <f ca="1">IF(Table!E184= "IT", 1,0)</f>
        <v>1</v>
      </c>
      <c r="N183" s="5">
        <f ca="1">IF(Table!E184= "General Work", 1,0)</f>
        <v>0</v>
      </c>
      <c r="O183" s="13">
        <f ca="1">IF(Table!E184= "Agriculture", 1,0)</f>
        <v>0</v>
      </c>
      <c r="X183" s="34">
        <f ca="1">(Table!O184/Table!I184)</f>
        <v>17753.067611334227</v>
      </c>
      <c r="Y183" s="35"/>
      <c r="Z183" s="25"/>
      <c r="AA183"/>
      <c r="AB183"/>
      <c r="AE183">
        <f ca="1">IF(Table!T184&gt;'Solution Basic XCEL'!$AI$2, 1,0)</f>
        <v>1</v>
      </c>
      <c r="AH183">
        <f ca="1">IF(Table!T184&gt;'Solution Basic XCEL'!$AI$2, 1,0)</f>
        <v>1</v>
      </c>
      <c r="AJ183" t="s">
        <v>72</v>
      </c>
      <c r="AK183" s="28">
        <f ca="1">(Table!N184/Table!M184)</f>
        <v>0.18192315068442422</v>
      </c>
      <c r="AM183">
        <f ca="1">IF(AK183&lt;$AS$3, 1,0)</f>
        <v>1</v>
      </c>
    </row>
    <row r="184" spans="1:39" x14ac:dyDescent="0.3">
      <c r="A184" s="5">
        <f ca="1">IF(Table!B185= "Men", 1, 0)</f>
        <v>1</v>
      </c>
      <c r="B184" s="5">
        <f ca="1">IF(Table!B185 = "Women", 1, 0)</f>
        <v>0</v>
      </c>
      <c r="J184" s="12">
        <f ca="1">IF(Table!E185= "Health", 1,0)</f>
        <v>0</v>
      </c>
      <c r="K184" s="5">
        <f ca="1">IF(Table!E185= "Construction", 1,0)</f>
        <v>0</v>
      </c>
      <c r="L184" s="5">
        <f ca="1">IF(Table!E185= "Teaching", 1,0)</f>
        <v>0</v>
      </c>
      <c r="M184" s="5">
        <f ca="1">IF(Table!E185= "IT", 1,0)</f>
        <v>0</v>
      </c>
      <c r="N184" s="5">
        <f ca="1">IF(Table!E185= "General Work", 1,0)</f>
        <v>1</v>
      </c>
      <c r="O184" s="13">
        <f ca="1">IF(Table!E185= "Agriculture", 1,0)</f>
        <v>0</v>
      </c>
      <c r="X184" s="34">
        <f ca="1">(Table!O185/Table!I185)</f>
        <v>3590.0944128977976</v>
      </c>
      <c r="Y184" s="35"/>
      <c r="Z184" s="25"/>
      <c r="AA184"/>
      <c r="AB184"/>
      <c r="AE184">
        <f ca="1">IF(Table!T185&gt;'Solution Basic XCEL'!$AI$2, 1,0)</f>
        <v>1</v>
      </c>
      <c r="AH184">
        <f ca="1">IF(Table!T185&gt;'Solution Basic XCEL'!$AI$2, 1,0)</f>
        <v>1</v>
      </c>
      <c r="AJ184" t="s">
        <v>72</v>
      </c>
      <c r="AK184" s="28">
        <f ca="1">(Table!N185/Table!M185)</f>
        <v>0.31870852466877997</v>
      </c>
      <c r="AM184">
        <f ca="1">IF(AK184&lt;$AS$3, 1,0)</f>
        <v>0</v>
      </c>
    </row>
    <row r="185" spans="1:39" x14ac:dyDescent="0.3">
      <c r="A185" s="5">
        <f ca="1">IF(Table!B186= "Men", 1, 0)</f>
        <v>0</v>
      </c>
      <c r="B185" s="5">
        <f ca="1">IF(Table!B186 = "Women", 1, 0)</f>
        <v>1</v>
      </c>
      <c r="J185" s="12">
        <f ca="1">IF(Table!E186= "Health", 1,0)</f>
        <v>0</v>
      </c>
      <c r="K185" s="5">
        <f ca="1">IF(Table!E186= "Construction", 1,0)</f>
        <v>0</v>
      </c>
      <c r="L185" s="5">
        <f ca="1">IF(Table!E186= "Teaching", 1,0)</f>
        <v>1</v>
      </c>
      <c r="M185" s="5">
        <f ca="1">IF(Table!E186= "IT", 1,0)</f>
        <v>0</v>
      </c>
      <c r="N185" s="5">
        <f ca="1">IF(Table!E186= "General Work", 1,0)</f>
        <v>0</v>
      </c>
      <c r="O185" s="13">
        <f ca="1">IF(Table!E186= "Agriculture", 1,0)</f>
        <v>0</v>
      </c>
      <c r="X185" s="34">
        <f ca="1">(Table!O186/Table!I186)</f>
        <v>77471.008248087164</v>
      </c>
      <c r="Y185" s="35"/>
      <c r="Z185" s="25"/>
      <c r="AA185"/>
      <c r="AB185"/>
      <c r="AE185">
        <f ca="1">IF(Table!T186&gt;'Solution Basic XCEL'!$AI$2, 1,0)</f>
        <v>1</v>
      </c>
      <c r="AH185">
        <f ca="1">IF(Table!T186&gt;'Solution Basic XCEL'!$AI$2, 1,0)</f>
        <v>1</v>
      </c>
      <c r="AJ185" t="s">
        <v>72</v>
      </c>
      <c r="AK185" s="28">
        <f ca="1">(Table!N186/Table!M186)</f>
        <v>0.92002831444675226</v>
      </c>
      <c r="AM185">
        <f ca="1">IF(AK185&lt;$AS$3, 1,0)</f>
        <v>0</v>
      </c>
    </row>
    <row r="186" spans="1:39" x14ac:dyDescent="0.3">
      <c r="A186" s="5">
        <f ca="1">IF(Table!B187= "Men", 1, 0)</f>
        <v>1</v>
      </c>
      <c r="B186" s="5">
        <f ca="1">IF(Table!B187 = "Women", 1, 0)</f>
        <v>0</v>
      </c>
      <c r="J186" s="12">
        <f ca="1">IF(Table!E187= "Health", 1,0)</f>
        <v>0</v>
      </c>
      <c r="K186" s="5">
        <f ca="1">IF(Table!E187= "Construction", 1,0)</f>
        <v>0</v>
      </c>
      <c r="L186" s="5">
        <f ca="1">IF(Table!E187= "Teaching", 1,0)</f>
        <v>1</v>
      </c>
      <c r="M186" s="5">
        <f ca="1">IF(Table!E187= "IT", 1,0)</f>
        <v>0</v>
      </c>
      <c r="N186" s="5">
        <f ca="1">IF(Table!E187= "General Work", 1,0)</f>
        <v>0</v>
      </c>
      <c r="O186" s="13">
        <f ca="1">IF(Table!E187= "Agriculture", 1,0)</f>
        <v>0</v>
      </c>
      <c r="X186" s="34">
        <f ca="1">(Table!O187/Table!I187)</f>
        <v>13480.134562198526</v>
      </c>
      <c r="Y186" s="35"/>
      <c r="Z186" s="25"/>
      <c r="AA186"/>
      <c r="AB186"/>
      <c r="AE186">
        <f ca="1">IF(Table!T187&gt;'Solution Basic XCEL'!$AI$2, 1,0)</f>
        <v>1</v>
      </c>
      <c r="AH186">
        <f ca="1">IF(Table!T187&gt;'Solution Basic XCEL'!$AI$2, 1,0)</f>
        <v>1</v>
      </c>
      <c r="AJ186" t="s">
        <v>72</v>
      </c>
      <c r="AK186" s="28">
        <f ca="1">(Table!N187/Table!M187)</f>
        <v>0.98874262872961449</v>
      </c>
      <c r="AM186">
        <f ca="1">IF(AK186&lt;$AS$3, 1,0)</f>
        <v>0</v>
      </c>
    </row>
    <row r="187" spans="1:39" x14ac:dyDescent="0.3">
      <c r="A187" s="5">
        <f ca="1">IF(Table!B188= "Men", 1, 0)</f>
        <v>0</v>
      </c>
      <c r="B187" s="5">
        <f ca="1">IF(Table!B188 = "Women", 1, 0)</f>
        <v>1</v>
      </c>
      <c r="J187" s="12">
        <f ca="1">IF(Table!E188= "Health", 1,0)</f>
        <v>0</v>
      </c>
      <c r="K187" s="5">
        <f ca="1">IF(Table!E188= "Construction", 1,0)</f>
        <v>1</v>
      </c>
      <c r="L187" s="5">
        <f ca="1">IF(Table!E188= "Teaching", 1,0)</f>
        <v>0</v>
      </c>
      <c r="M187" s="5">
        <f ca="1">IF(Table!E188= "IT", 1,0)</f>
        <v>0</v>
      </c>
      <c r="N187" s="5">
        <f ca="1">IF(Table!E188= "General Work", 1,0)</f>
        <v>0</v>
      </c>
      <c r="O187" s="13">
        <f ca="1">IF(Table!E188= "Agriculture", 1,0)</f>
        <v>0</v>
      </c>
      <c r="X187" s="34">
        <f ca="1">(Table!O188/Table!I188)</f>
        <v>46844.593620138243</v>
      </c>
      <c r="Y187" s="35"/>
      <c r="Z187" s="25"/>
      <c r="AA187"/>
      <c r="AB187"/>
      <c r="AE187">
        <f ca="1">IF(Table!T188&gt;'Solution Basic XCEL'!$AI$2, 1,0)</f>
        <v>1</v>
      </c>
      <c r="AH187">
        <f ca="1">IF(Table!T188&gt;'Solution Basic XCEL'!$AI$2, 1,0)</f>
        <v>1</v>
      </c>
      <c r="AJ187" t="s">
        <v>72</v>
      </c>
      <c r="AK187" s="28">
        <f ca="1">(Table!N188/Table!M188)</f>
        <v>0.50096510566658059</v>
      </c>
      <c r="AM187">
        <f ca="1">IF(AK187&lt;$AS$3, 1,0)</f>
        <v>0</v>
      </c>
    </row>
    <row r="188" spans="1:39" x14ac:dyDescent="0.3">
      <c r="A188" s="5">
        <f ca="1">IF(Table!B189= "Men", 1, 0)</f>
        <v>0</v>
      </c>
      <c r="B188" s="5">
        <f ca="1">IF(Table!B189 = "Women", 1, 0)</f>
        <v>1</v>
      </c>
      <c r="J188" s="12">
        <f ca="1">IF(Table!E189= "Health", 1,0)</f>
        <v>0</v>
      </c>
      <c r="K188" s="5">
        <f ca="1">IF(Table!E189= "Construction", 1,0)</f>
        <v>1</v>
      </c>
      <c r="L188" s="5">
        <f ca="1">IF(Table!E189= "Teaching", 1,0)</f>
        <v>0</v>
      </c>
      <c r="M188" s="5">
        <f ca="1">IF(Table!E189= "IT", 1,0)</f>
        <v>0</v>
      </c>
      <c r="N188" s="5">
        <f ca="1">IF(Table!E189= "General Work", 1,0)</f>
        <v>0</v>
      </c>
      <c r="O188" s="13">
        <f ca="1">IF(Table!E189= "Agriculture", 1,0)</f>
        <v>0</v>
      </c>
      <c r="X188" s="34">
        <f ca="1">(Table!O189/Table!I189)</f>
        <v>36894.120768791065</v>
      </c>
      <c r="Y188" s="35"/>
      <c r="Z188" s="25"/>
      <c r="AA188"/>
      <c r="AB188"/>
      <c r="AE188">
        <f ca="1">IF(Table!T189&gt;'Solution Basic XCEL'!$AI$2, 1,0)</f>
        <v>1</v>
      </c>
      <c r="AH188">
        <f ca="1">IF(Table!T189&gt;'Solution Basic XCEL'!$AI$2, 1,0)</f>
        <v>1</v>
      </c>
      <c r="AJ188" t="s">
        <v>72</v>
      </c>
      <c r="AK188" s="28">
        <f ca="1">(Table!N189/Table!M189)</f>
        <v>0.94624181869902768</v>
      </c>
      <c r="AM188">
        <f ca="1">IF(AK188&lt;$AS$3, 1,0)</f>
        <v>0</v>
      </c>
    </row>
    <row r="189" spans="1:39" x14ac:dyDescent="0.3">
      <c r="A189" s="5">
        <f ca="1">IF(Table!B190= "Men", 1, 0)</f>
        <v>0</v>
      </c>
      <c r="B189" s="5">
        <f ca="1">IF(Table!B190 = "Women", 1, 0)</f>
        <v>1</v>
      </c>
      <c r="J189" s="12">
        <f ca="1">IF(Table!E190= "Health", 1,0)</f>
        <v>0</v>
      </c>
      <c r="K189" s="5">
        <f ca="1">IF(Table!E190= "Construction", 1,0)</f>
        <v>1</v>
      </c>
      <c r="L189" s="5">
        <f ca="1">IF(Table!E190= "Teaching", 1,0)</f>
        <v>0</v>
      </c>
      <c r="M189" s="5">
        <f ca="1">IF(Table!E190= "IT", 1,0)</f>
        <v>0</v>
      </c>
      <c r="N189" s="5">
        <f ca="1">IF(Table!E190= "General Work", 1,0)</f>
        <v>0</v>
      </c>
      <c r="O189" s="13">
        <f ca="1">IF(Table!E190= "Agriculture", 1,0)</f>
        <v>0</v>
      </c>
      <c r="X189" s="34">
        <f ca="1">(Table!O190/Table!I190)</f>
        <v>15491.6575350238</v>
      </c>
      <c r="Y189" s="35"/>
      <c r="Z189" s="25"/>
      <c r="AA189"/>
      <c r="AB189"/>
      <c r="AE189">
        <f ca="1">IF(Table!T190&gt;'Solution Basic XCEL'!$AI$2, 1,0)</f>
        <v>1</v>
      </c>
      <c r="AH189">
        <f ca="1">IF(Table!T190&gt;'Solution Basic XCEL'!$AI$2, 1,0)</f>
        <v>1</v>
      </c>
      <c r="AJ189" t="s">
        <v>72</v>
      </c>
      <c r="AK189" s="28">
        <f ca="1">(Table!N190/Table!M190)</f>
        <v>0.32508680371542364</v>
      </c>
      <c r="AM189">
        <f ca="1">IF(AK189&lt;$AS$3, 1,0)</f>
        <v>0</v>
      </c>
    </row>
    <row r="190" spans="1:39" x14ac:dyDescent="0.3">
      <c r="A190" s="5">
        <f ca="1">IF(Table!B191= "Men", 1, 0)</f>
        <v>1</v>
      </c>
      <c r="B190" s="5">
        <f ca="1">IF(Table!B191 = "Women", 1, 0)</f>
        <v>0</v>
      </c>
      <c r="J190" s="12">
        <f ca="1">IF(Table!E191= "Health", 1,0)</f>
        <v>0</v>
      </c>
      <c r="K190" s="5">
        <f ca="1">IF(Table!E191= "Construction", 1,0)</f>
        <v>0</v>
      </c>
      <c r="L190" s="5">
        <f ca="1">IF(Table!E191= "Teaching", 1,0)</f>
        <v>0</v>
      </c>
      <c r="M190" s="5">
        <f ca="1">IF(Table!E191= "IT", 1,0)</f>
        <v>1</v>
      </c>
      <c r="N190" s="5">
        <f ca="1">IF(Table!E191= "General Work", 1,0)</f>
        <v>0</v>
      </c>
      <c r="O190" s="13">
        <f ca="1">IF(Table!E191= "Agriculture", 1,0)</f>
        <v>0</v>
      </c>
      <c r="X190" s="34">
        <f ca="1">(Table!O191/Table!I191)</f>
        <v>55031.639646191616</v>
      </c>
      <c r="Y190" s="35"/>
      <c r="Z190" s="25"/>
      <c r="AA190"/>
      <c r="AB190"/>
      <c r="AE190">
        <f ca="1">IF(Table!T191&gt;'Solution Basic XCEL'!$AI$2, 1,0)</f>
        <v>1</v>
      </c>
      <c r="AH190">
        <f ca="1">IF(Table!T191&gt;'Solution Basic XCEL'!$AI$2, 1,0)</f>
        <v>1</v>
      </c>
      <c r="AJ190" t="s">
        <v>72</v>
      </c>
      <c r="AK190" s="28">
        <f ca="1">(Table!N191/Table!M191)</f>
        <v>0.67515325733656051</v>
      </c>
      <c r="AM190">
        <f ca="1">IF(AK190&lt;$AS$3, 1,0)</f>
        <v>0</v>
      </c>
    </row>
    <row r="191" spans="1:39" x14ac:dyDescent="0.3">
      <c r="A191" s="5">
        <f ca="1">IF(Table!B192= "Men", 1, 0)</f>
        <v>0</v>
      </c>
      <c r="B191" s="5">
        <f ca="1">IF(Table!B192 = "Women", 1, 0)</f>
        <v>1</v>
      </c>
      <c r="J191" s="12">
        <f ca="1">IF(Table!E192= "Health", 1,0)</f>
        <v>1</v>
      </c>
      <c r="K191" s="5">
        <f ca="1">IF(Table!E192= "Construction", 1,0)</f>
        <v>0</v>
      </c>
      <c r="L191" s="5">
        <f ca="1">IF(Table!E192= "Teaching", 1,0)</f>
        <v>0</v>
      </c>
      <c r="M191" s="5">
        <f ca="1">IF(Table!E192= "IT", 1,0)</f>
        <v>0</v>
      </c>
      <c r="N191" s="5">
        <f ca="1">IF(Table!E192= "General Work", 1,0)</f>
        <v>0</v>
      </c>
      <c r="O191" s="13">
        <f ca="1">IF(Table!E192= "Agriculture", 1,0)</f>
        <v>0</v>
      </c>
      <c r="X191" s="34">
        <f ca="1">(Table!O192/Table!I192)</f>
        <v>25156.224511039592</v>
      </c>
      <c r="Y191" s="35"/>
      <c r="Z191" s="25"/>
      <c r="AA191"/>
      <c r="AB191"/>
      <c r="AE191">
        <f ca="1">IF(Table!T192&gt;'Solution Basic XCEL'!$AI$2, 1,0)</f>
        <v>0</v>
      </c>
      <c r="AH191">
        <f ca="1">IF(Table!T192&gt;'Solution Basic XCEL'!$AI$2, 1,0)</f>
        <v>0</v>
      </c>
      <c r="AJ191" t="s">
        <v>72</v>
      </c>
      <c r="AK191" s="28">
        <f ca="1">(Table!N192/Table!M192)</f>
        <v>0.31040205358091</v>
      </c>
      <c r="AM191">
        <f ca="1">IF(AK191&lt;$AS$3, 1,0)</f>
        <v>0</v>
      </c>
    </row>
    <row r="192" spans="1:39" x14ac:dyDescent="0.3">
      <c r="A192" s="5">
        <f ca="1">IF(Table!B193= "Men", 1, 0)</f>
        <v>0</v>
      </c>
      <c r="B192" s="5">
        <f ca="1">IF(Table!B193 = "Women", 1, 0)</f>
        <v>1</v>
      </c>
      <c r="J192" s="12">
        <f ca="1">IF(Table!E193= "Health", 1,0)</f>
        <v>0</v>
      </c>
      <c r="K192" s="5">
        <f ca="1">IF(Table!E193= "Construction", 1,0)</f>
        <v>0</v>
      </c>
      <c r="L192" s="5">
        <f ca="1">IF(Table!E193= "Teaching", 1,0)</f>
        <v>0</v>
      </c>
      <c r="M192" s="5">
        <f ca="1">IF(Table!E193= "IT", 1,0)</f>
        <v>0</v>
      </c>
      <c r="N192" s="5">
        <f ca="1">IF(Table!E193= "General Work", 1,0)</f>
        <v>1</v>
      </c>
      <c r="O192" s="13">
        <f ca="1">IF(Table!E193= "Agriculture", 1,0)</f>
        <v>0</v>
      </c>
      <c r="X192" s="34">
        <f ca="1">(Table!O193/Table!I193)</f>
        <v>16297.749830004173</v>
      </c>
      <c r="Y192" s="35"/>
      <c r="Z192" s="25"/>
      <c r="AA192"/>
      <c r="AB192"/>
      <c r="AE192">
        <f ca="1">IF(Table!T193&gt;'Solution Basic XCEL'!$AI$2, 1,0)</f>
        <v>0</v>
      </c>
      <c r="AH192">
        <f ca="1">IF(Table!T193&gt;'Solution Basic XCEL'!$AI$2, 1,0)</f>
        <v>0</v>
      </c>
      <c r="AJ192" t="s">
        <v>72</v>
      </c>
      <c r="AK192" s="28">
        <f ca="1">(Table!N193/Table!M193)</f>
        <v>0.17091838508740986</v>
      </c>
      <c r="AM192">
        <f ca="1">IF(AK192&lt;$AS$3, 1,0)</f>
        <v>1</v>
      </c>
    </row>
    <row r="193" spans="1:39" x14ac:dyDescent="0.3">
      <c r="A193" s="5">
        <f ca="1">IF(Table!B194= "Men", 1, 0)</f>
        <v>0</v>
      </c>
      <c r="B193" s="5">
        <f ca="1">IF(Table!B194 = "Women", 1, 0)</f>
        <v>1</v>
      </c>
      <c r="J193" s="12">
        <f ca="1">IF(Table!E194= "Health", 1,0)</f>
        <v>0</v>
      </c>
      <c r="K193" s="5">
        <f ca="1">IF(Table!E194= "Construction", 1,0)</f>
        <v>0</v>
      </c>
      <c r="L193" s="5">
        <f ca="1">IF(Table!E194= "Teaching", 1,0)</f>
        <v>0</v>
      </c>
      <c r="M193" s="5">
        <f ca="1">IF(Table!E194= "IT", 1,0)</f>
        <v>0</v>
      </c>
      <c r="N193" s="5">
        <f ca="1">IF(Table!E194= "General Work", 1,0)</f>
        <v>1</v>
      </c>
      <c r="O193" s="13">
        <f ca="1">IF(Table!E194= "Agriculture", 1,0)</f>
        <v>0</v>
      </c>
      <c r="X193" s="34">
        <f ca="1">(Table!O194/Table!I194)</f>
        <v>9014.1276683354045</v>
      </c>
      <c r="Y193" s="35"/>
      <c r="Z193" s="25"/>
      <c r="AA193"/>
      <c r="AB193"/>
      <c r="AE193">
        <f ca="1">IF(Table!T194&gt;'Solution Basic XCEL'!$AI$2, 1,0)</f>
        <v>0</v>
      </c>
      <c r="AH193">
        <f ca="1">IF(Table!T194&gt;'Solution Basic XCEL'!$AI$2, 1,0)</f>
        <v>0</v>
      </c>
      <c r="AJ193" t="s">
        <v>72</v>
      </c>
      <c r="AK193" s="28">
        <f ca="1">(Table!N194/Table!M194)</f>
        <v>2.5072730701549358E-2</v>
      </c>
      <c r="AM193">
        <f ca="1">IF(AK193&lt;$AS$3, 1,0)</f>
        <v>1</v>
      </c>
    </row>
    <row r="194" spans="1:39" x14ac:dyDescent="0.3">
      <c r="A194" s="5">
        <f ca="1">IF(Table!B195= "Men", 1, 0)</f>
        <v>1</v>
      </c>
      <c r="B194" s="5">
        <f ca="1">IF(Table!B195 = "Women", 1, 0)</f>
        <v>0</v>
      </c>
      <c r="J194" s="12">
        <f ca="1">IF(Table!E195= "Health", 1,0)</f>
        <v>0</v>
      </c>
      <c r="K194" s="5">
        <f ca="1">IF(Table!E195= "Construction", 1,0)</f>
        <v>0</v>
      </c>
      <c r="L194" s="5">
        <f ca="1">IF(Table!E195= "Teaching", 1,0)</f>
        <v>0</v>
      </c>
      <c r="M194" s="5">
        <f ca="1">IF(Table!E195= "IT", 1,0)</f>
        <v>1</v>
      </c>
      <c r="N194" s="5">
        <f ca="1">IF(Table!E195= "General Work", 1,0)</f>
        <v>0</v>
      </c>
      <c r="O194" s="13">
        <f ca="1">IF(Table!E195= "Agriculture", 1,0)</f>
        <v>0</v>
      </c>
      <c r="X194" s="34">
        <f ca="1">(Table!O195/Table!I195)</f>
        <v>12558.308359985233</v>
      </c>
      <c r="Y194" s="35"/>
      <c r="Z194" s="25"/>
      <c r="AA194"/>
      <c r="AB194"/>
      <c r="AE194">
        <f ca="1">IF(Table!T195&gt;'Solution Basic XCEL'!$AI$2, 1,0)</f>
        <v>1</v>
      </c>
      <c r="AH194">
        <f ca="1">IF(Table!T195&gt;'Solution Basic XCEL'!$AI$2, 1,0)</f>
        <v>1</v>
      </c>
      <c r="AJ194" t="s">
        <v>72</v>
      </c>
      <c r="AK194" s="28">
        <f ca="1">(Table!N195/Table!M195)</f>
        <v>0.42234085264341142</v>
      </c>
      <c r="AM194">
        <f ca="1">IF(AK194&lt;$AS$3, 1,0)</f>
        <v>0</v>
      </c>
    </row>
    <row r="195" spans="1:39" x14ac:dyDescent="0.3">
      <c r="A195" s="5">
        <f ca="1">IF(Table!B196= "Men", 1, 0)</f>
        <v>0</v>
      </c>
      <c r="B195" s="5">
        <f ca="1">IF(Table!B196 = "Women", 1, 0)</f>
        <v>1</v>
      </c>
      <c r="J195" s="12">
        <f ca="1">IF(Table!E196= "Health", 1,0)</f>
        <v>0</v>
      </c>
      <c r="K195" s="5">
        <f ca="1">IF(Table!E196= "Construction", 1,0)</f>
        <v>1</v>
      </c>
      <c r="L195" s="5">
        <f ca="1">IF(Table!E196= "Teaching", 1,0)</f>
        <v>0</v>
      </c>
      <c r="M195" s="5">
        <f ca="1">IF(Table!E196= "IT", 1,0)</f>
        <v>0</v>
      </c>
      <c r="N195" s="5">
        <f ca="1">IF(Table!E196= "General Work", 1,0)</f>
        <v>0</v>
      </c>
      <c r="O195" s="13">
        <f ca="1">IF(Table!E196= "Agriculture", 1,0)</f>
        <v>0</v>
      </c>
      <c r="X195" s="34">
        <f ca="1">(Table!O196/Table!I196)</f>
        <v>4186.4021482277049</v>
      </c>
      <c r="Y195" s="35"/>
      <c r="Z195" s="25"/>
      <c r="AA195"/>
      <c r="AB195"/>
      <c r="AE195">
        <f ca="1">IF(Table!T196&gt;'Solution Basic XCEL'!$AI$2, 1,0)</f>
        <v>1</v>
      </c>
      <c r="AH195">
        <f ca="1">IF(Table!T196&gt;'Solution Basic XCEL'!$AI$2, 1,0)</f>
        <v>1</v>
      </c>
      <c r="AJ195" t="s">
        <v>72</v>
      </c>
      <c r="AK195" s="28">
        <f ca="1">(Table!N196/Table!M196)</f>
        <v>0.59442660578834539</v>
      </c>
      <c r="AM195">
        <f ca="1">IF(AK195&lt;$AS$3, 1,0)</f>
        <v>0</v>
      </c>
    </row>
    <row r="196" spans="1:39" x14ac:dyDescent="0.3">
      <c r="A196" s="5">
        <f ca="1">IF(Table!B197= "Men", 1, 0)</f>
        <v>0</v>
      </c>
      <c r="B196" s="5">
        <f ca="1">IF(Table!B197 = "Women", 1, 0)</f>
        <v>1</v>
      </c>
      <c r="J196" s="12">
        <f ca="1">IF(Table!E197= "Health", 1,0)</f>
        <v>1</v>
      </c>
      <c r="K196" s="5">
        <f ca="1">IF(Table!E197= "Construction", 1,0)</f>
        <v>0</v>
      </c>
      <c r="L196" s="5">
        <f ca="1">IF(Table!E197= "Teaching", 1,0)</f>
        <v>0</v>
      </c>
      <c r="M196" s="5">
        <f ca="1">IF(Table!E197= "IT", 1,0)</f>
        <v>0</v>
      </c>
      <c r="N196" s="5">
        <f ca="1">IF(Table!E197= "General Work", 1,0)</f>
        <v>0</v>
      </c>
      <c r="O196" s="13">
        <f ca="1">IF(Table!E197= "Agriculture", 1,0)</f>
        <v>0</v>
      </c>
      <c r="X196" s="34">
        <f ca="1">(Table!O197/Table!I197)</f>
        <v>11417.050676855883</v>
      </c>
      <c r="Y196" s="35"/>
      <c r="Z196" s="25"/>
      <c r="AA196"/>
      <c r="AB196"/>
      <c r="AE196">
        <f ca="1">IF(Table!T197&gt;'Solution Basic XCEL'!$AI$2, 1,0)</f>
        <v>1</v>
      </c>
      <c r="AH196">
        <f ca="1">IF(Table!T197&gt;'Solution Basic XCEL'!$AI$2, 1,0)</f>
        <v>1</v>
      </c>
      <c r="AJ196" t="s">
        <v>72</v>
      </c>
      <c r="AK196" s="28">
        <f ca="1">(Table!N197/Table!M197)</f>
        <v>0.90172251710875373</v>
      </c>
      <c r="AM196">
        <f ca="1">IF(AK196&lt;$AS$3, 1,0)</f>
        <v>0</v>
      </c>
    </row>
    <row r="197" spans="1:39" x14ac:dyDescent="0.3">
      <c r="A197" s="5">
        <f ca="1">IF(Table!B198= "Men", 1, 0)</f>
        <v>1</v>
      </c>
      <c r="B197" s="5">
        <f ca="1">IF(Table!B198 = "Women", 1, 0)</f>
        <v>0</v>
      </c>
      <c r="J197" s="12">
        <f ca="1">IF(Table!E198= "Health", 1,0)</f>
        <v>1</v>
      </c>
      <c r="K197" s="5">
        <f ca="1">IF(Table!E198= "Construction", 1,0)</f>
        <v>0</v>
      </c>
      <c r="L197" s="5">
        <f ca="1">IF(Table!E198= "Teaching", 1,0)</f>
        <v>0</v>
      </c>
      <c r="M197" s="5">
        <f ca="1">IF(Table!E198= "IT", 1,0)</f>
        <v>0</v>
      </c>
      <c r="N197" s="5">
        <f ca="1">IF(Table!E198= "General Work", 1,0)</f>
        <v>0</v>
      </c>
      <c r="O197" s="13">
        <f ca="1">IF(Table!E198= "Agriculture", 1,0)</f>
        <v>0</v>
      </c>
      <c r="X197" s="34">
        <f ca="1">(Table!O198/Table!I198)</f>
        <v>71988.544612783167</v>
      </c>
      <c r="Y197" s="35"/>
      <c r="Z197" s="25"/>
      <c r="AA197"/>
      <c r="AB197"/>
      <c r="AE197">
        <f ca="1">IF(Table!T198&gt;'Solution Basic XCEL'!$AI$2, 1,0)</f>
        <v>1</v>
      </c>
      <c r="AH197">
        <f ca="1">IF(Table!T198&gt;'Solution Basic XCEL'!$AI$2, 1,0)</f>
        <v>1</v>
      </c>
      <c r="AJ197" t="s">
        <v>72</v>
      </c>
      <c r="AK197" s="28">
        <f ca="1">(Table!N198/Table!M198)</f>
        <v>0.90490742483606557</v>
      </c>
      <c r="AM197">
        <f ca="1">IF(AK197&lt;$AS$3, 1,0)</f>
        <v>0</v>
      </c>
    </row>
    <row r="198" spans="1:39" x14ac:dyDescent="0.3">
      <c r="A198" s="5">
        <f ca="1">IF(Table!B199= "Men", 1, 0)</f>
        <v>1</v>
      </c>
      <c r="B198" s="5">
        <f ca="1">IF(Table!B199 = "Women", 1, 0)</f>
        <v>0</v>
      </c>
      <c r="J198" s="12">
        <f ca="1">IF(Table!E199= "Health", 1,0)</f>
        <v>1</v>
      </c>
      <c r="K198" s="5">
        <f ca="1">IF(Table!E199= "Construction", 1,0)</f>
        <v>0</v>
      </c>
      <c r="L198" s="5">
        <f ca="1">IF(Table!E199= "Teaching", 1,0)</f>
        <v>0</v>
      </c>
      <c r="M198" s="5">
        <f ca="1">IF(Table!E199= "IT", 1,0)</f>
        <v>0</v>
      </c>
      <c r="N198" s="5">
        <f ca="1">IF(Table!E199= "General Work", 1,0)</f>
        <v>0</v>
      </c>
      <c r="O198" s="13">
        <f ca="1">IF(Table!E199= "Agriculture", 1,0)</f>
        <v>0</v>
      </c>
      <c r="X198" s="34">
        <f ca="1">(Table!O199/Table!I199)</f>
        <v>18645.923792413749</v>
      </c>
      <c r="Y198" s="35"/>
      <c r="Z198" s="25"/>
      <c r="AA198"/>
      <c r="AB198"/>
      <c r="AE198">
        <f ca="1">IF(Table!T199&gt;'Solution Basic XCEL'!$AI$2, 1,0)</f>
        <v>1</v>
      </c>
      <c r="AH198">
        <f ca="1">IF(Table!T199&gt;'Solution Basic XCEL'!$AI$2, 1,0)</f>
        <v>1</v>
      </c>
      <c r="AJ198" t="s">
        <v>72</v>
      </c>
      <c r="AK198" s="28">
        <f ca="1">(Table!N199/Table!M199)</f>
        <v>0.24544168525752774</v>
      </c>
      <c r="AM198">
        <f ca="1">IF(AK198&lt;$AS$3, 1,0)</f>
        <v>1</v>
      </c>
    </row>
    <row r="199" spans="1:39" x14ac:dyDescent="0.3">
      <c r="A199" s="5">
        <f ca="1">IF(Table!B200= "Men", 1, 0)</f>
        <v>0</v>
      </c>
      <c r="B199" s="5">
        <f ca="1">IF(Table!B200 = "Women", 1, 0)</f>
        <v>1</v>
      </c>
      <c r="J199" s="12">
        <f ca="1">IF(Table!E200= "Health", 1,0)</f>
        <v>0</v>
      </c>
      <c r="K199" s="5">
        <f ca="1">IF(Table!E200= "Construction", 1,0)</f>
        <v>1</v>
      </c>
      <c r="L199" s="5">
        <f ca="1">IF(Table!E200= "Teaching", 1,0)</f>
        <v>0</v>
      </c>
      <c r="M199" s="5">
        <f ca="1">IF(Table!E200= "IT", 1,0)</f>
        <v>0</v>
      </c>
      <c r="N199" s="5">
        <f ca="1">IF(Table!E200= "General Work", 1,0)</f>
        <v>0</v>
      </c>
      <c r="O199" s="13">
        <f ca="1">IF(Table!E200= "Agriculture", 1,0)</f>
        <v>0</v>
      </c>
      <c r="X199" s="34">
        <f ca="1">(Table!O200/Table!I200)</f>
        <v>1894.8981944786492</v>
      </c>
      <c r="Y199" s="35"/>
      <c r="Z199" s="25"/>
      <c r="AA199"/>
      <c r="AB199"/>
      <c r="AE199">
        <f ca="1">IF(Table!T200&gt;'Solution Basic XCEL'!$AI$2, 1,0)</f>
        <v>0</v>
      </c>
      <c r="AH199">
        <f ca="1">IF(Table!T200&gt;'Solution Basic XCEL'!$AI$2, 1,0)</f>
        <v>0</v>
      </c>
      <c r="AJ199" t="s">
        <v>72</v>
      </c>
      <c r="AK199" s="28">
        <f ca="1">(Table!N200/Table!M200)</f>
        <v>7.9229073434371133E-2</v>
      </c>
      <c r="AM199">
        <f ca="1">IF(AK199&lt;$AS$3, 1,0)</f>
        <v>1</v>
      </c>
    </row>
    <row r="200" spans="1:39" x14ac:dyDescent="0.3">
      <c r="A200" s="5">
        <f ca="1">IF(Table!B201= "Men", 1, 0)</f>
        <v>1</v>
      </c>
      <c r="B200" s="5">
        <f ca="1">IF(Table!B201 = "Women", 1, 0)</f>
        <v>0</v>
      </c>
      <c r="J200" s="12">
        <f ca="1">IF(Table!E201= "Health", 1,0)</f>
        <v>0</v>
      </c>
      <c r="K200" s="5">
        <f ca="1">IF(Table!E201= "Construction", 1,0)</f>
        <v>0</v>
      </c>
      <c r="L200" s="5">
        <f ca="1">IF(Table!E201= "Teaching", 1,0)</f>
        <v>1</v>
      </c>
      <c r="M200" s="5">
        <f ca="1">IF(Table!E201= "IT", 1,0)</f>
        <v>0</v>
      </c>
      <c r="N200" s="5">
        <f ca="1">IF(Table!E201= "General Work", 1,0)</f>
        <v>0</v>
      </c>
      <c r="O200" s="13">
        <f ca="1">IF(Table!E201= "Agriculture", 1,0)</f>
        <v>0</v>
      </c>
      <c r="X200" s="34">
        <f ca="1">(Table!O201/Table!I201)</f>
        <v>17044.627141909201</v>
      </c>
      <c r="Y200" s="35"/>
      <c r="Z200" s="25"/>
      <c r="AA200"/>
      <c r="AB200"/>
      <c r="AE200">
        <f ca="1">IF(Table!T201&gt;'Solution Basic XCEL'!$AI$2, 1,0)</f>
        <v>1</v>
      </c>
      <c r="AH200">
        <f ca="1">IF(Table!T201&gt;'Solution Basic XCEL'!$AI$2, 1,0)</f>
        <v>1</v>
      </c>
      <c r="AJ200" t="s">
        <v>72</v>
      </c>
      <c r="AK200" s="28">
        <f ca="1">(Table!N201/Table!M201)</f>
        <v>0.12978769921521205</v>
      </c>
      <c r="AM200">
        <f ca="1">IF(AK200&lt;$AS$3, 1,0)</f>
        <v>1</v>
      </c>
    </row>
    <row r="201" spans="1:39" x14ac:dyDescent="0.3">
      <c r="A201" s="5">
        <f ca="1">IF(Table!B202= "Men", 1, 0)</f>
        <v>1</v>
      </c>
      <c r="B201" s="5">
        <f ca="1">IF(Table!B202 = "Women", 1, 0)</f>
        <v>0</v>
      </c>
      <c r="J201" s="12">
        <f ca="1">IF(Table!E202= "Health", 1,0)</f>
        <v>0</v>
      </c>
      <c r="K201" s="5">
        <f ca="1">IF(Table!E202= "Construction", 1,0)</f>
        <v>0</v>
      </c>
      <c r="L201" s="5">
        <f ca="1">IF(Table!E202= "Teaching", 1,0)</f>
        <v>1</v>
      </c>
      <c r="M201" s="5">
        <f ca="1">IF(Table!E202= "IT", 1,0)</f>
        <v>0</v>
      </c>
      <c r="N201" s="5">
        <f ca="1">IF(Table!E202= "General Work", 1,0)</f>
        <v>0</v>
      </c>
      <c r="O201" s="13">
        <f ca="1">IF(Table!E202= "Agriculture", 1,0)</f>
        <v>0</v>
      </c>
      <c r="X201" s="34">
        <f ca="1">(Table!O202/Table!I202)</f>
        <v>41540.612636420366</v>
      </c>
      <c r="Y201" s="35"/>
      <c r="Z201" s="25"/>
      <c r="AA201"/>
      <c r="AB201"/>
      <c r="AE201">
        <f ca="1">IF(Table!T202&gt;'Solution Basic XCEL'!$AI$2, 1,0)</f>
        <v>1</v>
      </c>
      <c r="AH201">
        <f ca="1">IF(Table!T202&gt;'Solution Basic XCEL'!$AI$2, 1,0)</f>
        <v>1</v>
      </c>
      <c r="AJ201" t="s">
        <v>72</v>
      </c>
      <c r="AK201" s="28">
        <f ca="1">(Table!N202/Table!M202)</f>
        <v>0.99511412102589492</v>
      </c>
      <c r="AM201">
        <f ca="1">IF(AK201&lt;$AS$3, 1,0)</f>
        <v>0</v>
      </c>
    </row>
    <row r="202" spans="1:39" x14ac:dyDescent="0.3">
      <c r="A202" s="5">
        <f ca="1">IF(Table!B203= "Men", 1, 0)</f>
        <v>1</v>
      </c>
      <c r="B202" s="5">
        <f ca="1">IF(Table!B203 = "Women", 1, 0)</f>
        <v>0</v>
      </c>
      <c r="J202" s="12">
        <f ca="1">IF(Table!E203= "Health", 1,0)</f>
        <v>0</v>
      </c>
      <c r="K202" s="5">
        <f ca="1">IF(Table!E203= "Construction", 1,0)</f>
        <v>0</v>
      </c>
      <c r="L202" s="5">
        <f ca="1">IF(Table!E203= "Teaching", 1,0)</f>
        <v>1</v>
      </c>
      <c r="M202" s="5">
        <f ca="1">IF(Table!E203= "IT", 1,0)</f>
        <v>0</v>
      </c>
      <c r="N202" s="5">
        <f ca="1">IF(Table!E203= "General Work", 1,0)</f>
        <v>0</v>
      </c>
      <c r="O202" s="13">
        <f ca="1">IF(Table!E203= "Agriculture", 1,0)</f>
        <v>0</v>
      </c>
      <c r="X202" s="34">
        <f ca="1">(Table!O203/Table!I203)</f>
        <v>22094.396922437405</v>
      </c>
      <c r="Y202" s="35"/>
      <c r="Z202" s="25"/>
      <c r="AA202"/>
      <c r="AB202"/>
      <c r="AE202">
        <f ca="1">IF(Table!T203&gt;'Solution Basic XCEL'!$AI$2, 1,0)</f>
        <v>1</v>
      </c>
      <c r="AH202">
        <f ca="1">IF(Table!T203&gt;'Solution Basic XCEL'!$AI$2, 1,0)</f>
        <v>1</v>
      </c>
      <c r="AJ202" t="s">
        <v>72</v>
      </c>
      <c r="AK202" s="28">
        <f ca="1">(Table!N203/Table!M203)</f>
        <v>0.61894485406976985</v>
      </c>
      <c r="AM202">
        <f ca="1">IF(AK202&lt;$AS$3, 1,0)</f>
        <v>0</v>
      </c>
    </row>
    <row r="203" spans="1:39" x14ac:dyDescent="0.3">
      <c r="A203" s="5">
        <f ca="1">IF(Table!B204= "Men", 1, 0)</f>
        <v>0</v>
      </c>
      <c r="B203" s="5">
        <f ca="1">IF(Table!B204 = "Women", 1, 0)</f>
        <v>1</v>
      </c>
      <c r="J203" s="12">
        <f ca="1">IF(Table!E204= "Health", 1,0)</f>
        <v>1</v>
      </c>
      <c r="K203" s="5">
        <f ca="1">IF(Table!E204= "Construction", 1,0)</f>
        <v>0</v>
      </c>
      <c r="L203" s="5">
        <f ca="1">IF(Table!E204= "Teaching", 1,0)</f>
        <v>0</v>
      </c>
      <c r="M203" s="5">
        <f ca="1">IF(Table!E204= "IT", 1,0)</f>
        <v>0</v>
      </c>
      <c r="N203" s="5">
        <f ca="1">IF(Table!E204= "General Work", 1,0)</f>
        <v>0</v>
      </c>
      <c r="O203" s="13">
        <f ca="1">IF(Table!E204= "Agriculture", 1,0)</f>
        <v>0</v>
      </c>
      <c r="X203" s="34">
        <f ca="1">(Table!O204/Table!I204)</f>
        <v>18857.572437631195</v>
      </c>
      <c r="Y203" s="35"/>
      <c r="Z203" s="25"/>
      <c r="AA203"/>
      <c r="AB203"/>
      <c r="AE203">
        <f ca="1">IF(Table!T204&gt;'Solution Basic XCEL'!$AI$2, 1,0)</f>
        <v>1</v>
      </c>
      <c r="AH203">
        <f ca="1">IF(Table!T204&gt;'Solution Basic XCEL'!$AI$2, 1,0)</f>
        <v>1</v>
      </c>
      <c r="AJ203" t="s">
        <v>72</v>
      </c>
      <c r="AK203" s="28">
        <f ca="1">(Table!N204/Table!M204)</f>
        <v>0.30775867304536764</v>
      </c>
      <c r="AM203">
        <f ca="1">IF(AK203&lt;$AS$3, 1,0)</f>
        <v>0</v>
      </c>
    </row>
    <row r="204" spans="1:39" x14ac:dyDescent="0.3">
      <c r="A204" s="5">
        <f ca="1">IF(Table!B205= "Men", 1, 0)</f>
        <v>1</v>
      </c>
      <c r="B204" s="5">
        <f ca="1">IF(Table!B205 = "Women", 1, 0)</f>
        <v>0</v>
      </c>
      <c r="J204" s="12">
        <f ca="1">IF(Table!E205= "Health", 1,0)</f>
        <v>0</v>
      </c>
      <c r="K204" s="5">
        <f ca="1">IF(Table!E205= "Construction", 1,0)</f>
        <v>0</v>
      </c>
      <c r="L204" s="5">
        <f ca="1">IF(Table!E205= "Teaching", 1,0)</f>
        <v>1</v>
      </c>
      <c r="M204" s="5">
        <f ca="1">IF(Table!E205= "IT", 1,0)</f>
        <v>0</v>
      </c>
      <c r="N204" s="5">
        <f ca="1">IF(Table!E205= "General Work", 1,0)</f>
        <v>0</v>
      </c>
      <c r="O204" s="13">
        <f ca="1">IF(Table!E205= "Agriculture", 1,0)</f>
        <v>0</v>
      </c>
      <c r="X204" s="34">
        <f ca="1">(Table!O205/Table!I205)</f>
        <v>34220.391699946282</v>
      </c>
      <c r="Y204" s="35"/>
      <c r="Z204" s="25"/>
      <c r="AA204"/>
      <c r="AB204"/>
      <c r="AE204">
        <f ca="1">IF(Table!T205&gt;'Solution Basic XCEL'!$AI$2, 1,0)</f>
        <v>1</v>
      </c>
      <c r="AH204">
        <f ca="1">IF(Table!T205&gt;'Solution Basic XCEL'!$AI$2, 1,0)</f>
        <v>1</v>
      </c>
      <c r="AJ204" t="s">
        <v>72</v>
      </c>
      <c r="AK204" s="28">
        <f ca="1">(Table!N205/Table!M205)</f>
        <v>0.67218447157661698</v>
      </c>
      <c r="AM204">
        <f ca="1">IF(AK204&lt;$AS$3, 1,0)</f>
        <v>0</v>
      </c>
    </row>
    <row r="205" spans="1:39" x14ac:dyDescent="0.3">
      <c r="A205" s="5">
        <f ca="1">IF(Table!B206= "Men", 1, 0)</f>
        <v>0</v>
      </c>
      <c r="B205" s="5">
        <f ca="1">IF(Table!B206 = "Women", 1, 0)</f>
        <v>1</v>
      </c>
      <c r="J205" s="12">
        <f ca="1">IF(Table!E206= "Health", 1,0)</f>
        <v>0</v>
      </c>
      <c r="K205" s="5">
        <f ca="1">IF(Table!E206= "Construction", 1,0)</f>
        <v>0</v>
      </c>
      <c r="L205" s="5">
        <f ca="1">IF(Table!E206= "Teaching", 1,0)</f>
        <v>0</v>
      </c>
      <c r="M205" s="5">
        <f ca="1">IF(Table!E206= "IT", 1,0)</f>
        <v>0</v>
      </c>
      <c r="N205" s="5">
        <f ca="1">IF(Table!E206= "General Work", 1,0)</f>
        <v>0</v>
      </c>
      <c r="O205" s="13">
        <f ca="1">IF(Table!E206= "Agriculture", 1,0)</f>
        <v>1</v>
      </c>
      <c r="X205" s="34">
        <f ca="1">(Table!O206/Table!I206)</f>
        <v>6870.1568300457084</v>
      </c>
      <c r="Y205" s="35"/>
      <c r="Z205" s="25"/>
      <c r="AA205"/>
      <c r="AB205"/>
      <c r="AE205">
        <f ca="1">IF(Table!T206&gt;'Solution Basic XCEL'!$AI$2, 1,0)</f>
        <v>1</v>
      </c>
      <c r="AH205">
        <f ca="1">IF(Table!T206&gt;'Solution Basic XCEL'!$AI$2, 1,0)</f>
        <v>1</v>
      </c>
      <c r="AJ205" t="s">
        <v>72</v>
      </c>
      <c r="AK205" s="28">
        <f ca="1">(Table!N206/Table!M206)</f>
        <v>0.54006544976657156</v>
      </c>
      <c r="AM205">
        <f ca="1">IF(AK205&lt;$AS$3, 1,0)</f>
        <v>0</v>
      </c>
    </row>
    <row r="206" spans="1:39" x14ac:dyDescent="0.3">
      <c r="A206" s="5">
        <f ca="1">IF(Table!B207= "Men", 1, 0)</f>
        <v>0</v>
      </c>
      <c r="B206" s="5">
        <f ca="1">IF(Table!B207 = "Women", 1, 0)</f>
        <v>1</v>
      </c>
      <c r="J206" s="12">
        <f ca="1">IF(Table!E207= "Health", 1,0)</f>
        <v>0</v>
      </c>
      <c r="K206" s="5">
        <f ca="1">IF(Table!E207= "Construction", 1,0)</f>
        <v>1</v>
      </c>
      <c r="L206" s="5">
        <f ca="1">IF(Table!E207= "Teaching", 1,0)</f>
        <v>0</v>
      </c>
      <c r="M206" s="5">
        <f ca="1">IF(Table!E207= "IT", 1,0)</f>
        <v>0</v>
      </c>
      <c r="N206" s="5">
        <f ca="1">IF(Table!E207= "General Work", 1,0)</f>
        <v>0</v>
      </c>
      <c r="O206" s="13">
        <f ca="1">IF(Table!E207= "Agriculture", 1,0)</f>
        <v>0</v>
      </c>
      <c r="X206" s="34">
        <f ca="1">(Table!O207/Table!I207)</f>
        <v>56427.703727862077</v>
      </c>
      <c r="Y206" s="35"/>
      <c r="Z206" s="25"/>
      <c r="AA206"/>
      <c r="AB206"/>
      <c r="AE206">
        <f ca="1">IF(Table!T207&gt;'Solution Basic XCEL'!$AI$2, 1,0)</f>
        <v>1</v>
      </c>
      <c r="AH206">
        <f ca="1">IF(Table!T207&gt;'Solution Basic XCEL'!$AI$2, 1,0)</f>
        <v>1</v>
      </c>
      <c r="AJ206" t="s">
        <v>72</v>
      </c>
      <c r="AK206" s="28">
        <f ca="1">(Table!N207/Table!M207)</f>
        <v>0.73981853807241804</v>
      </c>
      <c r="AM206">
        <f ca="1">IF(AK206&lt;$AS$3, 1,0)</f>
        <v>0</v>
      </c>
    </row>
    <row r="207" spans="1:39" x14ac:dyDescent="0.3">
      <c r="A207" s="5">
        <f ca="1">IF(Table!B208= "Men", 1, 0)</f>
        <v>0</v>
      </c>
      <c r="B207" s="5">
        <f ca="1">IF(Table!B208 = "Women", 1, 0)</f>
        <v>1</v>
      </c>
      <c r="J207" s="12">
        <f ca="1">IF(Table!E208= "Health", 1,0)</f>
        <v>0</v>
      </c>
      <c r="K207" s="5">
        <f ca="1">IF(Table!E208= "Construction", 1,0)</f>
        <v>0</v>
      </c>
      <c r="L207" s="5">
        <f ca="1">IF(Table!E208= "Teaching", 1,0)</f>
        <v>1</v>
      </c>
      <c r="M207" s="5">
        <f ca="1">IF(Table!E208= "IT", 1,0)</f>
        <v>0</v>
      </c>
      <c r="N207" s="5">
        <f ca="1">IF(Table!E208= "General Work", 1,0)</f>
        <v>0</v>
      </c>
      <c r="O207" s="13">
        <f ca="1">IF(Table!E208= "Agriculture", 1,0)</f>
        <v>0</v>
      </c>
      <c r="X207" s="34">
        <f ca="1">(Table!O208/Table!I208)</f>
        <v>10453.671160255675</v>
      </c>
      <c r="Y207" s="35"/>
      <c r="Z207" s="25"/>
      <c r="AA207"/>
      <c r="AB207"/>
      <c r="AE207">
        <f ca="1">IF(Table!T208&gt;'Solution Basic XCEL'!$AI$2, 1,0)</f>
        <v>1</v>
      </c>
      <c r="AH207">
        <f ca="1">IF(Table!T208&gt;'Solution Basic XCEL'!$AI$2, 1,0)</f>
        <v>1</v>
      </c>
      <c r="AJ207" t="s">
        <v>72</v>
      </c>
      <c r="AK207" s="28">
        <f ca="1">(Table!N208/Table!M208)</f>
        <v>0.19578634446473908</v>
      </c>
      <c r="AM207">
        <f ca="1">IF(AK207&lt;$AS$3, 1,0)</f>
        <v>1</v>
      </c>
    </row>
    <row r="208" spans="1:39" x14ac:dyDescent="0.3">
      <c r="A208" s="5">
        <f ca="1">IF(Table!B209= "Men", 1, 0)</f>
        <v>1</v>
      </c>
      <c r="B208" s="5">
        <f ca="1">IF(Table!B209 = "Women", 1, 0)</f>
        <v>0</v>
      </c>
      <c r="J208" s="12">
        <f ca="1">IF(Table!E209= "Health", 1,0)</f>
        <v>0</v>
      </c>
      <c r="K208" s="5">
        <f ca="1">IF(Table!E209= "Construction", 1,0)</f>
        <v>0</v>
      </c>
      <c r="L208" s="5">
        <f ca="1">IF(Table!E209= "Teaching", 1,0)</f>
        <v>0</v>
      </c>
      <c r="M208" s="5">
        <f ca="1">IF(Table!E209= "IT", 1,0)</f>
        <v>0</v>
      </c>
      <c r="N208" s="5">
        <f ca="1">IF(Table!E209= "General Work", 1,0)</f>
        <v>0</v>
      </c>
      <c r="O208" s="13">
        <f ca="1">IF(Table!E209= "Agriculture", 1,0)</f>
        <v>1</v>
      </c>
      <c r="X208" s="34">
        <f ca="1">(Table!O209/Table!I209)</f>
        <v>40716.444173596443</v>
      </c>
      <c r="Y208" s="35"/>
      <c r="Z208" s="25"/>
      <c r="AA208"/>
      <c r="AB208"/>
      <c r="AE208">
        <f ca="1">IF(Table!T209&gt;'Solution Basic XCEL'!$AI$2, 1,0)</f>
        <v>1</v>
      </c>
      <c r="AH208">
        <f ca="1">IF(Table!T209&gt;'Solution Basic XCEL'!$AI$2, 1,0)</f>
        <v>1</v>
      </c>
      <c r="AJ208" t="s">
        <v>72</v>
      </c>
      <c r="AK208" s="28">
        <f ca="1">(Table!N209/Table!M209)</f>
        <v>0.33965023208759448</v>
      </c>
      <c r="AM208">
        <f ca="1">IF(AK208&lt;$AS$3, 1,0)</f>
        <v>0</v>
      </c>
    </row>
    <row r="209" spans="1:39" x14ac:dyDescent="0.3">
      <c r="A209" s="5">
        <f ca="1">IF(Table!B210= "Men", 1, 0)</f>
        <v>0</v>
      </c>
      <c r="B209" s="5">
        <f ca="1">IF(Table!B210 = "Women", 1, 0)</f>
        <v>1</v>
      </c>
      <c r="J209" s="12">
        <f ca="1">IF(Table!E210= "Health", 1,0)</f>
        <v>0</v>
      </c>
      <c r="K209" s="5">
        <f ca="1">IF(Table!E210= "Construction", 1,0)</f>
        <v>1</v>
      </c>
      <c r="L209" s="5">
        <f ca="1">IF(Table!E210= "Teaching", 1,0)</f>
        <v>0</v>
      </c>
      <c r="M209" s="5">
        <f ca="1">IF(Table!E210= "IT", 1,0)</f>
        <v>0</v>
      </c>
      <c r="N209" s="5">
        <f ca="1">IF(Table!E210= "General Work", 1,0)</f>
        <v>0</v>
      </c>
      <c r="O209" s="13">
        <f ca="1">IF(Table!E210= "Agriculture", 1,0)</f>
        <v>0</v>
      </c>
      <c r="X209" s="34">
        <f ca="1">(Table!O210/Table!I210)</f>
        <v>41055.09693609854</v>
      </c>
      <c r="Y209" s="35"/>
      <c r="Z209" s="25"/>
      <c r="AA209"/>
      <c r="AB209"/>
      <c r="AE209">
        <f ca="1">IF(Table!T210&gt;'Solution Basic XCEL'!$AI$2, 1,0)</f>
        <v>1</v>
      </c>
      <c r="AH209">
        <f ca="1">IF(Table!T210&gt;'Solution Basic XCEL'!$AI$2, 1,0)</f>
        <v>1</v>
      </c>
      <c r="AJ209" t="s">
        <v>72</v>
      </c>
      <c r="AK209" s="28">
        <f ca="1">(Table!N210/Table!M210)</f>
        <v>0.32479336183577501</v>
      </c>
      <c r="AM209">
        <f ca="1">IF(AK209&lt;$AS$3, 1,0)</f>
        <v>0</v>
      </c>
    </row>
    <row r="210" spans="1:39" x14ac:dyDescent="0.3">
      <c r="A210" s="5">
        <f ca="1">IF(Table!B211= "Men", 1, 0)</f>
        <v>0</v>
      </c>
      <c r="B210" s="5">
        <f ca="1">IF(Table!B211 = "Women", 1, 0)</f>
        <v>1</v>
      </c>
      <c r="J210" s="12">
        <f ca="1">IF(Table!E211= "Health", 1,0)</f>
        <v>0</v>
      </c>
      <c r="K210" s="5">
        <f ca="1">IF(Table!E211= "Construction", 1,0)</f>
        <v>0</v>
      </c>
      <c r="L210" s="5">
        <f ca="1">IF(Table!E211= "Teaching", 1,0)</f>
        <v>0</v>
      </c>
      <c r="M210" s="5">
        <f ca="1">IF(Table!E211= "IT", 1,0)</f>
        <v>1</v>
      </c>
      <c r="N210" s="5">
        <f ca="1">IF(Table!E211= "General Work", 1,0)</f>
        <v>0</v>
      </c>
      <c r="O210" s="13">
        <f ca="1">IF(Table!E211= "Agriculture", 1,0)</f>
        <v>0</v>
      </c>
      <c r="X210" s="34">
        <f ca="1">(Table!O211/Table!I211)</f>
        <v>22979.21099427748</v>
      </c>
      <c r="Y210" s="35"/>
      <c r="Z210" s="25"/>
      <c r="AA210"/>
      <c r="AB210"/>
      <c r="AE210">
        <f ca="1">IF(Table!T211&gt;'Solution Basic XCEL'!$AI$2, 1,0)</f>
        <v>1</v>
      </c>
      <c r="AH210">
        <f ca="1">IF(Table!T211&gt;'Solution Basic XCEL'!$AI$2, 1,0)</f>
        <v>1</v>
      </c>
      <c r="AJ210" t="s">
        <v>72</v>
      </c>
      <c r="AK210" s="28">
        <f ca="1">(Table!N211/Table!M211)</f>
        <v>0.75892057712488425</v>
      </c>
      <c r="AM210">
        <f ca="1">IF(AK210&lt;$AS$3, 1,0)</f>
        <v>0</v>
      </c>
    </row>
    <row r="211" spans="1:39" x14ac:dyDescent="0.3">
      <c r="A211" s="5">
        <f ca="1">IF(Table!B212= "Men", 1, 0)</f>
        <v>1</v>
      </c>
      <c r="B211" s="5">
        <f ca="1">IF(Table!B212 = "Women", 1, 0)</f>
        <v>0</v>
      </c>
      <c r="J211" s="12">
        <f ca="1">IF(Table!E212= "Health", 1,0)</f>
        <v>0</v>
      </c>
      <c r="K211" s="5">
        <f ca="1">IF(Table!E212= "Construction", 1,0)</f>
        <v>0</v>
      </c>
      <c r="L211" s="5">
        <f ca="1">IF(Table!E212= "Teaching", 1,0)</f>
        <v>0</v>
      </c>
      <c r="M211" s="5">
        <f ca="1">IF(Table!E212= "IT", 1,0)</f>
        <v>1</v>
      </c>
      <c r="N211" s="5">
        <f ca="1">IF(Table!E212= "General Work", 1,0)</f>
        <v>0</v>
      </c>
      <c r="O211" s="13">
        <f ca="1">IF(Table!E212= "Agriculture", 1,0)</f>
        <v>0</v>
      </c>
      <c r="X211" s="34">
        <f ca="1">(Table!O212/Table!I212)</f>
        <v>68846.832898398614</v>
      </c>
      <c r="Y211" s="35"/>
      <c r="Z211" s="25"/>
      <c r="AA211"/>
      <c r="AB211"/>
      <c r="AE211">
        <f ca="1">IF(Table!T212&gt;'Solution Basic XCEL'!$AI$2, 1,0)</f>
        <v>1</v>
      </c>
      <c r="AH211">
        <f ca="1">IF(Table!T212&gt;'Solution Basic XCEL'!$AI$2, 1,0)</f>
        <v>1</v>
      </c>
      <c r="AJ211" t="s">
        <v>72</v>
      </c>
      <c r="AK211" s="28">
        <f ca="1">(Table!N212/Table!M212)</f>
        <v>7.2244684353671595E-2</v>
      </c>
      <c r="AM211">
        <f ca="1">IF(AK211&lt;$AS$3, 1,0)</f>
        <v>1</v>
      </c>
    </row>
    <row r="212" spans="1:39" x14ac:dyDescent="0.3">
      <c r="A212" s="5">
        <f ca="1">IF(Table!B213= "Men", 1, 0)</f>
        <v>1</v>
      </c>
      <c r="B212" s="5">
        <f ca="1">IF(Table!B213 = "Women", 1, 0)</f>
        <v>0</v>
      </c>
      <c r="J212" s="12">
        <f ca="1">IF(Table!E213= "Health", 1,0)</f>
        <v>0</v>
      </c>
      <c r="K212" s="5">
        <f ca="1">IF(Table!E213= "Construction", 1,0)</f>
        <v>0</v>
      </c>
      <c r="L212" s="5">
        <f ca="1">IF(Table!E213= "Teaching", 1,0)</f>
        <v>1</v>
      </c>
      <c r="M212" s="5">
        <f ca="1">IF(Table!E213= "IT", 1,0)</f>
        <v>0</v>
      </c>
      <c r="N212" s="5">
        <f ca="1">IF(Table!E213= "General Work", 1,0)</f>
        <v>0</v>
      </c>
      <c r="O212" s="13">
        <f ca="1">IF(Table!E213= "Agriculture", 1,0)</f>
        <v>0</v>
      </c>
      <c r="X212" s="34">
        <f ca="1">(Table!O213/Table!I213)</f>
        <v>48566.88526684419</v>
      </c>
      <c r="Y212" s="35"/>
      <c r="Z212" s="25"/>
      <c r="AA212"/>
      <c r="AB212"/>
      <c r="AE212">
        <f ca="1">IF(Table!T213&gt;'Solution Basic XCEL'!$AI$2, 1,0)</f>
        <v>1</v>
      </c>
      <c r="AH212">
        <f ca="1">IF(Table!T213&gt;'Solution Basic XCEL'!$AI$2, 1,0)</f>
        <v>1</v>
      </c>
      <c r="AJ212" t="s">
        <v>72</v>
      </c>
      <c r="AK212" s="28">
        <f ca="1">(Table!N213/Table!M213)</f>
        <v>0.26392209167229463</v>
      </c>
      <c r="AM212">
        <f ca="1">IF(AK212&lt;$AS$3, 1,0)</f>
        <v>1</v>
      </c>
    </row>
    <row r="213" spans="1:39" x14ac:dyDescent="0.3">
      <c r="A213" s="5">
        <f ca="1">IF(Table!B214= "Men", 1, 0)</f>
        <v>0</v>
      </c>
      <c r="B213" s="5">
        <f ca="1">IF(Table!B214 = "Women", 1, 0)</f>
        <v>1</v>
      </c>
      <c r="J213" s="12">
        <f ca="1">IF(Table!E214= "Health", 1,0)</f>
        <v>0</v>
      </c>
      <c r="K213" s="5">
        <f ca="1">IF(Table!E214= "Construction", 1,0)</f>
        <v>1</v>
      </c>
      <c r="L213" s="5">
        <f ca="1">IF(Table!E214= "Teaching", 1,0)</f>
        <v>0</v>
      </c>
      <c r="M213" s="5">
        <f ca="1">IF(Table!E214= "IT", 1,0)</f>
        <v>0</v>
      </c>
      <c r="N213" s="5">
        <f ca="1">IF(Table!E214= "General Work", 1,0)</f>
        <v>0</v>
      </c>
      <c r="O213" s="13">
        <f ca="1">IF(Table!E214= "Agriculture", 1,0)</f>
        <v>0</v>
      </c>
      <c r="X213" s="34">
        <f ca="1">(Table!O214/Table!I214)</f>
        <v>21620.679123137063</v>
      </c>
      <c r="Y213" s="35"/>
      <c r="Z213" s="25"/>
      <c r="AA213"/>
      <c r="AB213"/>
      <c r="AE213">
        <f ca="1">IF(Table!T214&gt;'Solution Basic XCEL'!$AI$2, 1,0)</f>
        <v>0</v>
      </c>
      <c r="AH213">
        <f ca="1">IF(Table!T214&gt;'Solution Basic XCEL'!$AI$2, 1,0)</f>
        <v>0</v>
      </c>
      <c r="AJ213" t="s">
        <v>72</v>
      </c>
      <c r="AK213" s="28">
        <f ca="1">(Table!N214/Table!M214)</f>
        <v>1.3585572628296849E-2</v>
      </c>
      <c r="AM213">
        <f ca="1">IF(AK213&lt;$AS$3, 1,0)</f>
        <v>1</v>
      </c>
    </row>
    <row r="214" spans="1:39" x14ac:dyDescent="0.3">
      <c r="A214" s="5">
        <f ca="1">IF(Table!B215= "Men", 1, 0)</f>
        <v>0</v>
      </c>
      <c r="B214" s="5">
        <f ca="1">IF(Table!B215 = "Women", 1, 0)</f>
        <v>1</v>
      </c>
      <c r="J214" s="12">
        <f ca="1">IF(Table!E215= "Health", 1,0)</f>
        <v>0</v>
      </c>
      <c r="K214" s="5">
        <f ca="1">IF(Table!E215= "Construction", 1,0)</f>
        <v>0</v>
      </c>
      <c r="L214" s="5">
        <f ca="1">IF(Table!E215= "Teaching", 1,0)</f>
        <v>0</v>
      </c>
      <c r="M214" s="5">
        <f ca="1">IF(Table!E215= "IT", 1,0)</f>
        <v>0</v>
      </c>
      <c r="N214" s="5">
        <f ca="1">IF(Table!E215= "General Work", 1,0)</f>
        <v>1</v>
      </c>
      <c r="O214" s="13">
        <f ca="1">IF(Table!E215= "Agriculture", 1,0)</f>
        <v>0</v>
      </c>
      <c r="X214" s="34">
        <f ca="1">(Table!O215/Table!I215)</f>
        <v>17450.885878905479</v>
      </c>
      <c r="Y214" s="35"/>
      <c r="Z214" s="25"/>
      <c r="AA214"/>
      <c r="AB214"/>
      <c r="AE214">
        <f ca="1">IF(Table!T215&gt;'Solution Basic XCEL'!$AI$2, 1,0)</f>
        <v>0</v>
      </c>
      <c r="AH214">
        <f ca="1">IF(Table!T215&gt;'Solution Basic XCEL'!$AI$2, 1,0)</f>
        <v>0</v>
      </c>
      <c r="AJ214" t="s">
        <v>72</v>
      </c>
      <c r="AK214" s="28">
        <f ca="1">(Table!N215/Table!M215)</f>
        <v>0.25106099375671809</v>
      </c>
      <c r="AM214">
        <f ca="1">IF(AK214&lt;$AS$3, 1,0)</f>
        <v>1</v>
      </c>
    </row>
    <row r="215" spans="1:39" x14ac:dyDescent="0.3">
      <c r="A215" s="5">
        <f ca="1">IF(Table!B216= "Men", 1, 0)</f>
        <v>1</v>
      </c>
      <c r="B215" s="5">
        <f ca="1">IF(Table!B216 = "Women", 1, 0)</f>
        <v>0</v>
      </c>
      <c r="J215" s="12">
        <f ca="1">IF(Table!E216= "Health", 1,0)</f>
        <v>0</v>
      </c>
      <c r="K215" s="5">
        <f ca="1">IF(Table!E216= "Construction", 1,0)</f>
        <v>1</v>
      </c>
      <c r="L215" s="5">
        <f ca="1">IF(Table!E216= "Teaching", 1,0)</f>
        <v>0</v>
      </c>
      <c r="M215" s="5">
        <f ca="1">IF(Table!E216= "IT", 1,0)</f>
        <v>0</v>
      </c>
      <c r="N215" s="5">
        <f ca="1">IF(Table!E216= "General Work", 1,0)</f>
        <v>0</v>
      </c>
      <c r="O215" s="13">
        <f ca="1">IF(Table!E216= "Agriculture", 1,0)</f>
        <v>0</v>
      </c>
      <c r="X215" s="34">
        <f ca="1">(Table!O216/Table!I216)</f>
        <v>5404.1398430449026</v>
      </c>
      <c r="Y215" s="35"/>
      <c r="Z215" s="25"/>
      <c r="AA215"/>
      <c r="AB215"/>
      <c r="AE215">
        <f ca="1">IF(Table!T216&gt;'Solution Basic XCEL'!$AI$2, 1,0)</f>
        <v>0</v>
      </c>
      <c r="AH215">
        <f ca="1">IF(Table!T216&gt;'Solution Basic XCEL'!$AI$2, 1,0)</f>
        <v>0</v>
      </c>
      <c r="AJ215" t="s">
        <v>72</v>
      </c>
      <c r="AK215" s="28">
        <f ca="1">(Table!N216/Table!M216)</f>
        <v>0.38899414958892808</v>
      </c>
      <c r="AM215">
        <f ca="1">IF(AK215&lt;$AS$3, 1,0)</f>
        <v>0</v>
      </c>
    </row>
    <row r="216" spans="1:39" x14ac:dyDescent="0.3">
      <c r="A216" s="5">
        <f ca="1">IF(Table!B217= "Men", 1, 0)</f>
        <v>0</v>
      </c>
      <c r="B216" s="5">
        <f ca="1">IF(Table!B217 = "Women", 1, 0)</f>
        <v>1</v>
      </c>
      <c r="J216" s="12">
        <f ca="1">IF(Table!E217= "Health", 1,0)</f>
        <v>0</v>
      </c>
      <c r="K216" s="5">
        <f ca="1">IF(Table!E217= "Construction", 1,0)</f>
        <v>0</v>
      </c>
      <c r="L216" s="5">
        <f ca="1">IF(Table!E217= "Teaching", 1,0)</f>
        <v>0</v>
      </c>
      <c r="M216" s="5">
        <f ca="1">IF(Table!E217= "IT", 1,0)</f>
        <v>0</v>
      </c>
      <c r="N216" s="5">
        <f ca="1">IF(Table!E217= "General Work", 1,0)</f>
        <v>1</v>
      </c>
      <c r="O216" s="13">
        <f ca="1">IF(Table!E217= "Agriculture", 1,0)</f>
        <v>0</v>
      </c>
      <c r="X216" s="34">
        <f ca="1">(Table!O217/Table!I217)</f>
        <v>15261.353247844792</v>
      </c>
      <c r="Y216" s="35"/>
      <c r="Z216" s="25"/>
      <c r="AA216"/>
      <c r="AB216"/>
      <c r="AE216">
        <f ca="1">IF(Table!T217&gt;'Solution Basic XCEL'!$AI$2, 1,0)</f>
        <v>1</v>
      </c>
      <c r="AH216">
        <f ca="1">IF(Table!T217&gt;'Solution Basic XCEL'!$AI$2, 1,0)</f>
        <v>1</v>
      </c>
      <c r="AJ216" t="s">
        <v>72</v>
      </c>
      <c r="AK216" s="28">
        <f ca="1">(Table!N217/Table!M217)</f>
        <v>0.85669432964164227</v>
      </c>
      <c r="AM216">
        <f ca="1">IF(AK216&lt;$AS$3, 1,0)</f>
        <v>0</v>
      </c>
    </row>
    <row r="217" spans="1:39" x14ac:dyDescent="0.3">
      <c r="A217" s="5">
        <f ca="1">IF(Table!B218= "Men", 1, 0)</f>
        <v>0</v>
      </c>
      <c r="B217" s="5">
        <f ca="1">IF(Table!B218 = "Women", 1, 0)</f>
        <v>1</v>
      </c>
      <c r="J217" s="12">
        <f ca="1">IF(Table!E218= "Health", 1,0)</f>
        <v>0</v>
      </c>
      <c r="K217" s="5">
        <f ca="1">IF(Table!E218= "Construction", 1,0)</f>
        <v>0</v>
      </c>
      <c r="L217" s="5">
        <f ca="1">IF(Table!E218= "Teaching", 1,0)</f>
        <v>0</v>
      </c>
      <c r="M217" s="5">
        <f ca="1">IF(Table!E218= "IT", 1,0)</f>
        <v>0</v>
      </c>
      <c r="N217" s="5">
        <f ca="1">IF(Table!E218= "General Work", 1,0)</f>
        <v>0</v>
      </c>
      <c r="O217" s="13">
        <f ca="1">IF(Table!E218= "Agriculture", 1,0)</f>
        <v>1</v>
      </c>
      <c r="X217" s="34">
        <f ca="1">(Table!O218/Table!I218)</f>
        <v>13958.032447181437</v>
      </c>
      <c r="Y217" s="35"/>
      <c r="Z217" s="25"/>
      <c r="AA217"/>
      <c r="AB217"/>
      <c r="AE217">
        <f ca="1">IF(Table!T218&gt;'Solution Basic XCEL'!$AI$2, 1,0)</f>
        <v>0</v>
      </c>
      <c r="AH217">
        <f ca="1">IF(Table!T218&gt;'Solution Basic XCEL'!$AI$2, 1,0)</f>
        <v>0</v>
      </c>
      <c r="AJ217" t="s">
        <v>72</v>
      </c>
      <c r="AK217" s="28">
        <f ca="1">(Table!N218/Table!M218)</f>
        <v>1.2328219566123733E-2</v>
      </c>
      <c r="AM217">
        <f ca="1">IF(AK217&lt;$AS$3, 1,0)</f>
        <v>1</v>
      </c>
    </row>
    <row r="218" spans="1:39" x14ac:dyDescent="0.3">
      <c r="A218" s="5">
        <f ca="1">IF(Table!B219= "Men", 1, 0)</f>
        <v>0</v>
      </c>
      <c r="B218" s="5">
        <f ca="1">IF(Table!B219 = "Women", 1, 0)</f>
        <v>1</v>
      </c>
      <c r="J218" s="12">
        <f ca="1">IF(Table!E219= "Health", 1,0)</f>
        <v>0</v>
      </c>
      <c r="K218" s="5">
        <f ca="1">IF(Table!E219= "Construction", 1,0)</f>
        <v>0</v>
      </c>
      <c r="L218" s="5">
        <f ca="1">IF(Table!E219= "Teaching", 1,0)</f>
        <v>0</v>
      </c>
      <c r="M218" s="5">
        <f ca="1">IF(Table!E219= "IT", 1,0)</f>
        <v>0</v>
      </c>
      <c r="N218" s="5">
        <f ca="1">IF(Table!E219= "General Work", 1,0)</f>
        <v>0</v>
      </c>
      <c r="O218" s="13">
        <f ca="1">IF(Table!E219= "Agriculture", 1,0)</f>
        <v>1</v>
      </c>
      <c r="X218" s="34">
        <f ca="1">(Table!O219/Table!I219)</f>
        <v>48485.536854627084</v>
      </c>
      <c r="Y218" s="35"/>
      <c r="Z218" s="25"/>
      <c r="AA218"/>
      <c r="AB218"/>
      <c r="AE218">
        <f ca="1">IF(Table!T219&gt;'Solution Basic XCEL'!$AI$2, 1,0)</f>
        <v>1</v>
      </c>
      <c r="AH218">
        <f ca="1">IF(Table!T219&gt;'Solution Basic XCEL'!$AI$2, 1,0)</f>
        <v>1</v>
      </c>
      <c r="AJ218" t="s">
        <v>72</v>
      </c>
      <c r="AK218" s="28">
        <f ca="1">(Table!N219/Table!M219)</f>
        <v>9.3836883829951923E-3</v>
      </c>
      <c r="AM218">
        <f ca="1">IF(AK218&lt;$AS$3, 1,0)</f>
        <v>1</v>
      </c>
    </row>
    <row r="219" spans="1:39" x14ac:dyDescent="0.3">
      <c r="A219" s="5">
        <f ca="1">IF(Table!B220= "Men", 1, 0)</f>
        <v>0</v>
      </c>
      <c r="B219" s="5">
        <f ca="1">IF(Table!B220 = "Women", 1, 0)</f>
        <v>1</v>
      </c>
      <c r="J219" s="12">
        <f ca="1">IF(Table!E220= "Health", 1,0)</f>
        <v>0</v>
      </c>
      <c r="K219" s="5">
        <f ca="1">IF(Table!E220= "Construction", 1,0)</f>
        <v>0</v>
      </c>
      <c r="L219" s="5">
        <f ca="1">IF(Table!E220= "Teaching", 1,0)</f>
        <v>0</v>
      </c>
      <c r="M219" s="5">
        <f ca="1">IF(Table!E220= "IT", 1,0)</f>
        <v>1</v>
      </c>
      <c r="N219" s="5">
        <f ca="1">IF(Table!E220= "General Work", 1,0)</f>
        <v>0</v>
      </c>
      <c r="O219" s="13">
        <f ca="1">IF(Table!E220= "Agriculture", 1,0)</f>
        <v>0</v>
      </c>
      <c r="X219" s="34">
        <f ca="1">(Table!O220/Table!I220)</f>
        <v>34747.958810707394</v>
      </c>
      <c r="Y219" s="35"/>
      <c r="Z219" s="25"/>
      <c r="AA219"/>
      <c r="AB219"/>
      <c r="AE219">
        <f ca="1">IF(Table!T220&gt;'Solution Basic XCEL'!$AI$2, 1,0)</f>
        <v>0</v>
      </c>
      <c r="AH219">
        <f ca="1">IF(Table!T220&gt;'Solution Basic XCEL'!$AI$2, 1,0)</f>
        <v>0</v>
      </c>
      <c r="AJ219" t="s">
        <v>72</v>
      </c>
      <c r="AK219" s="28">
        <f ca="1">(Table!N220/Table!M220)</f>
        <v>5.275854634187039E-2</v>
      </c>
      <c r="AM219">
        <f ca="1">IF(AK219&lt;$AS$3, 1,0)</f>
        <v>1</v>
      </c>
    </row>
    <row r="220" spans="1:39" x14ac:dyDescent="0.3">
      <c r="A220" s="5">
        <f ca="1">IF(Table!B221= "Men", 1, 0)</f>
        <v>0</v>
      </c>
      <c r="B220" s="5">
        <f ca="1">IF(Table!B221 = "Women", 1, 0)</f>
        <v>1</v>
      </c>
      <c r="J220" s="12">
        <f ca="1">IF(Table!E221= "Health", 1,0)</f>
        <v>0</v>
      </c>
      <c r="K220" s="5">
        <f ca="1">IF(Table!E221= "Construction", 1,0)</f>
        <v>1</v>
      </c>
      <c r="L220" s="5">
        <f ca="1">IF(Table!E221= "Teaching", 1,0)</f>
        <v>0</v>
      </c>
      <c r="M220" s="5">
        <f ca="1">IF(Table!E221= "IT", 1,0)</f>
        <v>0</v>
      </c>
      <c r="N220" s="5">
        <f ca="1">IF(Table!E221= "General Work", 1,0)</f>
        <v>0</v>
      </c>
      <c r="O220" s="13">
        <f ca="1">IF(Table!E221= "Agriculture", 1,0)</f>
        <v>0</v>
      </c>
      <c r="X220" s="34">
        <f ca="1">(Table!O221/Table!I221)</f>
        <v>33446.503661274699</v>
      </c>
      <c r="Y220" s="35"/>
      <c r="Z220" s="25"/>
      <c r="AA220"/>
      <c r="AB220"/>
      <c r="AE220">
        <f ca="1">IF(Table!T221&gt;'Solution Basic XCEL'!$AI$2, 1,0)</f>
        <v>1</v>
      </c>
      <c r="AH220">
        <f ca="1">IF(Table!T221&gt;'Solution Basic XCEL'!$AI$2, 1,0)</f>
        <v>1</v>
      </c>
      <c r="AJ220" t="s">
        <v>72</v>
      </c>
      <c r="AK220" s="28">
        <f ca="1">(Table!N221/Table!M221)</f>
        <v>0.80869326449122725</v>
      </c>
      <c r="AM220">
        <f ca="1">IF(AK220&lt;$AS$3, 1,0)</f>
        <v>0</v>
      </c>
    </row>
    <row r="221" spans="1:39" x14ac:dyDescent="0.3">
      <c r="A221" s="5">
        <f ca="1">IF(Table!B222= "Men", 1, 0)</f>
        <v>0</v>
      </c>
      <c r="B221" s="5">
        <f ca="1">IF(Table!B222 = "Women", 1, 0)</f>
        <v>1</v>
      </c>
      <c r="J221" s="12">
        <f ca="1">IF(Table!E222= "Health", 1,0)</f>
        <v>0</v>
      </c>
      <c r="K221" s="5">
        <f ca="1">IF(Table!E222= "Construction", 1,0)</f>
        <v>0</v>
      </c>
      <c r="L221" s="5">
        <f ca="1">IF(Table!E222= "Teaching", 1,0)</f>
        <v>0</v>
      </c>
      <c r="M221" s="5">
        <f ca="1">IF(Table!E222= "IT", 1,0)</f>
        <v>1</v>
      </c>
      <c r="N221" s="5">
        <f ca="1">IF(Table!E222= "General Work", 1,0)</f>
        <v>0</v>
      </c>
      <c r="O221" s="13">
        <f ca="1">IF(Table!E222= "Agriculture", 1,0)</f>
        <v>0</v>
      </c>
      <c r="X221" s="34">
        <f ca="1">(Table!O222/Table!I222)</f>
        <v>66759.168581132093</v>
      </c>
      <c r="Y221" s="35"/>
      <c r="Z221" s="25"/>
      <c r="AA221"/>
      <c r="AB221"/>
      <c r="AE221">
        <f ca="1">IF(Table!T222&gt;'Solution Basic XCEL'!$AI$2, 1,0)</f>
        <v>1</v>
      </c>
      <c r="AH221">
        <f ca="1">IF(Table!T222&gt;'Solution Basic XCEL'!$AI$2, 1,0)</f>
        <v>1</v>
      </c>
      <c r="AJ221" t="s">
        <v>72</v>
      </c>
      <c r="AK221" s="28">
        <f ca="1">(Table!N222/Table!M222)</f>
        <v>0.61410338843097345</v>
      </c>
      <c r="AM221">
        <f ca="1">IF(AK221&lt;$AS$3, 1,0)</f>
        <v>0</v>
      </c>
    </row>
    <row r="222" spans="1:39" x14ac:dyDescent="0.3">
      <c r="A222" s="5">
        <f ca="1">IF(Table!B223= "Men", 1, 0)</f>
        <v>0</v>
      </c>
      <c r="B222" s="5">
        <f ca="1">IF(Table!B223 = "Women", 1, 0)</f>
        <v>1</v>
      </c>
      <c r="J222" s="12">
        <f ca="1">IF(Table!E223= "Health", 1,0)</f>
        <v>0</v>
      </c>
      <c r="K222" s="5">
        <f ca="1">IF(Table!E223= "Construction", 1,0)</f>
        <v>0</v>
      </c>
      <c r="L222" s="5">
        <f ca="1">IF(Table!E223= "Teaching", 1,0)</f>
        <v>1</v>
      </c>
      <c r="M222" s="5">
        <f ca="1">IF(Table!E223= "IT", 1,0)</f>
        <v>0</v>
      </c>
      <c r="N222" s="5">
        <f ca="1">IF(Table!E223= "General Work", 1,0)</f>
        <v>0</v>
      </c>
      <c r="O222" s="13">
        <f ca="1">IF(Table!E223= "Agriculture", 1,0)</f>
        <v>0</v>
      </c>
      <c r="X222" s="34">
        <f ca="1">(Table!O223/Table!I223)</f>
        <v>49037.396835308005</v>
      </c>
      <c r="Y222" s="35"/>
      <c r="Z222" s="25"/>
      <c r="AA222"/>
      <c r="AB222"/>
      <c r="AE222">
        <f ca="1">IF(Table!T223&gt;'Solution Basic XCEL'!$AI$2, 1,0)</f>
        <v>1</v>
      </c>
      <c r="AH222">
        <f ca="1">IF(Table!T223&gt;'Solution Basic XCEL'!$AI$2, 1,0)</f>
        <v>1</v>
      </c>
      <c r="AJ222" t="s">
        <v>72</v>
      </c>
      <c r="AK222" s="28">
        <f ca="1">(Table!N223/Table!M223)</f>
        <v>0.52256716538003245</v>
      </c>
      <c r="AM222">
        <f ca="1">IF(AK222&lt;$AS$3, 1,0)</f>
        <v>0</v>
      </c>
    </row>
    <row r="223" spans="1:39" x14ac:dyDescent="0.3">
      <c r="A223" s="5">
        <f ca="1">IF(Table!B224= "Men", 1, 0)</f>
        <v>1</v>
      </c>
      <c r="B223" s="5">
        <f ca="1">IF(Table!B224 = "Women", 1, 0)</f>
        <v>0</v>
      </c>
      <c r="J223" s="12">
        <f ca="1">IF(Table!E224= "Health", 1,0)</f>
        <v>1</v>
      </c>
      <c r="K223" s="5">
        <f ca="1">IF(Table!E224= "Construction", 1,0)</f>
        <v>0</v>
      </c>
      <c r="L223" s="5">
        <f ca="1">IF(Table!E224= "Teaching", 1,0)</f>
        <v>0</v>
      </c>
      <c r="M223" s="5">
        <f ca="1">IF(Table!E224= "IT", 1,0)</f>
        <v>0</v>
      </c>
      <c r="N223" s="5">
        <f ca="1">IF(Table!E224= "General Work", 1,0)</f>
        <v>0</v>
      </c>
      <c r="O223" s="13">
        <f ca="1">IF(Table!E224= "Agriculture", 1,0)</f>
        <v>0</v>
      </c>
      <c r="X223" s="34">
        <f ca="1">(Table!O224/Table!I224)</f>
        <v>14396.335877913152</v>
      </c>
      <c r="Y223" s="35"/>
      <c r="Z223" s="25"/>
      <c r="AA223"/>
      <c r="AB223"/>
      <c r="AE223">
        <f ca="1">IF(Table!T224&gt;'Solution Basic XCEL'!$AI$2, 1,0)</f>
        <v>0</v>
      </c>
      <c r="AH223">
        <f ca="1">IF(Table!T224&gt;'Solution Basic XCEL'!$AI$2, 1,0)</f>
        <v>0</v>
      </c>
      <c r="AJ223" t="s">
        <v>72</v>
      </c>
      <c r="AK223" s="28">
        <f ca="1">(Table!N224/Table!M224)</f>
        <v>0.10472986910221216</v>
      </c>
      <c r="AM223">
        <f ca="1">IF(AK223&lt;$AS$3, 1,0)</f>
        <v>1</v>
      </c>
    </row>
    <row r="224" spans="1:39" x14ac:dyDescent="0.3">
      <c r="A224" s="5">
        <f ca="1">IF(Table!B225= "Men", 1, 0)</f>
        <v>1</v>
      </c>
      <c r="B224" s="5">
        <f ca="1">IF(Table!B225 = "Women", 1, 0)</f>
        <v>0</v>
      </c>
      <c r="J224" s="12">
        <f ca="1">IF(Table!E225= "Health", 1,0)</f>
        <v>0</v>
      </c>
      <c r="K224" s="5">
        <f ca="1">IF(Table!E225= "Construction", 1,0)</f>
        <v>1</v>
      </c>
      <c r="L224" s="5">
        <f ca="1">IF(Table!E225= "Teaching", 1,0)</f>
        <v>0</v>
      </c>
      <c r="M224" s="5">
        <f ca="1">IF(Table!E225= "IT", 1,0)</f>
        <v>0</v>
      </c>
      <c r="N224" s="5">
        <f ca="1">IF(Table!E225= "General Work", 1,0)</f>
        <v>0</v>
      </c>
      <c r="O224" s="13">
        <f ca="1">IF(Table!E225= "Agriculture", 1,0)</f>
        <v>0</v>
      </c>
      <c r="X224" s="34">
        <f ca="1">(Table!O225/Table!I225)</f>
        <v>16622.336931450227</v>
      </c>
      <c r="Y224" s="35"/>
      <c r="Z224" s="25"/>
      <c r="AA224"/>
      <c r="AB224"/>
      <c r="AE224">
        <f ca="1">IF(Table!T225&gt;'Solution Basic XCEL'!$AI$2, 1,0)</f>
        <v>1</v>
      </c>
      <c r="AH224">
        <f ca="1">IF(Table!T225&gt;'Solution Basic XCEL'!$AI$2, 1,0)</f>
        <v>1</v>
      </c>
      <c r="AJ224" t="s">
        <v>72</v>
      </c>
      <c r="AK224" s="28">
        <f ca="1">(Table!N225/Table!M225)</f>
        <v>0.41227346858636393</v>
      </c>
      <c r="AM224">
        <f ca="1">IF(AK224&lt;$AS$3, 1,0)</f>
        <v>0</v>
      </c>
    </row>
    <row r="225" spans="1:39" x14ac:dyDescent="0.3">
      <c r="A225" s="5">
        <f ca="1">IF(Table!B226= "Men", 1, 0)</f>
        <v>1</v>
      </c>
      <c r="B225" s="5">
        <f ca="1">IF(Table!B226 = "Women", 1, 0)</f>
        <v>0</v>
      </c>
      <c r="J225" s="12">
        <f ca="1">IF(Table!E226= "Health", 1,0)</f>
        <v>0</v>
      </c>
      <c r="K225" s="5">
        <f ca="1">IF(Table!E226= "Construction", 1,0)</f>
        <v>0</v>
      </c>
      <c r="L225" s="5">
        <f ca="1">IF(Table!E226= "Teaching", 1,0)</f>
        <v>0</v>
      </c>
      <c r="M225" s="5">
        <f ca="1">IF(Table!E226= "IT", 1,0)</f>
        <v>1</v>
      </c>
      <c r="N225" s="5">
        <f ca="1">IF(Table!E226= "General Work", 1,0)</f>
        <v>0</v>
      </c>
      <c r="O225" s="13">
        <f ca="1">IF(Table!E226= "Agriculture", 1,0)</f>
        <v>0</v>
      </c>
      <c r="X225" s="34">
        <f ca="1">(Table!O226/Table!I226)</f>
        <v>47841.664725681447</v>
      </c>
      <c r="Y225" s="35"/>
      <c r="Z225" s="25"/>
      <c r="AA225"/>
      <c r="AB225"/>
      <c r="AE225">
        <f ca="1">IF(Table!T226&gt;'Solution Basic XCEL'!$AI$2, 1,0)</f>
        <v>1</v>
      </c>
      <c r="AH225">
        <f ca="1">IF(Table!T226&gt;'Solution Basic XCEL'!$AI$2, 1,0)</f>
        <v>1</v>
      </c>
      <c r="AJ225" t="s">
        <v>72</v>
      </c>
      <c r="AK225" s="28">
        <f ca="1">(Table!N226/Table!M226)</f>
        <v>0.31281033523158985</v>
      </c>
      <c r="AM225">
        <f ca="1">IF(AK225&lt;$AS$3, 1,0)</f>
        <v>0</v>
      </c>
    </row>
    <row r="226" spans="1:39" x14ac:dyDescent="0.3">
      <c r="A226" s="5">
        <f ca="1">IF(Table!B227= "Men", 1, 0)</f>
        <v>0</v>
      </c>
      <c r="B226" s="5">
        <f ca="1">IF(Table!B227 = "Women", 1, 0)</f>
        <v>1</v>
      </c>
      <c r="J226" s="12">
        <f ca="1">IF(Table!E227= "Health", 1,0)</f>
        <v>0</v>
      </c>
      <c r="K226" s="5">
        <f ca="1">IF(Table!E227= "Construction", 1,0)</f>
        <v>0</v>
      </c>
      <c r="L226" s="5">
        <f ca="1">IF(Table!E227= "Teaching", 1,0)</f>
        <v>0</v>
      </c>
      <c r="M226" s="5">
        <f ca="1">IF(Table!E227= "IT", 1,0)</f>
        <v>0</v>
      </c>
      <c r="N226" s="5">
        <f ca="1">IF(Table!E227= "General Work", 1,0)</f>
        <v>0</v>
      </c>
      <c r="O226" s="13">
        <f ca="1">IF(Table!E227= "Agriculture", 1,0)</f>
        <v>1</v>
      </c>
      <c r="X226" s="34">
        <f ca="1">(Table!O227/Table!I227)</f>
        <v>37191.515760847833</v>
      </c>
      <c r="Y226" s="35"/>
      <c r="Z226" s="25"/>
      <c r="AA226"/>
      <c r="AB226"/>
      <c r="AE226">
        <f ca="1">IF(Table!T227&gt;'Solution Basic XCEL'!$AI$2, 1,0)</f>
        <v>1</v>
      </c>
      <c r="AH226">
        <f ca="1">IF(Table!T227&gt;'Solution Basic XCEL'!$AI$2, 1,0)</f>
        <v>1</v>
      </c>
      <c r="AJ226" t="s">
        <v>72</v>
      </c>
      <c r="AK226" s="28">
        <f ca="1">(Table!N227/Table!M227)</f>
        <v>8.28812434469266E-2</v>
      </c>
      <c r="AM226">
        <f ca="1">IF(AK226&lt;$AS$3, 1,0)</f>
        <v>1</v>
      </c>
    </row>
    <row r="227" spans="1:39" x14ac:dyDescent="0.3">
      <c r="A227" s="5">
        <f ca="1">IF(Table!B228= "Men", 1, 0)</f>
        <v>1</v>
      </c>
      <c r="B227" s="5">
        <f ca="1">IF(Table!B228 = "Women", 1, 0)</f>
        <v>0</v>
      </c>
      <c r="J227" s="12">
        <f ca="1">IF(Table!E228= "Health", 1,0)</f>
        <v>0</v>
      </c>
      <c r="K227" s="5">
        <f ca="1">IF(Table!E228= "Construction", 1,0)</f>
        <v>1</v>
      </c>
      <c r="L227" s="5">
        <f ca="1">IF(Table!E228= "Teaching", 1,0)</f>
        <v>0</v>
      </c>
      <c r="M227" s="5">
        <f ca="1">IF(Table!E228= "IT", 1,0)</f>
        <v>0</v>
      </c>
      <c r="N227" s="5">
        <f ca="1">IF(Table!E228= "General Work", 1,0)</f>
        <v>0</v>
      </c>
      <c r="O227" s="13">
        <f ca="1">IF(Table!E228= "Agriculture", 1,0)</f>
        <v>0</v>
      </c>
      <c r="X227" s="34">
        <f ca="1">(Table!O228/Table!I228)</f>
        <v>28133.817264440855</v>
      </c>
      <c r="Y227" s="35"/>
      <c r="Z227" s="25"/>
      <c r="AA227"/>
      <c r="AB227"/>
      <c r="AE227">
        <f ca="1">IF(Table!T228&gt;'Solution Basic XCEL'!$AI$2, 1,0)</f>
        <v>1</v>
      </c>
      <c r="AH227">
        <f ca="1">IF(Table!T228&gt;'Solution Basic XCEL'!$AI$2, 1,0)</f>
        <v>1</v>
      </c>
      <c r="AJ227" t="s">
        <v>72</v>
      </c>
      <c r="AK227" s="28">
        <f ca="1">(Table!N228/Table!M228)</f>
        <v>0.85655655436772804</v>
      </c>
      <c r="AM227">
        <f ca="1">IF(AK227&lt;$AS$3, 1,0)</f>
        <v>0</v>
      </c>
    </row>
    <row r="228" spans="1:39" x14ac:dyDescent="0.3">
      <c r="A228" s="5">
        <f ca="1">IF(Table!B229= "Men", 1, 0)</f>
        <v>0</v>
      </c>
      <c r="B228" s="5">
        <f ca="1">IF(Table!B229 = "Women", 1, 0)</f>
        <v>1</v>
      </c>
      <c r="J228" s="12">
        <f ca="1">IF(Table!E229= "Health", 1,0)</f>
        <v>0</v>
      </c>
      <c r="K228" s="5">
        <f ca="1">IF(Table!E229= "Construction", 1,0)</f>
        <v>0</v>
      </c>
      <c r="L228" s="5">
        <f ca="1">IF(Table!E229= "Teaching", 1,0)</f>
        <v>0</v>
      </c>
      <c r="M228" s="5">
        <f ca="1">IF(Table!E229= "IT", 1,0)</f>
        <v>0</v>
      </c>
      <c r="N228" s="5">
        <f ca="1">IF(Table!E229= "General Work", 1,0)</f>
        <v>1</v>
      </c>
      <c r="O228" s="13">
        <f ca="1">IF(Table!E229= "Agriculture", 1,0)</f>
        <v>0</v>
      </c>
      <c r="X228" s="34">
        <f ca="1">(Table!O229/Table!I229)</f>
        <v>31264.757667200567</v>
      </c>
      <c r="Y228" s="35"/>
      <c r="Z228" s="25"/>
      <c r="AA228"/>
      <c r="AB228"/>
      <c r="AE228">
        <f ca="1">IF(Table!T229&gt;'Solution Basic XCEL'!$AI$2, 1,0)</f>
        <v>1</v>
      </c>
      <c r="AH228">
        <f ca="1">IF(Table!T229&gt;'Solution Basic XCEL'!$AI$2, 1,0)</f>
        <v>1</v>
      </c>
      <c r="AJ228" t="s">
        <v>72</v>
      </c>
      <c r="AK228" s="28">
        <f ca="1">(Table!N229/Table!M229)</f>
        <v>0.62256672043123296</v>
      </c>
      <c r="AM228">
        <f ca="1">IF(AK228&lt;$AS$3, 1,0)</f>
        <v>0</v>
      </c>
    </row>
    <row r="229" spans="1:39" x14ac:dyDescent="0.3">
      <c r="A229" s="5">
        <f ca="1">IF(Table!B230= "Men", 1, 0)</f>
        <v>0</v>
      </c>
      <c r="B229" s="5">
        <f ca="1">IF(Table!B230 = "Women", 1, 0)</f>
        <v>1</v>
      </c>
      <c r="J229" s="12">
        <f ca="1">IF(Table!E230= "Health", 1,0)</f>
        <v>0</v>
      </c>
      <c r="K229" s="5">
        <f ca="1">IF(Table!E230= "Construction", 1,0)</f>
        <v>1</v>
      </c>
      <c r="L229" s="5">
        <f ca="1">IF(Table!E230= "Teaching", 1,0)</f>
        <v>0</v>
      </c>
      <c r="M229" s="5">
        <f ca="1">IF(Table!E230= "IT", 1,0)</f>
        <v>0</v>
      </c>
      <c r="N229" s="5">
        <f ca="1">IF(Table!E230= "General Work", 1,0)</f>
        <v>0</v>
      </c>
      <c r="O229" s="13">
        <f ca="1">IF(Table!E230= "Agriculture", 1,0)</f>
        <v>0</v>
      </c>
      <c r="X229" s="34">
        <f ca="1">(Table!O230/Table!I230)</f>
        <v>19628.742336796651</v>
      </c>
      <c r="Y229" s="35"/>
      <c r="Z229" s="25"/>
      <c r="AA229"/>
      <c r="AB229"/>
      <c r="AE229">
        <f ca="1">IF(Table!T230&gt;'Solution Basic XCEL'!$AI$2, 1,0)</f>
        <v>1</v>
      </c>
      <c r="AH229">
        <f ca="1">IF(Table!T230&gt;'Solution Basic XCEL'!$AI$2, 1,0)</f>
        <v>1</v>
      </c>
      <c r="AJ229" t="s">
        <v>72</v>
      </c>
      <c r="AK229" s="28">
        <f ca="1">(Table!N230/Table!M230)</f>
        <v>0.67414510014696771</v>
      </c>
      <c r="AM229">
        <f ca="1">IF(AK229&lt;$AS$3, 1,0)</f>
        <v>0</v>
      </c>
    </row>
    <row r="230" spans="1:39" x14ac:dyDescent="0.3">
      <c r="A230" s="5">
        <f ca="1">IF(Table!B231= "Men", 1, 0)</f>
        <v>0</v>
      </c>
      <c r="B230" s="5">
        <f ca="1">IF(Table!B231 = "Women", 1, 0)</f>
        <v>1</v>
      </c>
      <c r="J230" s="12">
        <f ca="1">IF(Table!E231= "Health", 1,0)</f>
        <v>0</v>
      </c>
      <c r="K230" s="5">
        <f ca="1">IF(Table!E231= "Construction", 1,0)</f>
        <v>1</v>
      </c>
      <c r="L230" s="5">
        <f ca="1">IF(Table!E231= "Teaching", 1,0)</f>
        <v>0</v>
      </c>
      <c r="M230" s="5">
        <f ca="1">IF(Table!E231= "IT", 1,0)</f>
        <v>0</v>
      </c>
      <c r="N230" s="5">
        <f ca="1">IF(Table!E231= "General Work", 1,0)</f>
        <v>0</v>
      </c>
      <c r="O230" s="13">
        <f ca="1">IF(Table!E231= "Agriculture", 1,0)</f>
        <v>0</v>
      </c>
      <c r="X230" s="34">
        <f ca="1">(Table!O231/Table!I231)</f>
        <v>40851.240157257133</v>
      </c>
      <c r="Y230" s="35"/>
      <c r="Z230" s="25"/>
      <c r="AA230"/>
      <c r="AB230"/>
      <c r="AE230">
        <f ca="1">IF(Table!T231&gt;'Solution Basic XCEL'!$AI$2, 1,0)</f>
        <v>1</v>
      </c>
      <c r="AH230">
        <f ca="1">IF(Table!T231&gt;'Solution Basic XCEL'!$AI$2, 1,0)</f>
        <v>1</v>
      </c>
      <c r="AJ230" t="s">
        <v>72</v>
      </c>
      <c r="AK230" s="28">
        <f ca="1">(Table!N231/Table!M231)</f>
        <v>0.28205351394551337</v>
      </c>
      <c r="AM230">
        <f ca="1">IF(AK230&lt;$AS$3, 1,0)</f>
        <v>1</v>
      </c>
    </row>
    <row r="231" spans="1:39" x14ac:dyDescent="0.3">
      <c r="A231" s="5">
        <f ca="1">IF(Table!B232= "Men", 1, 0)</f>
        <v>1</v>
      </c>
      <c r="B231" s="5">
        <f ca="1">IF(Table!B232 = "Women", 1, 0)</f>
        <v>0</v>
      </c>
      <c r="J231" s="12">
        <f ca="1">IF(Table!E232= "Health", 1,0)</f>
        <v>0</v>
      </c>
      <c r="K231" s="5">
        <f ca="1">IF(Table!E232= "Construction", 1,0)</f>
        <v>0</v>
      </c>
      <c r="L231" s="5">
        <f ca="1">IF(Table!E232= "Teaching", 1,0)</f>
        <v>0</v>
      </c>
      <c r="M231" s="5">
        <f ca="1">IF(Table!E232= "IT", 1,0)</f>
        <v>1</v>
      </c>
      <c r="N231" s="5">
        <f ca="1">IF(Table!E232= "General Work", 1,0)</f>
        <v>0</v>
      </c>
      <c r="O231" s="13">
        <f ca="1">IF(Table!E232= "Agriculture", 1,0)</f>
        <v>0</v>
      </c>
      <c r="X231" s="34">
        <f ca="1">(Table!O232/Table!I232)</f>
        <v>19886.386021962055</v>
      </c>
      <c r="Y231" s="35"/>
      <c r="Z231" s="25"/>
      <c r="AA231"/>
      <c r="AB231"/>
      <c r="AE231">
        <f ca="1">IF(Table!T232&gt;'Solution Basic XCEL'!$AI$2, 1,0)</f>
        <v>1</v>
      </c>
      <c r="AH231">
        <f ca="1">IF(Table!T232&gt;'Solution Basic XCEL'!$AI$2, 1,0)</f>
        <v>1</v>
      </c>
      <c r="AJ231" t="s">
        <v>72</v>
      </c>
      <c r="AK231" s="28">
        <f ca="1">(Table!N232/Table!M232)</f>
        <v>0.27658888128401682</v>
      </c>
      <c r="AM231">
        <f ca="1">IF(AK231&lt;$AS$3, 1,0)</f>
        <v>1</v>
      </c>
    </row>
    <row r="232" spans="1:39" x14ac:dyDescent="0.3">
      <c r="A232" s="5">
        <f ca="1">IF(Table!B233= "Men", 1, 0)</f>
        <v>1</v>
      </c>
      <c r="B232" s="5">
        <f ca="1">IF(Table!B233 = "Women", 1, 0)</f>
        <v>0</v>
      </c>
      <c r="J232" s="12">
        <f ca="1">IF(Table!E233= "Health", 1,0)</f>
        <v>0</v>
      </c>
      <c r="K232" s="5">
        <f ca="1">IF(Table!E233= "Construction", 1,0)</f>
        <v>1</v>
      </c>
      <c r="L232" s="5">
        <f ca="1">IF(Table!E233= "Teaching", 1,0)</f>
        <v>0</v>
      </c>
      <c r="M232" s="5">
        <f ca="1">IF(Table!E233= "IT", 1,0)</f>
        <v>0</v>
      </c>
      <c r="N232" s="5">
        <f ca="1">IF(Table!E233= "General Work", 1,0)</f>
        <v>0</v>
      </c>
      <c r="O232" s="13">
        <f ca="1">IF(Table!E233= "Agriculture", 1,0)</f>
        <v>0</v>
      </c>
      <c r="X232" s="34">
        <f ca="1">(Table!O233/Table!I233)</f>
        <v>6612.0404173833895</v>
      </c>
      <c r="Y232" s="35"/>
      <c r="Z232" s="25"/>
      <c r="AA232"/>
      <c r="AB232"/>
      <c r="AE232">
        <f ca="1">IF(Table!T233&gt;'Solution Basic XCEL'!$AI$2, 1,0)</f>
        <v>1</v>
      </c>
      <c r="AH232">
        <f ca="1">IF(Table!T233&gt;'Solution Basic XCEL'!$AI$2, 1,0)</f>
        <v>1</v>
      </c>
      <c r="AJ232" t="s">
        <v>72</v>
      </c>
      <c r="AK232" s="28">
        <f ca="1">(Table!N233/Table!M233)</f>
        <v>0.9973753732094488</v>
      </c>
      <c r="AM232">
        <f ca="1">IF(AK232&lt;$AS$3, 1,0)</f>
        <v>0</v>
      </c>
    </row>
    <row r="233" spans="1:39" x14ac:dyDescent="0.3">
      <c r="A233" s="5">
        <f ca="1">IF(Table!B234= "Men", 1, 0)</f>
        <v>1</v>
      </c>
      <c r="B233" s="5">
        <f ca="1">IF(Table!B234 = "Women", 1, 0)</f>
        <v>0</v>
      </c>
      <c r="J233" s="12">
        <f ca="1">IF(Table!E234= "Health", 1,0)</f>
        <v>0</v>
      </c>
      <c r="K233" s="5">
        <f ca="1">IF(Table!E234= "Construction", 1,0)</f>
        <v>1</v>
      </c>
      <c r="L233" s="5">
        <f ca="1">IF(Table!E234= "Teaching", 1,0)</f>
        <v>0</v>
      </c>
      <c r="M233" s="5">
        <f ca="1">IF(Table!E234= "IT", 1,0)</f>
        <v>0</v>
      </c>
      <c r="N233" s="5">
        <f ca="1">IF(Table!E234= "General Work", 1,0)</f>
        <v>0</v>
      </c>
      <c r="O233" s="13">
        <f ca="1">IF(Table!E234= "Agriculture", 1,0)</f>
        <v>0</v>
      </c>
      <c r="X233" s="34">
        <f ca="1">(Table!O234/Table!I234)</f>
        <v>65703.769590312906</v>
      </c>
      <c r="Y233" s="35"/>
      <c r="Z233" s="25"/>
      <c r="AA233"/>
      <c r="AB233"/>
      <c r="AE233">
        <f ca="1">IF(Table!T234&gt;'Solution Basic XCEL'!$AI$2, 1,0)</f>
        <v>1</v>
      </c>
      <c r="AH233">
        <f ca="1">IF(Table!T234&gt;'Solution Basic XCEL'!$AI$2, 1,0)</f>
        <v>1</v>
      </c>
      <c r="AJ233" t="s">
        <v>72</v>
      </c>
      <c r="AK233" s="28">
        <f ca="1">(Table!N234/Table!M234)</f>
        <v>0.64196572586485845</v>
      </c>
      <c r="AM233">
        <f ca="1">IF(AK233&lt;$AS$3, 1,0)</f>
        <v>0</v>
      </c>
    </row>
    <row r="234" spans="1:39" x14ac:dyDescent="0.3">
      <c r="A234" s="5">
        <f ca="1">IF(Table!B235= "Men", 1, 0)</f>
        <v>0</v>
      </c>
      <c r="B234" s="5">
        <f ca="1">IF(Table!B235 = "Women", 1, 0)</f>
        <v>1</v>
      </c>
      <c r="J234" s="12">
        <f ca="1">IF(Table!E235= "Health", 1,0)</f>
        <v>1</v>
      </c>
      <c r="K234" s="5">
        <f ca="1">IF(Table!E235= "Construction", 1,0)</f>
        <v>0</v>
      </c>
      <c r="L234" s="5">
        <f ca="1">IF(Table!E235= "Teaching", 1,0)</f>
        <v>0</v>
      </c>
      <c r="M234" s="5">
        <f ca="1">IF(Table!E235= "IT", 1,0)</f>
        <v>0</v>
      </c>
      <c r="N234" s="5">
        <f ca="1">IF(Table!E235= "General Work", 1,0)</f>
        <v>0</v>
      </c>
      <c r="O234" s="13">
        <f ca="1">IF(Table!E235= "Agriculture", 1,0)</f>
        <v>0</v>
      </c>
      <c r="X234" s="34">
        <f ca="1">(Table!O235/Table!I235)</f>
        <v>23997.211930192861</v>
      </c>
      <c r="Y234" s="35"/>
      <c r="Z234" s="25"/>
      <c r="AA234"/>
      <c r="AB234"/>
      <c r="AE234">
        <f ca="1">IF(Table!T235&gt;'Solution Basic XCEL'!$AI$2, 1,0)</f>
        <v>1</v>
      </c>
      <c r="AH234">
        <f ca="1">IF(Table!T235&gt;'Solution Basic XCEL'!$AI$2, 1,0)</f>
        <v>1</v>
      </c>
      <c r="AJ234" t="s">
        <v>72</v>
      </c>
      <c r="AK234" s="28">
        <f ca="1">(Table!N235/Table!M235)</f>
        <v>0.84915108351274449</v>
      </c>
      <c r="AM234">
        <f ca="1">IF(AK234&lt;$AS$3, 1,0)</f>
        <v>0</v>
      </c>
    </row>
    <row r="235" spans="1:39" x14ac:dyDescent="0.3">
      <c r="A235" s="5">
        <f ca="1">IF(Table!B236= "Men", 1, 0)</f>
        <v>1</v>
      </c>
      <c r="B235" s="5">
        <f ca="1">IF(Table!B236 = "Women", 1, 0)</f>
        <v>0</v>
      </c>
      <c r="J235" s="12">
        <f ca="1">IF(Table!E236= "Health", 1,0)</f>
        <v>0</v>
      </c>
      <c r="K235" s="5">
        <f ca="1">IF(Table!E236= "Construction", 1,0)</f>
        <v>0</v>
      </c>
      <c r="L235" s="5">
        <f ca="1">IF(Table!E236= "Teaching", 1,0)</f>
        <v>0</v>
      </c>
      <c r="M235" s="5">
        <f ca="1">IF(Table!E236= "IT", 1,0)</f>
        <v>0</v>
      </c>
      <c r="N235" s="5">
        <f ca="1">IF(Table!E236= "General Work", 1,0)</f>
        <v>1</v>
      </c>
      <c r="O235" s="13">
        <f ca="1">IF(Table!E236= "Agriculture", 1,0)</f>
        <v>0</v>
      </c>
      <c r="X235" s="34">
        <f ca="1">(Table!O236/Table!I236)</f>
        <v>27634.788073594958</v>
      </c>
      <c r="Y235" s="35"/>
      <c r="Z235" s="25"/>
      <c r="AA235"/>
      <c r="AB235"/>
      <c r="AE235">
        <f ca="1">IF(Table!T236&gt;'Solution Basic XCEL'!$AI$2, 1,0)</f>
        <v>0</v>
      </c>
      <c r="AH235">
        <f ca="1">IF(Table!T236&gt;'Solution Basic XCEL'!$AI$2, 1,0)</f>
        <v>0</v>
      </c>
      <c r="AJ235" t="s">
        <v>72</v>
      </c>
      <c r="AK235" s="28">
        <f ca="1">(Table!N236/Table!M236)</f>
        <v>0.1020600573124959</v>
      </c>
      <c r="AM235">
        <f ca="1">IF(AK235&lt;$AS$3, 1,0)</f>
        <v>1</v>
      </c>
    </row>
    <row r="236" spans="1:39" x14ac:dyDescent="0.3">
      <c r="A236" s="5">
        <f ca="1">IF(Table!B237= "Men", 1, 0)</f>
        <v>1</v>
      </c>
      <c r="B236" s="5">
        <f ca="1">IF(Table!B237 = "Women", 1, 0)</f>
        <v>0</v>
      </c>
      <c r="J236" s="12">
        <f ca="1">IF(Table!E237= "Health", 1,0)</f>
        <v>1</v>
      </c>
      <c r="K236" s="5">
        <f ca="1">IF(Table!E237= "Construction", 1,0)</f>
        <v>0</v>
      </c>
      <c r="L236" s="5">
        <f ca="1">IF(Table!E237= "Teaching", 1,0)</f>
        <v>0</v>
      </c>
      <c r="M236" s="5">
        <f ca="1">IF(Table!E237= "IT", 1,0)</f>
        <v>0</v>
      </c>
      <c r="N236" s="5">
        <f ca="1">IF(Table!E237= "General Work", 1,0)</f>
        <v>0</v>
      </c>
      <c r="O236" s="13">
        <f ca="1">IF(Table!E237= "Agriculture", 1,0)</f>
        <v>0</v>
      </c>
      <c r="X236" s="34">
        <f ca="1">(Table!O237/Table!I237)</f>
        <v>6555.9992383865092</v>
      </c>
      <c r="Y236" s="35"/>
      <c r="Z236" s="25"/>
      <c r="AA236"/>
      <c r="AB236"/>
      <c r="AE236">
        <f ca="1">IF(Table!T237&gt;'Solution Basic XCEL'!$AI$2, 1,0)</f>
        <v>0</v>
      </c>
      <c r="AH236">
        <f ca="1">IF(Table!T237&gt;'Solution Basic XCEL'!$AI$2, 1,0)</f>
        <v>0</v>
      </c>
      <c r="AJ236" t="s">
        <v>72</v>
      </c>
      <c r="AK236" s="28">
        <f ca="1">(Table!N237/Table!M237)</f>
        <v>0.14946964282429165</v>
      </c>
      <c r="AM236">
        <f ca="1">IF(AK236&lt;$AS$3, 1,0)</f>
        <v>1</v>
      </c>
    </row>
    <row r="237" spans="1:39" x14ac:dyDescent="0.3">
      <c r="A237" s="5">
        <f ca="1">IF(Table!B238= "Men", 1, 0)</f>
        <v>0</v>
      </c>
      <c r="B237" s="5">
        <f ca="1">IF(Table!B238 = "Women", 1, 0)</f>
        <v>1</v>
      </c>
      <c r="J237" s="12">
        <f ca="1">IF(Table!E238= "Health", 1,0)</f>
        <v>0</v>
      </c>
      <c r="K237" s="5">
        <f ca="1">IF(Table!E238= "Construction", 1,0)</f>
        <v>1</v>
      </c>
      <c r="L237" s="5">
        <f ca="1">IF(Table!E238= "Teaching", 1,0)</f>
        <v>0</v>
      </c>
      <c r="M237" s="5">
        <f ca="1">IF(Table!E238= "IT", 1,0)</f>
        <v>0</v>
      </c>
      <c r="N237" s="5">
        <f ca="1">IF(Table!E238= "General Work", 1,0)</f>
        <v>0</v>
      </c>
      <c r="O237" s="13">
        <f ca="1">IF(Table!E238= "Agriculture", 1,0)</f>
        <v>0</v>
      </c>
      <c r="X237" s="34">
        <f ca="1">(Table!O238/Table!I238)</f>
        <v>13467.591024547946</v>
      </c>
      <c r="Y237" s="35"/>
      <c r="Z237" s="25"/>
      <c r="AA237"/>
      <c r="AB237"/>
      <c r="AE237">
        <f ca="1">IF(Table!T238&gt;'Solution Basic XCEL'!$AI$2, 1,0)</f>
        <v>0</v>
      </c>
      <c r="AH237">
        <f ca="1">IF(Table!T238&gt;'Solution Basic XCEL'!$AI$2, 1,0)</f>
        <v>0</v>
      </c>
      <c r="AJ237" t="s">
        <v>72</v>
      </c>
      <c r="AK237" s="28">
        <f ca="1">(Table!N238/Table!M238)</f>
        <v>0.16912337532213539</v>
      </c>
      <c r="AM237">
        <f ca="1">IF(AK237&lt;$AS$3, 1,0)</f>
        <v>1</v>
      </c>
    </row>
    <row r="238" spans="1:39" x14ac:dyDescent="0.3">
      <c r="A238" s="5">
        <f ca="1">IF(Table!B239= "Men", 1, 0)</f>
        <v>0</v>
      </c>
      <c r="B238" s="5">
        <f ca="1">IF(Table!B239 = "Women", 1, 0)</f>
        <v>1</v>
      </c>
      <c r="J238" s="12">
        <f ca="1">IF(Table!E239= "Health", 1,0)</f>
        <v>0</v>
      </c>
      <c r="K238" s="5">
        <f ca="1">IF(Table!E239= "Construction", 1,0)</f>
        <v>1</v>
      </c>
      <c r="L238" s="5">
        <f ca="1">IF(Table!E239= "Teaching", 1,0)</f>
        <v>0</v>
      </c>
      <c r="M238" s="5">
        <f ca="1">IF(Table!E239= "IT", 1,0)</f>
        <v>0</v>
      </c>
      <c r="N238" s="5">
        <f ca="1">IF(Table!E239= "General Work", 1,0)</f>
        <v>0</v>
      </c>
      <c r="O238" s="13">
        <f ca="1">IF(Table!E239= "Agriculture", 1,0)</f>
        <v>0</v>
      </c>
      <c r="X238" s="34">
        <f ca="1">(Table!O239/Table!I239)</f>
        <v>67903.972436686177</v>
      </c>
      <c r="Y238" s="35"/>
      <c r="Z238" s="25"/>
      <c r="AA238"/>
      <c r="AB238"/>
      <c r="AE238">
        <f ca="1">IF(Table!T239&gt;'Solution Basic XCEL'!$AI$2, 1,0)</f>
        <v>1</v>
      </c>
      <c r="AH238">
        <f ca="1">IF(Table!T239&gt;'Solution Basic XCEL'!$AI$2, 1,0)</f>
        <v>1</v>
      </c>
      <c r="AJ238" t="s">
        <v>72</v>
      </c>
      <c r="AK238" s="28">
        <f ca="1">(Table!N239/Table!M239)</f>
        <v>0.86218748748888607</v>
      </c>
      <c r="AM238">
        <f ca="1">IF(AK238&lt;$AS$3, 1,0)</f>
        <v>0</v>
      </c>
    </row>
    <row r="239" spans="1:39" x14ac:dyDescent="0.3">
      <c r="A239" s="5">
        <f ca="1">IF(Table!B240= "Men", 1, 0)</f>
        <v>1</v>
      </c>
      <c r="B239" s="5">
        <f ca="1">IF(Table!B240 = "Women", 1, 0)</f>
        <v>0</v>
      </c>
      <c r="J239" s="12">
        <f ca="1">IF(Table!E240= "Health", 1,0)</f>
        <v>0</v>
      </c>
      <c r="K239" s="5">
        <f ca="1">IF(Table!E240= "Construction", 1,0)</f>
        <v>0</v>
      </c>
      <c r="L239" s="5">
        <f ca="1">IF(Table!E240= "Teaching", 1,0)</f>
        <v>0</v>
      </c>
      <c r="M239" s="5">
        <f ca="1">IF(Table!E240= "IT", 1,0)</f>
        <v>0</v>
      </c>
      <c r="N239" s="5">
        <f ca="1">IF(Table!E240= "General Work", 1,0)</f>
        <v>0</v>
      </c>
      <c r="O239" s="13">
        <f ca="1">IF(Table!E240= "Agriculture", 1,0)</f>
        <v>1</v>
      </c>
      <c r="X239" s="34">
        <f ca="1">(Table!O240/Table!I240)</f>
        <v>55061.791631118489</v>
      </c>
      <c r="Y239" s="35"/>
      <c r="Z239" s="25"/>
      <c r="AA239"/>
      <c r="AB239"/>
      <c r="AE239">
        <f ca="1">IF(Table!T240&gt;'Solution Basic XCEL'!$AI$2, 1,0)</f>
        <v>1</v>
      </c>
      <c r="AH239">
        <f ca="1">IF(Table!T240&gt;'Solution Basic XCEL'!$AI$2, 1,0)</f>
        <v>1</v>
      </c>
      <c r="AJ239" t="s">
        <v>72</v>
      </c>
      <c r="AK239" s="28">
        <f ca="1">(Table!N240/Table!M240)</f>
        <v>0.99844070195444767</v>
      </c>
      <c r="AM239">
        <f ca="1">IF(AK239&lt;$AS$3, 1,0)</f>
        <v>0</v>
      </c>
    </row>
    <row r="240" spans="1:39" x14ac:dyDescent="0.3">
      <c r="A240" s="5">
        <f ca="1">IF(Table!B241= "Men", 1, 0)</f>
        <v>0</v>
      </c>
      <c r="B240" s="5">
        <f ca="1">IF(Table!B241 = "Women", 1, 0)</f>
        <v>1</v>
      </c>
      <c r="J240" s="12">
        <f ca="1">IF(Table!E241= "Health", 1,0)</f>
        <v>0</v>
      </c>
      <c r="K240" s="5">
        <f ca="1">IF(Table!E241= "Construction", 1,0)</f>
        <v>1</v>
      </c>
      <c r="L240" s="5">
        <f ca="1">IF(Table!E241= "Teaching", 1,0)</f>
        <v>0</v>
      </c>
      <c r="M240" s="5">
        <f ca="1">IF(Table!E241= "IT", 1,0)</f>
        <v>0</v>
      </c>
      <c r="N240" s="5">
        <f ca="1">IF(Table!E241= "General Work", 1,0)</f>
        <v>0</v>
      </c>
      <c r="O240" s="13">
        <f ca="1">IF(Table!E241= "Agriculture", 1,0)</f>
        <v>0</v>
      </c>
      <c r="X240" s="34">
        <f ca="1">(Table!O241/Table!I241)</f>
        <v>1593.8826738437594</v>
      </c>
      <c r="Y240" s="35"/>
      <c r="Z240" s="25"/>
      <c r="AA240"/>
      <c r="AB240"/>
      <c r="AE240">
        <f ca="1">IF(Table!T241&gt;'Solution Basic XCEL'!$AI$2, 1,0)</f>
        <v>0</v>
      </c>
      <c r="AH240">
        <f ca="1">IF(Table!T241&gt;'Solution Basic XCEL'!$AI$2, 1,0)</f>
        <v>0</v>
      </c>
      <c r="AJ240" t="s">
        <v>72</v>
      </c>
      <c r="AK240" s="28">
        <f ca="1">(Table!N241/Table!M241)</f>
        <v>0.16105534228023133</v>
      </c>
      <c r="AM240">
        <f ca="1">IF(AK240&lt;$AS$3, 1,0)</f>
        <v>1</v>
      </c>
    </row>
    <row r="241" spans="1:39" x14ac:dyDescent="0.3">
      <c r="A241" s="5">
        <f ca="1">IF(Table!B242= "Men", 1, 0)</f>
        <v>1</v>
      </c>
      <c r="B241" s="5">
        <f ca="1">IF(Table!B242 = "Women", 1, 0)</f>
        <v>0</v>
      </c>
      <c r="J241" s="12">
        <f ca="1">IF(Table!E242= "Health", 1,0)</f>
        <v>0</v>
      </c>
      <c r="K241" s="5">
        <f ca="1">IF(Table!E242= "Construction", 1,0)</f>
        <v>0</v>
      </c>
      <c r="L241" s="5">
        <f ca="1">IF(Table!E242= "Teaching", 1,0)</f>
        <v>0</v>
      </c>
      <c r="M241" s="5">
        <f ca="1">IF(Table!E242= "IT", 1,0)</f>
        <v>0</v>
      </c>
      <c r="N241" s="5">
        <f ca="1">IF(Table!E242= "General Work", 1,0)</f>
        <v>0</v>
      </c>
      <c r="O241" s="13">
        <f ca="1">IF(Table!E242= "Agriculture", 1,0)</f>
        <v>1</v>
      </c>
      <c r="X241" s="34">
        <f ca="1">(Table!O242/Table!I242)</f>
        <v>83757.82092247135</v>
      </c>
      <c r="Y241" s="35"/>
      <c r="Z241" s="25"/>
      <c r="AA241"/>
      <c r="AB241"/>
      <c r="AE241">
        <f ca="1">IF(Table!T242&gt;'Solution Basic XCEL'!$AI$2, 1,0)</f>
        <v>1</v>
      </c>
      <c r="AH241">
        <f ca="1">IF(Table!T242&gt;'Solution Basic XCEL'!$AI$2, 1,0)</f>
        <v>1</v>
      </c>
      <c r="AJ241" t="s">
        <v>72</v>
      </c>
      <c r="AK241" s="28">
        <f ca="1">(Table!N242/Table!M242)</f>
        <v>0.47230017031747507</v>
      </c>
      <c r="AM241">
        <f ca="1">IF(AK241&lt;$AS$3, 1,0)</f>
        <v>0</v>
      </c>
    </row>
    <row r="242" spans="1:39" x14ac:dyDescent="0.3">
      <c r="A242" s="5">
        <f ca="1">IF(Table!B243= "Men", 1, 0)</f>
        <v>1</v>
      </c>
      <c r="B242" s="5">
        <f ca="1">IF(Table!B243 = "Women", 1, 0)</f>
        <v>0</v>
      </c>
      <c r="J242" s="12">
        <f ca="1">IF(Table!E243= "Health", 1,0)</f>
        <v>0</v>
      </c>
      <c r="K242" s="5">
        <f ca="1">IF(Table!E243= "Construction", 1,0)</f>
        <v>0</v>
      </c>
      <c r="L242" s="5">
        <f ca="1">IF(Table!E243= "Teaching", 1,0)</f>
        <v>0</v>
      </c>
      <c r="M242" s="5">
        <f ca="1">IF(Table!E243= "IT", 1,0)</f>
        <v>0</v>
      </c>
      <c r="N242" s="5">
        <f ca="1">IF(Table!E243= "General Work", 1,0)</f>
        <v>0</v>
      </c>
      <c r="O242" s="13">
        <f ca="1">IF(Table!E243= "Agriculture", 1,0)</f>
        <v>1</v>
      </c>
      <c r="X242" s="34">
        <f ca="1">(Table!O243/Table!I243)</f>
        <v>29242.803391199461</v>
      </c>
      <c r="Y242" s="35"/>
      <c r="Z242" s="25"/>
      <c r="AA242"/>
      <c r="AB242"/>
      <c r="AE242">
        <f ca="1">IF(Table!T243&gt;'Solution Basic XCEL'!$AI$2, 1,0)</f>
        <v>1</v>
      </c>
      <c r="AH242">
        <f ca="1">IF(Table!T243&gt;'Solution Basic XCEL'!$AI$2, 1,0)</f>
        <v>1</v>
      </c>
      <c r="AJ242" t="s">
        <v>72</v>
      </c>
      <c r="AK242" s="28">
        <f ca="1">(Table!N243/Table!M243)</f>
        <v>2.0333848598300008E-2</v>
      </c>
      <c r="AM242">
        <f ca="1">IF(AK242&lt;$AS$3, 1,0)</f>
        <v>1</v>
      </c>
    </row>
    <row r="243" spans="1:39" x14ac:dyDescent="0.3">
      <c r="A243" s="5">
        <f ca="1">IF(Table!B244= "Men", 1, 0)</f>
        <v>1</v>
      </c>
      <c r="B243" s="5">
        <f ca="1">IF(Table!B244 = "Women", 1, 0)</f>
        <v>0</v>
      </c>
      <c r="J243" s="12">
        <f ca="1">IF(Table!E244= "Health", 1,0)</f>
        <v>0</v>
      </c>
      <c r="K243" s="5">
        <f ca="1">IF(Table!E244= "Construction", 1,0)</f>
        <v>1</v>
      </c>
      <c r="L243" s="5">
        <f ca="1">IF(Table!E244= "Teaching", 1,0)</f>
        <v>0</v>
      </c>
      <c r="M243" s="5">
        <f ca="1">IF(Table!E244= "IT", 1,0)</f>
        <v>0</v>
      </c>
      <c r="N243" s="5">
        <f ca="1">IF(Table!E244= "General Work", 1,0)</f>
        <v>0</v>
      </c>
      <c r="O243" s="13">
        <f ca="1">IF(Table!E244= "Agriculture", 1,0)</f>
        <v>0</v>
      </c>
      <c r="X243" s="34">
        <f ca="1">(Table!O244/Table!I244)</f>
        <v>45110.703038377636</v>
      </c>
      <c r="Y243" s="35"/>
      <c r="Z243" s="25"/>
      <c r="AA243"/>
      <c r="AB243"/>
      <c r="AE243">
        <f ca="1">IF(Table!T244&gt;'Solution Basic XCEL'!$AI$2, 1,0)</f>
        <v>1</v>
      </c>
      <c r="AH243">
        <f ca="1">IF(Table!T244&gt;'Solution Basic XCEL'!$AI$2, 1,0)</f>
        <v>1</v>
      </c>
      <c r="AJ243" t="s">
        <v>72</v>
      </c>
      <c r="AK243" s="28">
        <f ca="1">(Table!N244/Table!M244)</f>
        <v>0.52272774640593966</v>
      </c>
      <c r="AM243">
        <f ca="1">IF(AK243&lt;$AS$3, 1,0)</f>
        <v>0</v>
      </c>
    </row>
    <row r="244" spans="1:39" x14ac:dyDescent="0.3">
      <c r="A244" s="5">
        <f ca="1">IF(Table!B245= "Men", 1, 0)</f>
        <v>1</v>
      </c>
      <c r="B244" s="5">
        <f ca="1">IF(Table!B245 = "Women", 1, 0)</f>
        <v>0</v>
      </c>
      <c r="J244" s="12">
        <f ca="1">IF(Table!E245= "Health", 1,0)</f>
        <v>0</v>
      </c>
      <c r="K244" s="5">
        <f ca="1">IF(Table!E245= "Construction", 1,0)</f>
        <v>0</v>
      </c>
      <c r="L244" s="5">
        <f ca="1">IF(Table!E245= "Teaching", 1,0)</f>
        <v>0</v>
      </c>
      <c r="M244" s="5">
        <f ca="1">IF(Table!E245= "IT", 1,0)</f>
        <v>0</v>
      </c>
      <c r="N244" s="5">
        <f ca="1">IF(Table!E245= "General Work", 1,0)</f>
        <v>0</v>
      </c>
      <c r="O244" s="13">
        <f ca="1">IF(Table!E245= "Agriculture", 1,0)</f>
        <v>1</v>
      </c>
      <c r="X244" s="34">
        <f ca="1">(Table!O245/Table!I245)</f>
        <v>10432.586902796176</v>
      </c>
      <c r="Y244" s="35"/>
      <c r="Z244" s="25"/>
      <c r="AA244"/>
      <c r="AB244"/>
      <c r="AE244">
        <f ca="1">IF(Table!T245&gt;'Solution Basic XCEL'!$AI$2, 1,0)</f>
        <v>1</v>
      </c>
      <c r="AH244">
        <f ca="1">IF(Table!T245&gt;'Solution Basic XCEL'!$AI$2, 1,0)</f>
        <v>1</v>
      </c>
      <c r="AJ244" t="s">
        <v>72</v>
      </c>
      <c r="AK244" s="28">
        <f ca="1">(Table!N245/Table!M245)</f>
        <v>0.57892677348235733</v>
      </c>
      <c r="AM244">
        <f ca="1">IF(AK244&lt;$AS$3, 1,0)</f>
        <v>0</v>
      </c>
    </row>
    <row r="245" spans="1:39" x14ac:dyDescent="0.3">
      <c r="A245" s="5">
        <f ca="1">IF(Table!B246= "Men", 1, 0)</f>
        <v>0</v>
      </c>
      <c r="B245" s="5">
        <f ca="1">IF(Table!B246 = "Women", 1, 0)</f>
        <v>1</v>
      </c>
      <c r="J245" s="12">
        <f ca="1">IF(Table!E246= "Health", 1,0)</f>
        <v>0</v>
      </c>
      <c r="K245" s="5">
        <f ca="1">IF(Table!E246= "Construction", 1,0)</f>
        <v>0</v>
      </c>
      <c r="L245" s="5">
        <f ca="1">IF(Table!E246= "Teaching", 1,0)</f>
        <v>0</v>
      </c>
      <c r="M245" s="5">
        <f ca="1">IF(Table!E246= "IT", 1,0)</f>
        <v>0</v>
      </c>
      <c r="N245" s="5">
        <f ca="1">IF(Table!E246= "General Work", 1,0)</f>
        <v>1</v>
      </c>
      <c r="O245" s="13">
        <f ca="1">IF(Table!E246= "Agriculture", 1,0)</f>
        <v>0</v>
      </c>
      <c r="X245" s="34">
        <f ca="1">(Table!O246/Table!I246)</f>
        <v>8174.7986657231486</v>
      </c>
      <c r="Y245" s="35"/>
      <c r="Z245" s="25"/>
      <c r="AA245"/>
      <c r="AB245"/>
      <c r="AE245">
        <f ca="1">IF(Table!T246&gt;'Solution Basic XCEL'!$AI$2, 1,0)</f>
        <v>1</v>
      </c>
      <c r="AH245">
        <f ca="1">IF(Table!T246&gt;'Solution Basic XCEL'!$AI$2, 1,0)</f>
        <v>1</v>
      </c>
      <c r="AJ245" t="s">
        <v>72</v>
      </c>
      <c r="AK245" s="28">
        <f ca="1">(Table!N246/Table!M246)</f>
        <v>0.53381671765637007</v>
      </c>
      <c r="AM245">
        <f ca="1">IF(AK245&lt;$AS$3, 1,0)</f>
        <v>0</v>
      </c>
    </row>
    <row r="246" spans="1:39" x14ac:dyDescent="0.3">
      <c r="A246" s="5">
        <f ca="1">IF(Table!B247= "Men", 1, 0)</f>
        <v>1</v>
      </c>
      <c r="B246" s="5">
        <f ca="1">IF(Table!B247 = "Women", 1, 0)</f>
        <v>0</v>
      </c>
      <c r="J246" s="12">
        <f ca="1">IF(Table!E247= "Health", 1,0)</f>
        <v>0</v>
      </c>
      <c r="K246" s="5">
        <f ca="1">IF(Table!E247= "Construction", 1,0)</f>
        <v>0</v>
      </c>
      <c r="L246" s="5">
        <f ca="1">IF(Table!E247= "Teaching", 1,0)</f>
        <v>1</v>
      </c>
      <c r="M246" s="5">
        <f ca="1">IF(Table!E247= "IT", 1,0)</f>
        <v>0</v>
      </c>
      <c r="N246" s="5">
        <f ca="1">IF(Table!E247= "General Work", 1,0)</f>
        <v>0</v>
      </c>
      <c r="O246" s="13">
        <f ca="1">IF(Table!E247= "Agriculture", 1,0)</f>
        <v>0</v>
      </c>
      <c r="X246" s="34">
        <f ca="1">(Table!O247/Table!I247)</f>
        <v>29449.917033271551</v>
      </c>
      <c r="Y246" s="35"/>
      <c r="Z246" s="25"/>
      <c r="AA246"/>
      <c r="AB246"/>
      <c r="AE246">
        <f ca="1">IF(Table!T247&gt;'Solution Basic XCEL'!$AI$2, 1,0)</f>
        <v>0</v>
      </c>
      <c r="AH246">
        <f ca="1">IF(Table!T247&gt;'Solution Basic XCEL'!$AI$2, 1,0)</f>
        <v>0</v>
      </c>
      <c r="AJ246" t="s">
        <v>72</v>
      </c>
      <c r="AK246" s="28">
        <f ca="1">(Table!N247/Table!M247)</f>
        <v>0.30983622043208014</v>
      </c>
      <c r="AM246">
        <f ca="1">IF(AK246&lt;$AS$3, 1,0)</f>
        <v>0</v>
      </c>
    </row>
    <row r="247" spans="1:39" x14ac:dyDescent="0.3">
      <c r="A247" s="5">
        <f ca="1">IF(Table!B248= "Men", 1, 0)</f>
        <v>0</v>
      </c>
      <c r="B247" s="5">
        <f ca="1">IF(Table!B248 = "Women", 1, 0)</f>
        <v>1</v>
      </c>
      <c r="J247" s="12">
        <f ca="1">IF(Table!E248= "Health", 1,0)</f>
        <v>0</v>
      </c>
      <c r="K247" s="5">
        <f ca="1">IF(Table!E248= "Construction", 1,0)</f>
        <v>0</v>
      </c>
      <c r="L247" s="5">
        <f ca="1">IF(Table!E248= "Teaching", 1,0)</f>
        <v>0</v>
      </c>
      <c r="M247" s="5">
        <f ca="1">IF(Table!E248= "IT", 1,0)</f>
        <v>0</v>
      </c>
      <c r="N247" s="5">
        <f ca="1">IF(Table!E248= "General Work", 1,0)</f>
        <v>1</v>
      </c>
      <c r="O247" s="13">
        <f ca="1">IF(Table!E248= "Agriculture", 1,0)</f>
        <v>0</v>
      </c>
      <c r="X247" s="34">
        <f ca="1">(Table!O248/Table!I248)</f>
        <v>57418.182147466541</v>
      </c>
      <c r="Y247" s="35"/>
      <c r="Z247" s="25"/>
      <c r="AA247"/>
      <c r="AB247"/>
      <c r="AE247">
        <f ca="1">IF(Table!T248&gt;'Solution Basic XCEL'!$AI$2, 1,0)</f>
        <v>1</v>
      </c>
      <c r="AH247">
        <f ca="1">IF(Table!T248&gt;'Solution Basic XCEL'!$AI$2, 1,0)</f>
        <v>1</v>
      </c>
      <c r="AJ247" t="s">
        <v>72</v>
      </c>
      <c r="AK247" s="28">
        <f ca="1">(Table!N248/Table!M248)</f>
        <v>0.42382935514147269</v>
      </c>
      <c r="AM247">
        <f ca="1">IF(AK247&lt;$AS$3, 1,0)</f>
        <v>0</v>
      </c>
    </row>
    <row r="248" spans="1:39" x14ac:dyDescent="0.3">
      <c r="A248" s="5">
        <f ca="1">IF(Table!B249= "Men", 1, 0)</f>
        <v>0</v>
      </c>
      <c r="B248" s="5">
        <f ca="1">IF(Table!B249 = "Women", 1, 0)</f>
        <v>1</v>
      </c>
      <c r="J248" s="12">
        <f ca="1">IF(Table!E249= "Health", 1,0)</f>
        <v>0</v>
      </c>
      <c r="K248" s="5">
        <f ca="1">IF(Table!E249= "Construction", 1,0)</f>
        <v>1</v>
      </c>
      <c r="L248" s="5">
        <f ca="1">IF(Table!E249= "Teaching", 1,0)</f>
        <v>0</v>
      </c>
      <c r="M248" s="5">
        <f ca="1">IF(Table!E249= "IT", 1,0)</f>
        <v>0</v>
      </c>
      <c r="N248" s="5">
        <f ca="1">IF(Table!E249= "General Work", 1,0)</f>
        <v>0</v>
      </c>
      <c r="O248" s="13">
        <f ca="1">IF(Table!E249= "Agriculture", 1,0)</f>
        <v>0</v>
      </c>
      <c r="X248" s="34">
        <f ca="1">(Table!O249/Table!I249)</f>
        <v>27637.138956512154</v>
      </c>
      <c r="Y248" s="35"/>
      <c r="Z248" s="25"/>
      <c r="AA248"/>
      <c r="AB248"/>
      <c r="AE248">
        <f ca="1">IF(Table!T249&gt;'Solution Basic XCEL'!$AI$2, 1,0)</f>
        <v>1</v>
      </c>
      <c r="AH248">
        <f ca="1">IF(Table!T249&gt;'Solution Basic XCEL'!$AI$2, 1,0)</f>
        <v>1</v>
      </c>
      <c r="AJ248" t="s">
        <v>72</v>
      </c>
      <c r="AK248" s="28">
        <f ca="1">(Table!N249/Table!M249)</f>
        <v>0.83648637656730951</v>
      </c>
      <c r="AM248">
        <f ca="1">IF(AK248&lt;$AS$3, 1,0)</f>
        <v>0</v>
      </c>
    </row>
    <row r="249" spans="1:39" x14ac:dyDescent="0.3">
      <c r="A249" s="5">
        <f ca="1">IF(Table!B250= "Men", 1, 0)</f>
        <v>0</v>
      </c>
      <c r="B249" s="5">
        <f ca="1">IF(Table!B250 = "Women", 1, 0)</f>
        <v>1</v>
      </c>
      <c r="J249" s="12">
        <f ca="1">IF(Table!E250= "Health", 1,0)</f>
        <v>0</v>
      </c>
      <c r="K249" s="5">
        <f ca="1">IF(Table!E250= "Construction", 1,0)</f>
        <v>0</v>
      </c>
      <c r="L249" s="5">
        <f ca="1">IF(Table!E250= "Teaching", 1,0)</f>
        <v>0</v>
      </c>
      <c r="M249" s="5">
        <f ca="1">IF(Table!E250= "IT", 1,0)</f>
        <v>1</v>
      </c>
      <c r="N249" s="5">
        <f ca="1">IF(Table!E250= "General Work", 1,0)</f>
        <v>0</v>
      </c>
      <c r="O249" s="13">
        <f ca="1">IF(Table!E250= "Agriculture", 1,0)</f>
        <v>0</v>
      </c>
      <c r="X249" s="34">
        <f ca="1">(Table!O250/Table!I250)</f>
        <v>81847.103843285295</v>
      </c>
      <c r="Y249" s="35"/>
      <c r="Z249" s="25"/>
      <c r="AA249"/>
      <c r="AB249"/>
      <c r="AE249">
        <f ca="1">IF(Table!T250&gt;'Solution Basic XCEL'!$AI$2, 1,0)</f>
        <v>1</v>
      </c>
      <c r="AH249">
        <f ca="1">IF(Table!T250&gt;'Solution Basic XCEL'!$AI$2, 1,0)</f>
        <v>1</v>
      </c>
      <c r="AJ249" t="s">
        <v>72</v>
      </c>
      <c r="AK249" s="28">
        <f ca="1">(Table!N250/Table!M250)</f>
        <v>0.6220707618336383</v>
      </c>
      <c r="AM249">
        <f ca="1">IF(AK249&lt;$AS$3, 1,0)</f>
        <v>0</v>
      </c>
    </row>
    <row r="250" spans="1:39" x14ac:dyDescent="0.3">
      <c r="A250" s="5">
        <f ca="1">IF(Table!B251= "Men", 1, 0)</f>
        <v>1</v>
      </c>
      <c r="B250" s="5">
        <f ca="1">IF(Table!B251 = "Women", 1, 0)</f>
        <v>0</v>
      </c>
      <c r="J250" s="12">
        <f ca="1">IF(Table!E251= "Health", 1,0)</f>
        <v>0</v>
      </c>
      <c r="K250" s="5">
        <f ca="1">IF(Table!E251= "Construction", 1,0)</f>
        <v>0</v>
      </c>
      <c r="L250" s="5">
        <f ca="1">IF(Table!E251= "Teaching", 1,0)</f>
        <v>1</v>
      </c>
      <c r="M250" s="5">
        <f ca="1">IF(Table!E251= "IT", 1,0)</f>
        <v>0</v>
      </c>
      <c r="N250" s="5">
        <f ca="1">IF(Table!E251= "General Work", 1,0)</f>
        <v>0</v>
      </c>
      <c r="O250" s="13">
        <f ca="1">IF(Table!E251= "Agriculture", 1,0)</f>
        <v>0</v>
      </c>
      <c r="X250" s="34">
        <f ca="1">(Table!O251/Table!I251)</f>
        <v>36493.878961533133</v>
      </c>
      <c r="Y250" s="35"/>
      <c r="Z250" s="25"/>
      <c r="AA250"/>
      <c r="AB250"/>
      <c r="AE250">
        <f ca="1">IF(Table!T251&gt;'Solution Basic XCEL'!$AI$2, 1,0)</f>
        <v>1</v>
      </c>
      <c r="AH250">
        <f ca="1">IF(Table!T251&gt;'Solution Basic XCEL'!$AI$2, 1,0)</f>
        <v>1</v>
      </c>
      <c r="AJ250" t="s">
        <v>72</v>
      </c>
      <c r="AK250" s="28">
        <f ca="1">(Table!N251/Table!M251)</f>
        <v>0.33291924837949338</v>
      </c>
      <c r="AM250">
        <f ca="1">IF(AK250&lt;$AS$3, 1,0)</f>
        <v>0</v>
      </c>
    </row>
    <row r="251" spans="1:39" x14ac:dyDescent="0.3">
      <c r="A251" s="5">
        <f ca="1">IF(Table!B252= "Men", 1, 0)</f>
        <v>0</v>
      </c>
      <c r="B251" s="5">
        <f ca="1">IF(Table!B252 = "Women", 1, 0)</f>
        <v>1</v>
      </c>
      <c r="J251" s="12">
        <f ca="1">IF(Table!E252= "Health", 1,0)</f>
        <v>0</v>
      </c>
      <c r="K251" s="5">
        <f ca="1">IF(Table!E252= "Construction", 1,0)</f>
        <v>0</v>
      </c>
      <c r="L251" s="5">
        <f ca="1">IF(Table!E252= "Teaching", 1,0)</f>
        <v>0</v>
      </c>
      <c r="M251" s="5">
        <f ca="1">IF(Table!E252= "IT", 1,0)</f>
        <v>0</v>
      </c>
      <c r="N251" s="5">
        <f ca="1">IF(Table!E252= "General Work", 1,0)</f>
        <v>0</v>
      </c>
      <c r="O251" s="13">
        <f ca="1">IF(Table!E252= "Agriculture", 1,0)</f>
        <v>1</v>
      </c>
      <c r="X251" s="34">
        <f ca="1">(Table!O252/Table!I252)</f>
        <v>24189.184265732056</v>
      </c>
      <c r="Y251" s="35"/>
      <c r="Z251" s="25"/>
      <c r="AA251"/>
      <c r="AB251"/>
      <c r="AE251">
        <f ca="1">IF(Table!T252&gt;'Solution Basic XCEL'!$AI$2, 1,0)</f>
        <v>1</v>
      </c>
      <c r="AH251">
        <f ca="1">IF(Table!T252&gt;'Solution Basic XCEL'!$AI$2, 1,0)</f>
        <v>1</v>
      </c>
      <c r="AJ251" t="s">
        <v>72</v>
      </c>
      <c r="AK251" s="28">
        <f ca="1">(Table!N252/Table!M252)</f>
        <v>0.32801531930238126</v>
      </c>
      <c r="AM251">
        <f ca="1">IF(AK251&lt;$AS$3, 1,0)</f>
        <v>0</v>
      </c>
    </row>
    <row r="252" spans="1:39" x14ac:dyDescent="0.3">
      <c r="A252" s="5">
        <f ca="1">IF(Table!B253= "Men", 1, 0)</f>
        <v>1</v>
      </c>
      <c r="B252" s="5">
        <f ca="1">IF(Table!B253 = "Women", 1, 0)</f>
        <v>0</v>
      </c>
      <c r="J252" s="12">
        <f ca="1">IF(Table!E253= "Health", 1,0)</f>
        <v>0</v>
      </c>
      <c r="K252" s="5">
        <f ca="1">IF(Table!E253= "Construction", 1,0)</f>
        <v>0</v>
      </c>
      <c r="L252" s="5">
        <f ca="1">IF(Table!E253= "Teaching", 1,0)</f>
        <v>0</v>
      </c>
      <c r="M252" s="5">
        <f ca="1">IF(Table!E253= "IT", 1,0)</f>
        <v>1</v>
      </c>
      <c r="N252" s="5">
        <f ca="1">IF(Table!E253= "General Work", 1,0)</f>
        <v>0</v>
      </c>
      <c r="O252" s="13">
        <f ca="1">IF(Table!E253= "Agriculture", 1,0)</f>
        <v>0</v>
      </c>
      <c r="X252" s="34">
        <f ca="1">(Table!O253/Table!I253)</f>
        <v>7586.1997184247411</v>
      </c>
      <c r="Y252" s="35"/>
      <c r="Z252" s="25"/>
      <c r="AA252"/>
      <c r="AB252"/>
      <c r="AE252">
        <f ca="1">IF(Table!T253&gt;'Solution Basic XCEL'!$AI$2, 1,0)</f>
        <v>1</v>
      </c>
      <c r="AH252">
        <f ca="1">IF(Table!T253&gt;'Solution Basic XCEL'!$AI$2, 1,0)</f>
        <v>1</v>
      </c>
      <c r="AJ252" t="s">
        <v>72</v>
      </c>
      <c r="AK252" s="28">
        <f ca="1">(Table!N253/Table!M253)</f>
        <v>0.11344559822565092</v>
      </c>
      <c r="AM252">
        <f ca="1">IF(AK252&lt;$AS$3, 1,0)</f>
        <v>1</v>
      </c>
    </row>
    <row r="253" spans="1:39" x14ac:dyDescent="0.3">
      <c r="A253" s="5">
        <f ca="1">IF(Table!B254= "Men", 1, 0)</f>
        <v>0</v>
      </c>
      <c r="B253" s="5">
        <f ca="1">IF(Table!B254 = "Women", 1, 0)</f>
        <v>1</v>
      </c>
      <c r="J253" s="12">
        <f ca="1">IF(Table!E254= "Health", 1,0)</f>
        <v>0</v>
      </c>
      <c r="K253" s="5">
        <f ca="1">IF(Table!E254= "Construction", 1,0)</f>
        <v>0</v>
      </c>
      <c r="L253" s="5">
        <f ca="1">IF(Table!E254= "Teaching", 1,0)</f>
        <v>0</v>
      </c>
      <c r="M253" s="5">
        <f ca="1">IF(Table!E254= "IT", 1,0)</f>
        <v>0</v>
      </c>
      <c r="N253" s="5">
        <f ca="1">IF(Table!E254= "General Work", 1,0)</f>
        <v>1</v>
      </c>
      <c r="O253" s="13">
        <f ca="1">IF(Table!E254= "Agriculture", 1,0)</f>
        <v>0</v>
      </c>
      <c r="X253" s="34">
        <f ca="1">(Table!O254/Table!I254)</f>
        <v>15998.010256018877</v>
      </c>
      <c r="Y253" s="35"/>
      <c r="Z253" s="25"/>
      <c r="AA253"/>
      <c r="AB253"/>
      <c r="AE253">
        <f ca="1">IF(Table!T254&gt;'Solution Basic XCEL'!$AI$2, 1,0)</f>
        <v>1</v>
      </c>
      <c r="AH253">
        <f ca="1">IF(Table!T254&gt;'Solution Basic XCEL'!$AI$2, 1,0)</f>
        <v>1</v>
      </c>
      <c r="AJ253" t="s">
        <v>72</v>
      </c>
      <c r="AK253" s="28">
        <f ca="1">(Table!N254/Table!M254)</f>
        <v>0.75447990141648902</v>
      </c>
      <c r="AM253">
        <f ca="1">IF(AK253&lt;$AS$3, 1,0)</f>
        <v>0</v>
      </c>
    </row>
    <row r="254" spans="1:39" x14ac:dyDescent="0.3">
      <c r="A254" s="5">
        <f ca="1">IF(Table!B255= "Men", 1, 0)</f>
        <v>1</v>
      </c>
      <c r="B254" s="5">
        <f ca="1">IF(Table!B255 = "Women", 1, 0)</f>
        <v>0</v>
      </c>
      <c r="J254" s="12">
        <f ca="1">IF(Table!E255= "Health", 1,0)</f>
        <v>0</v>
      </c>
      <c r="K254" s="5">
        <f ca="1">IF(Table!E255= "Construction", 1,0)</f>
        <v>1</v>
      </c>
      <c r="L254" s="5">
        <f ca="1">IF(Table!E255= "Teaching", 1,0)</f>
        <v>0</v>
      </c>
      <c r="M254" s="5">
        <f ca="1">IF(Table!E255= "IT", 1,0)</f>
        <v>0</v>
      </c>
      <c r="N254" s="5">
        <f ca="1">IF(Table!E255= "General Work", 1,0)</f>
        <v>0</v>
      </c>
      <c r="O254" s="13">
        <f ca="1">IF(Table!E255= "Agriculture", 1,0)</f>
        <v>0</v>
      </c>
      <c r="X254" s="34">
        <f ca="1">(Table!O255/Table!I255)</f>
        <v>14251.659738967412</v>
      </c>
      <c r="Y254" s="35"/>
      <c r="Z254" s="25"/>
      <c r="AA254"/>
      <c r="AB254"/>
      <c r="AE254">
        <f ca="1">IF(Table!T255&gt;'Solution Basic XCEL'!$AI$2, 1,0)</f>
        <v>1</v>
      </c>
      <c r="AH254">
        <f ca="1">IF(Table!T255&gt;'Solution Basic XCEL'!$AI$2, 1,0)</f>
        <v>1</v>
      </c>
      <c r="AJ254" t="s">
        <v>72</v>
      </c>
      <c r="AK254" s="28">
        <f ca="1">(Table!N255/Table!M255)</f>
        <v>0.3572700294602949</v>
      </c>
      <c r="AM254">
        <f ca="1">IF(AK254&lt;$AS$3, 1,0)</f>
        <v>0</v>
      </c>
    </row>
    <row r="255" spans="1:39" x14ac:dyDescent="0.3">
      <c r="A255" s="5">
        <f ca="1">IF(Table!B256= "Men", 1, 0)</f>
        <v>1</v>
      </c>
      <c r="B255" s="5">
        <f ca="1">IF(Table!B256 = "Women", 1, 0)</f>
        <v>0</v>
      </c>
      <c r="J255" s="12">
        <f ca="1">IF(Table!E256= "Health", 1,0)</f>
        <v>0</v>
      </c>
      <c r="K255" s="5">
        <f ca="1">IF(Table!E256= "Construction", 1,0)</f>
        <v>1</v>
      </c>
      <c r="L255" s="5">
        <f ca="1">IF(Table!E256= "Teaching", 1,0)</f>
        <v>0</v>
      </c>
      <c r="M255" s="5">
        <f ca="1">IF(Table!E256= "IT", 1,0)</f>
        <v>0</v>
      </c>
      <c r="N255" s="5">
        <f ca="1">IF(Table!E256= "General Work", 1,0)</f>
        <v>0</v>
      </c>
      <c r="O255" s="13">
        <f ca="1">IF(Table!E256= "Agriculture", 1,0)</f>
        <v>0</v>
      </c>
      <c r="X255" s="34">
        <f ca="1">(Table!O256/Table!I256)</f>
        <v>21698.983742867691</v>
      </c>
      <c r="Y255" s="35"/>
      <c r="Z255" s="25"/>
      <c r="AA255"/>
      <c r="AB255"/>
      <c r="AE255">
        <f ca="1">IF(Table!T256&gt;'Solution Basic XCEL'!$AI$2, 1,0)</f>
        <v>0</v>
      </c>
      <c r="AH255">
        <f ca="1">IF(Table!T256&gt;'Solution Basic XCEL'!$AI$2, 1,0)</f>
        <v>0</v>
      </c>
      <c r="AJ255" t="s">
        <v>72</v>
      </c>
      <c r="AK255" s="28">
        <f ca="1">(Table!N256/Table!M256)</f>
        <v>4.7597882184217455E-2</v>
      </c>
      <c r="AM255">
        <f ca="1">IF(AK255&lt;$AS$3, 1,0)</f>
        <v>1</v>
      </c>
    </row>
    <row r="256" spans="1:39" x14ac:dyDescent="0.3">
      <c r="A256" s="5">
        <f ca="1">IF(Table!B257= "Men", 1, 0)</f>
        <v>0</v>
      </c>
      <c r="B256" s="5">
        <f ca="1">IF(Table!B257 = "Women", 1, 0)</f>
        <v>1</v>
      </c>
      <c r="J256" s="12">
        <f ca="1">IF(Table!E257= "Health", 1,0)</f>
        <v>0</v>
      </c>
      <c r="K256" s="5">
        <f ca="1">IF(Table!E257= "Construction", 1,0)</f>
        <v>0</v>
      </c>
      <c r="L256" s="5">
        <f ca="1">IF(Table!E257= "Teaching", 1,0)</f>
        <v>1</v>
      </c>
      <c r="M256" s="5">
        <f ca="1">IF(Table!E257= "IT", 1,0)</f>
        <v>0</v>
      </c>
      <c r="N256" s="5">
        <f ca="1">IF(Table!E257= "General Work", 1,0)</f>
        <v>0</v>
      </c>
      <c r="O256" s="13">
        <f ca="1">IF(Table!E257= "Agriculture", 1,0)</f>
        <v>0</v>
      </c>
      <c r="X256" s="34">
        <f ca="1">(Table!O257/Table!I257)</f>
        <v>47586.380245592591</v>
      </c>
      <c r="Y256" s="35"/>
      <c r="Z256" s="25"/>
      <c r="AA256"/>
      <c r="AB256"/>
      <c r="AE256">
        <f ca="1">IF(Table!T257&gt;'Solution Basic XCEL'!$AI$2, 1,0)</f>
        <v>1</v>
      </c>
      <c r="AH256">
        <f ca="1">IF(Table!T257&gt;'Solution Basic XCEL'!$AI$2, 1,0)</f>
        <v>1</v>
      </c>
      <c r="AJ256" t="s">
        <v>72</v>
      </c>
      <c r="AK256" s="28">
        <f ca="1">(Table!N257/Table!M257)</f>
        <v>0.37838837278429638</v>
      </c>
      <c r="AM256">
        <f ca="1">IF(AK256&lt;$AS$3, 1,0)</f>
        <v>0</v>
      </c>
    </row>
    <row r="257" spans="1:39" x14ac:dyDescent="0.3">
      <c r="A257" s="5">
        <f ca="1">IF(Table!B258= "Men", 1, 0)</f>
        <v>1</v>
      </c>
      <c r="B257" s="5">
        <f ca="1">IF(Table!B258 = "Women", 1, 0)</f>
        <v>0</v>
      </c>
      <c r="J257" s="12">
        <f ca="1">IF(Table!E258= "Health", 1,0)</f>
        <v>0</v>
      </c>
      <c r="K257" s="5">
        <f ca="1">IF(Table!E258= "Construction", 1,0)</f>
        <v>0</v>
      </c>
      <c r="L257" s="5">
        <f ca="1">IF(Table!E258= "Teaching", 1,0)</f>
        <v>1</v>
      </c>
      <c r="M257" s="5">
        <f ca="1">IF(Table!E258= "IT", 1,0)</f>
        <v>0</v>
      </c>
      <c r="N257" s="5">
        <f ca="1">IF(Table!E258= "General Work", 1,0)</f>
        <v>0</v>
      </c>
      <c r="O257" s="13">
        <f ca="1">IF(Table!E258= "Agriculture", 1,0)</f>
        <v>0</v>
      </c>
      <c r="X257" s="34">
        <f ca="1">(Table!O258/Table!I258)</f>
        <v>15757.14203178519</v>
      </c>
      <c r="Y257" s="35"/>
      <c r="Z257" s="25"/>
      <c r="AA257"/>
      <c r="AB257"/>
      <c r="AE257">
        <f ca="1">IF(Table!T258&gt;'Solution Basic XCEL'!$AI$2, 1,0)</f>
        <v>1</v>
      </c>
      <c r="AH257">
        <f ca="1">IF(Table!T258&gt;'Solution Basic XCEL'!$AI$2, 1,0)</f>
        <v>1</v>
      </c>
      <c r="AJ257" t="s">
        <v>72</v>
      </c>
      <c r="AK257" s="28">
        <f ca="1">(Table!N258/Table!M258)</f>
        <v>0.28669849945007042</v>
      </c>
      <c r="AM257">
        <f ca="1">IF(AK257&lt;$AS$3, 1,0)</f>
        <v>1</v>
      </c>
    </row>
    <row r="258" spans="1:39" x14ac:dyDescent="0.3">
      <c r="A258" s="5">
        <f ca="1">IF(Table!B259= "Men", 1, 0)</f>
        <v>1</v>
      </c>
      <c r="B258" s="5">
        <f ca="1">IF(Table!B259 = "Women", 1, 0)</f>
        <v>0</v>
      </c>
      <c r="J258" s="12">
        <f ca="1">IF(Table!E259= "Health", 1,0)</f>
        <v>0</v>
      </c>
      <c r="K258" s="5">
        <f ca="1">IF(Table!E259= "Construction", 1,0)</f>
        <v>0</v>
      </c>
      <c r="L258" s="5">
        <f ca="1">IF(Table!E259= "Teaching", 1,0)</f>
        <v>0</v>
      </c>
      <c r="M258" s="5">
        <f ca="1">IF(Table!E259= "IT", 1,0)</f>
        <v>0</v>
      </c>
      <c r="N258" s="5">
        <f ca="1">IF(Table!E259= "General Work", 1,0)</f>
        <v>0</v>
      </c>
      <c r="O258" s="13">
        <f ca="1">IF(Table!E259= "Agriculture", 1,0)</f>
        <v>1</v>
      </c>
      <c r="X258" s="34">
        <f ca="1">(Table!O259/Table!I259)</f>
        <v>29384.171644086593</v>
      </c>
      <c r="Y258" s="35"/>
      <c r="Z258" s="25"/>
      <c r="AA258"/>
      <c r="AB258"/>
      <c r="AE258">
        <f ca="1">IF(Table!T259&gt;'Solution Basic XCEL'!$AI$2, 1,0)</f>
        <v>1</v>
      </c>
      <c r="AH258">
        <f ca="1">IF(Table!T259&gt;'Solution Basic XCEL'!$AI$2, 1,0)</f>
        <v>1</v>
      </c>
      <c r="AJ258" t="s">
        <v>72</v>
      </c>
      <c r="AK258" s="28">
        <f ca="1">(Table!N259/Table!M259)</f>
        <v>0.47962973383694885</v>
      </c>
      <c r="AM258">
        <f ca="1">IF(AK258&lt;$AS$3, 1,0)</f>
        <v>0</v>
      </c>
    </row>
    <row r="259" spans="1:39" x14ac:dyDescent="0.3">
      <c r="A259" s="5">
        <f ca="1">IF(Table!B260= "Men", 1, 0)</f>
        <v>1</v>
      </c>
      <c r="B259" s="5">
        <f ca="1">IF(Table!B260 = "Women", 1, 0)</f>
        <v>0</v>
      </c>
      <c r="J259" s="12">
        <f ca="1">IF(Table!E260= "Health", 1,0)</f>
        <v>1</v>
      </c>
      <c r="K259" s="5">
        <f ca="1">IF(Table!E260= "Construction", 1,0)</f>
        <v>0</v>
      </c>
      <c r="L259" s="5">
        <f ca="1">IF(Table!E260= "Teaching", 1,0)</f>
        <v>0</v>
      </c>
      <c r="M259" s="5">
        <f ca="1">IF(Table!E260= "IT", 1,0)</f>
        <v>0</v>
      </c>
      <c r="N259" s="5">
        <f ca="1">IF(Table!E260= "General Work", 1,0)</f>
        <v>0</v>
      </c>
      <c r="O259" s="13">
        <f ca="1">IF(Table!E260= "Agriculture", 1,0)</f>
        <v>0</v>
      </c>
      <c r="X259" s="34">
        <f ca="1">(Table!O260/Table!I260)</f>
        <v>18409.951961096354</v>
      </c>
      <c r="Y259" s="35"/>
      <c r="Z259" s="25"/>
      <c r="AA259"/>
      <c r="AB259"/>
      <c r="AE259">
        <f ca="1">IF(Table!T260&gt;'Solution Basic XCEL'!$AI$2, 1,0)</f>
        <v>1</v>
      </c>
      <c r="AH259">
        <f ca="1">IF(Table!T260&gt;'Solution Basic XCEL'!$AI$2, 1,0)</f>
        <v>1</v>
      </c>
      <c r="AJ259" t="s">
        <v>72</v>
      </c>
      <c r="AK259" s="28">
        <f ca="1">(Table!N260/Table!M260)</f>
        <v>0.76107248727792587</v>
      </c>
      <c r="AM259">
        <f ca="1">IF(AK259&lt;$AS$3, 1,0)</f>
        <v>0</v>
      </c>
    </row>
    <row r="260" spans="1:39" x14ac:dyDescent="0.3">
      <c r="A260" s="5">
        <f ca="1">IF(Table!B261= "Men", 1, 0)</f>
        <v>1</v>
      </c>
      <c r="B260" s="5">
        <f ca="1">IF(Table!B261 = "Women", 1, 0)</f>
        <v>0</v>
      </c>
      <c r="J260" s="12">
        <f ca="1">IF(Table!E261= "Health", 1,0)</f>
        <v>0</v>
      </c>
      <c r="K260" s="5">
        <f ca="1">IF(Table!E261= "Construction", 1,0)</f>
        <v>0</v>
      </c>
      <c r="L260" s="5">
        <f ca="1">IF(Table!E261= "Teaching", 1,0)</f>
        <v>0</v>
      </c>
      <c r="M260" s="5">
        <f ca="1">IF(Table!E261= "IT", 1,0)</f>
        <v>0</v>
      </c>
      <c r="N260" s="5">
        <f ca="1">IF(Table!E261= "General Work", 1,0)</f>
        <v>0</v>
      </c>
      <c r="O260" s="13">
        <f ca="1">IF(Table!E261= "Agriculture", 1,0)</f>
        <v>1</v>
      </c>
      <c r="X260" s="34">
        <f ca="1">(Table!O261/Table!I261)</f>
        <v>41316.595460164659</v>
      </c>
      <c r="Y260" s="35"/>
      <c r="Z260" s="25"/>
      <c r="AA260"/>
      <c r="AB260"/>
      <c r="AE260">
        <f ca="1">IF(Table!T261&gt;'Solution Basic XCEL'!$AI$2, 1,0)</f>
        <v>1</v>
      </c>
      <c r="AH260">
        <f ca="1">IF(Table!T261&gt;'Solution Basic XCEL'!$AI$2, 1,0)</f>
        <v>1</v>
      </c>
      <c r="AJ260" t="s">
        <v>72</v>
      </c>
      <c r="AK260" s="28">
        <f ca="1">(Table!N261/Table!M261)</f>
        <v>0.81663696438551014</v>
      </c>
      <c r="AM260">
        <f ca="1">IF(AK260&lt;$AS$3, 1,0)</f>
        <v>0</v>
      </c>
    </row>
    <row r="261" spans="1:39" x14ac:dyDescent="0.3">
      <c r="A261" s="5">
        <f ca="1">IF(Table!B262= "Men", 1, 0)</f>
        <v>0</v>
      </c>
      <c r="B261" s="5">
        <f ca="1">IF(Table!B262 = "Women", 1, 0)</f>
        <v>1</v>
      </c>
      <c r="J261" s="12">
        <f ca="1">IF(Table!E262= "Health", 1,0)</f>
        <v>0</v>
      </c>
      <c r="K261" s="5">
        <f ca="1">IF(Table!E262= "Construction", 1,0)</f>
        <v>0</v>
      </c>
      <c r="L261" s="5">
        <f ca="1">IF(Table!E262= "Teaching", 1,0)</f>
        <v>0</v>
      </c>
      <c r="M261" s="5">
        <f ca="1">IF(Table!E262= "IT", 1,0)</f>
        <v>1</v>
      </c>
      <c r="N261" s="5">
        <f ca="1">IF(Table!E262= "General Work", 1,0)</f>
        <v>0</v>
      </c>
      <c r="O261" s="13">
        <f ca="1">IF(Table!E262= "Agriculture", 1,0)</f>
        <v>0</v>
      </c>
      <c r="X261" s="34">
        <f ca="1">(Table!O262/Table!I262)</f>
        <v>31295.814988553149</v>
      </c>
      <c r="Y261" s="35"/>
      <c r="Z261" s="25"/>
      <c r="AA261"/>
      <c r="AB261"/>
      <c r="AE261">
        <f ca="1">IF(Table!T262&gt;'Solution Basic XCEL'!$AI$2, 1,0)</f>
        <v>1</v>
      </c>
      <c r="AH261">
        <f ca="1">IF(Table!T262&gt;'Solution Basic XCEL'!$AI$2, 1,0)</f>
        <v>1</v>
      </c>
      <c r="AJ261" t="s">
        <v>72</v>
      </c>
      <c r="AK261" s="28">
        <f ca="1">(Table!N262/Table!M262)</f>
        <v>0.39973421993808722</v>
      </c>
      <c r="AM261">
        <f ca="1">IF(AK261&lt;$AS$3, 1,0)</f>
        <v>0</v>
      </c>
    </row>
    <row r="262" spans="1:39" x14ac:dyDescent="0.3">
      <c r="A262" s="5">
        <f ca="1">IF(Table!B263= "Men", 1, 0)</f>
        <v>1</v>
      </c>
      <c r="B262" s="5">
        <f ca="1">IF(Table!B263 = "Women", 1, 0)</f>
        <v>0</v>
      </c>
      <c r="J262" s="12">
        <f ca="1">IF(Table!E263= "Health", 1,0)</f>
        <v>0</v>
      </c>
      <c r="K262" s="5">
        <f ca="1">IF(Table!E263= "Construction", 1,0)</f>
        <v>0</v>
      </c>
      <c r="L262" s="5">
        <f ca="1">IF(Table!E263= "Teaching", 1,0)</f>
        <v>0</v>
      </c>
      <c r="M262" s="5">
        <f ca="1">IF(Table!E263= "IT", 1,0)</f>
        <v>0</v>
      </c>
      <c r="N262" s="5">
        <f ca="1">IF(Table!E263= "General Work", 1,0)</f>
        <v>0</v>
      </c>
      <c r="O262" s="13">
        <f ca="1">IF(Table!E263= "Agriculture", 1,0)</f>
        <v>1</v>
      </c>
      <c r="X262" s="34">
        <f ca="1">(Table!O263/Table!I263)</f>
        <v>14619.552545696883</v>
      </c>
      <c r="Y262" s="35"/>
      <c r="Z262" s="25"/>
      <c r="AA262"/>
      <c r="AB262"/>
      <c r="AE262">
        <f ca="1">IF(Table!T263&gt;'Solution Basic XCEL'!$AI$2, 1,0)</f>
        <v>0</v>
      </c>
      <c r="AH262">
        <f ca="1">IF(Table!T263&gt;'Solution Basic XCEL'!$AI$2, 1,0)</f>
        <v>0</v>
      </c>
      <c r="AJ262" t="s">
        <v>72</v>
      </c>
      <c r="AK262" s="28">
        <f ca="1">(Table!N263/Table!M263)</f>
        <v>0.13613968330812642</v>
      </c>
      <c r="AM262">
        <f ca="1">IF(AK262&lt;$AS$3, 1,0)</f>
        <v>1</v>
      </c>
    </row>
    <row r="263" spans="1:39" x14ac:dyDescent="0.3">
      <c r="A263" s="5">
        <f ca="1">IF(Table!B264= "Men", 1, 0)</f>
        <v>0</v>
      </c>
      <c r="B263" s="5">
        <f ca="1">IF(Table!B264 = "Women", 1, 0)</f>
        <v>1</v>
      </c>
      <c r="J263" s="12">
        <f ca="1">IF(Table!E264= "Health", 1,0)</f>
        <v>1</v>
      </c>
      <c r="K263" s="5">
        <f ca="1">IF(Table!E264= "Construction", 1,0)</f>
        <v>0</v>
      </c>
      <c r="L263" s="5">
        <f ca="1">IF(Table!E264= "Teaching", 1,0)</f>
        <v>0</v>
      </c>
      <c r="M263" s="5">
        <f ca="1">IF(Table!E264= "IT", 1,0)</f>
        <v>0</v>
      </c>
      <c r="N263" s="5">
        <f ca="1">IF(Table!E264= "General Work", 1,0)</f>
        <v>0</v>
      </c>
      <c r="O263" s="13">
        <f ca="1">IF(Table!E264= "Agriculture", 1,0)</f>
        <v>0</v>
      </c>
      <c r="X263" s="34">
        <f ca="1">(Table!O264/Table!I264)</f>
        <v>19572.582675302616</v>
      </c>
      <c r="Y263" s="35"/>
      <c r="Z263" s="25"/>
      <c r="AA263"/>
      <c r="AB263"/>
      <c r="AE263">
        <f ca="1">IF(Table!T264&gt;'Solution Basic XCEL'!$AI$2, 1,0)</f>
        <v>1</v>
      </c>
      <c r="AH263">
        <f ca="1">IF(Table!T264&gt;'Solution Basic XCEL'!$AI$2, 1,0)</f>
        <v>1</v>
      </c>
      <c r="AJ263" t="s">
        <v>72</v>
      </c>
      <c r="AK263" s="28">
        <f ca="1">(Table!N264/Table!M264)</f>
        <v>0.10383702506524228</v>
      </c>
      <c r="AM263">
        <f ca="1">IF(AK263&lt;$AS$3, 1,0)</f>
        <v>1</v>
      </c>
    </row>
    <row r="264" spans="1:39" x14ac:dyDescent="0.3">
      <c r="A264" s="5">
        <f ca="1">IF(Table!B265= "Men", 1, 0)</f>
        <v>1</v>
      </c>
      <c r="B264" s="5">
        <f ca="1">IF(Table!B265 = "Women", 1, 0)</f>
        <v>0</v>
      </c>
      <c r="J264" s="12">
        <f ca="1">IF(Table!E265= "Health", 1,0)</f>
        <v>0</v>
      </c>
      <c r="K264" s="5">
        <f ca="1">IF(Table!E265= "Construction", 1,0)</f>
        <v>0</v>
      </c>
      <c r="L264" s="5">
        <f ca="1">IF(Table!E265= "Teaching", 1,0)</f>
        <v>0</v>
      </c>
      <c r="M264" s="5">
        <f ca="1">IF(Table!E265= "IT", 1,0)</f>
        <v>1</v>
      </c>
      <c r="N264" s="5">
        <f ca="1">IF(Table!E265= "General Work", 1,0)</f>
        <v>0</v>
      </c>
      <c r="O264" s="13">
        <f ca="1">IF(Table!E265= "Agriculture", 1,0)</f>
        <v>0</v>
      </c>
      <c r="X264" s="34">
        <f ca="1">(Table!O265/Table!I265)</f>
        <v>46238.127895627666</v>
      </c>
      <c r="Y264" s="35"/>
      <c r="Z264" s="25"/>
      <c r="AA264"/>
      <c r="AB264"/>
      <c r="AE264">
        <f ca="1">IF(Table!T265&gt;'Solution Basic XCEL'!$AI$2, 1,0)</f>
        <v>1</v>
      </c>
      <c r="AH264">
        <f ca="1">IF(Table!T265&gt;'Solution Basic XCEL'!$AI$2, 1,0)</f>
        <v>1</v>
      </c>
      <c r="AJ264" t="s">
        <v>72</v>
      </c>
      <c r="AK264" s="28">
        <f ca="1">(Table!N265/Table!M265)</f>
        <v>0.6539719153462068</v>
      </c>
      <c r="AM264">
        <f ca="1">IF(AK264&lt;$AS$3, 1,0)</f>
        <v>0</v>
      </c>
    </row>
    <row r="265" spans="1:39" x14ac:dyDescent="0.3">
      <c r="A265" s="5">
        <f ca="1">IF(Table!B266= "Men", 1, 0)</f>
        <v>1</v>
      </c>
      <c r="B265" s="5">
        <f ca="1">IF(Table!B266 = "Women", 1, 0)</f>
        <v>0</v>
      </c>
      <c r="J265" s="12">
        <f ca="1">IF(Table!E266= "Health", 1,0)</f>
        <v>1</v>
      </c>
      <c r="K265" s="5">
        <f ca="1">IF(Table!E266= "Construction", 1,0)</f>
        <v>0</v>
      </c>
      <c r="L265" s="5">
        <f ca="1">IF(Table!E266= "Teaching", 1,0)</f>
        <v>0</v>
      </c>
      <c r="M265" s="5">
        <f ca="1">IF(Table!E266= "IT", 1,0)</f>
        <v>0</v>
      </c>
      <c r="N265" s="5">
        <f ca="1">IF(Table!E266= "General Work", 1,0)</f>
        <v>0</v>
      </c>
      <c r="O265" s="13">
        <f ca="1">IF(Table!E266= "Agriculture", 1,0)</f>
        <v>0</v>
      </c>
      <c r="X265" s="34">
        <f ca="1">(Table!O266/Table!I266)</f>
        <v>14762.151464731971</v>
      </c>
      <c r="Y265" s="35"/>
      <c r="Z265" s="25"/>
      <c r="AA265"/>
      <c r="AB265"/>
      <c r="AE265">
        <f ca="1">IF(Table!T266&gt;'Solution Basic XCEL'!$AI$2, 1,0)</f>
        <v>1</v>
      </c>
      <c r="AH265">
        <f ca="1">IF(Table!T266&gt;'Solution Basic XCEL'!$AI$2, 1,0)</f>
        <v>1</v>
      </c>
      <c r="AJ265" t="s">
        <v>72</v>
      </c>
      <c r="AK265" s="28">
        <f ca="1">(Table!N266/Table!M266)</f>
        <v>0.38937721864596009</v>
      </c>
      <c r="AM265">
        <f ca="1">IF(AK265&lt;$AS$3, 1,0)</f>
        <v>0</v>
      </c>
    </row>
    <row r="266" spans="1:39" x14ac:dyDescent="0.3">
      <c r="A266" s="5">
        <f ca="1">IF(Table!B267= "Men", 1, 0)</f>
        <v>1</v>
      </c>
      <c r="B266" s="5">
        <f ca="1">IF(Table!B267 = "Women", 1, 0)</f>
        <v>0</v>
      </c>
      <c r="J266" s="12">
        <f ca="1">IF(Table!E267= "Health", 1,0)</f>
        <v>0</v>
      </c>
      <c r="K266" s="5">
        <f ca="1">IF(Table!E267= "Construction", 1,0)</f>
        <v>0</v>
      </c>
      <c r="L266" s="5">
        <f ca="1">IF(Table!E267= "Teaching", 1,0)</f>
        <v>0</v>
      </c>
      <c r="M266" s="5">
        <f ca="1">IF(Table!E267= "IT", 1,0)</f>
        <v>1</v>
      </c>
      <c r="N266" s="5">
        <f ca="1">IF(Table!E267= "General Work", 1,0)</f>
        <v>0</v>
      </c>
      <c r="O266" s="13">
        <f ca="1">IF(Table!E267= "Agriculture", 1,0)</f>
        <v>0</v>
      </c>
      <c r="X266" s="34">
        <f ca="1">(Table!O267/Table!I267)</f>
        <v>11017.20345346439</v>
      </c>
      <c r="Y266" s="35"/>
      <c r="Z266" s="25"/>
      <c r="AA266"/>
      <c r="AB266"/>
      <c r="AE266">
        <f ca="1">IF(Table!T267&gt;'Solution Basic XCEL'!$AI$2, 1,0)</f>
        <v>1</v>
      </c>
      <c r="AH266">
        <f ca="1">IF(Table!T267&gt;'Solution Basic XCEL'!$AI$2, 1,0)</f>
        <v>1</v>
      </c>
      <c r="AJ266" t="s">
        <v>72</v>
      </c>
      <c r="AK266" s="28">
        <f ca="1">(Table!N267/Table!M267)</f>
        <v>0.78109241208845881</v>
      </c>
      <c r="AM266">
        <f ca="1">IF(AK266&lt;$AS$3, 1,0)</f>
        <v>0</v>
      </c>
    </row>
    <row r="267" spans="1:39" x14ac:dyDescent="0.3">
      <c r="A267" s="5">
        <f ca="1">IF(Table!B268= "Men", 1, 0)</f>
        <v>1</v>
      </c>
      <c r="B267" s="5">
        <f ca="1">IF(Table!B268 = "Women", 1, 0)</f>
        <v>0</v>
      </c>
      <c r="J267" s="12">
        <f ca="1">IF(Table!E268= "Health", 1,0)</f>
        <v>0</v>
      </c>
      <c r="K267" s="5">
        <f ca="1">IF(Table!E268= "Construction", 1,0)</f>
        <v>0</v>
      </c>
      <c r="L267" s="5">
        <f ca="1">IF(Table!E268= "Teaching", 1,0)</f>
        <v>1</v>
      </c>
      <c r="M267" s="5">
        <f ca="1">IF(Table!E268= "IT", 1,0)</f>
        <v>0</v>
      </c>
      <c r="N267" s="5">
        <f ca="1">IF(Table!E268= "General Work", 1,0)</f>
        <v>0</v>
      </c>
      <c r="O267" s="13">
        <f ca="1">IF(Table!E268= "Agriculture", 1,0)</f>
        <v>0</v>
      </c>
      <c r="X267" s="34">
        <f ca="1">(Table!O268/Table!I268)</f>
        <v>40169.748313193391</v>
      </c>
      <c r="Y267" s="35"/>
      <c r="Z267" s="25"/>
      <c r="AA267"/>
      <c r="AB267"/>
      <c r="AE267">
        <f ca="1">IF(Table!T268&gt;'Solution Basic XCEL'!$AI$2, 1,0)</f>
        <v>1</v>
      </c>
      <c r="AH267">
        <f ca="1">IF(Table!T268&gt;'Solution Basic XCEL'!$AI$2, 1,0)</f>
        <v>1</v>
      </c>
      <c r="AJ267" t="s">
        <v>72</v>
      </c>
      <c r="AK267" s="28">
        <f ca="1">(Table!N268/Table!M268)</f>
        <v>3.8968904296993623E-2</v>
      </c>
      <c r="AM267">
        <f ca="1">IF(AK267&lt;$AS$3, 1,0)</f>
        <v>1</v>
      </c>
    </row>
    <row r="268" spans="1:39" x14ac:dyDescent="0.3">
      <c r="A268" s="5">
        <f ca="1">IF(Table!B269= "Men", 1, 0)</f>
        <v>0</v>
      </c>
      <c r="B268" s="5">
        <f ca="1">IF(Table!B269 = "Women", 1, 0)</f>
        <v>1</v>
      </c>
      <c r="J268" s="12">
        <f ca="1">IF(Table!E269= "Health", 1,0)</f>
        <v>0</v>
      </c>
      <c r="K268" s="5">
        <f ca="1">IF(Table!E269= "Construction", 1,0)</f>
        <v>0</v>
      </c>
      <c r="L268" s="5">
        <f ca="1">IF(Table!E269= "Teaching", 1,0)</f>
        <v>0</v>
      </c>
      <c r="M268" s="5">
        <f ca="1">IF(Table!E269= "IT", 1,0)</f>
        <v>0</v>
      </c>
      <c r="N268" s="5">
        <f ca="1">IF(Table!E269= "General Work", 1,0)</f>
        <v>1</v>
      </c>
      <c r="O268" s="13">
        <f ca="1">IF(Table!E269= "Agriculture", 1,0)</f>
        <v>0</v>
      </c>
      <c r="X268" s="34">
        <f ca="1">(Table!O269/Table!I269)</f>
        <v>31929.209765218202</v>
      </c>
      <c r="Y268" s="35"/>
      <c r="Z268" s="25"/>
      <c r="AA268"/>
      <c r="AB268"/>
      <c r="AE268">
        <f ca="1">IF(Table!T269&gt;'Solution Basic XCEL'!$AI$2, 1,0)</f>
        <v>1</v>
      </c>
      <c r="AH268">
        <f ca="1">IF(Table!T269&gt;'Solution Basic XCEL'!$AI$2, 1,0)</f>
        <v>1</v>
      </c>
      <c r="AJ268" t="s">
        <v>72</v>
      </c>
      <c r="AK268" s="28">
        <f ca="1">(Table!N269/Table!M269)</f>
        <v>0.29007934114571587</v>
      </c>
      <c r="AM268">
        <f ca="1">IF(AK268&lt;$AS$3, 1,0)</f>
        <v>1</v>
      </c>
    </row>
    <row r="269" spans="1:39" x14ac:dyDescent="0.3">
      <c r="A269" s="5">
        <f ca="1">IF(Table!B270= "Men", 1, 0)</f>
        <v>0</v>
      </c>
      <c r="B269" s="5">
        <f ca="1">IF(Table!B270 = "Women", 1, 0)</f>
        <v>1</v>
      </c>
      <c r="J269" s="12">
        <f ca="1">IF(Table!E270= "Health", 1,0)</f>
        <v>0</v>
      </c>
      <c r="K269" s="5">
        <f ca="1">IF(Table!E270= "Construction", 1,0)</f>
        <v>0</v>
      </c>
      <c r="L269" s="5">
        <f ca="1">IF(Table!E270= "Teaching", 1,0)</f>
        <v>0</v>
      </c>
      <c r="M269" s="5">
        <f ca="1">IF(Table!E270= "IT", 1,0)</f>
        <v>0</v>
      </c>
      <c r="N269" s="5">
        <f ca="1">IF(Table!E270= "General Work", 1,0)</f>
        <v>1</v>
      </c>
      <c r="O269" s="13">
        <f ca="1">IF(Table!E270= "Agriculture", 1,0)</f>
        <v>0</v>
      </c>
      <c r="X269" s="34">
        <f ca="1">(Table!O270/Table!I270)</f>
        <v>20466.227937787065</v>
      </c>
      <c r="Y269" s="35"/>
      <c r="Z269" s="25"/>
      <c r="AA269"/>
      <c r="AB269"/>
      <c r="AE269">
        <f ca="1">IF(Table!T270&gt;'Solution Basic XCEL'!$AI$2, 1,0)</f>
        <v>1</v>
      </c>
      <c r="AH269">
        <f ca="1">IF(Table!T270&gt;'Solution Basic XCEL'!$AI$2, 1,0)</f>
        <v>1</v>
      </c>
      <c r="AJ269" t="s">
        <v>72</v>
      </c>
      <c r="AK269" s="28">
        <f ca="1">(Table!N270/Table!M270)</f>
        <v>0.54726727545563714</v>
      </c>
      <c r="AM269">
        <f ca="1">IF(AK269&lt;$AS$3, 1,0)</f>
        <v>0</v>
      </c>
    </row>
    <row r="270" spans="1:39" x14ac:dyDescent="0.3">
      <c r="A270" s="5">
        <f ca="1">IF(Table!B271= "Men", 1, 0)</f>
        <v>0</v>
      </c>
      <c r="B270" s="5">
        <f ca="1">IF(Table!B271 = "Women", 1, 0)</f>
        <v>1</v>
      </c>
      <c r="J270" s="12">
        <f ca="1">IF(Table!E271= "Health", 1,0)</f>
        <v>1</v>
      </c>
      <c r="K270" s="5">
        <f ca="1">IF(Table!E271= "Construction", 1,0)</f>
        <v>0</v>
      </c>
      <c r="L270" s="5">
        <f ca="1">IF(Table!E271= "Teaching", 1,0)</f>
        <v>0</v>
      </c>
      <c r="M270" s="5">
        <f ca="1">IF(Table!E271= "IT", 1,0)</f>
        <v>0</v>
      </c>
      <c r="N270" s="5">
        <f ca="1">IF(Table!E271= "General Work", 1,0)</f>
        <v>0</v>
      </c>
      <c r="O270" s="13">
        <f ca="1">IF(Table!E271= "Agriculture", 1,0)</f>
        <v>0</v>
      </c>
      <c r="X270" s="34">
        <f ca="1">(Table!O271/Table!I271)</f>
        <v>4855.0938006481374</v>
      </c>
      <c r="Y270" s="35"/>
      <c r="Z270" s="25"/>
      <c r="AA270"/>
      <c r="AB270"/>
      <c r="AE270">
        <f ca="1">IF(Table!T271&gt;'Solution Basic XCEL'!$AI$2, 1,0)</f>
        <v>1</v>
      </c>
      <c r="AH270">
        <f ca="1">IF(Table!T271&gt;'Solution Basic XCEL'!$AI$2, 1,0)</f>
        <v>1</v>
      </c>
      <c r="AJ270" t="s">
        <v>72</v>
      </c>
      <c r="AK270" s="28">
        <f ca="1">(Table!N271/Table!M271)</f>
        <v>0.11233204334834956</v>
      </c>
      <c r="AM270">
        <f ca="1">IF(AK270&lt;$AS$3, 1,0)</f>
        <v>1</v>
      </c>
    </row>
    <row r="271" spans="1:39" x14ac:dyDescent="0.3">
      <c r="A271" s="5">
        <f ca="1">IF(Table!B272= "Men", 1, 0)</f>
        <v>1</v>
      </c>
      <c r="B271" s="5">
        <f ca="1">IF(Table!B272 = "Women", 1, 0)</f>
        <v>0</v>
      </c>
      <c r="J271" s="12">
        <f ca="1">IF(Table!E272= "Health", 1,0)</f>
        <v>0</v>
      </c>
      <c r="K271" s="5">
        <f ca="1">IF(Table!E272= "Construction", 1,0)</f>
        <v>0</v>
      </c>
      <c r="L271" s="5">
        <f ca="1">IF(Table!E272= "Teaching", 1,0)</f>
        <v>0</v>
      </c>
      <c r="M271" s="5">
        <f ca="1">IF(Table!E272= "IT", 1,0)</f>
        <v>0</v>
      </c>
      <c r="N271" s="5">
        <f ca="1">IF(Table!E272= "General Work", 1,0)</f>
        <v>1</v>
      </c>
      <c r="O271" s="13">
        <f ca="1">IF(Table!E272= "Agriculture", 1,0)</f>
        <v>0</v>
      </c>
      <c r="X271" s="34">
        <f ca="1">(Table!O272/Table!I272)</f>
        <v>19426.75205922774</v>
      </c>
      <c r="Y271" s="35"/>
      <c r="Z271" s="25"/>
      <c r="AA271"/>
      <c r="AB271"/>
      <c r="AE271">
        <f ca="1">IF(Table!T272&gt;'Solution Basic XCEL'!$AI$2, 1,0)</f>
        <v>1</v>
      </c>
      <c r="AH271">
        <f ca="1">IF(Table!T272&gt;'Solution Basic XCEL'!$AI$2, 1,0)</f>
        <v>1</v>
      </c>
      <c r="AJ271" t="s">
        <v>72</v>
      </c>
      <c r="AK271" s="28">
        <f ca="1">(Table!N272/Table!M272)</f>
        <v>0.5592939164874583</v>
      </c>
      <c r="AM271">
        <f ca="1">IF(AK271&lt;$AS$3, 1,0)</f>
        <v>0</v>
      </c>
    </row>
    <row r="272" spans="1:39" x14ac:dyDescent="0.3">
      <c r="A272" s="5">
        <f ca="1">IF(Table!B273= "Men", 1, 0)</f>
        <v>0</v>
      </c>
      <c r="B272" s="5">
        <f ca="1">IF(Table!B273 = "Women", 1, 0)</f>
        <v>1</v>
      </c>
      <c r="J272" s="12">
        <f ca="1">IF(Table!E273= "Health", 1,0)</f>
        <v>0</v>
      </c>
      <c r="K272" s="5">
        <f ca="1">IF(Table!E273= "Construction", 1,0)</f>
        <v>0</v>
      </c>
      <c r="L272" s="5">
        <f ca="1">IF(Table!E273= "Teaching", 1,0)</f>
        <v>1</v>
      </c>
      <c r="M272" s="5">
        <f ca="1">IF(Table!E273= "IT", 1,0)</f>
        <v>0</v>
      </c>
      <c r="N272" s="5">
        <f ca="1">IF(Table!E273= "General Work", 1,0)</f>
        <v>0</v>
      </c>
      <c r="O272" s="13">
        <f ca="1">IF(Table!E273= "Agriculture", 1,0)</f>
        <v>0</v>
      </c>
      <c r="X272" s="34">
        <f ca="1">(Table!O273/Table!I273)</f>
        <v>18616.189073325619</v>
      </c>
      <c r="Y272" s="35"/>
      <c r="Z272" s="25"/>
      <c r="AA272"/>
      <c r="AB272"/>
      <c r="AE272">
        <f ca="1">IF(Table!T273&gt;'Solution Basic XCEL'!$AI$2, 1,0)</f>
        <v>1</v>
      </c>
      <c r="AH272">
        <f ca="1">IF(Table!T273&gt;'Solution Basic XCEL'!$AI$2, 1,0)</f>
        <v>1</v>
      </c>
      <c r="AJ272" t="s">
        <v>72</v>
      </c>
      <c r="AK272" s="28">
        <f ca="1">(Table!N273/Table!M273)</f>
        <v>0.12431445969425459</v>
      </c>
      <c r="AM272">
        <f ca="1">IF(AK272&lt;$AS$3, 1,0)</f>
        <v>1</v>
      </c>
    </row>
    <row r="273" spans="1:39" x14ac:dyDescent="0.3">
      <c r="A273" s="5">
        <f ca="1">IF(Table!B274= "Men", 1, 0)</f>
        <v>1</v>
      </c>
      <c r="B273" s="5">
        <f ca="1">IF(Table!B274 = "Women", 1, 0)</f>
        <v>0</v>
      </c>
      <c r="J273" s="12">
        <f ca="1">IF(Table!E274= "Health", 1,0)</f>
        <v>0</v>
      </c>
      <c r="K273" s="5">
        <f ca="1">IF(Table!E274= "Construction", 1,0)</f>
        <v>0</v>
      </c>
      <c r="L273" s="5">
        <f ca="1">IF(Table!E274= "Teaching", 1,0)</f>
        <v>0</v>
      </c>
      <c r="M273" s="5">
        <f ca="1">IF(Table!E274= "IT", 1,0)</f>
        <v>0</v>
      </c>
      <c r="N273" s="5">
        <f ca="1">IF(Table!E274= "General Work", 1,0)</f>
        <v>0</v>
      </c>
      <c r="O273" s="13">
        <f ca="1">IF(Table!E274= "Agriculture", 1,0)</f>
        <v>1</v>
      </c>
      <c r="X273" s="34">
        <f ca="1">(Table!O274/Table!I274)</f>
        <v>32732.203480766504</v>
      </c>
      <c r="Y273" s="35"/>
      <c r="Z273" s="25"/>
      <c r="AA273"/>
      <c r="AB273"/>
      <c r="AE273">
        <f ca="1">IF(Table!T274&gt;'Solution Basic XCEL'!$AI$2, 1,0)</f>
        <v>1</v>
      </c>
      <c r="AH273">
        <f ca="1">IF(Table!T274&gt;'Solution Basic XCEL'!$AI$2, 1,0)</f>
        <v>1</v>
      </c>
      <c r="AJ273" t="s">
        <v>72</v>
      </c>
      <c r="AK273" s="28">
        <f ca="1">(Table!N274/Table!M274)</f>
        <v>0.28936425995135306</v>
      </c>
      <c r="AM273">
        <f ca="1">IF(AK273&lt;$AS$3, 1,0)</f>
        <v>1</v>
      </c>
    </row>
    <row r="274" spans="1:39" x14ac:dyDescent="0.3">
      <c r="A274" s="5">
        <f ca="1">IF(Table!B275= "Men", 1, 0)</f>
        <v>0</v>
      </c>
      <c r="B274" s="5">
        <f ca="1">IF(Table!B275 = "Women", 1, 0)</f>
        <v>1</v>
      </c>
      <c r="J274" s="12">
        <f ca="1">IF(Table!E275= "Health", 1,0)</f>
        <v>0</v>
      </c>
      <c r="K274" s="5">
        <f ca="1">IF(Table!E275= "Construction", 1,0)</f>
        <v>1</v>
      </c>
      <c r="L274" s="5">
        <f ca="1">IF(Table!E275= "Teaching", 1,0)</f>
        <v>0</v>
      </c>
      <c r="M274" s="5">
        <f ca="1">IF(Table!E275= "IT", 1,0)</f>
        <v>0</v>
      </c>
      <c r="N274" s="5">
        <f ca="1">IF(Table!E275= "General Work", 1,0)</f>
        <v>0</v>
      </c>
      <c r="O274" s="13">
        <f ca="1">IF(Table!E275= "Agriculture", 1,0)</f>
        <v>0</v>
      </c>
      <c r="X274" s="34">
        <f ca="1">(Table!O275/Table!I275)</f>
        <v>26297.624806073291</v>
      </c>
      <c r="Y274" s="35"/>
      <c r="Z274" s="25"/>
      <c r="AA274"/>
      <c r="AB274"/>
      <c r="AE274">
        <f ca="1">IF(Table!T275&gt;'Solution Basic XCEL'!$AI$2, 1,0)</f>
        <v>1</v>
      </c>
      <c r="AH274">
        <f ca="1">IF(Table!T275&gt;'Solution Basic XCEL'!$AI$2, 1,0)</f>
        <v>1</v>
      </c>
      <c r="AJ274" t="s">
        <v>72</v>
      </c>
      <c r="AK274" s="28">
        <f ca="1">(Table!N275/Table!M275)</f>
        <v>0.9493426726594566</v>
      </c>
      <c r="AM274">
        <f ca="1">IF(AK274&lt;$AS$3, 1,0)</f>
        <v>0</v>
      </c>
    </row>
    <row r="275" spans="1:39" x14ac:dyDescent="0.3">
      <c r="A275" s="5">
        <f ca="1">IF(Table!B276= "Men", 1, 0)</f>
        <v>1</v>
      </c>
      <c r="B275" s="5">
        <f ca="1">IF(Table!B276 = "Women", 1, 0)</f>
        <v>0</v>
      </c>
      <c r="J275" s="12">
        <f ca="1">IF(Table!E276= "Health", 1,0)</f>
        <v>0</v>
      </c>
      <c r="K275" s="5">
        <f ca="1">IF(Table!E276= "Construction", 1,0)</f>
        <v>0</v>
      </c>
      <c r="L275" s="5">
        <f ca="1">IF(Table!E276= "Teaching", 1,0)</f>
        <v>0</v>
      </c>
      <c r="M275" s="5">
        <f ca="1">IF(Table!E276= "IT", 1,0)</f>
        <v>0</v>
      </c>
      <c r="N275" s="5">
        <f ca="1">IF(Table!E276= "General Work", 1,0)</f>
        <v>0</v>
      </c>
      <c r="O275" s="13">
        <f ca="1">IF(Table!E276= "Agriculture", 1,0)</f>
        <v>1</v>
      </c>
      <c r="X275" s="34">
        <f ca="1">(Table!O276/Table!I276)</f>
        <v>14390.998927376728</v>
      </c>
      <c r="Y275" s="35"/>
      <c r="Z275" s="25"/>
      <c r="AA275"/>
      <c r="AB275"/>
      <c r="AE275">
        <f ca="1">IF(Table!T276&gt;'Solution Basic XCEL'!$AI$2, 1,0)</f>
        <v>0</v>
      </c>
      <c r="AH275">
        <f ca="1">IF(Table!T276&gt;'Solution Basic XCEL'!$AI$2, 1,0)</f>
        <v>0</v>
      </c>
      <c r="AJ275" t="s">
        <v>72</v>
      </c>
      <c r="AK275" s="28">
        <f ca="1">(Table!N276/Table!M276)</f>
        <v>0.13117644541368367</v>
      </c>
      <c r="AM275">
        <f ca="1">IF(AK275&lt;$AS$3, 1,0)</f>
        <v>1</v>
      </c>
    </row>
    <row r="276" spans="1:39" x14ac:dyDescent="0.3">
      <c r="A276" s="5">
        <f ca="1">IF(Table!B277= "Men", 1, 0)</f>
        <v>1</v>
      </c>
      <c r="B276" s="5">
        <f ca="1">IF(Table!B277 = "Women", 1, 0)</f>
        <v>0</v>
      </c>
      <c r="J276" s="12">
        <f ca="1">IF(Table!E277= "Health", 1,0)</f>
        <v>0</v>
      </c>
      <c r="K276" s="5">
        <f ca="1">IF(Table!E277= "Construction", 1,0)</f>
        <v>0</v>
      </c>
      <c r="L276" s="5">
        <f ca="1">IF(Table!E277= "Teaching", 1,0)</f>
        <v>0</v>
      </c>
      <c r="M276" s="5">
        <f ca="1">IF(Table!E277= "IT", 1,0)</f>
        <v>0</v>
      </c>
      <c r="N276" s="5">
        <f ca="1">IF(Table!E277= "General Work", 1,0)</f>
        <v>1</v>
      </c>
      <c r="O276" s="13">
        <f ca="1">IF(Table!E277= "Agriculture", 1,0)</f>
        <v>0</v>
      </c>
      <c r="X276" s="34">
        <f ca="1">(Table!O277/Table!I277)</f>
        <v>26349.085351100537</v>
      </c>
      <c r="Y276" s="35"/>
      <c r="Z276" s="25"/>
      <c r="AA276"/>
      <c r="AB276"/>
      <c r="AE276">
        <f ca="1">IF(Table!T277&gt;'Solution Basic XCEL'!$AI$2, 1,0)</f>
        <v>1</v>
      </c>
      <c r="AH276">
        <f ca="1">IF(Table!T277&gt;'Solution Basic XCEL'!$AI$2, 1,0)</f>
        <v>1</v>
      </c>
      <c r="AJ276" t="s">
        <v>72</v>
      </c>
      <c r="AK276" s="28">
        <f ca="1">(Table!N277/Table!M277)</f>
        <v>0.24754954114259808</v>
      </c>
      <c r="AM276">
        <f ca="1">IF(AK276&lt;$AS$3, 1,0)</f>
        <v>1</v>
      </c>
    </row>
    <row r="277" spans="1:39" x14ac:dyDescent="0.3">
      <c r="A277" s="5">
        <f ca="1">IF(Table!B278= "Men", 1, 0)</f>
        <v>1</v>
      </c>
      <c r="B277" s="5">
        <f ca="1">IF(Table!B278 = "Women", 1, 0)</f>
        <v>0</v>
      </c>
      <c r="J277" s="12">
        <f ca="1">IF(Table!E278= "Health", 1,0)</f>
        <v>1</v>
      </c>
      <c r="K277" s="5">
        <f ca="1">IF(Table!E278= "Construction", 1,0)</f>
        <v>0</v>
      </c>
      <c r="L277" s="5">
        <f ca="1">IF(Table!E278= "Teaching", 1,0)</f>
        <v>0</v>
      </c>
      <c r="M277" s="5">
        <f ca="1">IF(Table!E278= "IT", 1,0)</f>
        <v>0</v>
      </c>
      <c r="N277" s="5">
        <f ca="1">IF(Table!E278= "General Work", 1,0)</f>
        <v>0</v>
      </c>
      <c r="O277" s="13">
        <f ca="1">IF(Table!E278= "Agriculture", 1,0)</f>
        <v>0</v>
      </c>
      <c r="X277" s="34">
        <f ca="1">(Table!O278/Table!I278)</f>
        <v>29914.871686836123</v>
      </c>
      <c r="Y277" s="35"/>
      <c r="Z277" s="25"/>
      <c r="AA277"/>
      <c r="AB277"/>
      <c r="AE277">
        <f ca="1">IF(Table!T278&gt;'Solution Basic XCEL'!$AI$2, 1,0)</f>
        <v>0</v>
      </c>
      <c r="AH277">
        <f ca="1">IF(Table!T278&gt;'Solution Basic XCEL'!$AI$2, 1,0)</f>
        <v>0</v>
      </c>
      <c r="AJ277" t="s">
        <v>72</v>
      </c>
      <c r="AK277" s="28">
        <f ca="1">(Table!N278/Table!M278)</f>
        <v>0.10858441731984401</v>
      </c>
      <c r="AM277">
        <f ca="1">IF(AK277&lt;$AS$3, 1,0)</f>
        <v>1</v>
      </c>
    </row>
    <row r="278" spans="1:39" x14ac:dyDescent="0.3">
      <c r="A278" s="5">
        <f ca="1">IF(Table!B279= "Men", 1, 0)</f>
        <v>0</v>
      </c>
      <c r="B278" s="5">
        <f ca="1">IF(Table!B279 = "Women", 1, 0)</f>
        <v>1</v>
      </c>
      <c r="J278" s="12">
        <f ca="1">IF(Table!E279= "Health", 1,0)</f>
        <v>0</v>
      </c>
      <c r="K278" s="5">
        <f ca="1">IF(Table!E279= "Construction", 1,0)</f>
        <v>0</v>
      </c>
      <c r="L278" s="5">
        <f ca="1">IF(Table!E279= "Teaching", 1,0)</f>
        <v>1</v>
      </c>
      <c r="M278" s="5">
        <f ca="1">IF(Table!E279= "IT", 1,0)</f>
        <v>0</v>
      </c>
      <c r="N278" s="5">
        <f ca="1">IF(Table!E279= "General Work", 1,0)</f>
        <v>0</v>
      </c>
      <c r="O278" s="13">
        <f ca="1">IF(Table!E279= "Agriculture", 1,0)</f>
        <v>0</v>
      </c>
      <c r="X278" s="34">
        <f ca="1">(Table!O279/Table!I279)</f>
        <v>10283.332148920861</v>
      </c>
      <c r="Y278" s="35"/>
      <c r="Z278" s="25"/>
      <c r="AA278"/>
      <c r="AB278"/>
      <c r="AE278">
        <f ca="1">IF(Table!T279&gt;'Solution Basic XCEL'!$AI$2, 1,0)</f>
        <v>0</v>
      </c>
      <c r="AH278">
        <f ca="1">IF(Table!T279&gt;'Solution Basic XCEL'!$AI$2, 1,0)</f>
        <v>0</v>
      </c>
      <c r="AJ278" t="s">
        <v>72</v>
      </c>
      <c r="AK278" s="28">
        <f ca="1">(Table!N279/Table!M279)</f>
        <v>1.1141436405787797E-2</v>
      </c>
      <c r="AM278">
        <f ca="1">IF(AK278&lt;$AS$3, 1,0)</f>
        <v>1</v>
      </c>
    </row>
    <row r="279" spans="1:39" x14ac:dyDescent="0.3">
      <c r="A279" s="5">
        <f ca="1">IF(Table!B280= "Men", 1, 0)</f>
        <v>1</v>
      </c>
      <c r="B279" s="5">
        <f ca="1">IF(Table!B280 = "Women", 1, 0)</f>
        <v>0</v>
      </c>
      <c r="J279" s="12">
        <f ca="1">IF(Table!E280= "Health", 1,0)</f>
        <v>1</v>
      </c>
      <c r="K279" s="5">
        <f ca="1">IF(Table!E280= "Construction", 1,0)</f>
        <v>0</v>
      </c>
      <c r="L279" s="5">
        <f ca="1">IF(Table!E280= "Teaching", 1,0)</f>
        <v>0</v>
      </c>
      <c r="M279" s="5">
        <f ca="1">IF(Table!E280= "IT", 1,0)</f>
        <v>0</v>
      </c>
      <c r="N279" s="5">
        <f ca="1">IF(Table!E280= "General Work", 1,0)</f>
        <v>0</v>
      </c>
      <c r="O279" s="13">
        <f ca="1">IF(Table!E280= "Agriculture", 1,0)</f>
        <v>0</v>
      </c>
      <c r="X279" s="34">
        <f ca="1">(Table!O280/Table!I280)</f>
        <v>57518.639052648206</v>
      </c>
      <c r="Y279" s="35"/>
      <c r="Z279" s="25"/>
      <c r="AA279"/>
      <c r="AB279"/>
      <c r="AE279">
        <f ca="1">IF(Table!T280&gt;'Solution Basic XCEL'!$AI$2, 1,0)</f>
        <v>1</v>
      </c>
      <c r="AH279">
        <f ca="1">IF(Table!T280&gt;'Solution Basic XCEL'!$AI$2, 1,0)</f>
        <v>1</v>
      </c>
      <c r="AJ279" t="s">
        <v>72</v>
      </c>
      <c r="AK279" s="28">
        <f ca="1">(Table!N280/Table!M280)</f>
        <v>3.696297176177632E-2</v>
      </c>
      <c r="AM279">
        <f ca="1">IF(AK279&lt;$AS$3, 1,0)</f>
        <v>1</v>
      </c>
    </row>
    <row r="280" spans="1:39" x14ac:dyDescent="0.3">
      <c r="A280" s="5">
        <f ca="1">IF(Table!B281= "Men", 1, 0)</f>
        <v>1</v>
      </c>
      <c r="B280" s="5">
        <f ca="1">IF(Table!B281 = "Women", 1, 0)</f>
        <v>0</v>
      </c>
      <c r="J280" s="12">
        <f ca="1">IF(Table!E281= "Health", 1,0)</f>
        <v>0</v>
      </c>
      <c r="K280" s="5">
        <f ca="1">IF(Table!E281= "Construction", 1,0)</f>
        <v>1</v>
      </c>
      <c r="L280" s="5">
        <f ca="1">IF(Table!E281= "Teaching", 1,0)</f>
        <v>0</v>
      </c>
      <c r="M280" s="5">
        <f ca="1">IF(Table!E281= "IT", 1,0)</f>
        <v>0</v>
      </c>
      <c r="N280" s="5">
        <f ca="1">IF(Table!E281= "General Work", 1,0)</f>
        <v>0</v>
      </c>
      <c r="O280" s="13">
        <f ca="1">IF(Table!E281= "Agriculture", 1,0)</f>
        <v>0</v>
      </c>
      <c r="X280" s="34">
        <f ca="1">(Table!O281/Table!I281)</f>
        <v>40821.527759142686</v>
      </c>
      <c r="Y280" s="35"/>
      <c r="Z280" s="25"/>
      <c r="AA280"/>
      <c r="AB280"/>
      <c r="AE280">
        <f ca="1">IF(Table!T281&gt;'Solution Basic XCEL'!$AI$2, 1,0)</f>
        <v>1</v>
      </c>
      <c r="AH280">
        <f ca="1">IF(Table!T281&gt;'Solution Basic XCEL'!$AI$2, 1,0)</f>
        <v>1</v>
      </c>
      <c r="AJ280" t="s">
        <v>72</v>
      </c>
      <c r="AK280" s="28">
        <f ca="1">(Table!N281/Table!M281)</f>
        <v>0.6064610087117831</v>
      </c>
      <c r="AM280">
        <f ca="1">IF(AK280&lt;$AS$3, 1,0)</f>
        <v>0</v>
      </c>
    </row>
    <row r="281" spans="1:39" x14ac:dyDescent="0.3">
      <c r="A281" s="5">
        <f ca="1">IF(Table!B282= "Men", 1, 0)</f>
        <v>0</v>
      </c>
      <c r="B281" s="5">
        <f ca="1">IF(Table!B282 = "Women", 1, 0)</f>
        <v>1</v>
      </c>
      <c r="J281" s="12">
        <f ca="1">IF(Table!E282= "Health", 1,0)</f>
        <v>1</v>
      </c>
      <c r="K281" s="5">
        <f ca="1">IF(Table!E282= "Construction", 1,0)</f>
        <v>0</v>
      </c>
      <c r="L281" s="5">
        <f ca="1">IF(Table!E282= "Teaching", 1,0)</f>
        <v>0</v>
      </c>
      <c r="M281" s="5">
        <f ca="1">IF(Table!E282= "IT", 1,0)</f>
        <v>0</v>
      </c>
      <c r="N281" s="5">
        <f ca="1">IF(Table!E282= "General Work", 1,0)</f>
        <v>0</v>
      </c>
      <c r="O281" s="13">
        <f ca="1">IF(Table!E282= "Agriculture", 1,0)</f>
        <v>0</v>
      </c>
      <c r="X281" s="34">
        <f ca="1">(Table!O282/Table!I282)</f>
        <v>31327.187706869103</v>
      </c>
      <c r="Y281" s="35"/>
      <c r="Z281" s="25"/>
      <c r="AA281"/>
      <c r="AB281"/>
      <c r="AE281">
        <f ca="1">IF(Table!T282&gt;'Solution Basic XCEL'!$AI$2, 1,0)</f>
        <v>1</v>
      </c>
      <c r="AH281">
        <f ca="1">IF(Table!T282&gt;'Solution Basic XCEL'!$AI$2, 1,0)</f>
        <v>1</v>
      </c>
      <c r="AJ281" t="s">
        <v>72</v>
      </c>
      <c r="AK281" s="28">
        <f ca="1">(Table!N282/Table!M282)</f>
        <v>0.58490617397277855</v>
      </c>
      <c r="AM281">
        <f ca="1">IF(AK281&lt;$AS$3, 1,0)</f>
        <v>0</v>
      </c>
    </row>
    <row r="282" spans="1:39" x14ac:dyDescent="0.3">
      <c r="A282" s="5">
        <f ca="1">IF(Table!B283= "Men", 1, 0)</f>
        <v>1</v>
      </c>
      <c r="B282" s="5">
        <f ca="1">IF(Table!B283 = "Women", 1, 0)</f>
        <v>0</v>
      </c>
      <c r="J282" s="12">
        <f ca="1">IF(Table!E283= "Health", 1,0)</f>
        <v>0</v>
      </c>
      <c r="K282" s="5">
        <f ca="1">IF(Table!E283= "Construction", 1,0)</f>
        <v>0</v>
      </c>
      <c r="L282" s="5">
        <f ca="1">IF(Table!E283= "Teaching", 1,0)</f>
        <v>0</v>
      </c>
      <c r="M282" s="5">
        <f ca="1">IF(Table!E283= "IT", 1,0)</f>
        <v>0</v>
      </c>
      <c r="N282" s="5">
        <f ca="1">IF(Table!E283= "General Work", 1,0)</f>
        <v>0</v>
      </c>
      <c r="O282" s="13">
        <f ca="1">IF(Table!E283= "Agriculture", 1,0)</f>
        <v>1</v>
      </c>
      <c r="X282" s="34">
        <f ca="1">(Table!O283/Table!I283)</f>
        <v>38883.519826892116</v>
      </c>
      <c r="Y282" s="35"/>
      <c r="Z282" s="25"/>
      <c r="AA282"/>
      <c r="AB282"/>
      <c r="AE282">
        <f ca="1">IF(Table!T283&gt;'Solution Basic XCEL'!$AI$2, 1,0)</f>
        <v>1</v>
      </c>
      <c r="AH282">
        <f ca="1">IF(Table!T283&gt;'Solution Basic XCEL'!$AI$2, 1,0)</f>
        <v>1</v>
      </c>
      <c r="AJ282" t="s">
        <v>72</v>
      </c>
      <c r="AK282" s="28">
        <f ca="1">(Table!N283/Table!M283)</f>
        <v>0.19370739168592932</v>
      </c>
      <c r="AM282">
        <f ca="1">IF(AK282&lt;$AS$3, 1,0)</f>
        <v>1</v>
      </c>
    </row>
    <row r="283" spans="1:39" x14ac:dyDescent="0.3">
      <c r="A283" s="5">
        <f ca="1">IF(Table!B284= "Men", 1, 0)</f>
        <v>0</v>
      </c>
      <c r="B283" s="5">
        <f ca="1">IF(Table!B284 = "Women", 1, 0)</f>
        <v>1</v>
      </c>
      <c r="J283" s="12">
        <f ca="1">IF(Table!E284= "Health", 1,0)</f>
        <v>0</v>
      </c>
      <c r="K283" s="5">
        <f ca="1">IF(Table!E284= "Construction", 1,0)</f>
        <v>0</v>
      </c>
      <c r="L283" s="5">
        <f ca="1">IF(Table!E284= "Teaching", 1,0)</f>
        <v>1</v>
      </c>
      <c r="M283" s="5">
        <f ca="1">IF(Table!E284= "IT", 1,0)</f>
        <v>0</v>
      </c>
      <c r="N283" s="5">
        <f ca="1">IF(Table!E284= "General Work", 1,0)</f>
        <v>0</v>
      </c>
      <c r="O283" s="13">
        <f ca="1">IF(Table!E284= "Agriculture", 1,0)</f>
        <v>0</v>
      </c>
      <c r="X283" s="34">
        <f ca="1">(Table!O284/Table!I284)</f>
        <v>3392.9948629098762</v>
      </c>
      <c r="Y283" s="35"/>
      <c r="Z283" s="25"/>
      <c r="AA283"/>
      <c r="AB283"/>
      <c r="AE283">
        <f ca="1">IF(Table!T284&gt;'Solution Basic XCEL'!$AI$2, 1,0)</f>
        <v>0</v>
      </c>
      <c r="AH283">
        <f ca="1">IF(Table!T284&gt;'Solution Basic XCEL'!$AI$2, 1,0)</f>
        <v>0</v>
      </c>
      <c r="AJ283" t="s">
        <v>72</v>
      </c>
      <c r="AK283" s="28">
        <f ca="1">(Table!N284/Table!M284)</f>
        <v>0.65623883027828511</v>
      </c>
      <c r="AM283">
        <f ca="1">IF(AK283&lt;$AS$3, 1,0)</f>
        <v>0</v>
      </c>
    </row>
    <row r="284" spans="1:39" x14ac:dyDescent="0.3">
      <c r="A284" s="5">
        <f ca="1">IF(Table!B285= "Men", 1, 0)</f>
        <v>1</v>
      </c>
      <c r="B284" s="5">
        <f ca="1">IF(Table!B285 = "Women", 1, 0)</f>
        <v>0</v>
      </c>
      <c r="J284" s="12">
        <f ca="1">IF(Table!E285= "Health", 1,0)</f>
        <v>0</v>
      </c>
      <c r="K284" s="5">
        <f ca="1">IF(Table!E285= "Construction", 1,0)</f>
        <v>0</v>
      </c>
      <c r="L284" s="5">
        <f ca="1">IF(Table!E285= "Teaching", 1,0)</f>
        <v>0</v>
      </c>
      <c r="M284" s="5">
        <f ca="1">IF(Table!E285= "IT", 1,0)</f>
        <v>0</v>
      </c>
      <c r="N284" s="5">
        <f ca="1">IF(Table!E285= "General Work", 1,0)</f>
        <v>1</v>
      </c>
      <c r="O284" s="13">
        <f ca="1">IF(Table!E285= "Agriculture", 1,0)</f>
        <v>0</v>
      </c>
      <c r="X284" s="34">
        <f ca="1">(Table!O285/Table!I285)</f>
        <v>11482.846898430542</v>
      </c>
      <c r="Y284" s="35"/>
      <c r="Z284" s="25"/>
      <c r="AA284"/>
      <c r="AB284"/>
      <c r="AE284">
        <f ca="1">IF(Table!T285&gt;'Solution Basic XCEL'!$AI$2, 1,0)</f>
        <v>1</v>
      </c>
      <c r="AH284">
        <f ca="1">IF(Table!T285&gt;'Solution Basic XCEL'!$AI$2, 1,0)</f>
        <v>1</v>
      </c>
      <c r="AJ284" t="s">
        <v>72</v>
      </c>
      <c r="AK284" s="28">
        <f ca="1">(Table!N285/Table!M285)</f>
        <v>0.92321462508409791</v>
      </c>
      <c r="AM284">
        <f ca="1">IF(AK284&lt;$AS$3, 1,0)</f>
        <v>0</v>
      </c>
    </row>
    <row r="285" spans="1:39" x14ac:dyDescent="0.3">
      <c r="A285" s="5">
        <f ca="1">IF(Table!B286= "Men", 1, 0)</f>
        <v>1</v>
      </c>
      <c r="B285" s="5">
        <f ca="1">IF(Table!B286 = "Women", 1, 0)</f>
        <v>0</v>
      </c>
      <c r="J285" s="12">
        <f ca="1">IF(Table!E286= "Health", 1,0)</f>
        <v>1</v>
      </c>
      <c r="K285" s="5">
        <f ca="1">IF(Table!E286= "Construction", 1,0)</f>
        <v>0</v>
      </c>
      <c r="L285" s="5">
        <f ca="1">IF(Table!E286= "Teaching", 1,0)</f>
        <v>0</v>
      </c>
      <c r="M285" s="5">
        <f ca="1">IF(Table!E286= "IT", 1,0)</f>
        <v>0</v>
      </c>
      <c r="N285" s="5">
        <f ca="1">IF(Table!E286= "General Work", 1,0)</f>
        <v>0</v>
      </c>
      <c r="O285" s="13">
        <f ca="1">IF(Table!E286= "Agriculture", 1,0)</f>
        <v>0</v>
      </c>
      <c r="X285" s="34">
        <f ca="1">(Table!O286/Table!I286)</f>
        <v>23667.901533238899</v>
      </c>
      <c r="Y285" s="35"/>
      <c r="Z285" s="25"/>
      <c r="AA285"/>
      <c r="AB285"/>
      <c r="AE285">
        <f ca="1">IF(Table!T286&gt;'Solution Basic XCEL'!$AI$2, 1,0)</f>
        <v>1</v>
      </c>
      <c r="AH285">
        <f ca="1">IF(Table!T286&gt;'Solution Basic XCEL'!$AI$2, 1,0)</f>
        <v>1</v>
      </c>
      <c r="AJ285" t="s">
        <v>72</v>
      </c>
      <c r="AK285" s="28">
        <f ca="1">(Table!N286/Table!M286)</f>
        <v>0.82651862644265828</v>
      </c>
      <c r="AM285">
        <f ca="1">IF(AK285&lt;$AS$3, 1,0)</f>
        <v>0</v>
      </c>
    </row>
    <row r="286" spans="1:39" x14ac:dyDescent="0.3">
      <c r="A286" s="5">
        <f ca="1">IF(Table!B287= "Men", 1, 0)</f>
        <v>1</v>
      </c>
      <c r="B286" s="5">
        <f ca="1">IF(Table!B287 = "Women", 1, 0)</f>
        <v>0</v>
      </c>
      <c r="J286" s="12">
        <f ca="1">IF(Table!E287= "Health", 1,0)</f>
        <v>0</v>
      </c>
      <c r="K286" s="5">
        <f ca="1">IF(Table!E287= "Construction", 1,0)</f>
        <v>0</v>
      </c>
      <c r="L286" s="5">
        <f ca="1">IF(Table!E287= "Teaching", 1,0)</f>
        <v>1</v>
      </c>
      <c r="M286" s="5">
        <f ca="1">IF(Table!E287= "IT", 1,0)</f>
        <v>0</v>
      </c>
      <c r="N286" s="5">
        <f ca="1">IF(Table!E287= "General Work", 1,0)</f>
        <v>0</v>
      </c>
      <c r="O286" s="13">
        <f ca="1">IF(Table!E287= "Agriculture", 1,0)</f>
        <v>0</v>
      </c>
      <c r="X286" s="34">
        <f ca="1">(Table!O287/Table!I287)</f>
        <v>25180.325927352351</v>
      </c>
      <c r="Y286" s="35"/>
      <c r="Z286" s="25"/>
      <c r="AA286"/>
      <c r="AB286"/>
      <c r="AE286">
        <f ca="1">IF(Table!T287&gt;'Solution Basic XCEL'!$AI$2, 1,0)</f>
        <v>1</v>
      </c>
      <c r="AH286">
        <f ca="1">IF(Table!T287&gt;'Solution Basic XCEL'!$AI$2, 1,0)</f>
        <v>1</v>
      </c>
      <c r="AJ286" t="s">
        <v>72</v>
      </c>
      <c r="AK286" s="28">
        <f ca="1">(Table!N287/Table!M287)</f>
        <v>0.33566299516121545</v>
      </c>
      <c r="AM286">
        <f ca="1">IF(AK286&lt;$AS$3, 1,0)</f>
        <v>0</v>
      </c>
    </row>
    <row r="287" spans="1:39" x14ac:dyDescent="0.3">
      <c r="A287" s="5">
        <f ca="1">IF(Table!B288= "Men", 1, 0)</f>
        <v>1</v>
      </c>
      <c r="B287" s="5">
        <f ca="1">IF(Table!B288 = "Women", 1, 0)</f>
        <v>0</v>
      </c>
      <c r="J287" s="12">
        <f ca="1">IF(Table!E288= "Health", 1,0)</f>
        <v>0</v>
      </c>
      <c r="K287" s="5">
        <f ca="1">IF(Table!E288= "Construction", 1,0)</f>
        <v>0</v>
      </c>
      <c r="L287" s="5">
        <f ca="1">IF(Table!E288= "Teaching", 1,0)</f>
        <v>0</v>
      </c>
      <c r="M287" s="5">
        <f ca="1">IF(Table!E288= "IT", 1,0)</f>
        <v>0</v>
      </c>
      <c r="N287" s="5">
        <f ca="1">IF(Table!E288= "General Work", 1,0)</f>
        <v>0</v>
      </c>
      <c r="O287" s="13">
        <f ca="1">IF(Table!E288= "Agriculture", 1,0)</f>
        <v>1</v>
      </c>
      <c r="X287" s="34">
        <f ca="1">(Table!O288/Table!I288)</f>
        <v>33678.884039063028</v>
      </c>
      <c r="Y287" s="35"/>
      <c r="Z287" s="25"/>
      <c r="AA287"/>
      <c r="AB287"/>
      <c r="AE287">
        <f ca="1">IF(Table!T288&gt;'Solution Basic XCEL'!$AI$2, 1,0)</f>
        <v>1</v>
      </c>
      <c r="AH287">
        <f ca="1">IF(Table!T288&gt;'Solution Basic XCEL'!$AI$2, 1,0)</f>
        <v>1</v>
      </c>
      <c r="AJ287" t="s">
        <v>72</v>
      </c>
      <c r="AK287" s="28">
        <f ca="1">(Table!N288/Table!M288)</f>
        <v>0.59912247397058538</v>
      </c>
      <c r="AM287">
        <f ca="1">IF(AK287&lt;$AS$3, 1,0)</f>
        <v>0</v>
      </c>
    </row>
    <row r="288" spans="1:39" x14ac:dyDescent="0.3">
      <c r="A288" s="5">
        <f ca="1">IF(Table!B289= "Men", 1, 0)</f>
        <v>0</v>
      </c>
      <c r="B288" s="5">
        <f ca="1">IF(Table!B289 = "Women", 1, 0)</f>
        <v>1</v>
      </c>
      <c r="J288" s="12">
        <f ca="1">IF(Table!E289= "Health", 1,0)</f>
        <v>0</v>
      </c>
      <c r="K288" s="5">
        <f ca="1">IF(Table!E289= "Construction", 1,0)</f>
        <v>1</v>
      </c>
      <c r="L288" s="5">
        <f ca="1">IF(Table!E289= "Teaching", 1,0)</f>
        <v>0</v>
      </c>
      <c r="M288" s="5">
        <f ca="1">IF(Table!E289= "IT", 1,0)</f>
        <v>0</v>
      </c>
      <c r="N288" s="5">
        <f ca="1">IF(Table!E289= "General Work", 1,0)</f>
        <v>0</v>
      </c>
      <c r="O288" s="13">
        <f ca="1">IF(Table!E289= "Agriculture", 1,0)</f>
        <v>0</v>
      </c>
      <c r="X288" s="34">
        <f ca="1">(Table!O289/Table!I289)</f>
        <v>70279.499582980017</v>
      </c>
      <c r="Y288" s="35"/>
      <c r="Z288" s="25"/>
      <c r="AA288"/>
      <c r="AB288"/>
      <c r="AE288">
        <f ca="1">IF(Table!T289&gt;'Solution Basic XCEL'!$AI$2, 1,0)</f>
        <v>0</v>
      </c>
      <c r="AH288">
        <f ca="1">IF(Table!T289&gt;'Solution Basic XCEL'!$AI$2, 1,0)</f>
        <v>0</v>
      </c>
      <c r="AJ288" t="s">
        <v>72</v>
      </c>
      <c r="AK288" s="28">
        <f ca="1">(Table!N289/Table!M289)</f>
        <v>2.7307087340639025E-2</v>
      </c>
      <c r="AM288">
        <f ca="1">IF(AK288&lt;$AS$3, 1,0)</f>
        <v>1</v>
      </c>
    </row>
    <row r="289" spans="1:39" x14ac:dyDescent="0.3">
      <c r="A289" s="5">
        <f ca="1">IF(Table!B290= "Men", 1, 0)</f>
        <v>0</v>
      </c>
      <c r="B289" s="5">
        <f ca="1">IF(Table!B290 = "Women", 1, 0)</f>
        <v>1</v>
      </c>
      <c r="J289" s="12">
        <f ca="1">IF(Table!E290= "Health", 1,0)</f>
        <v>0</v>
      </c>
      <c r="K289" s="5">
        <f ca="1">IF(Table!E290= "Construction", 1,0)</f>
        <v>0</v>
      </c>
      <c r="L289" s="5">
        <f ca="1">IF(Table!E290= "Teaching", 1,0)</f>
        <v>0</v>
      </c>
      <c r="M289" s="5">
        <f ca="1">IF(Table!E290= "IT", 1,0)</f>
        <v>1</v>
      </c>
      <c r="N289" s="5">
        <f ca="1">IF(Table!E290= "General Work", 1,0)</f>
        <v>0</v>
      </c>
      <c r="O289" s="13">
        <f ca="1">IF(Table!E290= "Agriculture", 1,0)</f>
        <v>0</v>
      </c>
      <c r="X289" s="34">
        <f ca="1">(Table!O290/Table!I290)</f>
        <v>1269.3274233715574</v>
      </c>
      <c r="Y289" s="35"/>
      <c r="Z289" s="25"/>
      <c r="AA289"/>
      <c r="AB289"/>
      <c r="AE289">
        <f ca="1">IF(Table!T290&gt;'Solution Basic XCEL'!$AI$2, 1,0)</f>
        <v>1</v>
      </c>
      <c r="AH289">
        <f ca="1">IF(Table!T290&gt;'Solution Basic XCEL'!$AI$2, 1,0)</f>
        <v>1</v>
      </c>
      <c r="AJ289" t="s">
        <v>72</v>
      </c>
      <c r="AK289" s="28">
        <f ca="1">(Table!N290/Table!M290)</f>
        <v>0.63538491149373411</v>
      </c>
      <c r="AM289">
        <f ca="1">IF(AK289&lt;$AS$3, 1,0)</f>
        <v>0</v>
      </c>
    </row>
    <row r="290" spans="1:39" x14ac:dyDescent="0.3">
      <c r="A290" s="5">
        <f ca="1">IF(Table!B291= "Men", 1, 0)</f>
        <v>1</v>
      </c>
      <c r="B290" s="5">
        <f ca="1">IF(Table!B291 = "Women", 1, 0)</f>
        <v>0</v>
      </c>
      <c r="J290" s="12">
        <f ca="1">IF(Table!E291= "Health", 1,0)</f>
        <v>0</v>
      </c>
      <c r="K290" s="5">
        <f ca="1">IF(Table!E291= "Construction", 1,0)</f>
        <v>0</v>
      </c>
      <c r="L290" s="5">
        <f ca="1">IF(Table!E291= "Teaching", 1,0)</f>
        <v>0</v>
      </c>
      <c r="M290" s="5">
        <f ca="1">IF(Table!E291= "IT", 1,0)</f>
        <v>0</v>
      </c>
      <c r="N290" s="5">
        <f ca="1">IF(Table!E291= "General Work", 1,0)</f>
        <v>0</v>
      </c>
      <c r="O290" s="13">
        <f ca="1">IF(Table!E291= "Agriculture", 1,0)</f>
        <v>1</v>
      </c>
      <c r="X290" s="34">
        <f ca="1">(Table!O291/Table!I291)</f>
        <v>27930.315093027053</v>
      </c>
      <c r="Y290" s="35"/>
      <c r="Z290" s="25"/>
      <c r="AA290"/>
      <c r="AB290"/>
      <c r="AE290">
        <f ca="1">IF(Table!T291&gt;'Solution Basic XCEL'!$AI$2, 1,0)</f>
        <v>1</v>
      </c>
      <c r="AH290">
        <f ca="1">IF(Table!T291&gt;'Solution Basic XCEL'!$AI$2, 1,0)</f>
        <v>1</v>
      </c>
      <c r="AJ290" t="s">
        <v>72</v>
      </c>
      <c r="AK290" s="28">
        <f ca="1">(Table!N291/Table!M291)</f>
        <v>0.75067110159350892</v>
      </c>
      <c r="AM290">
        <f ca="1">IF(AK290&lt;$AS$3, 1,0)</f>
        <v>0</v>
      </c>
    </row>
    <row r="291" spans="1:39" x14ac:dyDescent="0.3">
      <c r="A291" s="5">
        <f ca="1">IF(Table!B292= "Men", 1, 0)</f>
        <v>0</v>
      </c>
      <c r="B291" s="5">
        <f ca="1">IF(Table!B292 = "Women", 1, 0)</f>
        <v>1</v>
      </c>
      <c r="J291" s="12">
        <f ca="1">IF(Table!E292= "Health", 1,0)</f>
        <v>0</v>
      </c>
      <c r="K291" s="5">
        <f ca="1">IF(Table!E292= "Construction", 1,0)</f>
        <v>0</v>
      </c>
      <c r="L291" s="5">
        <f ca="1">IF(Table!E292= "Teaching", 1,0)</f>
        <v>0</v>
      </c>
      <c r="M291" s="5">
        <f ca="1">IF(Table!E292= "IT", 1,0)</f>
        <v>0</v>
      </c>
      <c r="N291" s="5">
        <f ca="1">IF(Table!E292= "General Work", 1,0)</f>
        <v>1</v>
      </c>
      <c r="O291" s="13">
        <f ca="1">IF(Table!E292= "Agriculture", 1,0)</f>
        <v>0</v>
      </c>
      <c r="X291" s="34">
        <f ca="1">(Table!O292/Table!I292)</f>
        <v>48325.221254007047</v>
      </c>
      <c r="Y291" s="35"/>
      <c r="Z291" s="25"/>
      <c r="AA291"/>
      <c r="AB291"/>
      <c r="AE291">
        <f ca="1">IF(Table!T292&gt;'Solution Basic XCEL'!$AI$2, 1,0)</f>
        <v>1</v>
      </c>
      <c r="AH291">
        <f ca="1">IF(Table!T292&gt;'Solution Basic XCEL'!$AI$2, 1,0)</f>
        <v>1</v>
      </c>
      <c r="AJ291" t="s">
        <v>72</v>
      </c>
      <c r="AK291" s="28">
        <f ca="1">(Table!N292/Table!M292)</f>
        <v>0.81951128262284345</v>
      </c>
      <c r="AM291">
        <f ca="1">IF(AK291&lt;$AS$3, 1,0)</f>
        <v>0</v>
      </c>
    </row>
    <row r="292" spans="1:39" x14ac:dyDescent="0.3">
      <c r="A292" s="5">
        <f ca="1">IF(Table!B293= "Men", 1, 0)</f>
        <v>0</v>
      </c>
      <c r="B292" s="5">
        <f ca="1">IF(Table!B293 = "Women", 1, 0)</f>
        <v>1</v>
      </c>
      <c r="J292" s="12">
        <f ca="1">IF(Table!E293= "Health", 1,0)</f>
        <v>0</v>
      </c>
      <c r="K292" s="5">
        <f ca="1">IF(Table!E293= "Construction", 1,0)</f>
        <v>1</v>
      </c>
      <c r="L292" s="5">
        <f ca="1">IF(Table!E293= "Teaching", 1,0)</f>
        <v>0</v>
      </c>
      <c r="M292" s="5">
        <f ca="1">IF(Table!E293= "IT", 1,0)</f>
        <v>0</v>
      </c>
      <c r="N292" s="5">
        <f ca="1">IF(Table!E293= "General Work", 1,0)</f>
        <v>0</v>
      </c>
      <c r="O292" s="13">
        <f ca="1">IF(Table!E293= "Agriculture", 1,0)</f>
        <v>0</v>
      </c>
      <c r="X292" s="34">
        <f ca="1">(Table!O293/Table!I293)</f>
        <v>37130.402987201138</v>
      </c>
      <c r="Y292" s="35"/>
      <c r="Z292" s="25"/>
      <c r="AA292"/>
      <c r="AB292"/>
      <c r="AE292">
        <f ca="1">IF(Table!T293&gt;'Solution Basic XCEL'!$AI$2, 1,0)</f>
        <v>1</v>
      </c>
      <c r="AH292">
        <f ca="1">IF(Table!T293&gt;'Solution Basic XCEL'!$AI$2, 1,0)</f>
        <v>1</v>
      </c>
      <c r="AJ292" t="s">
        <v>72</v>
      </c>
      <c r="AK292" s="28">
        <f ca="1">(Table!N293/Table!M293)</f>
        <v>0.22709238044918834</v>
      </c>
      <c r="AM292">
        <f ca="1">IF(AK292&lt;$AS$3, 1,0)</f>
        <v>1</v>
      </c>
    </row>
    <row r="293" spans="1:39" x14ac:dyDescent="0.3">
      <c r="A293" s="5">
        <f ca="1">IF(Table!B294= "Men", 1, 0)</f>
        <v>0</v>
      </c>
      <c r="B293" s="5">
        <f ca="1">IF(Table!B294 = "Women", 1, 0)</f>
        <v>1</v>
      </c>
      <c r="J293" s="12">
        <f ca="1">IF(Table!E294= "Health", 1,0)</f>
        <v>0</v>
      </c>
      <c r="K293" s="5">
        <f ca="1">IF(Table!E294= "Construction", 1,0)</f>
        <v>0</v>
      </c>
      <c r="L293" s="5">
        <f ca="1">IF(Table!E294= "Teaching", 1,0)</f>
        <v>0</v>
      </c>
      <c r="M293" s="5">
        <f ca="1">IF(Table!E294= "IT", 1,0)</f>
        <v>1</v>
      </c>
      <c r="N293" s="5">
        <f ca="1">IF(Table!E294= "General Work", 1,0)</f>
        <v>0</v>
      </c>
      <c r="O293" s="13">
        <f ca="1">IF(Table!E294= "Agriculture", 1,0)</f>
        <v>0</v>
      </c>
      <c r="X293" s="34">
        <f ca="1">(Table!O294/Table!I294)</f>
        <v>4954.1978707105109</v>
      </c>
      <c r="Y293" s="35"/>
      <c r="Z293" s="25"/>
      <c r="AA293"/>
      <c r="AB293"/>
      <c r="AE293">
        <f ca="1">IF(Table!T294&gt;'Solution Basic XCEL'!$AI$2, 1,0)</f>
        <v>0</v>
      </c>
      <c r="AH293">
        <f ca="1">IF(Table!T294&gt;'Solution Basic XCEL'!$AI$2, 1,0)</f>
        <v>0</v>
      </c>
      <c r="AJ293" t="s">
        <v>72</v>
      </c>
      <c r="AK293" s="28">
        <f ca="1">(Table!N294/Table!M294)</f>
        <v>0.24134357519311098</v>
      </c>
      <c r="AM293">
        <f ca="1">IF(AK293&lt;$AS$3, 1,0)</f>
        <v>1</v>
      </c>
    </row>
    <row r="294" spans="1:39" x14ac:dyDescent="0.3">
      <c r="A294" s="5">
        <f ca="1">IF(Table!B295= "Men", 1, 0)</f>
        <v>1</v>
      </c>
      <c r="B294" s="5">
        <f ca="1">IF(Table!B295 = "Women", 1, 0)</f>
        <v>0</v>
      </c>
      <c r="J294" s="12">
        <f ca="1">IF(Table!E295= "Health", 1,0)</f>
        <v>0</v>
      </c>
      <c r="K294" s="5">
        <f ca="1">IF(Table!E295= "Construction", 1,0)</f>
        <v>0</v>
      </c>
      <c r="L294" s="5">
        <f ca="1">IF(Table!E295= "Teaching", 1,0)</f>
        <v>0</v>
      </c>
      <c r="M294" s="5">
        <f ca="1">IF(Table!E295= "IT", 1,0)</f>
        <v>0</v>
      </c>
      <c r="N294" s="5">
        <f ca="1">IF(Table!E295= "General Work", 1,0)</f>
        <v>0</v>
      </c>
      <c r="O294" s="13">
        <f ca="1">IF(Table!E295= "Agriculture", 1,0)</f>
        <v>1</v>
      </c>
      <c r="X294" s="34">
        <f ca="1">(Table!O295/Table!I295)</f>
        <v>46610.132693324922</v>
      </c>
      <c r="Y294" s="35"/>
      <c r="Z294" s="25"/>
      <c r="AA294"/>
      <c r="AB294"/>
      <c r="AE294">
        <f ca="1">IF(Table!T295&gt;'Solution Basic XCEL'!$AI$2, 1,0)</f>
        <v>0</v>
      </c>
      <c r="AH294">
        <f ca="1">IF(Table!T295&gt;'Solution Basic XCEL'!$AI$2, 1,0)</f>
        <v>0</v>
      </c>
      <c r="AJ294" t="s">
        <v>72</v>
      </c>
      <c r="AK294" s="28">
        <f ca="1">(Table!N295/Table!M295)</f>
        <v>6.9280130157771569E-2</v>
      </c>
      <c r="AM294">
        <f ca="1">IF(AK294&lt;$AS$3, 1,0)</f>
        <v>1</v>
      </c>
    </row>
    <row r="295" spans="1:39" x14ac:dyDescent="0.3">
      <c r="A295" s="5">
        <f ca="1">IF(Table!B296= "Men", 1, 0)</f>
        <v>1</v>
      </c>
      <c r="B295" s="5">
        <f ca="1">IF(Table!B296 = "Women", 1, 0)</f>
        <v>0</v>
      </c>
      <c r="J295" s="12">
        <f ca="1">IF(Table!E296= "Health", 1,0)</f>
        <v>0</v>
      </c>
      <c r="K295" s="5">
        <f ca="1">IF(Table!E296= "Construction", 1,0)</f>
        <v>0</v>
      </c>
      <c r="L295" s="5">
        <f ca="1">IF(Table!E296= "Teaching", 1,0)</f>
        <v>1</v>
      </c>
      <c r="M295" s="5">
        <f ca="1">IF(Table!E296= "IT", 1,0)</f>
        <v>0</v>
      </c>
      <c r="N295" s="5">
        <f ca="1">IF(Table!E296= "General Work", 1,0)</f>
        <v>0</v>
      </c>
      <c r="O295" s="13">
        <f ca="1">IF(Table!E296= "Agriculture", 1,0)</f>
        <v>0</v>
      </c>
      <c r="X295" s="34">
        <f ca="1">(Table!O296/Table!I296)</f>
        <v>27244.381845587272</v>
      </c>
      <c r="Y295" s="35"/>
      <c r="Z295" s="25"/>
      <c r="AA295"/>
      <c r="AB295"/>
      <c r="AE295">
        <f ca="1">IF(Table!T296&gt;'Solution Basic XCEL'!$AI$2, 1,0)</f>
        <v>1</v>
      </c>
      <c r="AH295">
        <f ca="1">IF(Table!T296&gt;'Solution Basic XCEL'!$AI$2, 1,0)</f>
        <v>1</v>
      </c>
      <c r="AJ295" t="s">
        <v>72</v>
      </c>
      <c r="AK295" s="28">
        <f ca="1">(Table!N296/Table!M296)</f>
        <v>0.25140364651866076</v>
      </c>
      <c r="AM295">
        <f ca="1">IF(AK295&lt;$AS$3, 1,0)</f>
        <v>1</v>
      </c>
    </row>
    <row r="296" spans="1:39" x14ac:dyDescent="0.3">
      <c r="A296" s="5">
        <f ca="1">IF(Table!B297= "Men", 1, 0)</f>
        <v>0</v>
      </c>
      <c r="B296" s="5">
        <f ca="1">IF(Table!B297 = "Women", 1, 0)</f>
        <v>1</v>
      </c>
      <c r="J296" s="12">
        <f ca="1">IF(Table!E297= "Health", 1,0)</f>
        <v>0</v>
      </c>
      <c r="K296" s="5">
        <f ca="1">IF(Table!E297= "Construction", 1,0)</f>
        <v>0</v>
      </c>
      <c r="L296" s="5">
        <f ca="1">IF(Table!E297= "Teaching", 1,0)</f>
        <v>0</v>
      </c>
      <c r="M296" s="5">
        <f ca="1">IF(Table!E297= "IT", 1,0)</f>
        <v>0</v>
      </c>
      <c r="N296" s="5">
        <f ca="1">IF(Table!E297= "General Work", 1,0)</f>
        <v>0</v>
      </c>
      <c r="O296" s="13">
        <f ca="1">IF(Table!E297= "Agriculture", 1,0)</f>
        <v>1</v>
      </c>
      <c r="X296" s="34">
        <f ca="1">(Table!O297/Table!I297)</f>
        <v>41524.31785706411</v>
      </c>
      <c r="Y296" s="35"/>
      <c r="Z296" s="25"/>
      <c r="AA296"/>
      <c r="AB296"/>
      <c r="AE296">
        <f ca="1">IF(Table!T297&gt;'Solution Basic XCEL'!$AI$2, 1,0)</f>
        <v>1</v>
      </c>
      <c r="AH296">
        <f ca="1">IF(Table!T297&gt;'Solution Basic XCEL'!$AI$2, 1,0)</f>
        <v>1</v>
      </c>
      <c r="AJ296" t="s">
        <v>72</v>
      </c>
      <c r="AK296" s="28">
        <f ca="1">(Table!N297/Table!M297)</f>
        <v>0.40684727935248749</v>
      </c>
      <c r="AM296">
        <f ca="1">IF(AK296&lt;$AS$3, 1,0)</f>
        <v>0</v>
      </c>
    </row>
    <row r="297" spans="1:39" x14ac:dyDescent="0.3">
      <c r="A297" s="5">
        <f ca="1">IF(Table!B298= "Men", 1, 0)</f>
        <v>1</v>
      </c>
      <c r="B297" s="5">
        <f ca="1">IF(Table!B298 = "Women", 1, 0)</f>
        <v>0</v>
      </c>
      <c r="J297" s="12">
        <f ca="1">IF(Table!E298= "Health", 1,0)</f>
        <v>0</v>
      </c>
      <c r="K297" s="5">
        <f ca="1">IF(Table!E298= "Construction", 1,0)</f>
        <v>0</v>
      </c>
      <c r="L297" s="5">
        <f ca="1">IF(Table!E298= "Teaching", 1,0)</f>
        <v>1</v>
      </c>
      <c r="M297" s="5">
        <f ca="1">IF(Table!E298= "IT", 1,0)</f>
        <v>0</v>
      </c>
      <c r="N297" s="5">
        <f ca="1">IF(Table!E298= "General Work", 1,0)</f>
        <v>0</v>
      </c>
      <c r="O297" s="13">
        <f ca="1">IF(Table!E298= "Agriculture", 1,0)</f>
        <v>0</v>
      </c>
      <c r="X297" s="34">
        <f ca="1">(Table!O298/Table!I298)</f>
        <v>26508.175076488293</v>
      </c>
      <c r="Y297" s="35"/>
      <c r="Z297" s="25"/>
      <c r="AA297"/>
      <c r="AB297"/>
      <c r="AE297">
        <f ca="1">IF(Table!T298&gt;'Solution Basic XCEL'!$AI$2, 1,0)</f>
        <v>1</v>
      </c>
      <c r="AH297">
        <f ca="1">IF(Table!T298&gt;'Solution Basic XCEL'!$AI$2, 1,0)</f>
        <v>1</v>
      </c>
      <c r="AJ297" t="s">
        <v>72</v>
      </c>
      <c r="AK297" s="28">
        <f ca="1">(Table!N298/Table!M298)</f>
        <v>0.13488811238308862</v>
      </c>
      <c r="AM297">
        <f ca="1">IF(AK297&lt;$AS$3, 1,0)</f>
        <v>1</v>
      </c>
    </row>
    <row r="298" spans="1:39" x14ac:dyDescent="0.3">
      <c r="A298" s="5">
        <f ca="1">IF(Table!B299= "Men", 1, 0)</f>
        <v>0</v>
      </c>
      <c r="B298" s="5">
        <f ca="1">IF(Table!B299 = "Women", 1, 0)</f>
        <v>1</v>
      </c>
      <c r="J298" s="12">
        <f ca="1">IF(Table!E299= "Health", 1,0)</f>
        <v>0</v>
      </c>
      <c r="K298" s="5">
        <f ca="1">IF(Table!E299= "Construction", 1,0)</f>
        <v>0</v>
      </c>
      <c r="L298" s="5">
        <f ca="1">IF(Table!E299= "Teaching", 1,0)</f>
        <v>0</v>
      </c>
      <c r="M298" s="5">
        <f ca="1">IF(Table!E299= "IT", 1,0)</f>
        <v>1</v>
      </c>
      <c r="N298" s="5">
        <f ca="1">IF(Table!E299= "General Work", 1,0)</f>
        <v>0</v>
      </c>
      <c r="O298" s="13">
        <f ca="1">IF(Table!E299= "Agriculture", 1,0)</f>
        <v>0</v>
      </c>
      <c r="X298" s="34">
        <f ca="1">(Table!O299/Table!I299)</f>
        <v>42526.538394621326</v>
      </c>
      <c r="Y298" s="35"/>
      <c r="Z298" s="25"/>
      <c r="AA298"/>
      <c r="AB298"/>
      <c r="AE298">
        <f ca="1">IF(Table!T299&gt;'Solution Basic XCEL'!$AI$2, 1,0)</f>
        <v>1</v>
      </c>
      <c r="AH298">
        <f ca="1">IF(Table!T299&gt;'Solution Basic XCEL'!$AI$2, 1,0)</f>
        <v>1</v>
      </c>
      <c r="AJ298" t="s">
        <v>72</v>
      </c>
      <c r="AK298" s="28">
        <f ca="1">(Table!N299/Table!M299)</f>
        <v>0.79900292913855786</v>
      </c>
      <c r="AM298">
        <f ca="1">IF(AK298&lt;$AS$3, 1,0)</f>
        <v>0</v>
      </c>
    </row>
    <row r="299" spans="1:39" x14ac:dyDescent="0.3">
      <c r="A299" s="5">
        <f ca="1">IF(Table!B300= "Men", 1, 0)</f>
        <v>0</v>
      </c>
      <c r="B299" s="5">
        <f ca="1">IF(Table!B300 = "Women", 1, 0)</f>
        <v>1</v>
      </c>
      <c r="J299" s="12">
        <f ca="1">IF(Table!E300= "Health", 1,0)</f>
        <v>1</v>
      </c>
      <c r="K299" s="5">
        <f ca="1">IF(Table!E300= "Construction", 1,0)</f>
        <v>0</v>
      </c>
      <c r="L299" s="5">
        <f ca="1">IF(Table!E300= "Teaching", 1,0)</f>
        <v>0</v>
      </c>
      <c r="M299" s="5">
        <f ca="1">IF(Table!E300= "IT", 1,0)</f>
        <v>0</v>
      </c>
      <c r="N299" s="5">
        <f ca="1">IF(Table!E300= "General Work", 1,0)</f>
        <v>0</v>
      </c>
      <c r="O299" s="13">
        <f ca="1">IF(Table!E300= "Agriculture", 1,0)</f>
        <v>0</v>
      </c>
      <c r="X299" s="34">
        <f ca="1">(Table!O300/Table!I300)</f>
        <v>35181.165173765257</v>
      </c>
      <c r="Y299" s="35"/>
      <c r="Z299" s="25"/>
      <c r="AA299"/>
      <c r="AB299"/>
      <c r="AE299">
        <f ca="1">IF(Table!T300&gt;'Solution Basic XCEL'!$AI$2, 1,0)</f>
        <v>1</v>
      </c>
      <c r="AH299">
        <f ca="1">IF(Table!T300&gt;'Solution Basic XCEL'!$AI$2, 1,0)</f>
        <v>1</v>
      </c>
      <c r="AJ299" t="s">
        <v>72</v>
      </c>
      <c r="AK299" s="28">
        <f ca="1">(Table!N300/Table!M300)</f>
        <v>0.85170525648757522</v>
      </c>
      <c r="AM299">
        <f ca="1">IF(AK299&lt;$AS$3, 1,0)</f>
        <v>0</v>
      </c>
    </row>
    <row r="300" spans="1:39" x14ac:dyDescent="0.3">
      <c r="A300" s="5">
        <f ca="1">IF(Table!B301= "Men", 1, 0)</f>
        <v>1</v>
      </c>
      <c r="B300" s="5">
        <f ca="1">IF(Table!B301 = "Women", 1, 0)</f>
        <v>0</v>
      </c>
      <c r="J300" s="12">
        <f ca="1">IF(Table!E301= "Health", 1,0)</f>
        <v>0</v>
      </c>
      <c r="K300" s="5">
        <f ca="1">IF(Table!E301= "Construction", 1,0)</f>
        <v>0</v>
      </c>
      <c r="L300" s="5">
        <f ca="1">IF(Table!E301= "Teaching", 1,0)</f>
        <v>1</v>
      </c>
      <c r="M300" s="5">
        <f ca="1">IF(Table!E301= "IT", 1,0)</f>
        <v>0</v>
      </c>
      <c r="N300" s="5">
        <f ca="1">IF(Table!E301= "General Work", 1,0)</f>
        <v>0</v>
      </c>
      <c r="O300" s="13">
        <f ca="1">IF(Table!E301= "Agriculture", 1,0)</f>
        <v>0</v>
      </c>
      <c r="X300" s="34">
        <f ca="1">(Table!O301/Table!I301)</f>
        <v>22293.175431799318</v>
      </c>
      <c r="Y300" s="35"/>
      <c r="Z300" s="25"/>
      <c r="AA300"/>
      <c r="AB300"/>
      <c r="AE300">
        <f ca="1">IF(Table!T301&gt;'Solution Basic XCEL'!$AI$2, 1,0)</f>
        <v>1</v>
      </c>
      <c r="AH300">
        <f ca="1">IF(Table!T301&gt;'Solution Basic XCEL'!$AI$2, 1,0)</f>
        <v>1</v>
      </c>
      <c r="AJ300" t="s">
        <v>72</v>
      </c>
      <c r="AK300" s="28">
        <f ca="1">(Table!N301/Table!M301)</f>
        <v>0.61958101300860957</v>
      </c>
      <c r="AM300">
        <f ca="1">IF(AK300&lt;$AS$3, 1,0)</f>
        <v>0</v>
      </c>
    </row>
    <row r="301" spans="1:39" x14ac:dyDescent="0.3">
      <c r="A301" s="5">
        <f ca="1">IF(Table!B302= "Men", 1, 0)</f>
        <v>1</v>
      </c>
      <c r="B301" s="5">
        <f ca="1">IF(Table!B302 = "Women", 1, 0)</f>
        <v>0</v>
      </c>
      <c r="J301" s="12">
        <f ca="1">IF(Table!E302= "Health", 1,0)</f>
        <v>0</v>
      </c>
      <c r="K301" s="5">
        <f ca="1">IF(Table!E302= "Construction", 1,0)</f>
        <v>0</v>
      </c>
      <c r="L301" s="5">
        <f ca="1">IF(Table!E302= "Teaching", 1,0)</f>
        <v>0</v>
      </c>
      <c r="M301" s="5">
        <f ca="1">IF(Table!E302= "IT", 1,0)</f>
        <v>0</v>
      </c>
      <c r="N301" s="5">
        <f ca="1">IF(Table!E302= "General Work", 1,0)</f>
        <v>0</v>
      </c>
      <c r="O301" s="13">
        <f ca="1">IF(Table!E302= "Agriculture", 1,0)</f>
        <v>1</v>
      </c>
      <c r="X301" s="34">
        <f ca="1">(Table!O302/Table!I302)</f>
        <v>879.48961343324925</v>
      </c>
      <c r="Y301" s="35"/>
      <c r="Z301" s="25"/>
      <c r="AA301"/>
      <c r="AB301"/>
      <c r="AE301">
        <f ca="1">IF(Table!T302&gt;'Solution Basic XCEL'!$AI$2, 1,0)</f>
        <v>1</v>
      </c>
      <c r="AH301">
        <f ca="1">IF(Table!T302&gt;'Solution Basic XCEL'!$AI$2, 1,0)</f>
        <v>1</v>
      </c>
      <c r="AJ301" t="s">
        <v>72</v>
      </c>
      <c r="AK301" s="28">
        <f ca="1">(Table!N302/Table!M302)</f>
        <v>0.97965397880219063</v>
      </c>
      <c r="AM301">
        <f ca="1">IF(AK301&lt;$AS$3, 1,0)</f>
        <v>0</v>
      </c>
    </row>
    <row r="302" spans="1:39" x14ac:dyDescent="0.3">
      <c r="A302" s="5">
        <f ca="1">IF(Table!B303= "Men", 1, 0)</f>
        <v>0</v>
      </c>
      <c r="B302" s="5">
        <f ca="1">IF(Table!B303 = "Women", 1, 0)</f>
        <v>1</v>
      </c>
      <c r="J302" s="12">
        <f ca="1">IF(Table!E303= "Health", 1,0)</f>
        <v>0</v>
      </c>
      <c r="K302" s="5">
        <f ca="1">IF(Table!E303= "Construction", 1,0)</f>
        <v>0</v>
      </c>
      <c r="L302" s="5">
        <f ca="1">IF(Table!E303= "Teaching", 1,0)</f>
        <v>0</v>
      </c>
      <c r="M302" s="5">
        <f ca="1">IF(Table!E303= "IT", 1,0)</f>
        <v>0</v>
      </c>
      <c r="N302" s="5">
        <f ca="1">IF(Table!E303= "General Work", 1,0)</f>
        <v>1</v>
      </c>
      <c r="O302" s="13">
        <f ca="1">IF(Table!E303= "Agriculture", 1,0)</f>
        <v>0</v>
      </c>
      <c r="X302" s="34">
        <f ca="1">(Table!O303/Table!I303)</f>
        <v>8989.0597219458323</v>
      </c>
      <c r="Y302" s="35"/>
      <c r="Z302" s="25"/>
      <c r="AA302"/>
      <c r="AB302"/>
      <c r="AE302">
        <f ca="1">IF(Table!T303&gt;'Solution Basic XCEL'!$AI$2, 1,0)</f>
        <v>0</v>
      </c>
      <c r="AH302">
        <f ca="1">IF(Table!T303&gt;'Solution Basic XCEL'!$AI$2, 1,0)</f>
        <v>0</v>
      </c>
      <c r="AJ302" t="s">
        <v>72</v>
      </c>
      <c r="AK302" s="28">
        <f ca="1">(Table!N303/Table!M303)</f>
        <v>0.12585224766986847</v>
      </c>
      <c r="AM302">
        <f ca="1">IF(AK302&lt;$AS$3, 1,0)</f>
        <v>1</v>
      </c>
    </row>
    <row r="303" spans="1:39" x14ac:dyDescent="0.3">
      <c r="A303" s="5">
        <f ca="1">IF(Table!B304= "Men", 1, 0)</f>
        <v>0</v>
      </c>
      <c r="B303" s="5">
        <f ca="1">IF(Table!B304 = "Women", 1, 0)</f>
        <v>1</v>
      </c>
      <c r="J303" s="12">
        <f ca="1">IF(Table!E304= "Health", 1,0)</f>
        <v>1</v>
      </c>
      <c r="K303" s="5">
        <f ca="1">IF(Table!E304= "Construction", 1,0)</f>
        <v>0</v>
      </c>
      <c r="L303" s="5">
        <f ca="1">IF(Table!E304= "Teaching", 1,0)</f>
        <v>0</v>
      </c>
      <c r="M303" s="5">
        <f ca="1">IF(Table!E304= "IT", 1,0)</f>
        <v>0</v>
      </c>
      <c r="N303" s="5">
        <f ca="1">IF(Table!E304= "General Work", 1,0)</f>
        <v>0</v>
      </c>
      <c r="O303" s="13">
        <f ca="1">IF(Table!E304= "Agriculture", 1,0)</f>
        <v>0</v>
      </c>
      <c r="X303" s="34">
        <f ca="1">(Table!O304/Table!I304)</f>
        <v>12769.924137995795</v>
      </c>
      <c r="Y303" s="35"/>
      <c r="Z303" s="25"/>
      <c r="AA303"/>
      <c r="AB303"/>
      <c r="AE303">
        <f ca="1">IF(Table!T304&gt;'Solution Basic XCEL'!$AI$2, 1,0)</f>
        <v>0</v>
      </c>
      <c r="AH303">
        <f ca="1">IF(Table!T304&gt;'Solution Basic XCEL'!$AI$2, 1,0)</f>
        <v>0</v>
      </c>
      <c r="AJ303" t="s">
        <v>72</v>
      </c>
      <c r="AK303" s="28">
        <f ca="1">(Table!N304/Table!M304)</f>
        <v>0.26508428635214232</v>
      </c>
      <c r="AM303">
        <f ca="1">IF(AK303&lt;$AS$3, 1,0)</f>
        <v>1</v>
      </c>
    </row>
    <row r="304" spans="1:39" x14ac:dyDescent="0.3">
      <c r="A304" s="5">
        <f ca="1">IF(Table!B305= "Men", 1, 0)</f>
        <v>1</v>
      </c>
      <c r="B304" s="5">
        <f ca="1">IF(Table!B305 = "Women", 1, 0)</f>
        <v>0</v>
      </c>
      <c r="J304" s="12">
        <f ca="1">IF(Table!E305= "Health", 1,0)</f>
        <v>0</v>
      </c>
      <c r="K304" s="5">
        <f ca="1">IF(Table!E305= "Construction", 1,0)</f>
        <v>0</v>
      </c>
      <c r="L304" s="5">
        <f ca="1">IF(Table!E305= "Teaching", 1,0)</f>
        <v>0</v>
      </c>
      <c r="M304" s="5">
        <f ca="1">IF(Table!E305= "IT", 1,0)</f>
        <v>0</v>
      </c>
      <c r="N304" s="5">
        <f ca="1">IF(Table!E305= "General Work", 1,0)</f>
        <v>0</v>
      </c>
      <c r="O304" s="13">
        <f ca="1">IF(Table!E305= "Agriculture", 1,0)</f>
        <v>1</v>
      </c>
      <c r="X304" s="34">
        <f ca="1">(Table!O305/Table!I305)</f>
        <v>43131.099305094998</v>
      </c>
      <c r="Y304" s="35"/>
      <c r="Z304" s="25"/>
      <c r="AA304"/>
      <c r="AB304"/>
      <c r="AE304">
        <f ca="1">IF(Table!T305&gt;'Solution Basic XCEL'!$AI$2, 1,0)</f>
        <v>1</v>
      </c>
      <c r="AH304">
        <f ca="1">IF(Table!T305&gt;'Solution Basic XCEL'!$AI$2, 1,0)</f>
        <v>1</v>
      </c>
      <c r="AJ304" t="s">
        <v>72</v>
      </c>
      <c r="AK304" s="28">
        <f ca="1">(Table!N305/Table!M305)</f>
        <v>0.4774417211794616</v>
      </c>
      <c r="AM304">
        <f ca="1">IF(AK304&lt;$AS$3, 1,0)</f>
        <v>0</v>
      </c>
    </row>
    <row r="305" spans="1:39" x14ac:dyDescent="0.3">
      <c r="A305" s="5">
        <f ca="1">IF(Table!B306= "Men", 1, 0)</f>
        <v>1</v>
      </c>
      <c r="B305" s="5">
        <f ca="1">IF(Table!B306 = "Women", 1, 0)</f>
        <v>0</v>
      </c>
      <c r="J305" s="12">
        <f ca="1">IF(Table!E306= "Health", 1,0)</f>
        <v>0</v>
      </c>
      <c r="K305" s="5">
        <f ca="1">IF(Table!E306= "Construction", 1,0)</f>
        <v>0</v>
      </c>
      <c r="L305" s="5">
        <f ca="1">IF(Table!E306= "Teaching", 1,0)</f>
        <v>0</v>
      </c>
      <c r="M305" s="5">
        <f ca="1">IF(Table!E306= "IT", 1,0)</f>
        <v>0</v>
      </c>
      <c r="N305" s="5">
        <f ca="1">IF(Table!E306= "General Work", 1,0)</f>
        <v>1</v>
      </c>
      <c r="O305" s="13">
        <f ca="1">IF(Table!E306= "Agriculture", 1,0)</f>
        <v>0</v>
      </c>
      <c r="X305" s="34">
        <f ca="1">(Table!O306/Table!I306)</f>
        <v>30967.698853424969</v>
      </c>
      <c r="Y305" s="35"/>
      <c r="Z305" s="25"/>
      <c r="AA305"/>
      <c r="AB305"/>
      <c r="AE305">
        <f ca="1">IF(Table!T306&gt;'Solution Basic XCEL'!$AI$2, 1,0)</f>
        <v>1</v>
      </c>
      <c r="AH305">
        <f ca="1">IF(Table!T306&gt;'Solution Basic XCEL'!$AI$2, 1,0)</f>
        <v>1</v>
      </c>
      <c r="AJ305" t="s">
        <v>72</v>
      </c>
      <c r="AK305" s="28">
        <f ca="1">(Table!N306/Table!M306)</f>
        <v>0.91385250489753533</v>
      </c>
      <c r="AM305">
        <f ca="1">IF(AK305&lt;$AS$3, 1,0)</f>
        <v>0</v>
      </c>
    </row>
    <row r="306" spans="1:39" x14ac:dyDescent="0.3">
      <c r="A306" s="5">
        <f ca="1">IF(Table!B307= "Men", 1, 0)</f>
        <v>1</v>
      </c>
      <c r="B306" s="5">
        <f ca="1">IF(Table!B307 = "Women", 1, 0)</f>
        <v>0</v>
      </c>
      <c r="J306" s="12">
        <f ca="1">IF(Table!E307= "Health", 1,0)</f>
        <v>0</v>
      </c>
      <c r="K306" s="5">
        <f ca="1">IF(Table!E307= "Construction", 1,0)</f>
        <v>1</v>
      </c>
      <c r="L306" s="5">
        <f ca="1">IF(Table!E307= "Teaching", 1,0)</f>
        <v>0</v>
      </c>
      <c r="M306" s="5">
        <f ca="1">IF(Table!E307= "IT", 1,0)</f>
        <v>0</v>
      </c>
      <c r="N306" s="5">
        <f ca="1">IF(Table!E307= "General Work", 1,0)</f>
        <v>0</v>
      </c>
      <c r="O306" s="13">
        <f ca="1">IF(Table!E307= "Agriculture", 1,0)</f>
        <v>0</v>
      </c>
      <c r="X306" s="34">
        <f ca="1">(Table!O307/Table!I307)</f>
        <v>44046.811056356091</v>
      </c>
      <c r="Y306" s="35"/>
      <c r="Z306" s="25"/>
      <c r="AA306"/>
      <c r="AB306"/>
      <c r="AE306">
        <f ca="1">IF(Table!T307&gt;'Solution Basic XCEL'!$AI$2, 1,0)</f>
        <v>1</v>
      </c>
      <c r="AH306">
        <f ca="1">IF(Table!T307&gt;'Solution Basic XCEL'!$AI$2, 1,0)</f>
        <v>1</v>
      </c>
      <c r="AJ306" t="s">
        <v>72</v>
      </c>
      <c r="AK306" s="28">
        <f ca="1">(Table!N307/Table!M307)</f>
        <v>0.78922054213201254</v>
      </c>
      <c r="AM306">
        <f ca="1">IF(AK306&lt;$AS$3, 1,0)</f>
        <v>0</v>
      </c>
    </row>
    <row r="307" spans="1:39" x14ac:dyDescent="0.3">
      <c r="A307" s="5">
        <f ca="1">IF(Table!B308= "Men", 1, 0)</f>
        <v>1</v>
      </c>
      <c r="B307" s="5">
        <f ca="1">IF(Table!B308 = "Women", 1, 0)</f>
        <v>0</v>
      </c>
      <c r="J307" s="12">
        <f ca="1">IF(Table!E308= "Health", 1,0)</f>
        <v>0</v>
      </c>
      <c r="K307" s="5">
        <f ca="1">IF(Table!E308= "Construction", 1,0)</f>
        <v>1</v>
      </c>
      <c r="L307" s="5">
        <f ca="1">IF(Table!E308= "Teaching", 1,0)</f>
        <v>0</v>
      </c>
      <c r="M307" s="5">
        <f ca="1">IF(Table!E308= "IT", 1,0)</f>
        <v>0</v>
      </c>
      <c r="N307" s="5">
        <f ca="1">IF(Table!E308= "General Work", 1,0)</f>
        <v>0</v>
      </c>
      <c r="O307" s="13">
        <f ca="1">IF(Table!E308= "Agriculture", 1,0)</f>
        <v>0</v>
      </c>
      <c r="X307" s="34">
        <f ca="1">(Table!O308/Table!I308)</f>
        <v>15830.289089049751</v>
      </c>
      <c r="Y307" s="35"/>
      <c r="Z307" s="25"/>
      <c r="AA307"/>
      <c r="AB307"/>
      <c r="AE307">
        <f ca="1">IF(Table!T308&gt;'Solution Basic XCEL'!$AI$2, 1,0)</f>
        <v>0</v>
      </c>
      <c r="AH307">
        <f ca="1">IF(Table!T308&gt;'Solution Basic XCEL'!$AI$2, 1,0)</f>
        <v>0</v>
      </c>
      <c r="AJ307" t="s">
        <v>72</v>
      </c>
      <c r="AK307" s="28">
        <f ca="1">(Table!N308/Table!M308)</f>
        <v>0.27134473907743895</v>
      </c>
      <c r="AM307">
        <f ca="1">IF(AK307&lt;$AS$3, 1,0)</f>
        <v>1</v>
      </c>
    </row>
    <row r="308" spans="1:39" x14ac:dyDescent="0.3">
      <c r="A308" s="5">
        <f ca="1">IF(Table!B309= "Men", 1, 0)</f>
        <v>1</v>
      </c>
      <c r="B308" s="5">
        <f ca="1">IF(Table!B309 = "Women", 1, 0)</f>
        <v>0</v>
      </c>
      <c r="J308" s="12">
        <f ca="1">IF(Table!E309= "Health", 1,0)</f>
        <v>0</v>
      </c>
      <c r="K308" s="5">
        <f ca="1">IF(Table!E309= "Construction", 1,0)</f>
        <v>0</v>
      </c>
      <c r="L308" s="5">
        <f ca="1">IF(Table!E309= "Teaching", 1,0)</f>
        <v>0</v>
      </c>
      <c r="M308" s="5">
        <f ca="1">IF(Table!E309= "IT", 1,0)</f>
        <v>0</v>
      </c>
      <c r="N308" s="5">
        <f ca="1">IF(Table!E309= "General Work", 1,0)</f>
        <v>1</v>
      </c>
      <c r="O308" s="13">
        <f ca="1">IF(Table!E309= "Agriculture", 1,0)</f>
        <v>0</v>
      </c>
      <c r="X308" s="34">
        <f ca="1">(Table!O309/Table!I309)</f>
        <v>25907.27614975606</v>
      </c>
      <c r="Y308" s="35"/>
      <c r="Z308" s="25"/>
      <c r="AA308"/>
      <c r="AB308"/>
      <c r="AE308">
        <f ca="1">IF(Table!T309&gt;'Solution Basic XCEL'!$AI$2, 1,0)</f>
        <v>1</v>
      </c>
      <c r="AH308">
        <f ca="1">IF(Table!T309&gt;'Solution Basic XCEL'!$AI$2, 1,0)</f>
        <v>1</v>
      </c>
      <c r="AJ308" t="s">
        <v>72</v>
      </c>
      <c r="AK308" s="28">
        <f ca="1">(Table!N309/Table!M309)</f>
        <v>0.39194979487975123</v>
      </c>
      <c r="AM308">
        <f ca="1">IF(AK308&lt;$AS$3, 1,0)</f>
        <v>0</v>
      </c>
    </row>
    <row r="309" spans="1:39" x14ac:dyDescent="0.3">
      <c r="A309" s="5">
        <f ca="1">IF(Table!B310= "Men", 1, 0)</f>
        <v>1</v>
      </c>
      <c r="B309" s="5">
        <f ca="1">IF(Table!B310 = "Women", 1, 0)</f>
        <v>0</v>
      </c>
      <c r="J309" s="12">
        <f ca="1">IF(Table!E310= "Health", 1,0)</f>
        <v>1</v>
      </c>
      <c r="K309" s="5">
        <f ca="1">IF(Table!E310= "Construction", 1,0)</f>
        <v>0</v>
      </c>
      <c r="L309" s="5">
        <f ca="1">IF(Table!E310= "Teaching", 1,0)</f>
        <v>0</v>
      </c>
      <c r="M309" s="5">
        <f ca="1">IF(Table!E310= "IT", 1,0)</f>
        <v>0</v>
      </c>
      <c r="N309" s="5">
        <f ca="1">IF(Table!E310= "General Work", 1,0)</f>
        <v>0</v>
      </c>
      <c r="O309" s="13">
        <f ca="1">IF(Table!E310= "Agriculture", 1,0)</f>
        <v>0</v>
      </c>
      <c r="X309" s="34">
        <f ca="1">(Table!O310/Table!I310)</f>
        <v>55400.322190050807</v>
      </c>
      <c r="Y309" s="35"/>
      <c r="Z309" s="25"/>
      <c r="AA309"/>
      <c r="AB309"/>
      <c r="AE309">
        <f ca="1">IF(Table!T310&gt;'Solution Basic XCEL'!$AI$2, 1,0)</f>
        <v>1</v>
      </c>
      <c r="AH309">
        <f ca="1">IF(Table!T310&gt;'Solution Basic XCEL'!$AI$2, 1,0)</f>
        <v>1</v>
      </c>
      <c r="AJ309" t="s">
        <v>72</v>
      </c>
      <c r="AK309" s="28">
        <f ca="1">(Table!N310/Table!M310)</f>
        <v>0.26274940591873819</v>
      </c>
      <c r="AM309">
        <f ca="1">IF(AK309&lt;$AS$3, 1,0)</f>
        <v>1</v>
      </c>
    </row>
    <row r="310" spans="1:39" x14ac:dyDescent="0.3">
      <c r="A310" s="5">
        <f ca="1">IF(Table!B311= "Men", 1, 0)</f>
        <v>0</v>
      </c>
      <c r="B310" s="5">
        <f ca="1">IF(Table!B311 = "Women", 1, 0)</f>
        <v>1</v>
      </c>
      <c r="J310" s="12">
        <f ca="1">IF(Table!E311= "Health", 1,0)</f>
        <v>0</v>
      </c>
      <c r="K310" s="5">
        <f ca="1">IF(Table!E311= "Construction", 1,0)</f>
        <v>0</v>
      </c>
      <c r="L310" s="5">
        <f ca="1">IF(Table!E311= "Teaching", 1,0)</f>
        <v>0</v>
      </c>
      <c r="M310" s="5">
        <f ca="1">IF(Table!E311= "IT", 1,0)</f>
        <v>1</v>
      </c>
      <c r="N310" s="5">
        <f ca="1">IF(Table!E311= "General Work", 1,0)</f>
        <v>0</v>
      </c>
      <c r="O310" s="13">
        <f ca="1">IF(Table!E311= "Agriculture", 1,0)</f>
        <v>0</v>
      </c>
      <c r="X310" s="34">
        <f ca="1">(Table!O311/Table!I311)</f>
        <v>4205.285140129371</v>
      </c>
      <c r="Y310" s="35"/>
      <c r="Z310" s="25"/>
      <c r="AA310"/>
      <c r="AB310"/>
      <c r="AE310">
        <f ca="1">IF(Table!T311&gt;'Solution Basic XCEL'!$AI$2, 1,0)</f>
        <v>0</v>
      </c>
      <c r="AH310">
        <f ca="1">IF(Table!T311&gt;'Solution Basic XCEL'!$AI$2, 1,0)</f>
        <v>0</v>
      </c>
      <c r="AJ310" t="s">
        <v>72</v>
      </c>
      <c r="AK310" s="28">
        <f ca="1">(Table!N311/Table!M311)</f>
        <v>0.59612482174108739</v>
      </c>
      <c r="AM310">
        <f ca="1">IF(AK310&lt;$AS$3, 1,0)</f>
        <v>0</v>
      </c>
    </row>
    <row r="311" spans="1:39" x14ac:dyDescent="0.3">
      <c r="A311" s="5">
        <f ca="1">IF(Table!B312= "Men", 1, 0)</f>
        <v>0</v>
      </c>
      <c r="B311" s="5">
        <f ca="1">IF(Table!B312 = "Women", 1, 0)</f>
        <v>1</v>
      </c>
      <c r="J311" s="12">
        <f ca="1">IF(Table!E312= "Health", 1,0)</f>
        <v>1</v>
      </c>
      <c r="K311" s="5">
        <f ca="1">IF(Table!E312= "Construction", 1,0)</f>
        <v>0</v>
      </c>
      <c r="L311" s="5">
        <f ca="1">IF(Table!E312= "Teaching", 1,0)</f>
        <v>0</v>
      </c>
      <c r="M311" s="5">
        <f ca="1">IF(Table!E312= "IT", 1,0)</f>
        <v>0</v>
      </c>
      <c r="N311" s="5">
        <f ca="1">IF(Table!E312= "General Work", 1,0)</f>
        <v>0</v>
      </c>
      <c r="O311" s="13">
        <f ca="1">IF(Table!E312= "Agriculture", 1,0)</f>
        <v>0</v>
      </c>
      <c r="X311" s="34">
        <f ca="1">(Table!O312/Table!I312)</f>
        <v>15448.134888746836</v>
      </c>
      <c r="Y311" s="35"/>
      <c r="Z311" s="25"/>
      <c r="AA311"/>
      <c r="AB311"/>
      <c r="AE311">
        <f ca="1">IF(Table!T312&gt;'Solution Basic XCEL'!$AI$2, 1,0)</f>
        <v>0</v>
      </c>
      <c r="AH311">
        <f ca="1">IF(Table!T312&gt;'Solution Basic XCEL'!$AI$2, 1,0)</f>
        <v>0</v>
      </c>
      <c r="AJ311" t="s">
        <v>72</v>
      </c>
      <c r="AK311" s="28">
        <f ca="1">(Table!N312/Table!M312)</f>
        <v>0.39515588749123198</v>
      </c>
      <c r="AM311">
        <f ca="1">IF(AK311&lt;$AS$3, 1,0)</f>
        <v>0</v>
      </c>
    </row>
    <row r="312" spans="1:39" x14ac:dyDescent="0.3">
      <c r="A312" s="5">
        <f ca="1">IF(Table!B313= "Men", 1, 0)</f>
        <v>0</v>
      </c>
      <c r="B312" s="5">
        <f ca="1">IF(Table!B313 = "Women", 1, 0)</f>
        <v>1</v>
      </c>
      <c r="J312" s="12">
        <f ca="1">IF(Table!E313= "Health", 1,0)</f>
        <v>1</v>
      </c>
      <c r="K312" s="5">
        <f ca="1">IF(Table!E313= "Construction", 1,0)</f>
        <v>0</v>
      </c>
      <c r="L312" s="5">
        <f ca="1">IF(Table!E313= "Teaching", 1,0)</f>
        <v>0</v>
      </c>
      <c r="M312" s="5">
        <f ca="1">IF(Table!E313= "IT", 1,0)</f>
        <v>0</v>
      </c>
      <c r="N312" s="5">
        <f ca="1">IF(Table!E313= "General Work", 1,0)</f>
        <v>0</v>
      </c>
      <c r="O312" s="13">
        <f ca="1">IF(Table!E313= "Agriculture", 1,0)</f>
        <v>0</v>
      </c>
      <c r="X312" s="34">
        <f ca="1">(Table!O313/Table!I313)</f>
        <v>53944.505692112863</v>
      </c>
      <c r="Y312" s="35"/>
      <c r="Z312" s="25"/>
      <c r="AA312"/>
      <c r="AB312"/>
      <c r="AE312">
        <f ca="1">IF(Table!T313&gt;'Solution Basic XCEL'!$AI$2, 1,0)</f>
        <v>1</v>
      </c>
      <c r="AH312">
        <f ca="1">IF(Table!T313&gt;'Solution Basic XCEL'!$AI$2, 1,0)</f>
        <v>1</v>
      </c>
      <c r="AJ312" t="s">
        <v>72</v>
      </c>
      <c r="AK312" s="28">
        <f ca="1">(Table!N313/Table!M313)</f>
        <v>0.76692010198449467</v>
      </c>
      <c r="AM312">
        <f ca="1">IF(AK312&lt;$AS$3, 1,0)</f>
        <v>0</v>
      </c>
    </row>
    <row r="313" spans="1:39" x14ac:dyDescent="0.3">
      <c r="A313" s="5">
        <f ca="1">IF(Table!B314= "Men", 1, 0)</f>
        <v>1</v>
      </c>
      <c r="B313" s="5">
        <f ca="1">IF(Table!B314 = "Women", 1, 0)</f>
        <v>0</v>
      </c>
      <c r="J313" s="12">
        <f ca="1">IF(Table!E314= "Health", 1,0)</f>
        <v>0</v>
      </c>
      <c r="K313" s="5">
        <f ca="1">IF(Table!E314= "Construction", 1,0)</f>
        <v>0</v>
      </c>
      <c r="L313" s="5">
        <f ca="1">IF(Table!E314= "Teaching", 1,0)</f>
        <v>1</v>
      </c>
      <c r="M313" s="5">
        <f ca="1">IF(Table!E314= "IT", 1,0)</f>
        <v>0</v>
      </c>
      <c r="N313" s="5">
        <f ca="1">IF(Table!E314= "General Work", 1,0)</f>
        <v>0</v>
      </c>
      <c r="O313" s="13">
        <f ca="1">IF(Table!E314= "Agriculture", 1,0)</f>
        <v>0</v>
      </c>
      <c r="X313" s="34">
        <f ca="1">(Table!O314/Table!I314)</f>
        <v>69153.28806586079</v>
      </c>
      <c r="Y313" s="35"/>
      <c r="Z313" s="25"/>
      <c r="AA313"/>
      <c r="AB313"/>
      <c r="AE313">
        <f ca="1">IF(Table!T314&gt;'Solution Basic XCEL'!$AI$2, 1,0)</f>
        <v>1</v>
      </c>
      <c r="AH313">
        <f ca="1">IF(Table!T314&gt;'Solution Basic XCEL'!$AI$2, 1,0)</f>
        <v>1</v>
      </c>
      <c r="AJ313" t="s">
        <v>72</v>
      </c>
      <c r="AK313" s="28">
        <f ca="1">(Table!N314/Table!M314)</f>
        <v>0.98211627112013189</v>
      </c>
      <c r="AM313">
        <f ca="1">IF(AK313&lt;$AS$3, 1,0)</f>
        <v>0</v>
      </c>
    </row>
    <row r="314" spans="1:39" x14ac:dyDescent="0.3">
      <c r="A314" s="5">
        <f ca="1">IF(Table!B315= "Men", 1, 0)</f>
        <v>1</v>
      </c>
      <c r="B314" s="5">
        <f ca="1">IF(Table!B315 = "Women", 1, 0)</f>
        <v>0</v>
      </c>
      <c r="J314" s="12">
        <f ca="1">IF(Table!E315= "Health", 1,0)</f>
        <v>0</v>
      </c>
      <c r="K314" s="5">
        <f ca="1">IF(Table!E315= "Construction", 1,0)</f>
        <v>0</v>
      </c>
      <c r="L314" s="5">
        <f ca="1">IF(Table!E315= "Teaching", 1,0)</f>
        <v>1</v>
      </c>
      <c r="M314" s="5">
        <f ca="1">IF(Table!E315= "IT", 1,0)</f>
        <v>0</v>
      </c>
      <c r="N314" s="5">
        <f ca="1">IF(Table!E315= "General Work", 1,0)</f>
        <v>0</v>
      </c>
      <c r="O314" s="13">
        <f ca="1">IF(Table!E315= "Agriculture", 1,0)</f>
        <v>0</v>
      </c>
      <c r="X314" s="34">
        <f ca="1">(Table!O315/Table!I315)</f>
        <v>74482.98845278252</v>
      </c>
      <c r="Y314" s="35"/>
      <c r="Z314" s="25"/>
      <c r="AA314"/>
      <c r="AB314"/>
      <c r="AE314">
        <f ca="1">IF(Table!T315&gt;'Solution Basic XCEL'!$AI$2, 1,0)</f>
        <v>1</v>
      </c>
      <c r="AH314">
        <f ca="1">IF(Table!T315&gt;'Solution Basic XCEL'!$AI$2, 1,0)</f>
        <v>1</v>
      </c>
      <c r="AJ314" t="s">
        <v>72</v>
      </c>
      <c r="AK314" s="28">
        <f ca="1">(Table!N315/Table!M315)</f>
        <v>0.15764990353392094</v>
      </c>
      <c r="AM314">
        <f ca="1">IF(AK314&lt;$AS$3, 1,0)</f>
        <v>1</v>
      </c>
    </row>
    <row r="315" spans="1:39" x14ac:dyDescent="0.3">
      <c r="A315" s="5">
        <f ca="1">IF(Table!B316= "Men", 1, 0)</f>
        <v>0</v>
      </c>
      <c r="B315" s="5">
        <f ca="1">IF(Table!B316 = "Women", 1, 0)</f>
        <v>1</v>
      </c>
      <c r="J315" s="12">
        <f ca="1">IF(Table!E316= "Health", 1,0)</f>
        <v>0</v>
      </c>
      <c r="K315" s="5">
        <f ca="1">IF(Table!E316= "Construction", 1,0)</f>
        <v>1</v>
      </c>
      <c r="L315" s="5">
        <f ca="1">IF(Table!E316= "Teaching", 1,0)</f>
        <v>0</v>
      </c>
      <c r="M315" s="5">
        <f ca="1">IF(Table!E316= "IT", 1,0)</f>
        <v>0</v>
      </c>
      <c r="N315" s="5">
        <f ca="1">IF(Table!E316= "General Work", 1,0)</f>
        <v>0</v>
      </c>
      <c r="O315" s="13">
        <f ca="1">IF(Table!E316= "Agriculture", 1,0)</f>
        <v>0</v>
      </c>
      <c r="X315" s="34">
        <f ca="1">(Table!O316/Table!I316)</f>
        <v>33787.967256742639</v>
      </c>
      <c r="Y315" s="35"/>
      <c r="Z315" s="25"/>
      <c r="AA315"/>
      <c r="AB315"/>
      <c r="AE315">
        <f ca="1">IF(Table!T316&gt;'Solution Basic XCEL'!$AI$2, 1,0)</f>
        <v>1</v>
      </c>
      <c r="AH315">
        <f ca="1">IF(Table!T316&gt;'Solution Basic XCEL'!$AI$2, 1,0)</f>
        <v>1</v>
      </c>
      <c r="AJ315" t="s">
        <v>72</v>
      </c>
      <c r="AK315" s="28">
        <f ca="1">(Table!N316/Table!M316)</f>
        <v>0.47274004737540076</v>
      </c>
      <c r="AM315">
        <f ca="1">IF(AK315&lt;$AS$3, 1,0)</f>
        <v>0</v>
      </c>
    </row>
    <row r="316" spans="1:39" x14ac:dyDescent="0.3">
      <c r="A316" s="5">
        <f ca="1">IF(Table!B317= "Men", 1, 0)</f>
        <v>1</v>
      </c>
      <c r="B316" s="5">
        <f ca="1">IF(Table!B317 = "Women", 1, 0)</f>
        <v>0</v>
      </c>
      <c r="J316" s="12">
        <f ca="1">IF(Table!E317= "Health", 1,0)</f>
        <v>0</v>
      </c>
      <c r="K316" s="5">
        <f ca="1">IF(Table!E317= "Construction", 1,0)</f>
        <v>1</v>
      </c>
      <c r="L316" s="5">
        <f ca="1">IF(Table!E317= "Teaching", 1,0)</f>
        <v>0</v>
      </c>
      <c r="M316" s="5">
        <f ca="1">IF(Table!E317= "IT", 1,0)</f>
        <v>0</v>
      </c>
      <c r="N316" s="5">
        <f ca="1">IF(Table!E317= "General Work", 1,0)</f>
        <v>0</v>
      </c>
      <c r="O316" s="13">
        <f ca="1">IF(Table!E317= "Agriculture", 1,0)</f>
        <v>0</v>
      </c>
      <c r="X316" s="34">
        <f ca="1">(Table!O317/Table!I317)</f>
        <v>18237.823180563151</v>
      </c>
      <c r="Y316" s="35"/>
      <c r="Z316" s="25"/>
      <c r="AA316"/>
      <c r="AB316"/>
      <c r="AE316">
        <f ca="1">IF(Table!T317&gt;'Solution Basic XCEL'!$AI$2, 1,0)</f>
        <v>0</v>
      </c>
      <c r="AH316">
        <f ca="1">IF(Table!T317&gt;'Solution Basic XCEL'!$AI$2, 1,0)</f>
        <v>0</v>
      </c>
      <c r="AJ316" t="s">
        <v>72</v>
      </c>
      <c r="AK316" s="28">
        <f ca="1">(Table!N317/Table!M317)</f>
        <v>0.15212247385769517</v>
      </c>
      <c r="AM316">
        <f ca="1">IF(AK316&lt;$AS$3, 1,0)</f>
        <v>1</v>
      </c>
    </row>
    <row r="317" spans="1:39" x14ac:dyDescent="0.3">
      <c r="A317" s="5">
        <f ca="1">IF(Table!B318= "Men", 1, 0)</f>
        <v>1</v>
      </c>
      <c r="B317" s="5">
        <f ca="1">IF(Table!B318 = "Women", 1, 0)</f>
        <v>0</v>
      </c>
      <c r="J317" s="12">
        <f ca="1">IF(Table!E318= "Health", 1,0)</f>
        <v>0</v>
      </c>
      <c r="K317" s="5">
        <f ca="1">IF(Table!E318= "Construction", 1,0)</f>
        <v>1</v>
      </c>
      <c r="L317" s="5">
        <f ca="1">IF(Table!E318= "Teaching", 1,0)</f>
        <v>0</v>
      </c>
      <c r="M317" s="5">
        <f ca="1">IF(Table!E318= "IT", 1,0)</f>
        <v>0</v>
      </c>
      <c r="N317" s="5">
        <f ca="1">IF(Table!E318= "General Work", 1,0)</f>
        <v>0</v>
      </c>
      <c r="O317" s="13">
        <f ca="1">IF(Table!E318= "Agriculture", 1,0)</f>
        <v>0</v>
      </c>
      <c r="X317" s="34">
        <f ca="1">(Table!O318/Table!I318)</f>
        <v>43728.375172829372</v>
      </c>
      <c r="Y317" s="35"/>
      <c r="Z317" s="25"/>
      <c r="AA317"/>
      <c r="AB317"/>
      <c r="AE317">
        <f ca="1">IF(Table!T318&gt;'Solution Basic XCEL'!$AI$2, 1,0)</f>
        <v>1</v>
      </c>
      <c r="AH317">
        <f ca="1">IF(Table!T318&gt;'Solution Basic XCEL'!$AI$2, 1,0)</f>
        <v>1</v>
      </c>
      <c r="AJ317" t="s">
        <v>72</v>
      </c>
      <c r="AK317" s="28">
        <f ca="1">(Table!N318/Table!M318)</f>
        <v>0.64676911999177467</v>
      </c>
      <c r="AM317">
        <f ca="1">IF(AK317&lt;$AS$3, 1,0)</f>
        <v>0</v>
      </c>
    </row>
    <row r="318" spans="1:39" x14ac:dyDescent="0.3">
      <c r="A318" s="5">
        <f ca="1">IF(Table!B319= "Men", 1, 0)</f>
        <v>0</v>
      </c>
      <c r="B318" s="5">
        <f ca="1">IF(Table!B319 = "Women", 1, 0)</f>
        <v>1</v>
      </c>
      <c r="J318" s="12">
        <f ca="1">IF(Table!E319= "Health", 1,0)</f>
        <v>0</v>
      </c>
      <c r="K318" s="5">
        <f ca="1">IF(Table!E319= "Construction", 1,0)</f>
        <v>1</v>
      </c>
      <c r="L318" s="5">
        <f ca="1">IF(Table!E319= "Teaching", 1,0)</f>
        <v>0</v>
      </c>
      <c r="M318" s="5">
        <f ca="1">IF(Table!E319= "IT", 1,0)</f>
        <v>0</v>
      </c>
      <c r="N318" s="5">
        <f ca="1">IF(Table!E319= "General Work", 1,0)</f>
        <v>0</v>
      </c>
      <c r="O318" s="13">
        <f ca="1">IF(Table!E319= "Agriculture", 1,0)</f>
        <v>0</v>
      </c>
      <c r="X318" s="34">
        <f ca="1">(Table!O319/Table!I319)</f>
        <v>229.38245911771085</v>
      </c>
      <c r="Y318" s="35"/>
      <c r="Z318" s="25"/>
      <c r="AA318"/>
      <c r="AB318"/>
      <c r="AE318">
        <f ca="1">IF(Table!T319&gt;'Solution Basic XCEL'!$AI$2, 1,0)</f>
        <v>0</v>
      </c>
      <c r="AH318">
        <f ca="1">IF(Table!T319&gt;'Solution Basic XCEL'!$AI$2, 1,0)</f>
        <v>0</v>
      </c>
      <c r="AJ318" t="s">
        <v>72</v>
      </c>
      <c r="AK318" s="28">
        <f ca="1">(Table!N319/Table!M319)</f>
        <v>0.36399316367617851</v>
      </c>
      <c r="AM318">
        <f ca="1">IF(AK318&lt;$AS$3, 1,0)</f>
        <v>0</v>
      </c>
    </row>
    <row r="319" spans="1:39" x14ac:dyDescent="0.3">
      <c r="A319" s="5">
        <f ca="1">IF(Table!B320= "Men", 1, 0)</f>
        <v>0</v>
      </c>
      <c r="B319" s="5">
        <f ca="1">IF(Table!B320 = "Women", 1, 0)</f>
        <v>1</v>
      </c>
      <c r="J319" s="12">
        <f ca="1">IF(Table!E320= "Health", 1,0)</f>
        <v>0</v>
      </c>
      <c r="K319" s="5">
        <f ca="1">IF(Table!E320= "Construction", 1,0)</f>
        <v>1</v>
      </c>
      <c r="L319" s="5">
        <f ca="1">IF(Table!E320= "Teaching", 1,0)</f>
        <v>0</v>
      </c>
      <c r="M319" s="5">
        <f ca="1">IF(Table!E320= "IT", 1,0)</f>
        <v>0</v>
      </c>
      <c r="N319" s="5">
        <f ca="1">IF(Table!E320= "General Work", 1,0)</f>
        <v>0</v>
      </c>
      <c r="O319" s="13">
        <f ca="1">IF(Table!E320= "Agriculture", 1,0)</f>
        <v>0</v>
      </c>
      <c r="X319" s="34">
        <f ca="1">(Table!O320/Table!I320)</f>
        <v>41322.895262144077</v>
      </c>
      <c r="Y319" s="35"/>
      <c r="Z319" s="25"/>
      <c r="AA319"/>
      <c r="AB319"/>
      <c r="AE319">
        <f ca="1">IF(Table!T320&gt;'Solution Basic XCEL'!$AI$2, 1,0)</f>
        <v>1</v>
      </c>
      <c r="AH319">
        <f ca="1">IF(Table!T320&gt;'Solution Basic XCEL'!$AI$2, 1,0)</f>
        <v>1</v>
      </c>
      <c r="AJ319" t="s">
        <v>72</v>
      </c>
      <c r="AK319" s="28">
        <f ca="1">(Table!N320/Table!M320)</f>
        <v>0.51400294361438148</v>
      </c>
      <c r="AM319">
        <f ca="1">IF(AK319&lt;$AS$3, 1,0)</f>
        <v>0</v>
      </c>
    </row>
    <row r="320" spans="1:39" x14ac:dyDescent="0.3">
      <c r="A320" s="5">
        <f ca="1">IF(Table!B321= "Men", 1, 0)</f>
        <v>1</v>
      </c>
      <c r="B320" s="5">
        <f ca="1">IF(Table!B321 = "Women", 1, 0)</f>
        <v>0</v>
      </c>
      <c r="J320" s="12">
        <f ca="1">IF(Table!E321= "Health", 1,0)</f>
        <v>0</v>
      </c>
      <c r="K320" s="5">
        <f ca="1">IF(Table!E321= "Construction", 1,0)</f>
        <v>0</v>
      </c>
      <c r="L320" s="5">
        <f ca="1">IF(Table!E321= "Teaching", 1,0)</f>
        <v>0</v>
      </c>
      <c r="M320" s="5">
        <f ca="1">IF(Table!E321= "IT", 1,0)</f>
        <v>1</v>
      </c>
      <c r="N320" s="5">
        <f ca="1">IF(Table!E321= "General Work", 1,0)</f>
        <v>0</v>
      </c>
      <c r="O320" s="13">
        <f ca="1">IF(Table!E321= "Agriculture", 1,0)</f>
        <v>0</v>
      </c>
      <c r="X320" s="34">
        <f ca="1">(Table!O321/Table!I321)</f>
        <v>2923.7285264669422</v>
      </c>
      <c r="Y320" s="35"/>
      <c r="Z320" s="25"/>
      <c r="AA320"/>
      <c r="AB320"/>
      <c r="AE320">
        <f ca="1">IF(Table!T321&gt;'Solution Basic XCEL'!$AI$2, 1,0)</f>
        <v>1</v>
      </c>
      <c r="AH320">
        <f ca="1">IF(Table!T321&gt;'Solution Basic XCEL'!$AI$2, 1,0)</f>
        <v>1</v>
      </c>
      <c r="AJ320" t="s">
        <v>72</v>
      </c>
      <c r="AK320" s="28">
        <f ca="1">(Table!N321/Table!M321)</f>
        <v>0.77623949585871743</v>
      </c>
      <c r="AM320">
        <f ca="1">IF(AK320&lt;$AS$3, 1,0)</f>
        <v>0</v>
      </c>
    </row>
    <row r="321" spans="1:39" x14ac:dyDescent="0.3">
      <c r="A321" s="5">
        <f ca="1">IF(Table!B322= "Men", 1, 0)</f>
        <v>1</v>
      </c>
      <c r="B321" s="5">
        <f ca="1">IF(Table!B322 = "Women", 1, 0)</f>
        <v>0</v>
      </c>
      <c r="J321" s="12">
        <f ca="1">IF(Table!E322= "Health", 1,0)</f>
        <v>0</v>
      </c>
      <c r="K321" s="5">
        <f ca="1">IF(Table!E322= "Construction", 1,0)</f>
        <v>0</v>
      </c>
      <c r="L321" s="5">
        <f ca="1">IF(Table!E322= "Teaching", 1,0)</f>
        <v>1</v>
      </c>
      <c r="M321" s="5">
        <f ca="1">IF(Table!E322= "IT", 1,0)</f>
        <v>0</v>
      </c>
      <c r="N321" s="5">
        <f ca="1">IF(Table!E322= "General Work", 1,0)</f>
        <v>0</v>
      </c>
      <c r="O321" s="13">
        <f ca="1">IF(Table!E322= "Agriculture", 1,0)</f>
        <v>0</v>
      </c>
      <c r="X321" s="34">
        <f ca="1">(Table!O322/Table!I322)</f>
        <v>25905.731371181111</v>
      </c>
      <c r="Y321" s="35"/>
      <c r="Z321" s="25"/>
      <c r="AA321"/>
      <c r="AB321"/>
      <c r="AE321">
        <f ca="1">IF(Table!T322&gt;'Solution Basic XCEL'!$AI$2, 1,0)</f>
        <v>1</v>
      </c>
      <c r="AH321">
        <f ca="1">IF(Table!T322&gt;'Solution Basic XCEL'!$AI$2, 1,0)</f>
        <v>1</v>
      </c>
      <c r="AJ321" t="s">
        <v>72</v>
      </c>
      <c r="AK321" s="28">
        <f ca="1">(Table!N322/Table!M322)</f>
        <v>0.65592548065770051</v>
      </c>
      <c r="AM321">
        <f ca="1">IF(AK321&lt;$AS$3, 1,0)</f>
        <v>0</v>
      </c>
    </row>
    <row r="322" spans="1:39" x14ac:dyDescent="0.3">
      <c r="A322" s="5">
        <f ca="1">IF(Table!B323= "Men", 1, 0)</f>
        <v>1</v>
      </c>
      <c r="B322" s="5">
        <f ca="1">IF(Table!B323 = "Women", 1, 0)</f>
        <v>0</v>
      </c>
      <c r="J322" s="12">
        <f ca="1">IF(Table!E323= "Health", 1,0)</f>
        <v>0</v>
      </c>
      <c r="K322" s="5">
        <f ca="1">IF(Table!E323= "Construction", 1,0)</f>
        <v>1</v>
      </c>
      <c r="L322" s="5">
        <f ca="1">IF(Table!E323= "Teaching", 1,0)</f>
        <v>0</v>
      </c>
      <c r="M322" s="5">
        <f ca="1">IF(Table!E323= "IT", 1,0)</f>
        <v>0</v>
      </c>
      <c r="N322" s="5">
        <f ca="1">IF(Table!E323= "General Work", 1,0)</f>
        <v>0</v>
      </c>
      <c r="O322" s="13">
        <f ca="1">IF(Table!E323= "Agriculture", 1,0)</f>
        <v>0</v>
      </c>
      <c r="X322" s="34">
        <f ca="1">(Table!O323/Table!I323)</f>
        <v>9176.5555130487664</v>
      </c>
      <c r="Y322" s="35"/>
      <c r="Z322" s="25"/>
      <c r="AA322"/>
      <c r="AB322"/>
      <c r="AE322">
        <f ca="1">IF(Table!T323&gt;'Solution Basic XCEL'!$AI$2, 1,0)</f>
        <v>1</v>
      </c>
      <c r="AH322">
        <f ca="1">IF(Table!T323&gt;'Solution Basic XCEL'!$AI$2, 1,0)</f>
        <v>1</v>
      </c>
      <c r="AJ322" t="s">
        <v>72</v>
      </c>
      <c r="AK322" s="28">
        <f ca="1">(Table!N323/Table!M323)</f>
        <v>0.91687334008774279</v>
      </c>
      <c r="AM322">
        <f ca="1">IF(AK322&lt;$AS$3, 1,0)</f>
        <v>0</v>
      </c>
    </row>
    <row r="323" spans="1:39" x14ac:dyDescent="0.3">
      <c r="A323" s="5">
        <f ca="1">IF(Table!B324= "Men", 1, 0)</f>
        <v>0</v>
      </c>
      <c r="B323" s="5">
        <f ca="1">IF(Table!B324 = "Women", 1, 0)</f>
        <v>1</v>
      </c>
      <c r="J323" s="12">
        <f ca="1">IF(Table!E324= "Health", 1,0)</f>
        <v>0</v>
      </c>
      <c r="K323" s="5">
        <f ca="1">IF(Table!E324= "Construction", 1,0)</f>
        <v>1</v>
      </c>
      <c r="L323" s="5">
        <f ca="1">IF(Table!E324= "Teaching", 1,0)</f>
        <v>0</v>
      </c>
      <c r="M323" s="5">
        <f ca="1">IF(Table!E324= "IT", 1,0)</f>
        <v>0</v>
      </c>
      <c r="N323" s="5">
        <f ca="1">IF(Table!E324= "General Work", 1,0)</f>
        <v>0</v>
      </c>
      <c r="O323" s="13">
        <f ca="1">IF(Table!E324= "Agriculture", 1,0)</f>
        <v>0</v>
      </c>
      <c r="X323" s="34">
        <f ca="1">(Table!O324/Table!I324)</f>
        <v>15655.642923104373</v>
      </c>
      <c r="Y323" s="35"/>
      <c r="Z323" s="25"/>
      <c r="AA323"/>
      <c r="AB323"/>
      <c r="AE323">
        <f ca="1">IF(Table!T324&gt;'Solution Basic XCEL'!$AI$2, 1,0)</f>
        <v>0</v>
      </c>
      <c r="AH323">
        <f ca="1">IF(Table!T324&gt;'Solution Basic XCEL'!$AI$2, 1,0)</f>
        <v>0</v>
      </c>
      <c r="AJ323" t="s">
        <v>72</v>
      </c>
      <c r="AK323" s="28">
        <f ca="1">(Table!N324/Table!M324)</f>
        <v>0.25790608343245724</v>
      </c>
      <c r="AM323">
        <f ca="1">IF(AK323&lt;$AS$3, 1,0)</f>
        <v>1</v>
      </c>
    </row>
    <row r="324" spans="1:39" x14ac:dyDescent="0.3">
      <c r="A324" s="5">
        <f ca="1">IF(Table!B325= "Men", 1, 0)</f>
        <v>0</v>
      </c>
      <c r="B324" s="5">
        <f ca="1">IF(Table!B325 = "Women", 1, 0)</f>
        <v>1</v>
      </c>
      <c r="J324" s="12">
        <f ca="1">IF(Table!E325= "Health", 1,0)</f>
        <v>0</v>
      </c>
      <c r="K324" s="5">
        <f ca="1">IF(Table!E325= "Construction", 1,0)</f>
        <v>0</v>
      </c>
      <c r="L324" s="5">
        <f ca="1">IF(Table!E325= "Teaching", 1,0)</f>
        <v>0</v>
      </c>
      <c r="M324" s="5">
        <f ca="1">IF(Table!E325= "IT", 1,0)</f>
        <v>0</v>
      </c>
      <c r="N324" s="5">
        <f ca="1">IF(Table!E325= "General Work", 1,0)</f>
        <v>1</v>
      </c>
      <c r="O324" s="13">
        <f ca="1">IF(Table!E325= "Agriculture", 1,0)</f>
        <v>0</v>
      </c>
      <c r="X324" s="34">
        <f ca="1">(Table!O325/Table!I325)</f>
        <v>60430.768238059398</v>
      </c>
      <c r="Y324" s="35"/>
      <c r="Z324" s="25"/>
      <c r="AA324"/>
      <c r="AB324"/>
      <c r="AE324">
        <f ca="1">IF(Table!T325&gt;'Solution Basic XCEL'!$AI$2, 1,0)</f>
        <v>1</v>
      </c>
      <c r="AH324">
        <f ca="1">IF(Table!T325&gt;'Solution Basic XCEL'!$AI$2, 1,0)</f>
        <v>1</v>
      </c>
      <c r="AJ324" t="s">
        <v>72</v>
      </c>
      <c r="AK324" s="28">
        <f ca="1">(Table!N325/Table!M325)</f>
        <v>0.1074483752649944</v>
      </c>
      <c r="AM324">
        <f ca="1">IF(AK324&lt;$AS$3, 1,0)</f>
        <v>1</v>
      </c>
    </row>
    <row r="325" spans="1:39" x14ac:dyDescent="0.3">
      <c r="A325" s="5">
        <f ca="1">IF(Table!B326= "Men", 1, 0)</f>
        <v>1</v>
      </c>
      <c r="B325" s="5">
        <f ca="1">IF(Table!B326 = "Women", 1, 0)</f>
        <v>0</v>
      </c>
      <c r="J325" s="12">
        <f ca="1">IF(Table!E326= "Health", 1,0)</f>
        <v>0</v>
      </c>
      <c r="K325" s="5">
        <f ca="1">IF(Table!E326= "Construction", 1,0)</f>
        <v>0</v>
      </c>
      <c r="L325" s="5">
        <f ca="1">IF(Table!E326= "Teaching", 1,0)</f>
        <v>0</v>
      </c>
      <c r="M325" s="5">
        <f ca="1">IF(Table!E326= "IT", 1,0)</f>
        <v>1</v>
      </c>
      <c r="N325" s="5">
        <f ca="1">IF(Table!E326= "General Work", 1,0)</f>
        <v>0</v>
      </c>
      <c r="O325" s="13">
        <f ca="1">IF(Table!E326= "Agriculture", 1,0)</f>
        <v>0</v>
      </c>
      <c r="X325" s="34">
        <f ca="1">(Table!O326/Table!I326)</f>
        <v>25302.413911081498</v>
      </c>
      <c r="Y325" s="35"/>
      <c r="Z325" s="25"/>
      <c r="AA325"/>
      <c r="AB325"/>
      <c r="AE325">
        <f ca="1">IF(Table!T326&gt;'Solution Basic XCEL'!$AI$2, 1,0)</f>
        <v>1</v>
      </c>
      <c r="AH325">
        <f ca="1">IF(Table!T326&gt;'Solution Basic XCEL'!$AI$2, 1,0)</f>
        <v>1</v>
      </c>
      <c r="AJ325" t="s">
        <v>72</v>
      </c>
      <c r="AK325" s="28">
        <f ca="1">(Table!N326/Table!M326)</f>
        <v>0.6146879174175407</v>
      </c>
      <c r="AM325">
        <f ca="1">IF(AK325&lt;$AS$3, 1,0)</f>
        <v>0</v>
      </c>
    </row>
    <row r="326" spans="1:39" x14ac:dyDescent="0.3">
      <c r="A326" s="5">
        <f ca="1">IF(Table!B327= "Men", 1, 0)</f>
        <v>1</v>
      </c>
      <c r="B326" s="5">
        <f ca="1">IF(Table!B327 = "Women", 1, 0)</f>
        <v>0</v>
      </c>
      <c r="J326" s="12">
        <f ca="1">IF(Table!E327= "Health", 1,0)</f>
        <v>0</v>
      </c>
      <c r="K326" s="5">
        <f ca="1">IF(Table!E327= "Construction", 1,0)</f>
        <v>0</v>
      </c>
      <c r="L326" s="5">
        <f ca="1">IF(Table!E327= "Teaching", 1,0)</f>
        <v>0</v>
      </c>
      <c r="M326" s="5">
        <f ca="1">IF(Table!E327= "IT", 1,0)</f>
        <v>0</v>
      </c>
      <c r="N326" s="5">
        <f ca="1">IF(Table!E327= "General Work", 1,0)</f>
        <v>0</v>
      </c>
      <c r="O326" s="13">
        <f ca="1">IF(Table!E327= "Agriculture", 1,0)</f>
        <v>1</v>
      </c>
      <c r="X326" s="34">
        <f ca="1">(Table!O327/Table!I327)</f>
        <v>9900.1868740941809</v>
      </c>
      <c r="Y326" s="35"/>
      <c r="Z326" s="25"/>
      <c r="AA326"/>
      <c r="AB326"/>
      <c r="AE326">
        <f ca="1">IF(Table!T327&gt;'Solution Basic XCEL'!$AI$2, 1,0)</f>
        <v>0</v>
      </c>
      <c r="AH326">
        <f ca="1">IF(Table!T327&gt;'Solution Basic XCEL'!$AI$2, 1,0)</f>
        <v>0</v>
      </c>
      <c r="AJ326" t="s">
        <v>72</v>
      </c>
      <c r="AK326" s="28">
        <f ca="1">(Table!N327/Table!M327)</f>
        <v>3.1155313537323707E-2</v>
      </c>
      <c r="AM326">
        <f ca="1">IF(AK326&lt;$AS$3, 1,0)</f>
        <v>1</v>
      </c>
    </row>
    <row r="327" spans="1:39" x14ac:dyDescent="0.3">
      <c r="A327" s="5">
        <f ca="1">IF(Table!B328= "Men", 1, 0)</f>
        <v>0</v>
      </c>
      <c r="B327" s="5">
        <f ca="1">IF(Table!B328 = "Women", 1, 0)</f>
        <v>1</v>
      </c>
      <c r="J327" s="12">
        <f ca="1">IF(Table!E328= "Health", 1,0)</f>
        <v>1</v>
      </c>
      <c r="K327" s="5">
        <f ca="1">IF(Table!E328= "Construction", 1,0)</f>
        <v>0</v>
      </c>
      <c r="L327" s="5">
        <f ca="1">IF(Table!E328= "Teaching", 1,0)</f>
        <v>0</v>
      </c>
      <c r="M327" s="5">
        <f ca="1">IF(Table!E328= "IT", 1,0)</f>
        <v>0</v>
      </c>
      <c r="N327" s="5">
        <f ca="1">IF(Table!E328= "General Work", 1,0)</f>
        <v>0</v>
      </c>
      <c r="O327" s="13">
        <f ca="1">IF(Table!E328= "Agriculture", 1,0)</f>
        <v>0</v>
      </c>
      <c r="X327" s="34">
        <f ca="1">(Table!O328/Table!I328)</f>
        <v>50343.74926963797</v>
      </c>
      <c r="Y327" s="35"/>
      <c r="Z327" s="25"/>
      <c r="AA327"/>
      <c r="AB327"/>
      <c r="AE327">
        <f ca="1">IF(Table!T328&gt;'Solution Basic XCEL'!$AI$2, 1,0)</f>
        <v>1</v>
      </c>
      <c r="AH327">
        <f ca="1">IF(Table!T328&gt;'Solution Basic XCEL'!$AI$2, 1,0)</f>
        <v>1</v>
      </c>
      <c r="AJ327" t="s">
        <v>72</v>
      </c>
      <c r="AK327" s="28">
        <f ca="1">(Table!N328/Table!M328)</f>
        <v>0.79292054818437596</v>
      </c>
      <c r="AM327">
        <f ca="1">IF(AK327&lt;$AS$3, 1,0)</f>
        <v>0</v>
      </c>
    </row>
    <row r="328" spans="1:39" x14ac:dyDescent="0.3">
      <c r="A328" s="5">
        <f ca="1">IF(Table!B329= "Men", 1, 0)</f>
        <v>1</v>
      </c>
      <c r="B328" s="5">
        <f ca="1">IF(Table!B329 = "Women", 1, 0)</f>
        <v>0</v>
      </c>
      <c r="J328" s="12">
        <f ca="1">IF(Table!E329= "Health", 1,0)</f>
        <v>1</v>
      </c>
      <c r="K328" s="5">
        <f ca="1">IF(Table!E329= "Construction", 1,0)</f>
        <v>0</v>
      </c>
      <c r="L328" s="5">
        <f ca="1">IF(Table!E329= "Teaching", 1,0)</f>
        <v>0</v>
      </c>
      <c r="M328" s="5">
        <f ca="1">IF(Table!E329= "IT", 1,0)</f>
        <v>0</v>
      </c>
      <c r="N328" s="5">
        <f ca="1">IF(Table!E329= "General Work", 1,0)</f>
        <v>0</v>
      </c>
      <c r="O328" s="13">
        <f ca="1">IF(Table!E329= "Agriculture", 1,0)</f>
        <v>0</v>
      </c>
      <c r="X328" s="34">
        <f ca="1">(Table!O329/Table!I329)</f>
        <v>31691.638659975841</v>
      </c>
      <c r="Y328" s="35"/>
      <c r="Z328" s="25"/>
      <c r="AA328"/>
      <c r="AB328"/>
      <c r="AE328">
        <f ca="1">IF(Table!T329&gt;'Solution Basic XCEL'!$AI$2, 1,0)</f>
        <v>1</v>
      </c>
      <c r="AH328">
        <f ca="1">IF(Table!T329&gt;'Solution Basic XCEL'!$AI$2, 1,0)</f>
        <v>1</v>
      </c>
      <c r="AJ328" t="s">
        <v>72</v>
      </c>
      <c r="AK328" s="28">
        <f ca="1">(Table!N329/Table!M329)</f>
        <v>0.990000388587985</v>
      </c>
      <c r="AM328">
        <f ca="1">IF(AK328&lt;$AS$3, 1,0)</f>
        <v>0</v>
      </c>
    </row>
    <row r="329" spans="1:39" x14ac:dyDescent="0.3">
      <c r="A329" s="5">
        <f ca="1">IF(Table!B330= "Men", 1, 0)</f>
        <v>1</v>
      </c>
      <c r="B329" s="5">
        <f ca="1">IF(Table!B330 = "Women", 1, 0)</f>
        <v>0</v>
      </c>
      <c r="J329" s="12">
        <f ca="1">IF(Table!E330= "Health", 1,0)</f>
        <v>0</v>
      </c>
      <c r="K329" s="5">
        <f ca="1">IF(Table!E330= "Construction", 1,0)</f>
        <v>0</v>
      </c>
      <c r="L329" s="5">
        <f ca="1">IF(Table!E330= "Teaching", 1,0)</f>
        <v>0</v>
      </c>
      <c r="M329" s="5">
        <f ca="1">IF(Table!E330= "IT", 1,0)</f>
        <v>0</v>
      </c>
      <c r="N329" s="5">
        <f ca="1">IF(Table!E330= "General Work", 1,0)</f>
        <v>0</v>
      </c>
      <c r="O329" s="13">
        <f ca="1">IF(Table!E330= "Agriculture", 1,0)</f>
        <v>1</v>
      </c>
      <c r="X329" s="34">
        <f ca="1">(Table!O330/Table!I330)</f>
        <v>40431.897117032378</v>
      </c>
      <c r="Y329" s="35"/>
      <c r="Z329" s="25"/>
      <c r="AA329"/>
      <c r="AB329"/>
      <c r="AE329">
        <f ca="1">IF(Table!T330&gt;'Solution Basic XCEL'!$AI$2, 1,0)</f>
        <v>1</v>
      </c>
      <c r="AH329">
        <f ca="1">IF(Table!T330&gt;'Solution Basic XCEL'!$AI$2, 1,0)</f>
        <v>1</v>
      </c>
      <c r="AJ329" t="s">
        <v>72</v>
      </c>
      <c r="AK329" s="28">
        <f ca="1">(Table!N330/Table!M330)</f>
        <v>0.82775164509240529</v>
      </c>
      <c r="AM329">
        <f ca="1">IF(AK329&lt;$AS$3, 1,0)</f>
        <v>0</v>
      </c>
    </row>
    <row r="330" spans="1:39" x14ac:dyDescent="0.3">
      <c r="A330" s="5">
        <f ca="1">IF(Table!B331= "Men", 1, 0)</f>
        <v>0</v>
      </c>
      <c r="B330" s="5">
        <f ca="1">IF(Table!B331 = "Women", 1, 0)</f>
        <v>1</v>
      </c>
      <c r="J330" s="12">
        <f ca="1">IF(Table!E331= "Health", 1,0)</f>
        <v>0</v>
      </c>
      <c r="K330" s="5">
        <f ca="1">IF(Table!E331= "Construction", 1,0)</f>
        <v>1</v>
      </c>
      <c r="L330" s="5">
        <f ca="1">IF(Table!E331= "Teaching", 1,0)</f>
        <v>0</v>
      </c>
      <c r="M330" s="5">
        <f ca="1">IF(Table!E331= "IT", 1,0)</f>
        <v>0</v>
      </c>
      <c r="N330" s="5">
        <f ca="1">IF(Table!E331= "General Work", 1,0)</f>
        <v>0</v>
      </c>
      <c r="O330" s="13">
        <f ca="1">IF(Table!E331= "Agriculture", 1,0)</f>
        <v>0</v>
      </c>
      <c r="X330" s="34">
        <f ca="1">(Table!O331/Table!I331)</f>
        <v>23610.001487290934</v>
      </c>
      <c r="Y330" s="35"/>
      <c r="Z330" s="25"/>
      <c r="AA330"/>
      <c r="AB330"/>
      <c r="AE330">
        <f ca="1">IF(Table!T331&gt;'Solution Basic XCEL'!$AI$2, 1,0)</f>
        <v>1</v>
      </c>
      <c r="AH330">
        <f ca="1">IF(Table!T331&gt;'Solution Basic XCEL'!$AI$2, 1,0)</f>
        <v>1</v>
      </c>
      <c r="AJ330" t="s">
        <v>72</v>
      </c>
      <c r="AK330" s="28">
        <f ca="1">(Table!N331/Table!M331)</f>
        <v>0.27415479622223793</v>
      </c>
      <c r="AM330">
        <f ca="1">IF(AK330&lt;$AS$3, 1,0)</f>
        <v>1</v>
      </c>
    </row>
    <row r="331" spans="1:39" x14ac:dyDescent="0.3">
      <c r="A331" s="5">
        <f ca="1">IF(Table!B332= "Men", 1, 0)</f>
        <v>0</v>
      </c>
      <c r="B331" s="5">
        <f ca="1">IF(Table!B332 = "Women", 1, 0)</f>
        <v>1</v>
      </c>
      <c r="J331" s="12">
        <f ca="1">IF(Table!E332= "Health", 1,0)</f>
        <v>0</v>
      </c>
      <c r="K331" s="5">
        <f ca="1">IF(Table!E332= "Construction", 1,0)</f>
        <v>0</v>
      </c>
      <c r="L331" s="5">
        <f ca="1">IF(Table!E332= "Teaching", 1,0)</f>
        <v>0</v>
      </c>
      <c r="M331" s="5">
        <f ca="1">IF(Table!E332= "IT", 1,0)</f>
        <v>0</v>
      </c>
      <c r="N331" s="5">
        <f ca="1">IF(Table!E332= "General Work", 1,0)</f>
        <v>0</v>
      </c>
      <c r="O331" s="13">
        <f ca="1">IF(Table!E332= "Agriculture", 1,0)</f>
        <v>1</v>
      </c>
      <c r="X331" s="34">
        <f ca="1">(Table!O332/Table!I332)</f>
        <v>15591.557739106645</v>
      </c>
      <c r="Y331" s="35"/>
      <c r="Z331" s="25"/>
      <c r="AA331"/>
      <c r="AB331"/>
      <c r="AE331">
        <f ca="1">IF(Table!T332&gt;'Solution Basic XCEL'!$AI$2, 1,0)</f>
        <v>0</v>
      </c>
      <c r="AH331">
        <f ca="1">IF(Table!T332&gt;'Solution Basic XCEL'!$AI$2, 1,0)</f>
        <v>0</v>
      </c>
      <c r="AJ331" t="s">
        <v>72</v>
      </c>
      <c r="AK331" s="28">
        <f ca="1">(Table!N332/Table!M332)</f>
        <v>2.2348567291845534E-3</v>
      </c>
      <c r="AM331">
        <f ca="1">IF(AK331&lt;$AS$3, 1,0)</f>
        <v>1</v>
      </c>
    </row>
    <row r="332" spans="1:39" x14ac:dyDescent="0.3">
      <c r="A332" s="5">
        <f ca="1">IF(Table!B333= "Men", 1, 0)</f>
        <v>1</v>
      </c>
      <c r="B332" s="5">
        <f ca="1">IF(Table!B333 = "Women", 1, 0)</f>
        <v>0</v>
      </c>
      <c r="J332" s="12">
        <f ca="1">IF(Table!E333= "Health", 1,0)</f>
        <v>1</v>
      </c>
      <c r="K332" s="5">
        <f ca="1">IF(Table!E333= "Construction", 1,0)</f>
        <v>0</v>
      </c>
      <c r="L332" s="5">
        <f ca="1">IF(Table!E333= "Teaching", 1,0)</f>
        <v>0</v>
      </c>
      <c r="M332" s="5">
        <f ca="1">IF(Table!E333= "IT", 1,0)</f>
        <v>0</v>
      </c>
      <c r="N332" s="5">
        <f ca="1">IF(Table!E333= "General Work", 1,0)</f>
        <v>0</v>
      </c>
      <c r="O332" s="13">
        <f ca="1">IF(Table!E333= "Agriculture", 1,0)</f>
        <v>0</v>
      </c>
      <c r="X332" s="34">
        <f ca="1">(Table!O333/Table!I333)</f>
        <v>33191.70252407415</v>
      </c>
      <c r="Y332" s="35"/>
      <c r="Z332" s="25"/>
      <c r="AA332"/>
      <c r="AB332"/>
      <c r="AE332">
        <f ca="1">IF(Table!T333&gt;'Solution Basic XCEL'!$AI$2, 1,0)</f>
        <v>1</v>
      </c>
      <c r="AH332">
        <f ca="1">IF(Table!T333&gt;'Solution Basic XCEL'!$AI$2, 1,0)</f>
        <v>1</v>
      </c>
      <c r="AJ332" t="s">
        <v>72</v>
      </c>
      <c r="AK332" s="28">
        <f ca="1">(Table!N333/Table!M333)</f>
        <v>0.77031918974055502</v>
      </c>
      <c r="AM332">
        <f ca="1">IF(AK332&lt;$AS$3, 1,0)</f>
        <v>0</v>
      </c>
    </row>
    <row r="333" spans="1:39" x14ac:dyDescent="0.3">
      <c r="A333" s="5">
        <f ca="1">IF(Table!B334= "Men", 1, 0)</f>
        <v>0</v>
      </c>
      <c r="B333" s="5">
        <f ca="1">IF(Table!B334 = "Women", 1, 0)</f>
        <v>1</v>
      </c>
      <c r="J333" s="12">
        <f ca="1">IF(Table!E334= "Health", 1,0)</f>
        <v>1</v>
      </c>
      <c r="K333" s="5">
        <f ca="1">IF(Table!E334= "Construction", 1,0)</f>
        <v>0</v>
      </c>
      <c r="L333" s="5">
        <f ca="1">IF(Table!E334= "Teaching", 1,0)</f>
        <v>0</v>
      </c>
      <c r="M333" s="5">
        <f ca="1">IF(Table!E334= "IT", 1,0)</f>
        <v>0</v>
      </c>
      <c r="N333" s="5">
        <f ca="1">IF(Table!E334= "General Work", 1,0)</f>
        <v>0</v>
      </c>
      <c r="O333" s="13">
        <f ca="1">IF(Table!E334= "Agriculture", 1,0)</f>
        <v>0</v>
      </c>
      <c r="X333" s="34">
        <f ca="1">(Table!O334/Table!I334)</f>
        <v>18384.237781021584</v>
      </c>
      <c r="Y333" s="35"/>
      <c r="Z333" s="25"/>
      <c r="AA333"/>
      <c r="AB333"/>
      <c r="AE333">
        <f ca="1">IF(Table!T334&gt;'Solution Basic XCEL'!$AI$2, 1,0)</f>
        <v>1</v>
      </c>
      <c r="AH333">
        <f ca="1">IF(Table!T334&gt;'Solution Basic XCEL'!$AI$2, 1,0)</f>
        <v>1</v>
      </c>
      <c r="AJ333" t="s">
        <v>72</v>
      </c>
      <c r="AK333" s="28">
        <f ca="1">(Table!N334/Table!M334)</f>
        <v>0.72879316300720953</v>
      </c>
      <c r="AM333">
        <f ca="1">IF(AK333&lt;$AS$3, 1,0)</f>
        <v>0</v>
      </c>
    </row>
    <row r="334" spans="1:39" x14ac:dyDescent="0.3">
      <c r="A334" s="5">
        <f ca="1">IF(Table!B335= "Men", 1, 0)</f>
        <v>0</v>
      </c>
      <c r="B334" s="5">
        <f ca="1">IF(Table!B335 = "Women", 1, 0)</f>
        <v>1</v>
      </c>
      <c r="J334" s="12">
        <f ca="1">IF(Table!E335= "Health", 1,0)</f>
        <v>0</v>
      </c>
      <c r="K334" s="5">
        <f ca="1">IF(Table!E335= "Construction", 1,0)</f>
        <v>1</v>
      </c>
      <c r="L334" s="5">
        <f ca="1">IF(Table!E335= "Teaching", 1,0)</f>
        <v>0</v>
      </c>
      <c r="M334" s="5">
        <f ca="1">IF(Table!E335= "IT", 1,0)</f>
        <v>0</v>
      </c>
      <c r="N334" s="5">
        <f ca="1">IF(Table!E335= "General Work", 1,0)</f>
        <v>0</v>
      </c>
      <c r="O334" s="13">
        <f ca="1">IF(Table!E335= "Agriculture", 1,0)</f>
        <v>0</v>
      </c>
      <c r="X334" s="34">
        <f ca="1">(Table!O335/Table!I335)</f>
        <v>10038.978160521658</v>
      </c>
      <c r="Y334" s="35"/>
      <c r="Z334" s="25"/>
      <c r="AA334"/>
      <c r="AB334"/>
      <c r="AE334">
        <f ca="1">IF(Table!T335&gt;'Solution Basic XCEL'!$AI$2, 1,0)</f>
        <v>1</v>
      </c>
      <c r="AH334">
        <f ca="1">IF(Table!T335&gt;'Solution Basic XCEL'!$AI$2, 1,0)</f>
        <v>1</v>
      </c>
      <c r="AJ334" t="s">
        <v>72</v>
      </c>
      <c r="AK334" s="28">
        <f ca="1">(Table!N335/Table!M335)</f>
        <v>0.21989057846200832</v>
      </c>
      <c r="AM334">
        <f ca="1">IF(AK334&lt;$AS$3, 1,0)</f>
        <v>1</v>
      </c>
    </row>
    <row r="335" spans="1:39" x14ac:dyDescent="0.3">
      <c r="A335" s="5">
        <f ca="1">IF(Table!B336= "Men", 1, 0)</f>
        <v>1</v>
      </c>
      <c r="B335" s="5">
        <f ca="1">IF(Table!B336 = "Women", 1, 0)</f>
        <v>0</v>
      </c>
      <c r="J335" s="12">
        <f ca="1">IF(Table!E336= "Health", 1,0)</f>
        <v>1</v>
      </c>
      <c r="K335" s="5">
        <f ca="1">IF(Table!E336= "Construction", 1,0)</f>
        <v>0</v>
      </c>
      <c r="L335" s="5">
        <f ca="1">IF(Table!E336= "Teaching", 1,0)</f>
        <v>0</v>
      </c>
      <c r="M335" s="5">
        <f ca="1">IF(Table!E336= "IT", 1,0)</f>
        <v>0</v>
      </c>
      <c r="N335" s="5">
        <f ca="1">IF(Table!E336= "General Work", 1,0)</f>
        <v>0</v>
      </c>
      <c r="O335" s="13">
        <f ca="1">IF(Table!E336= "Agriculture", 1,0)</f>
        <v>0</v>
      </c>
      <c r="X335" s="34">
        <f ca="1">(Table!O336/Table!I336)</f>
        <v>64648.621732902968</v>
      </c>
      <c r="Y335" s="35"/>
      <c r="Z335" s="25"/>
      <c r="AA335"/>
      <c r="AB335"/>
      <c r="AE335">
        <f ca="1">IF(Table!T336&gt;'Solution Basic XCEL'!$AI$2, 1,0)</f>
        <v>1</v>
      </c>
      <c r="AH335">
        <f ca="1">IF(Table!T336&gt;'Solution Basic XCEL'!$AI$2, 1,0)</f>
        <v>1</v>
      </c>
      <c r="AJ335" t="s">
        <v>72</v>
      </c>
      <c r="AK335" s="28">
        <f ca="1">(Table!N336/Table!M336)</f>
        <v>0.85148757980289325</v>
      </c>
      <c r="AM335">
        <f ca="1">IF(AK335&lt;$AS$3, 1,0)</f>
        <v>0</v>
      </c>
    </row>
    <row r="336" spans="1:39" x14ac:dyDescent="0.3">
      <c r="A336" s="5">
        <f ca="1">IF(Table!B337= "Men", 1, 0)</f>
        <v>0</v>
      </c>
      <c r="B336" s="5">
        <f ca="1">IF(Table!B337 = "Women", 1, 0)</f>
        <v>1</v>
      </c>
      <c r="J336" s="12">
        <f ca="1">IF(Table!E337= "Health", 1,0)</f>
        <v>0</v>
      </c>
      <c r="K336" s="5">
        <f ca="1">IF(Table!E337= "Construction", 1,0)</f>
        <v>1</v>
      </c>
      <c r="L336" s="5">
        <f ca="1">IF(Table!E337= "Teaching", 1,0)</f>
        <v>0</v>
      </c>
      <c r="M336" s="5">
        <f ca="1">IF(Table!E337= "IT", 1,0)</f>
        <v>0</v>
      </c>
      <c r="N336" s="5">
        <f ca="1">IF(Table!E337= "General Work", 1,0)</f>
        <v>0</v>
      </c>
      <c r="O336" s="13">
        <f ca="1">IF(Table!E337= "Agriculture", 1,0)</f>
        <v>0</v>
      </c>
      <c r="X336" s="34">
        <f ca="1">(Table!O337/Table!I337)</f>
        <v>48563.250709378932</v>
      </c>
      <c r="Y336" s="35"/>
      <c r="Z336" s="25"/>
      <c r="AA336"/>
      <c r="AB336"/>
      <c r="AE336">
        <f ca="1">IF(Table!T337&gt;'Solution Basic XCEL'!$AI$2, 1,0)</f>
        <v>1</v>
      </c>
      <c r="AH336">
        <f ca="1">IF(Table!T337&gt;'Solution Basic XCEL'!$AI$2, 1,0)</f>
        <v>1</v>
      </c>
      <c r="AJ336" t="s">
        <v>72</v>
      </c>
      <c r="AK336" s="28">
        <f ca="1">(Table!N337/Table!M337)</f>
        <v>0.90002093486776269</v>
      </c>
      <c r="AM336">
        <f ca="1">IF(AK336&lt;$AS$3, 1,0)</f>
        <v>0</v>
      </c>
    </row>
    <row r="337" spans="1:39" x14ac:dyDescent="0.3">
      <c r="A337" s="5">
        <f ca="1">IF(Table!B338= "Men", 1, 0)</f>
        <v>0</v>
      </c>
      <c r="B337" s="5">
        <f ca="1">IF(Table!B338 = "Women", 1, 0)</f>
        <v>1</v>
      </c>
      <c r="J337" s="12">
        <f ca="1">IF(Table!E338= "Health", 1,0)</f>
        <v>0</v>
      </c>
      <c r="K337" s="5">
        <f ca="1">IF(Table!E338= "Construction", 1,0)</f>
        <v>0</v>
      </c>
      <c r="L337" s="5">
        <f ca="1">IF(Table!E338= "Teaching", 1,0)</f>
        <v>0</v>
      </c>
      <c r="M337" s="5">
        <f ca="1">IF(Table!E338= "IT", 1,0)</f>
        <v>1</v>
      </c>
      <c r="N337" s="5">
        <f ca="1">IF(Table!E338= "General Work", 1,0)</f>
        <v>0</v>
      </c>
      <c r="O337" s="13">
        <f ca="1">IF(Table!E338= "Agriculture", 1,0)</f>
        <v>0</v>
      </c>
      <c r="X337" s="34">
        <f ca="1">(Table!O338/Table!I338)</f>
        <v>28369.908891218904</v>
      </c>
      <c r="Y337" s="35"/>
      <c r="Z337" s="25"/>
      <c r="AA337"/>
      <c r="AB337"/>
      <c r="AE337">
        <f ca="1">IF(Table!T338&gt;'Solution Basic XCEL'!$AI$2, 1,0)</f>
        <v>1</v>
      </c>
      <c r="AH337">
        <f ca="1">IF(Table!T338&gt;'Solution Basic XCEL'!$AI$2, 1,0)</f>
        <v>1</v>
      </c>
      <c r="AJ337" t="s">
        <v>72</v>
      </c>
      <c r="AK337" s="28">
        <f ca="1">(Table!N338/Table!M338)</f>
        <v>0.55829291297579553</v>
      </c>
      <c r="AM337">
        <f ca="1">IF(AK337&lt;$AS$3, 1,0)</f>
        <v>0</v>
      </c>
    </row>
    <row r="338" spans="1:39" x14ac:dyDescent="0.3">
      <c r="A338" s="5">
        <f ca="1">IF(Table!B339= "Men", 1, 0)</f>
        <v>1</v>
      </c>
      <c r="B338" s="5">
        <f ca="1">IF(Table!B339 = "Women", 1, 0)</f>
        <v>0</v>
      </c>
      <c r="J338" s="12">
        <f ca="1">IF(Table!E339= "Health", 1,0)</f>
        <v>0</v>
      </c>
      <c r="K338" s="5">
        <f ca="1">IF(Table!E339= "Construction", 1,0)</f>
        <v>0</v>
      </c>
      <c r="L338" s="5">
        <f ca="1">IF(Table!E339= "Teaching", 1,0)</f>
        <v>1</v>
      </c>
      <c r="M338" s="5">
        <f ca="1">IF(Table!E339= "IT", 1,0)</f>
        <v>0</v>
      </c>
      <c r="N338" s="5">
        <f ca="1">IF(Table!E339= "General Work", 1,0)</f>
        <v>0</v>
      </c>
      <c r="O338" s="13">
        <f ca="1">IF(Table!E339= "Agriculture", 1,0)</f>
        <v>0</v>
      </c>
      <c r="X338" s="34">
        <f ca="1">(Table!O339/Table!I339)</f>
        <v>29386.155797735511</v>
      </c>
      <c r="Y338" s="35"/>
      <c r="Z338" s="25"/>
      <c r="AA338"/>
      <c r="AB338"/>
      <c r="AE338">
        <f ca="1">IF(Table!T339&gt;'Solution Basic XCEL'!$AI$2, 1,0)</f>
        <v>1</v>
      </c>
      <c r="AH338">
        <f ca="1">IF(Table!T339&gt;'Solution Basic XCEL'!$AI$2, 1,0)</f>
        <v>1</v>
      </c>
      <c r="AJ338" t="s">
        <v>72</v>
      </c>
      <c r="AK338" s="28">
        <f ca="1">(Table!N339/Table!M339)</f>
        <v>0.26694898191998517</v>
      </c>
      <c r="AM338">
        <f ca="1">IF(AK338&lt;$AS$3, 1,0)</f>
        <v>1</v>
      </c>
    </row>
    <row r="339" spans="1:39" x14ac:dyDescent="0.3">
      <c r="A339" s="5">
        <f ca="1">IF(Table!B340= "Men", 1, 0)</f>
        <v>1</v>
      </c>
      <c r="B339" s="5">
        <f ca="1">IF(Table!B340 = "Women", 1, 0)</f>
        <v>0</v>
      </c>
      <c r="J339" s="12">
        <f ca="1">IF(Table!E340= "Health", 1,0)</f>
        <v>1</v>
      </c>
      <c r="K339" s="5">
        <f ca="1">IF(Table!E340= "Construction", 1,0)</f>
        <v>0</v>
      </c>
      <c r="L339" s="5">
        <f ca="1">IF(Table!E340= "Teaching", 1,0)</f>
        <v>0</v>
      </c>
      <c r="M339" s="5">
        <f ca="1">IF(Table!E340= "IT", 1,0)</f>
        <v>0</v>
      </c>
      <c r="N339" s="5">
        <f ca="1">IF(Table!E340= "General Work", 1,0)</f>
        <v>0</v>
      </c>
      <c r="O339" s="13">
        <f ca="1">IF(Table!E340= "Agriculture", 1,0)</f>
        <v>0</v>
      </c>
      <c r="X339" s="34">
        <f ca="1">(Table!O340/Table!I340)</f>
        <v>38819.148439603421</v>
      </c>
      <c r="Y339" s="35"/>
      <c r="Z339" s="25"/>
      <c r="AA339"/>
      <c r="AB339"/>
      <c r="AE339">
        <f ca="1">IF(Table!T340&gt;'Solution Basic XCEL'!$AI$2, 1,0)</f>
        <v>1</v>
      </c>
      <c r="AH339">
        <f ca="1">IF(Table!T340&gt;'Solution Basic XCEL'!$AI$2, 1,0)</f>
        <v>1</v>
      </c>
      <c r="AJ339" t="s">
        <v>72</v>
      </c>
      <c r="AK339" s="28">
        <f ca="1">(Table!N340/Table!M340)</f>
        <v>0.60896740491739032</v>
      </c>
      <c r="AM339">
        <f ca="1">IF(AK339&lt;$AS$3, 1,0)</f>
        <v>0</v>
      </c>
    </row>
    <row r="340" spans="1:39" x14ac:dyDescent="0.3">
      <c r="A340" s="5">
        <f ca="1">IF(Table!B341= "Men", 1, 0)</f>
        <v>1</v>
      </c>
      <c r="B340" s="5">
        <f ca="1">IF(Table!B341 = "Women", 1, 0)</f>
        <v>0</v>
      </c>
      <c r="J340" s="12">
        <f ca="1">IF(Table!E341= "Health", 1,0)</f>
        <v>0</v>
      </c>
      <c r="K340" s="5">
        <f ca="1">IF(Table!E341= "Construction", 1,0)</f>
        <v>0</v>
      </c>
      <c r="L340" s="5">
        <f ca="1">IF(Table!E341= "Teaching", 1,0)</f>
        <v>1</v>
      </c>
      <c r="M340" s="5">
        <f ca="1">IF(Table!E341= "IT", 1,0)</f>
        <v>0</v>
      </c>
      <c r="N340" s="5">
        <f ca="1">IF(Table!E341= "General Work", 1,0)</f>
        <v>0</v>
      </c>
      <c r="O340" s="13">
        <f ca="1">IF(Table!E341= "Agriculture", 1,0)</f>
        <v>0</v>
      </c>
      <c r="X340" s="34">
        <f ca="1">(Table!O341/Table!I341)</f>
        <v>31123.723578076293</v>
      </c>
      <c r="Y340" s="35"/>
      <c r="Z340" s="25"/>
      <c r="AA340"/>
      <c r="AB340"/>
      <c r="AE340">
        <f ca="1">IF(Table!T341&gt;'Solution Basic XCEL'!$AI$2, 1,0)</f>
        <v>1</v>
      </c>
      <c r="AH340">
        <f ca="1">IF(Table!T341&gt;'Solution Basic XCEL'!$AI$2, 1,0)</f>
        <v>1</v>
      </c>
      <c r="AJ340" t="s">
        <v>72</v>
      </c>
      <c r="AK340" s="28">
        <f ca="1">(Table!N341/Table!M341)</f>
        <v>0.5203707701989948</v>
      </c>
      <c r="AM340">
        <f ca="1">IF(AK340&lt;$AS$3, 1,0)</f>
        <v>0</v>
      </c>
    </row>
    <row r="341" spans="1:39" x14ac:dyDescent="0.3">
      <c r="A341" s="5">
        <f ca="1">IF(Table!B342= "Men", 1, 0)</f>
        <v>1</v>
      </c>
      <c r="B341" s="5">
        <f ca="1">IF(Table!B342 = "Women", 1, 0)</f>
        <v>0</v>
      </c>
      <c r="J341" s="12">
        <f ca="1">IF(Table!E342= "Health", 1,0)</f>
        <v>0</v>
      </c>
      <c r="K341" s="5">
        <f ca="1">IF(Table!E342= "Construction", 1,0)</f>
        <v>1</v>
      </c>
      <c r="L341" s="5">
        <f ca="1">IF(Table!E342= "Teaching", 1,0)</f>
        <v>0</v>
      </c>
      <c r="M341" s="5">
        <f ca="1">IF(Table!E342= "IT", 1,0)</f>
        <v>0</v>
      </c>
      <c r="N341" s="5">
        <f ca="1">IF(Table!E342= "General Work", 1,0)</f>
        <v>0</v>
      </c>
      <c r="O341" s="13">
        <f ca="1">IF(Table!E342= "Agriculture", 1,0)</f>
        <v>0</v>
      </c>
      <c r="X341" s="34">
        <f ca="1">(Table!O342/Table!I342)</f>
        <v>49518.508538875525</v>
      </c>
      <c r="Y341" s="35"/>
      <c r="Z341" s="25"/>
      <c r="AA341"/>
      <c r="AB341"/>
      <c r="AE341">
        <f ca="1">IF(Table!T342&gt;'Solution Basic XCEL'!$AI$2, 1,0)</f>
        <v>0</v>
      </c>
      <c r="AH341">
        <f ca="1">IF(Table!T342&gt;'Solution Basic XCEL'!$AI$2, 1,0)</f>
        <v>0</v>
      </c>
      <c r="AJ341" t="s">
        <v>72</v>
      </c>
      <c r="AK341" s="28">
        <f ca="1">(Table!N342/Table!M342)</f>
        <v>2.9593715351200922E-2</v>
      </c>
      <c r="AM341">
        <f ca="1">IF(AK341&lt;$AS$3, 1,0)</f>
        <v>1</v>
      </c>
    </row>
    <row r="342" spans="1:39" x14ac:dyDescent="0.3">
      <c r="A342" s="5">
        <f ca="1">IF(Table!B343= "Men", 1, 0)</f>
        <v>0</v>
      </c>
      <c r="B342" s="5">
        <f ca="1">IF(Table!B343 = "Women", 1, 0)</f>
        <v>1</v>
      </c>
      <c r="J342" s="12">
        <f ca="1">IF(Table!E343= "Health", 1,0)</f>
        <v>0</v>
      </c>
      <c r="K342" s="5">
        <f ca="1">IF(Table!E343= "Construction", 1,0)</f>
        <v>0</v>
      </c>
      <c r="L342" s="5">
        <f ca="1">IF(Table!E343= "Teaching", 1,0)</f>
        <v>0</v>
      </c>
      <c r="M342" s="5">
        <f ca="1">IF(Table!E343= "IT", 1,0)</f>
        <v>1</v>
      </c>
      <c r="N342" s="5">
        <f ca="1">IF(Table!E343= "General Work", 1,0)</f>
        <v>0</v>
      </c>
      <c r="O342" s="13">
        <f ca="1">IF(Table!E343= "Agriculture", 1,0)</f>
        <v>0</v>
      </c>
      <c r="X342" s="34">
        <f ca="1">(Table!O343/Table!I343)</f>
        <v>6575.5483324172146</v>
      </c>
      <c r="Y342" s="35"/>
      <c r="Z342" s="25"/>
      <c r="AA342"/>
      <c r="AB342"/>
      <c r="AE342">
        <f ca="1">IF(Table!T343&gt;'Solution Basic XCEL'!$AI$2, 1,0)</f>
        <v>1</v>
      </c>
      <c r="AH342">
        <f ca="1">IF(Table!T343&gt;'Solution Basic XCEL'!$AI$2, 1,0)</f>
        <v>1</v>
      </c>
      <c r="AJ342" t="s">
        <v>72</v>
      </c>
      <c r="AK342" s="28">
        <f ca="1">(Table!N343/Table!M343)</f>
        <v>0.92873172299567219</v>
      </c>
      <c r="AM342">
        <f ca="1">IF(AK342&lt;$AS$3, 1,0)</f>
        <v>0</v>
      </c>
    </row>
    <row r="343" spans="1:39" x14ac:dyDescent="0.3">
      <c r="A343" s="5">
        <f ca="1">IF(Table!B344= "Men", 1, 0)</f>
        <v>1</v>
      </c>
      <c r="B343" s="5">
        <f ca="1">IF(Table!B344 = "Women", 1, 0)</f>
        <v>0</v>
      </c>
      <c r="J343" s="12">
        <f ca="1">IF(Table!E344= "Health", 1,0)</f>
        <v>0</v>
      </c>
      <c r="K343" s="5">
        <f ca="1">IF(Table!E344= "Construction", 1,0)</f>
        <v>0</v>
      </c>
      <c r="L343" s="5">
        <f ca="1">IF(Table!E344= "Teaching", 1,0)</f>
        <v>1</v>
      </c>
      <c r="M343" s="5">
        <f ca="1">IF(Table!E344= "IT", 1,0)</f>
        <v>0</v>
      </c>
      <c r="N343" s="5">
        <f ca="1">IF(Table!E344= "General Work", 1,0)</f>
        <v>0</v>
      </c>
      <c r="O343" s="13">
        <f ca="1">IF(Table!E344= "Agriculture", 1,0)</f>
        <v>0</v>
      </c>
      <c r="X343" s="34">
        <f ca="1">(Table!O344/Table!I344)</f>
        <v>15225.213296601529</v>
      </c>
      <c r="Y343" s="35"/>
      <c r="Z343" s="25"/>
      <c r="AA343"/>
      <c r="AB343"/>
      <c r="AE343">
        <f ca="1">IF(Table!T344&gt;'Solution Basic XCEL'!$AI$2, 1,0)</f>
        <v>1</v>
      </c>
      <c r="AH343">
        <f ca="1">IF(Table!T344&gt;'Solution Basic XCEL'!$AI$2, 1,0)</f>
        <v>1</v>
      </c>
      <c r="AJ343" t="s">
        <v>72</v>
      </c>
      <c r="AK343" s="28">
        <f ca="1">(Table!N344/Table!M344)</f>
        <v>0.5871293294304698</v>
      </c>
      <c r="AM343">
        <f ca="1">IF(AK343&lt;$AS$3, 1,0)</f>
        <v>0</v>
      </c>
    </row>
    <row r="344" spans="1:39" x14ac:dyDescent="0.3">
      <c r="A344" s="5">
        <f ca="1">IF(Table!B345= "Men", 1, 0)</f>
        <v>1</v>
      </c>
      <c r="B344" s="5">
        <f ca="1">IF(Table!B345 = "Women", 1, 0)</f>
        <v>0</v>
      </c>
      <c r="J344" s="12">
        <f ca="1">IF(Table!E345= "Health", 1,0)</f>
        <v>0</v>
      </c>
      <c r="K344" s="5">
        <f ca="1">IF(Table!E345= "Construction", 1,0)</f>
        <v>0</v>
      </c>
      <c r="L344" s="5">
        <f ca="1">IF(Table!E345= "Teaching", 1,0)</f>
        <v>1</v>
      </c>
      <c r="M344" s="5">
        <f ca="1">IF(Table!E345= "IT", 1,0)</f>
        <v>0</v>
      </c>
      <c r="N344" s="5">
        <f ca="1">IF(Table!E345= "General Work", 1,0)</f>
        <v>0</v>
      </c>
      <c r="O344" s="13">
        <f ca="1">IF(Table!E345= "Agriculture", 1,0)</f>
        <v>0</v>
      </c>
      <c r="X344" s="34">
        <f ca="1">(Table!O345/Table!I345)</f>
        <v>55208.7611522347</v>
      </c>
      <c r="Y344" s="35"/>
      <c r="Z344" s="25"/>
      <c r="AA344"/>
      <c r="AB344"/>
      <c r="AE344">
        <f ca="1">IF(Table!T345&gt;'Solution Basic XCEL'!$AI$2, 1,0)</f>
        <v>1</v>
      </c>
      <c r="AH344">
        <f ca="1">IF(Table!T345&gt;'Solution Basic XCEL'!$AI$2, 1,0)</f>
        <v>1</v>
      </c>
      <c r="AJ344" t="s">
        <v>72</v>
      </c>
      <c r="AK344" s="28">
        <f ca="1">(Table!N345/Table!M345)</f>
        <v>0.27602670898963833</v>
      </c>
      <c r="AM344">
        <f ca="1">IF(AK344&lt;$AS$3, 1,0)</f>
        <v>1</v>
      </c>
    </row>
    <row r="345" spans="1:39" x14ac:dyDescent="0.3">
      <c r="A345" s="5">
        <f ca="1">IF(Table!B346= "Men", 1, 0)</f>
        <v>1</v>
      </c>
      <c r="B345" s="5">
        <f ca="1">IF(Table!B346 = "Women", 1, 0)</f>
        <v>0</v>
      </c>
      <c r="J345" s="12">
        <f ca="1">IF(Table!E346= "Health", 1,0)</f>
        <v>0</v>
      </c>
      <c r="K345" s="5">
        <f ca="1">IF(Table!E346= "Construction", 1,0)</f>
        <v>1</v>
      </c>
      <c r="L345" s="5">
        <f ca="1">IF(Table!E346= "Teaching", 1,0)</f>
        <v>0</v>
      </c>
      <c r="M345" s="5">
        <f ca="1">IF(Table!E346= "IT", 1,0)</f>
        <v>0</v>
      </c>
      <c r="N345" s="5">
        <f ca="1">IF(Table!E346= "General Work", 1,0)</f>
        <v>0</v>
      </c>
      <c r="O345" s="13">
        <f ca="1">IF(Table!E346= "Agriculture", 1,0)</f>
        <v>0</v>
      </c>
      <c r="X345" s="34">
        <f ca="1">(Table!O346/Table!I346)</f>
        <v>20068.936644707002</v>
      </c>
      <c r="Y345" s="35"/>
      <c r="Z345" s="25"/>
      <c r="AA345"/>
      <c r="AB345"/>
      <c r="AE345">
        <f ca="1">IF(Table!T346&gt;'Solution Basic XCEL'!$AI$2, 1,0)</f>
        <v>1</v>
      </c>
      <c r="AH345">
        <f ca="1">IF(Table!T346&gt;'Solution Basic XCEL'!$AI$2, 1,0)</f>
        <v>1</v>
      </c>
      <c r="AJ345" t="s">
        <v>72</v>
      </c>
      <c r="AK345" s="28">
        <f ca="1">(Table!N346/Table!M346)</f>
        <v>0.3582942301083698</v>
      </c>
      <c r="AM345">
        <f ca="1">IF(AK345&lt;$AS$3, 1,0)</f>
        <v>0</v>
      </c>
    </row>
    <row r="346" spans="1:39" x14ac:dyDescent="0.3">
      <c r="A346" s="5">
        <f ca="1">IF(Table!B347= "Men", 1, 0)</f>
        <v>1</v>
      </c>
      <c r="B346" s="5">
        <f ca="1">IF(Table!B347 = "Women", 1, 0)</f>
        <v>0</v>
      </c>
      <c r="J346" s="12">
        <f ca="1">IF(Table!E347= "Health", 1,0)</f>
        <v>0</v>
      </c>
      <c r="K346" s="5">
        <f ca="1">IF(Table!E347= "Construction", 1,0)</f>
        <v>0</v>
      </c>
      <c r="L346" s="5">
        <f ca="1">IF(Table!E347= "Teaching", 1,0)</f>
        <v>0</v>
      </c>
      <c r="M346" s="5">
        <f ca="1">IF(Table!E347= "IT", 1,0)</f>
        <v>1</v>
      </c>
      <c r="N346" s="5">
        <f ca="1">IF(Table!E347= "General Work", 1,0)</f>
        <v>0</v>
      </c>
      <c r="O346" s="13">
        <f ca="1">IF(Table!E347= "Agriculture", 1,0)</f>
        <v>0</v>
      </c>
      <c r="X346" s="34">
        <f ca="1">(Table!O347/Table!I347)</f>
        <v>28760.051487969249</v>
      </c>
      <c r="Y346" s="35"/>
      <c r="Z346" s="25"/>
      <c r="AA346"/>
      <c r="AB346"/>
      <c r="AE346">
        <f ca="1">IF(Table!T347&gt;'Solution Basic XCEL'!$AI$2, 1,0)</f>
        <v>1</v>
      </c>
      <c r="AH346">
        <f ca="1">IF(Table!T347&gt;'Solution Basic XCEL'!$AI$2, 1,0)</f>
        <v>1</v>
      </c>
      <c r="AJ346" t="s">
        <v>72</v>
      </c>
      <c r="AK346" s="28">
        <f ca="1">(Table!N347/Table!M347)</f>
        <v>0.72239576661287341</v>
      </c>
      <c r="AM346">
        <f ca="1">IF(AK346&lt;$AS$3, 1,0)</f>
        <v>0</v>
      </c>
    </row>
    <row r="347" spans="1:39" x14ac:dyDescent="0.3">
      <c r="A347" s="5">
        <f ca="1">IF(Table!B348= "Men", 1, 0)</f>
        <v>0</v>
      </c>
      <c r="B347" s="5">
        <f ca="1">IF(Table!B348 = "Women", 1, 0)</f>
        <v>1</v>
      </c>
      <c r="J347" s="12">
        <f ca="1">IF(Table!E348= "Health", 1,0)</f>
        <v>0</v>
      </c>
      <c r="K347" s="5">
        <f ca="1">IF(Table!E348= "Construction", 1,0)</f>
        <v>0</v>
      </c>
      <c r="L347" s="5">
        <f ca="1">IF(Table!E348= "Teaching", 1,0)</f>
        <v>0</v>
      </c>
      <c r="M347" s="5">
        <f ca="1">IF(Table!E348= "IT", 1,0)</f>
        <v>0</v>
      </c>
      <c r="N347" s="5">
        <f ca="1">IF(Table!E348= "General Work", 1,0)</f>
        <v>0</v>
      </c>
      <c r="O347" s="13">
        <f ca="1">IF(Table!E348= "Agriculture", 1,0)</f>
        <v>1</v>
      </c>
      <c r="X347" s="34">
        <f ca="1">(Table!O348/Table!I348)</f>
        <v>72553.187677503549</v>
      </c>
      <c r="Y347" s="35"/>
      <c r="Z347" s="25"/>
      <c r="AA347"/>
      <c r="AB347"/>
      <c r="AE347">
        <f ca="1">IF(Table!T348&gt;'Solution Basic XCEL'!$AI$2, 1,0)</f>
        <v>1</v>
      </c>
      <c r="AH347">
        <f ca="1">IF(Table!T348&gt;'Solution Basic XCEL'!$AI$2, 1,0)</f>
        <v>1</v>
      </c>
      <c r="AJ347" t="s">
        <v>72</v>
      </c>
      <c r="AK347" s="28">
        <f ca="1">(Table!N348/Table!M348)</f>
        <v>0.843896960777894</v>
      </c>
      <c r="AM347">
        <f ca="1">IF(AK347&lt;$AS$3, 1,0)</f>
        <v>0</v>
      </c>
    </row>
    <row r="348" spans="1:39" x14ac:dyDescent="0.3">
      <c r="A348" s="5">
        <f ca="1">IF(Table!B349= "Men", 1, 0)</f>
        <v>1</v>
      </c>
      <c r="B348" s="5">
        <f ca="1">IF(Table!B349 = "Women", 1, 0)</f>
        <v>0</v>
      </c>
      <c r="J348" s="12">
        <f ca="1">IF(Table!E349= "Health", 1,0)</f>
        <v>0</v>
      </c>
      <c r="K348" s="5">
        <f ca="1">IF(Table!E349= "Construction", 1,0)</f>
        <v>0</v>
      </c>
      <c r="L348" s="5">
        <f ca="1">IF(Table!E349= "Teaching", 1,0)</f>
        <v>0</v>
      </c>
      <c r="M348" s="5">
        <f ca="1">IF(Table!E349= "IT", 1,0)</f>
        <v>0</v>
      </c>
      <c r="N348" s="5">
        <f ca="1">IF(Table!E349= "General Work", 1,0)</f>
        <v>1</v>
      </c>
      <c r="O348" s="13">
        <f ca="1">IF(Table!E349= "Agriculture", 1,0)</f>
        <v>0</v>
      </c>
      <c r="X348" s="34">
        <f ca="1">(Table!O349/Table!I349)</f>
        <v>37187.910660125701</v>
      </c>
      <c r="Y348" s="35"/>
      <c r="Z348" s="25"/>
      <c r="AA348"/>
      <c r="AB348"/>
      <c r="AE348">
        <f ca="1">IF(Table!T349&gt;'Solution Basic XCEL'!$AI$2, 1,0)</f>
        <v>1</v>
      </c>
      <c r="AH348">
        <f ca="1">IF(Table!T349&gt;'Solution Basic XCEL'!$AI$2, 1,0)</f>
        <v>1</v>
      </c>
      <c r="AJ348" t="s">
        <v>72</v>
      </c>
      <c r="AK348" s="28">
        <f ca="1">(Table!N349/Table!M349)</f>
        <v>0.53131989805574165</v>
      </c>
      <c r="AM348">
        <f ca="1">IF(AK348&lt;$AS$3, 1,0)</f>
        <v>0</v>
      </c>
    </row>
    <row r="349" spans="1:39" x14ac:dyDescent="0.3">
      <c r="A349" s="5">
        <f ca="1">IF(Table!B350= "Men", 1, 0)</f>
        <v>0</v>
      </c>
      <c r="B349" s="5">
        <f ca="1">IF(Table!B350 = "Women", 1, 0)</f>
        <v>1</v>
      </c>
      <c r="J349" s="12">
        <f ca="1">IF(Table!E350= "Health", 1,0)</f>
        <v>0</v>
      </c>
      <c r="K349" s="5">
        <f ca="1">IF(Table!E350= "Construction", 1,0)</f>
        <v>0</v>
      </c>
      <c r="L349" s="5">
        <f ca="1">IF(Table!E350= "Teaching", 1,0)</f>
        <v>0</v>
      </c>
      <c r="M349" s="5">
        <f ca="1">IF(Table!E350= "IT", 1,0)</f>
        <v>0</v>
      </c>
      <c r="N349" s="5">
        <f ca="1">IF(Table!E350= "General Work", 1,0)</f>
        <v>1</v>
      </c>
      <c r="O349" s="13">
        <f ca="1">IF(Table!E350= "Agriculture", 1,0)</f>
        <v>0</v>
      </c>
      <c r="X349" s="34">
        <f ca="1">(Table!O350/Table!I350)</f>
        <v>4657.3124281877863</v>
      </c>
      <c r="Y349" s="35"/>
      <c r="Z349" s="25"/>
      <c r="AA349"/>
      <c r="AB349"/>
      <c r="AE349">
        <f ca="1">IF(Table!T350&gt;'Solution Basic XCEL'!$AI$2, 1,0)</f>
        <v>1</v>
      </c>
      <c r="AH349">
        <f ca="1">IF(Table!T350&gt;'Solution Basic XCEL'!$AI$2, 1,0)</f>
        <v>1</v>
      </c>
      <c r="AJ349" t="s">
        <v>72</v>
      </c>
      <c r="AK349" s="28">
        <f ca="1">(Table!N350/Table!M350)</f>
        <v>0.96171059763460331</v>
      </c>
      <c r="AM349">
        <f ca="1">IF(AK349&lt;$AS$3, 1,0)</f>
        <v>0</v>
      </c>
    </row>
    <row r="350" spans="1:39" x14ac:dyDescent="0.3">
      <c r="A350" s="5">
        <f ca="1">IF(Table!B351= "Men", 1, 0)</f>
        <v>0</v>
      </c>
      <c r="B350" s="5">
        <f ca="1">IF(Table!B351 = "Women", 1, 0)</f>
        <v>1</v>
      </c>
      <c r="J350" s="12">
        <f ca="1">IF(Table!E351= "Health", 1,0)</f>
        <v>0</v>
      </c>
      <c r="K350" s="5">
        <f ca="1">IF(Table!E351= "Construction", 1,0)</f>
        <v>0</v>
      </c>
      <c r="L350" s="5">
        <f ca="1">IF(Table!E351= "Teaching", 1,0)</f>
        <v>0</v>
      </c>
      <c r="M350" s="5">
        <f ca="1">IF(Table!E351= "IT", 1,0)</f>
        <v>1</v>
      </c>
      <c r="N350" s="5">
        <f ca="1">IF(Table!E351= "General Work", 1,0)</f>
        <v>0</v>
      </c>
      <c r="O350" s="13">
        <f ca="1">IF(Table!E351= "Agriculture", 1,0)</f>
        <v>0</v>
      </c>
      <c r="X350" s="34">
        <f ca="1">(Table!O351/Table!I351)</f>
        <v>11456.638483540162</v>
      </c>
      <c r="Y350" s="35"/>
      <c r="Z350" s="25"/>
      <c r="AA350"/>
      <c r="AB350"/>
      <c r="AE350">
        <f ca="1">IF(Table!T351&gt;'Solution Basic XCEL'!$AI$2, 1,0)</f>
        <v>0</v>
      </c>
      <c r="AH350">
        <f ca="1">IF(Table!T351&gt;'Solution Basic XCEL'!$AI$2, 1,0)</f>
        <v>0</v>
      </c>
      <c r="AJ350" t="s">
        <v>72</v>
      </c>
      <c r="AK350" s="28">
        <f ca="1">(Table!N351/Table!M351)</f>
        <v>0.14109244548589939</v>
      </c>
      <c r="AM350">
        <f ca="1">IF(AK350&lt;$AS$3, 1,0)</f>
        <v>1</v>
      </c>
    </row>
    <row r="351" spans="1:39" x14ac:dyDescent="0.3">
      <c r="A351" s="5">
        <f ca="1">IF(Table!B352= "Men", 1, 0)</f>
        <v>0</v>
      </c>
      <c r="B351" s="5">
        <f ca="1">IF(Table!B352 = "Women", 1, 0)</f>
        <v>1</v>
      </c>
      <c r="J351" s="12">
        <f ca="1">IF(Table!E352= "Health", 1,0)</f>
        <v>0</v>
      </c>
      <c r="K351" s="5">
        <f ca="1">IF(Table!E352= "Construction", 1,0)</f>
        <v>0</v>
      </c>
      <c r="L351" s="5">
        <f ca="1">IF(Table!E352= "Teaching", 1,0)</f>
        <v>0</v>
      </c>
      <c r="M351" s="5">
        <f ca="1">IF(Table!E352= "IT", 1,0)</f>
        <v>0</v>
      </c>
      <c r="N351" s="5">
        <f ca="1">IF(Table!E352= "General Work", 1,0)</f>
        <v>0</v>
      </c>
      <c r="O351" s="13">
        <f ca="1">IF(Table!E352= "Agriculture", 1,0)</f>
        <v>1</v>
      </c>
      <c r="X351" s="34">
        <f ca="1">(Table!O352/Table!I352)</f>
        <v>26086.445074145577</v>
      </c>
      <c r="Y351" s="35"/>
      <c r="Z351" s="25"/>
      <c r="AA351"/>
      <c r="AB351"/>
      <c r="AE351">
        <f ca="1">IF(Table!T352&gt;'Solution Basic XCEL'!$AI$2, 1,0)</f>
        <v>1</v>
      </c>
      <c r="AH351">
        <f ca="1">IF(Table!T352&gt;'Solution Basic XCEL'!$AI$2, 1,0)</f>
        <v>1</v>
      </c>
      <c r="AJ351" t="s">
        <v>72</v>
      </c>
      <c r="AK351" s="28">
        <f ca="1">(Table!N352/Table!M352)</f>
        <v>0.39567392632635123</v>
      </c>
      <c r="AM351">
        <f ca="1">IF(AK351&lt;$AS$3, 1,0)</f>
        <v>0</v>
      </c>
    </row>
    <row r="352" spans="1:39" x14ac:dyDescent="0.3">
      <c r="A352" s="5">
        <f ca="1">IF(Table!B353= "Men", 1, 0)</f>
        <v>0</v>
      </c>
      <c r="B352" s="5">
        <f ca="1">IF(Table!B353 = "Women", 1, 0)</f>
        <v>1</v>
      </c>
      <c r="J352" s="12">
        <f ca="1">IF(Table!E353= "Health", 1,0)</f>
        <v>0</v>
      </c>
      <c r="K352" s="5">
        <f ca="1">IF(Table!E353= "Construction", 1,0)</f>
        <v>1</v>
      </c>
      <c r="L352" s="5">
        <f ca="1">IF(Table!E353= "Teaching", 1,0)</f>
        <v>0</v>
      </c>
      <c r="M352" s="5">
        <f ca="1">IF(Table!E353= "IT", 1,0)</f>
        <v>0</v>
      </c>
      <c r="N352" s="5">
        <f ca="1">IF(Table!E353= "General Work", 1,0)</f>
        <v>0</v>
      </c>
      <c r="O352" s="13">
        <f ca="1">IF(Table!E353= "Agriculture", 1,0)</f>
        <v>0</v>
      </c>
      <c r="X352" s="34">
        <f ca="1">(Table!O353/Table!I353)</f>
        <v>39715.4810478453</v>
      </c>
      <c r="Y352" s="35"/>
      <c r="Z352" s="25"/>
      <c r="AA352"/>
      <c r="AB352"/>
      <c r="AE352">
        <f ca="1">IF(Table!T353&gt;'Solution Basic XCEL'!$AI$2, 1,0)</f>
        <v>1</v>
      </c>
      <c r="AH352">
        <f ca="1">IF(Table!T353&gt;'Solution Basic XCEL'!$AI$2, 1,0)</f>
        <v>1</v>
      </c>
      <c r="AJ352" t="s">
        <v>72</v>
      </c>
      <c r="AK352" s="28">
        <f ca="1">(Table!N353/Table!M353)</f>
        <v>0.91972441968647123</v>
      </c>
      <c r="AM352">
        <f ca="1">IF(AK352&lt;$AS$3, 1,0)</f>
        <v>0</v>
      </c>
    </row>
    <row r="353" spans="1:39" x14ac:dyDescent="0.3">
      <c r="A353" s="5">
        <f ca="1">IF(Table!B354= "Men", 1, 0)</f>
        <v>1</v>
      </c>
      <c r="B353" s="5">
        <f ca="1">IF(Table!B354 = "Women", 1, 0)</f>
        <v>0</v>
      </c>
      <c r="J353" s="12">
        <f ca="1">IF(Table!E354= "Health", 1,0)</f>
        <v>0</v>
      </c>
      <c r="K353" s="5">
        <f ca="1">IF(Table!E354= "Construction", 1,0)</f>
        <v>0</v>
      </c>
      <c r="L353" s="5">
        <f ca="1">IF(Table!E354= "Teaching", 1,0)</f>
        <v>0</v>
      </c>
      <c r="M353" s="5">
        <f ca="1">IF(Table!E354= "IT", 1,0)</f>
        <v>1</v>
      </c>
      <c r="N353" s="5">
        <f ca="1">IF(Table!E354= "General Work", 1,0)</f>
        <v>0</v>
      </c>
      <c r="O353" s="13">
        <f ca="1">IF(Table!E354= "Agriculture", 1,0)</f>
        <v>0</v>
      </c>
      <c r="X353" s="34">
        <f ca="1">(Table!O354/Table!I354)</f>
        <v>6139.2692273754874</v>
      </c>
      <c r="Y353" s="35"/>
      <c r="Z353" s="25"/>
      <c r="AA353"/>
      <c r="AB353"/>
      <c r="AE353">
        <f ca="1">IF(Table!T354&gt;'Solution Basic XCEL'!$AI$2, 1,0)</f>
        <v>0</v>
      </c>
      <c r="AH353">
        <f ca="1">IF(Table!T354&gt;'Solution Basic XCEL'!$AI$2, 1,0)</f>
        <v>0</v>
      </c>
      <c r="AJ353" t="s">
        <v>72</v>
      </c>
      <c r="AK353" s="28">
        <f ca="1">(Table!N354/Table!M354)</f>
        <v>0.2855789304332399</v>
      </c>
      <c r="AM353">
        <f ca="1">IF(AK353&lt;$AS$3, 1,0)</f>
        <v>1</v>
      </c>
    </row>
    <row r="354" spans="1:39" x14ac:dyDescent="0.3">
      <c r="A354" s="5">
        <f ca="1">IF(Table!B355= "Men", 1, 0)</f>
        <v>0</v>
      </c>
      <c r="B354" s="5">
        <f ca="1">IF(Table!B355 = "Women", 1, 0)</f>
        <v>1</v>
      </c>
      <c r="J354" s="12">
        <f ca="1">IF(Table!E355= "Health", 1,0)</f>
        <v>0</v>
      </c>
      <c r="K354" s="5">
        <f ca="1">IF(Table!E355= "Construction", 1,0)</f>
        <v>1</v>
      </c>
      <c r="L354" s="5">
        <f ca="1">IF(Table!E355= "Teaching", 1,0)</f>
        <v>0</v>
      </c>
      <c r="M354" s="5">
        <f ca="1">IF(Table!E355= "IT", 1,0)</f>
        <v>0</v>
      </c>
      <c r="N354" s="5">
        <f ca="1">IF(Table!E355= "General Work", 1,0)</f>
        <v>0</v>
      </c>
      <c r="O354" s="13">
        <f ca="1">IF(Table!E355= "Agriculture", 1,0)</f>
        <v>0</v>
      </c>
      <c r="X354" s="34">
        <f ca="1">(Table!O355/Table!I355)</f>
        <v>46386.548853571927</v>
      </c>
      <c r="Y354" s="35"/>
      <c r="Z354" s="25"/>
      <c r="AA354"/>
      <c r="AB354"/>
      <c r="AE354">
        <f ca="1">IF(Table!T355&gt;'Solution Basic XCEL'!$AI$2, 1,0)</f>
        <v>1</v>
      </c>
      <c r="AH354">
        <f ca="1">IF(Table!T355&gt;'Solution Basic XCEL'!$AI$2, 1,0)</f>
        <v>1</v>
      </c>
      <c r="AJ354" t="s">
        <v>72</v>
      </c>
      <c r="AK354" s="28">
        <f ca="1">(Table!N355/Table!M355)</f>
        <v>0.79336085168995374</v>
      </c>
      <c r="AM354">
        <f ca="1">IF(AK354&lt;$AS$3, 1,0)</f>
        <v>0</v>
      </c>
    </row>
    <row r="355" spans="1:39" x14ac:dyDescent="0.3">
      <c r="A355" s="5">
        <f ca="1">IF(Table!B356= "Men", 1, 0)</f>
        <v>1</v>
      </c>
      <c r="B355" s="5">
        <f ca="1">IF(Table!B356 = "Women", 1, 0)</f>
        <v>0</v>
      </c>
      <c r="J355" s="12">
        <f ca="1">IF(Table!E356= "Health", 1,0)</f>
        <v>0</v>
      </c>
      <c r="K355" s="5">
        <f ca="1">IF(Table!E356= "Construction", 1,0)</f>
        <v>0</v>
      </c>
      <c r="L355" s="5">
        <f ca="1">IF(Table!E356= "Teaching", 1,0)</f>
        <v>0</v>
      </c>
      <c r="M355" s="5">
        <f ca="1">IF(Table!E356= "IT", 1,0)</f>
        <v>0</v>
      </c>
      <c r="N355" s="5">
        <f ca="1">IF(Table!E356= "General Work", 1,0)</f>
        <v>0</v>
      </c>
      <c r="O355" s="13">
        <f ca="1">IF(Table!E356= "Agriculture", 1,0)</f>
        <v>1</v>
      </c>
      <c r="X355" s="34">
        <f ca="1">(Table!O356/Table!I356)</f>
        <v>46018.077484013971</v>
      </c>
      <c r="Y355" s="35"/>
      <c r="Z355" s="25"/>
      <c r="AA355"/>
      <c r="AB355"/>
      <c r="AE355">
        <f ca="1">IF(Table!T356&gt;'Solution Basic XCEL'!$AI$2, 1,0)</f>
        <v>1</v>
      </c>
      <c r="AH355">
        <f ca="1">IF(Table!T356&gt;'Solution Basic XCEL'!$AI$2, 1,0)</f>
        <v>1</v>
      </c>
      <c r="AJ355" t="s">
        <v>72</v>
      </c>
      <c r="AK355" s="28">
        <f ca="1">(Table!N356/Table!M356)</f>
        <v>0.31389450049033607</v>
      </c>
      <c r="AM355">
        <f ca="1">IF(AK355&lt;$AS$3, 1,0)</f>
        <v>0</v>
      </c>
    </row>
    <row r="356" spans="1:39" x14ac:dyDescent="0.3">
      <c r="A356" s="5">
        <f ca="1">IF(Table!B357= "Men", 1, 0)</f>
        <v>1</v>
      </c>
      <c r="B356" s="5">
        <f ca="1">IF(Table!B357 = "Women", 1, 0)</f>
        <v>0</v>
      </c>
      <c r="J356" s="12">
        <f ca="1">IF(Table!E357= "Health", 1,0)</f>
        <v>1</v>
      </c>
      <c r="K356" s="5">
        <f ca="1">IF(Table!E357= "Construction", 1,0)</f>
        <v>0</v>
      </c>
      <c r="L356" s="5">
        <f ca="1">IF(Table!E357= "Teaching", 1,0)</f>
        <v>0</v>
      </c>
      <c r="M356" s="5">
        <f ca="1">IF(Table!E357= "IT", 1,0)</f>
        <v>0</v>
      </c>
      <c r="N356" s="5">
        <f ca="1">IF(Table!E357= "General Work", 1,0)</f>
        <v>0</v>
      </c>
      <c r="O356" s="13">
        <f ca="1">IF(Table!E357= "Agriculture", 1,0)</f>
        <v>0</v>
      </c>
      <c r="X356" s="34">
        <f ca="1">(Table!O357/Table!I357)</f>
        <v>45235.12245696121</v>
      </c>
      <c r="Y356" s="35"/>
      <c r="Z356" s="25"/>
      <c r="AA356"/>
      <c r="AB356"/>
      <c r="AE356">
        <f ca="1">IF(Table!T357&gt;'Solution Basic XCEL'!$AI$2, 1,0)</f>
        <v>1</v>
      </c>
      <c r="AH356">
        <f ca="1">IF(Table!T357&gt;'Solution Basic XCEL'!$AI$2, 1,0)</f>
        <v>1</v>
      </c>
      <c r="AJ356" t="s">
        <v>72</v>
      </c>
      <c r="AK356" s="28">
        <f ca="1">(Table!N357/Table!M357)</f>
        <v>0.33231130611487325</v>
      </c>
      <c r="AM356">
        <f ca="1">IF(AK356&lt;$AS$3, 1,0)</f>
        <v>0</v>
      </c>
    </row>
    <row r="357" spans="1:39" x14ac:dyDescent="0.3">
      <c r="A357" s="5">
        <f ca="1">IF(Table!B358= "Men", 1, 0)</f>
        <v>1</v>
      </c>
      <c r="B357" s="5">
        <f ca="1">IF(Table!B358 = "Women", 1, 0)</f>
        <v>0</v>
      </c>
      <c r="J357" s="12">
        <f ca="1">IF(Table!E358= "Health", 1,0)</f>
        <v>0</v>
      </c>
      <c r="K357" s="5">
        <f ca="1">IF(Table!E358= "Construction", 1,0)</f>
        <v>0</v>
      </c>
      <c r="L357" s="5">
        <f ca="1">IF(Table!E358= "Teaching", 1,0)</f>
        <v>1</v>
      </c>
      <c r="M357" s="5">
        <f ca="1">IF(Table!E358= "IT", 1,0)</f>
        <v>0</v>
      </c>
      <c r="N357" s="5">
        <f ca="1">IF(Table!E358= "General Work", 1,0)</f>
        <v>0</v>
      </c>
      <c r="O357" s="13">
        <f ca="1">IF(Table!E358= "Agriculture", 1,0)</f>
        <v>0</v>
      </c>
      <c r="X357" s="34">
        <f ca="1">(Table!O358/Table!I358)</f>
        <v>88118.046543856515</v>
      </c>
      <c r="Y357" s="35"/>
      <c r="Z357" s="25"/>
      <c r="AA357"/>
      <c r="AB357"/>
      <c r="AE357">
        <f ca="1">IF(Table!T358&gt;'Solution Basic XCEL'!$AI$2, 1,0)</f>
        <v>1</v>
      </c>
      <c r="AH357">
        <f ca="1">IF(Table!T358&gt;'Solution Basic XCEL'!$AI$2, 1,0)</f>
        <v>1</v>
      </c>
      <c r="AJ357" t="s">
        <v>72</v>
      </c>
      <c r="AK357" s="28">
        <f ca="1">(Table!N358/Table!M358)</f>
        <v>0.12605495446142001</v>
      </c>
      <c r="AM357">
        <f ca="1">IF(AK357&lt;$AS$3, 1,0)</f>
        <v>1</v>
      </c>
    </row>
    <row r="358" spans="1:39" x14ac:dyDescent="0.3">
      <c r="A358" s="5">
        <f ca="1">IF(Table!B359= "Men", 1, 0)</f>
        <v>0</v>
      </c>
      <c r="B358" s="5">
        <f ca="1">IF(Table!B359 = "Women", 1, 0)</f>
        <v>1</v>
      </c>
      <c r="J358" s="12">
        <f ca="1">IF(Table!E359= "Health", 1,0)</f>
        <v>0</v>
      </c>
      <c r="K358" s="5">
        <f ca="1">IF(Table!E359= "Construction", 1,0)</f>
        <v>0</v>
      </c>
      <c r="L358" s="5">
        <f ca="1">IF(Table!E359= "Teaching", 1,0)</f>
        <v>0</v>
      </c>
      <c r="M358" s="5">
        <f ca="1">IF(Table!E359= "IT", 1,0)</f>
        <v>1</v>
      </c>
      <c r="N358" s="5">
        <f ca="1">IF(Table!E359= "General Work", 1,0)</f>
        <v>0</v>
      </c>
      <c r="O358" s="13">
        <f ca="1">IF(Table!E359= "Agriculture", 1,0)</f>
        <v>0</v>
      </c>
      <c r="X358" s="34">
        <f ca="1">(Table!O359/Table!I359)</f>
        <v>20363.235361160536</v>
      </c>
      <c r="Y358" s="35"/>
      <c r="Z358" s="25"/>
      <c r="AA358"/>
      <c r="AB358"/>
      <c r="AE358">
        <f ca="1">IF(Table!T359&gt;'Solution Basic XCEL'!$AI$2, 1,0)</f>
        <v>1</v>
      </c>
      <c r="AH358">
        <f ca="1">IF(Table!T359&gt;'Solution Basic XCEL'!$AI$2, 1,0)</f>
        <v>1</v>
      </c>
      <c r="AJ358" t="s">
        <v>72</v>
      </c>
      <c r="AK358" s="28">
        <f ca="1">(Table!N359/Table!M359)</f>
        <v>0.31107371494943015</v>
      </c>
      <c r="AM358">
        <f ca="1">IF(AK358&lt;$AS$3, 1,0)</f>
        <v>0</v>
      </c>
    </row>
    <row r="359" spans="1:39" x14ac:dyDescent="0.3">
      <c r="A359" s="5">
        <f ca="1">IF(Table!B360= "Men", 1, 0)</f>
        <v>0</v>
      </c>
      <c r="B359" s="5">
        <f ca="1">IF(Table!B360 = "Women", 1, 0)</f>
        <v>1</v>
      </c>
      <c r="J359" s="12">
        <f ca="1">IF(Table!E360= "Health", 1,0)</f>
        <v>0</v>
      </c>
      <c r="K359" s="5">
        <f ca="1">IF(Table!E360= "Construction", 1,0)</f>
        <v>0</v>
      </c>
      <c r="L359" s="5">
        <f ca="1">IF(Table!E360= "Teaching", 1,0)</f>
        <v>1</v>
      </c>
      <c r="M359" s="5">
        <f ca="1">IF(Table!E360= "IT", 1,0)</f>
        <v>0</v>
      </c>
      <c r="N359" s="5">
        <f ca="1">IF(Table!E360= "General Work", 1,0)</f>
        <v>0</v>
      </c>
      <c r="O359" s="13">
        <f ca="1">IF(Table!E360= "Agriculture", 1,0)</f>
        <v>0</v>
      </c>
      <c r="X359" s="34">
        <f ca="1">(Table!O360/Table!I360)</f>
        <v>45547.567510766552</v>
      </c>
      <c r="Y359" s="35"/>
      <c r="Z359" s="25"/>
      <c r="AA359"/>
      <c r="AB359"/>
      <c r="AE359">
        <f ca="1">IF(Table!T360&gt;'Solution Basic XCEL'!$AI$2, 1,0)</f>
        <v>1</v>
      </c>
      <c r="AH359">
        <f ca="1">IF(Table!T360&gt;'Solution Basic XCEL'!$AI$2, 1,0)</f>
        <v>1</v>
      </c>
      <c r="AJ359" t="s">
        <v>72</v>
      </c>
      <c r="AK359" s="28">
        <f ca="1">(Table!N360/Table!M360)</f>
        <v>0.68145988893770171</v>
      </c>
      <c r="AM359">
        <f ca="1">IF(AK359&lt;$AS$3, 1,0)</f>
        <v>0</v>
      </c>
    </row>
    <row r="360" spans="1:39" x14ac:dyDescent="0.3">
      <c r="A360" s="5">
        <f ca="1">IF(Table!B361= "Men", 1, 0)</f>
        <v>1</v>
      </c>
      <c r="B360" s="5">
        <f ca="1">IF(Table!B361 = "Women", 1, 0)</f>
        <v>0</v>
      </c>
      <c r="J360" s="12">
        <f ca="1">IF(Table!E361= "Health", 1,0)</f>
        <v>0</v>
      </c>
      <c r="K360" s="5">
        <f ca="1">IF(Table!E361= "Construction", 1,0)</f>
        <v>0</v>
      </c>
      <c r="L360" s="5">
        <f ca="1">IF(Table!E361= "Teaching", 1,0)</f>
        <v>0</v>
      </c>
      <c r="M360" s="5">
        <f ca="1">IF(Table!E361= "IT", 1,0)</f>
        <v>0</v>
      </c>
      <c r="N360" s="5">
        <f ca="1">IF(Table!E361= "General Work", 1,0)</f>
        <v>1</v>
      </c>
      <c r="O360" s="13">
        <f ca="1">IF(Table!E361= "Agriculture", 1,0)</f>
        <v>0</v>
      </c>
      <c r="X360" s="34">
        <f ca="1">(Table!O361/Table!I361)</f>
        <v>24829.188929331678</v>
      </c>
      <c r="Y360" s="35"/>
      <c r="Z360" s="25"/>
      <c r="AA360"/>
      <c r="AB360"/>
      <c r="AE360">
        <f ca="1">IF(Table!T361&gt;'Solution Basic XCEL'!$AI$2, 1,0)</f>
        <v>1</v>
      </c>
      <c r="AH360">
        <f ca="1">IF(Table!T361&gt;'Solution Basic XCEL'!$AI$2, 1,0)</f>
        <v>1</v>
      </c>
      <c r="AJ360" t="s">
        <v>72</v>
      </c>
      <c r="AK360" s="28">
        <f ca="1">(Table!N361/Table!M361)</f>
        <v>0.85546886572498693</v>
      </c>
      <c r="AM360">
        <f ca="1">IF(AK360&lt;$AS$3, 1,0)</f>
        <v>0</v>
      </c>
    </row>
    <row r="361" spans="1:39" x14ac:dyDescent="0.3">
      <c r="A361" s="5">
        <f ca="1">IF(Table!B362= "Men", 1, 0)</f>
        <v>0</v>
      </c>
      <c r="B361" s="5">
        <f ca="1">IF(Table!B362 = "Women", 1, 0)</f>
        <v>1</v>
      </c>
      <c r="J361" s="12">
        <f ca="1">IF(Table!E362= "Health", 1,0)</f>
        <v>0</v>
      </c>
      <c r="K361" s="5">
        <f ca="1">IF(Table!E362= "Construction", 1,0)</f>
        <v>0</v>
      </c>
      <c r="L361" s="5">
        <f ca="1">IF(Table!E362= "Teaching", 1,0)</f>
        <v>0</v>
      </c>
      <c r="M361" s="5">
        <f ca="1">IF(Table!E362= "IT", 1,0)</f>
        <v>1</v>
      </c>
      <c r="N361" s="5">
        <f ca="1">IF(Table!E362= "General Work", 1,0)</f>
        <v>0</v>
      </c>
      <c r="O361" s="13">
        <f ca="1">IF(Table!E362= "Agriculture", 1,0)</f>
        <v>0</v>
      </c>
      <c r="X361" s="34">
        <f ca="1">(Table!O362/Table!I362)</f>
        <v>66437.866568230253</v>
      </c>
      <c r="Y361" s="35"/>
      <c r="Z361" s="25"/>
      <c r="AA361"/>
      <c r="AB361"/>
      <c r="AE361">
        <f ca="1">IF(Table!T362&gt;'Solution Basic XCEL'!$AI$2, 1,0)</f>
        <v>1</v>
      </c>
      <c r="AH361">
        <f ca="1">IF(Table!T362&gt;'Solution Basic XCEL'!$AI$2, 1,0)</f>
        <v>1</v>
      </c>
      <c r="AJ361" t="s">
        <v>72</v>
      </c>
      <c r="AK361" s="28">
        <f ca="1">(Table!N362/Table!M362)</f>
        <v>0.88862803653636369</v>
      </c>
      <c r="AM361">
        <f ca="1">IF(AK361&lt;$AS$3, 1,0)</f>
        <v>0</v>
      </c>
    </row>
    <row r="362" spans="1:39" x14ac:dyDescent="0.3">
      <c r="A362" s="5">
        <f ca="1">IF(Table!B363= "Men", 1, 0)</f>
        <v>1</v>
      </c>
      <c r="B362" s="5">
        <f ca="1">IF(Table!B363 = "Women", 1, 0)</f>
        <v>0</v>
      </c>
      <c r="J362" s="12">
        <f ca="1">IF(Table!E363= "Health", 1,0)</f>
        <v>1</v>
      </c>
      <c r="K362" s="5">
        <f ca="1">IF(Table!E363= "Construction", 1,0)</f>
        <v>0</v>
      </c>
      <c r="L362" s="5">
        <f ca="1">IF(Table!E363= "Teaching", 1,0)</f>
        <v>0</v>
      </c>
      <c r="M362" s="5">
        <f ca="1">IF(Table!E363= "IT", 1,0)</f>
        <v>0</v>
      </c>
      <c r="N362" s="5">
        <f ca="1">IF(Table!E363= "General Work", 1,0)</f>
        <v>0</v>
      </c>
      <c r="O362" s="13">
        <f ca="1">IF(Table!E363= "Agriculture", 1,0)</f>
        <v>0</v>
      </c>
      <c r="X362" s="34">
        <f ca="1">(Table!O363/Table!I363)</f>
        <v>13796.457006214456</v>
      </c>
      <c r="Y362" s="35"/>
      <c r="Z362" s="25"/>
      <c r="AA362"/>
      <c r="AB362"/>
      <c r="AE362">
        <f ca="1">IF(Table!T363&gt;'Solution Basic XCEL'!$AI$2, 1,0)</f>
        <v>1</v>
      </c>
      <c r="AH362">
        <f ca="1">IF(Table!T363&gt;'Solution Basic XCEL'!$AI$2, 1,0)</f>
        <v>1</v>
      </c>
      <c r="AJ362" t="s">
        <v>72</v>
      </c>
      <c r="AK362" s="28">
        <f ca="1">(Table!N363/Table!M363)</f>
        <v>0.503305074700379</v>
      </c>
      <c r="AM362">
        <f ca="1">IF(AK362&lt;$AS$3, 1,0)</f>
        <v>0</v>
      </c>
    </row>
    <row r="363" spans="1:39" x14ac:dyDescent="0.3">
      <c r="A363" s="5">
        <f ca="1">IF(Table!B364= "Men", 1, 0)</f>
        <v>0</v>
      </c>
      <c r="B363" s="5">
        <f ca="1">IF(Table!B364 = "Women", 1, 0)</f>
        <v>1</v>
      </c>
      <c r="J363" s="12">
        <f ca="1">IF(Table!E364= "Health", 1,0)</f>
        <v>0</v>
      </c>
      <c r="K363" s="5">
        <f ca="1">IF(Table!E364= "Construction", 1,0)</f>
        <v>1</v>
      </c>
      <c r="L363" s="5">
        <f ca="1">IF(Table!E364= "Teaching", 1,0)</f>
        <v>0</v>
      </c>
      <c r="M363" s="5">
        <f ca="1">IF(Table!E364= "IT", 1,0)</f>
        <v>0</v>
      </c>
      <c r="N363" s="5">
        <f ca="1">IF(Table!E364= "General Work", 1,0)</f>
        <v>0</v>
      </c>
      <c r="O363" s="13">
        <f ca="1">IF(Table!E364= "Agriculture", 1,0)</f>
        <v>0</v>
      </c>
      <c r="X363" s="34">
        <f ca="1">(Table!O364/Table!I364)</f>
        <v>11987.766331054676</v>
      </c>
      <c r="Y363" s="35"/>
      <c r="Z363" s="25"/>
      <c r="AA363"/>
      <c r="AB363"/>
      <c r="AE363">
        <f ca="1">IF(Table!T364&gt;'Solution Basic XCEL'!$AI$2, 1,0)</f>
        <v>1</v>
      </c>
      <c r="AH363">
        <f ca="1">IF(Table!T364&gt;'Solution Basic XCEL'!$AI$2, 1,0)</f>
        <v>1</v>
      </c>
      <c r="AJ363" t="s">
        <v>72</v>
      </c>
      <c r="AK363" s="28">
        <f ca="1">(Table!N364/Table!M364)</f>
        <v>0.20460822872374451</v>
      </c>
      <c r="AM363">
        <f ca="1">IF(AK363&lt;$AS$3, 1,0)</f>
        <v>1</v>
      </c>
    </row>
    <row r="364" spans="1:39" x14ac:dyDescent="0.3">
      <c r="A364" s="5">
        <f ca="1">IF(Table!B365= "Men", 1, 0)</f>
        <v>1</v>
      </c>
      <c r="B364" s="5">
        <f ca="1">IF(Table!B365 = "Women", 1, 0)</f>
        <v>0</v>
      </c>
      <c r="J364" s="12">
        <f ca="1">IF(Table!E365= "Health", 1,0)</f>
        <v>0</v>
      </c>
      <c r="K364" s="5">
        <f ca="1">IF(Table!E365= "Construction", 1,0)</f>
        <v>0</v>
      </c>
      <c r="L364" s="5">
        <f ca="1">IF(Table!E365= "Teaching", 1,0)</f>
        <v>0</v>
      </c>
      <c r="M364" s="5">
        <f ca="1">IF(Table!E365= "IT", 1,0)</f>
        <v>1</v>
      </c>
      <c r="N364" s="5">
        <f ca="1">IF(Table!E365= "General Work", 1,0)</f>
        <v>0</v>
      </c>
      <c r="O364" s="13">
        <f ca="1">IF(Table!E365= "Agriculture", 1,0)</f>
        <v>0</v>
      </c>
      <c r="X364" s="34">
        <f ca="1">(Table!O365/Table!I365)</f>
        <v>69166.504100613485</v>
      </c>
      <c r="Y364" s="35"/>
      <c r="Z364" s="25"/>
      <c r="AA364"/>
      <c r="AB364"/>
      <c r="AE364">
        <f ca="1">IF(Table!T365&gt;'Solution Basic XCEL'!$AI$2, 1,0)</f>
        <v>1</v>
      </c>
      <c r="AH364">
        <f ca="1">IF(Table!T365&gt;'Solution Basic XCEL'!$AI$2, 1,0)</f>
        <v>1</v>
      </c>
      <c r="AJ364" t="s">
        <v>72</v>
      </c>
      <c r="AK364" s="28">
        <f ca="1">(Table!N365/Table!M365)</f>
        <v>0.38251262274155529</v>
      </c>
      <c r="AM364">
        <f ca="1">IF(AK364&lt;$AS$3, 1,0)</f>
        <v>0</v>
      </c>
    </row>
    <row r="365" spans="1:39" x14ac:dyDescent="0.3">
      <c r="A365" s="5">
        <f ca="1">IF(Table!B366= "Men", 1, 0)</f>
        <v>1</v>
      </c>
      <c r="B365" s="5">
        <f ca="1">IF(Table!B366 = "Women", 1, 0)</f>
        <v>0</v>
      </c>
      <c r="J365" s="12">
        <f ca="1">IF(Table!E366= "Health", 1,0)</f>
        <v>0</v>
      </c>
      <c r="K365" s="5">
        <f ca="1">IF(Table!E366= "Construction", 1,0)</f>
        <v>0</v>
      </c>
      <c r="L365" s="5">
        <f ca="1">IF(Table!E366= "Teaching", 1,0)</f>
        <v>0</v>
      </c>
      <c r="M365" s="5">
        <f ca="1">IF(Table!E366= "IT", 1,0)</f>
        <v>0</v>
      </c>
      <c r="N365" s="5">
        <f ca="1">IF(Table!E366= "General Work", 1,0)</f>
        <v>0</v>
      </c>
      <c r="O365" s="13">
        <f ca="1">IF(Table!E366= "Agriculture", 1,0)</f>
        <v>1</v>
      </c>
      <c r="X365" s="34">
        <f ca="1">(Table!O366/Table!I366)</f>
        <v>16953.794512013472</v>
      </c>
      <c r="Y365" s="35"/>
      <c r="Z365" s="25"/>
      <c r="AA365"/>
      <c r="AB365"/>
      <c r="AE365">
        <f ca="1">IF(Table!T366&gt;'Solution Basic XCEL'!$AI$2, 1,0)</f>
        <v>1</v>
      </c>
      <c r="AH365">
        <f ca="1">IF(Table!T366&gt;'Solution Basic XCEL'!$AI$2, 1,0)</f>
        <v>1</v>
      </c>
      <c r="AJ365" t="s">
        <v>72</v>
      </c>
      <c r="AK365" s="28">
        <f ca="1">(Table!N366/Table!M366)</f>
        <v>0.92179190369533326</v>
      </c>
      <c r="AM365">
        <f ca="1">IF(AK365&lt;$AS$3, 1,0)</f>
        <v>0</v>
      </c>
    </row>
    <row r="366" spans="1:39" x14ac:dyDescent="0.3">
      <c r="A366" s="5">
        <f ca="1">IF(Table!B367= "Men", 1, 0)</f>
        <v>0</v>
      </c>
      <c r="B366" s="5">
        <f ca="1">IF(Table!B367 = "Women", 1, 0)</f>
        <v>1</v>
      </c>
      <c r="J366" s="12">
        <f ca="1">IF(Table!E367= "Health", 1,0)</f>
        <v>0</v>
      </c>
      <c r="K366" s="5">
        <f ca="1">IF(Table!E367= "Construction", 1,0)</f>
        <v>0</v>
      </c>
      <c r="L366" s="5">
        <f ca="1">IF(Table!E367= "Teaching", 1,0)</f>
        <v>0</v>
      </c>
      <c r="M366" s="5">
        <f ca="1">IF(Table!E367= "IT", 1,0)</f>
        <v>1</v>
      </c>
      <c r="N366" s="5">
        <f ca="1">IF(Table!E367= "General Work", 1,0)</f>
        <v>0</v>
      </c>
      <c r="O366" s="13">
        <f ca="1">IF(Table!E367= "Agriculture", 1,0)</f>
        <v>0</v>
      </c>
      <c r="X366" s="34">
        <f ca="1">(Table!O367/Table!I367)</f>
        <v>42544.002582269059</v>
      </c>
      <c r="Y366" s="35"/>
      <c r="Z366" s="25"/>
      <c r="AA366"/>
      <c r="AB366"/>
      <c r="AE366">
        <f ca="1">IF(Table!T367&gt;'Solution Basic XCEL'!$AI$2, 1,0)</f>
        <v>0</v>
      </c>
      <c r="AH366">
        <f ca="1">IF(Table!T367&gt;'Solution Basic XCEL'!$AI$2, 1,0)</f>
        <v>0</v>
      </c>
      <c r="AJ366" t="s">
        <v>72</v>
      </c>
      <c r="AK366" s="28">
        <f ca="1">(Table!N367/Table!M367)</f>
        <v>0.35463152304281742</v>
      </c>
      <c r="AM366">
        <f ca="1">IF(AK366&lt;$AS$3, 1,0)</f>
        <v>0</v>
      </c>
    </row>
    <row r="367" spans="1:39" x14ac:dyDescent="0.3">
      <c r="A367" s="5">
        <f ca="1">IF(Table!B368= "Men", 1, 0)</f>
        <v>1</v>
      </c>
      <c r="B367" s="5">
        <f ca="1">IF(Table!B368 = "Women", 1, 0)</f>
        <v>0</v>
      </c>
      <c r="J367" s="12">
        <f ca="1">IF(Table!E368= "Health", 1,0)</f>
        <v>0</v>
      </c>
      <c r="K367" s="5">
        <f ca="1">IF(Table!E368= "Construction", 1,0)</f>
        <v>0</v>
      </c>
      <c r="L367" s="5">
        <f ca="1">IF(Table!E368= "Teaching", 1,0)</f>
        <v>1</v>
      </c>
      <c r="M367" s="5">
        <f ca="1">IF(Table!E368= "IT", 1,0)</f>
        <v>0</v>
      </c>
      <c r="N367" s="5">
        <f ca="1">IF(Table!E368= "General Work", 1,0)</f>
        <v>0</v>
      </c>
      <c r="O367" s="13">
        <f ca="1">IF(Table!E368= "Agriculture", 1,0)</f>
        <v>0</v>
      </c>
      <c r="X367" s="34">
        <f ca="1">(Table!O368/Table!I368)</f>
        <v>36867.396882653455</v>
      </c>
      <c r="Y367" s="35"/>
      <c r="Z367" s="25"/>
      <c r="AA367"/>
      <c r="AB367"/>
      <c r="AE367">
        <f ca="1">IF(Table!T368&gt;'Solution Basic XCEL'!$AI$2, 1,0)</f>
        <v>1</v>
      </c>
      <c r="AH367">
        <f ca="1">IF(Table!T368&gt;'Solution Basic XCEL'!$AI$2, 1,0)</f>
        <v>1</v>
      </c>
      <c r="AJ367" t="s">
        <v>72</v>
      </c>
      <c r="AK367" s="28">
        <f ca="1">(Table!N368/Table!M368)</f>
        <v>0.97816883132320398</v>
      </c>
      <c r="AM367">
        <f ca="1">IF(AK367&lt;$AS$3, 1,0)</f>
        <v>0</v>
      </c>
    </row>
    <row r="368" spans="1:39" x14ac:dyDescent="0.3">
      <c r="A368" s="5">
        <f ca="1">IF(Table!B369= "Men", 1, 0)</f>
        <v>0</v>
      </c>
      <c r="B368" s="5">
        <f ca="1">IF(Table!B369 = "Women", 1, 0)</f>
        <v>1</v>
      </c>
      <c r="J368" s="12">
        <f ca="1">IF(Table!E369= "Health", 1,0)</f>
        <v>0</v>
      </c>
      <c r="K368" s="5">
        <f ca="1">IF(Table!E369= "Construction", 1,0)</f>
        <v>0</v>
      </c>
      <c r="L368" s="5">
        <f ca="1">IF(Table!E369= "Teaching", 1,0)</f>
        <v>0</v>
      </c>
      <c r="M368" s="5">
        <f ca="1">IF(Table!E369= "IT", 1,0)</f>
        <v>0</v>
      </c>
      <c r="N368" s="5">
        <f ca="1">IF(Table!E369= "General Work", 1,0)</f>
        <v>0</v>
      </c>
      <c r="O368" s="13">
        <f ca="1">IF(Table!E369= "Agriculture", 1,0)</f>
        <v>1</v>
      </c>
      <c r="X368" s="34">
        <f ca="1">(Table!O369/Table!I369)</f>
        <v>4041.2100570078364</v>
      </c>
      <c r="Y368" s="35"/>
      <c r="Z368" s="25"/>
      <c r="AA368"/>
      <c r="AB368"/>
      <c r="AE368">
        <f ca="1">IF(Table!T369&gt;'Solution Basic XCEL'!$AI$2, 1,0)</f>
        <v>0</v>
      </c>
      <c r="AH368">
        <f ca="1">IF(Table!T369&gt;'Solution Basic XCEL'!$AI$2, 1,0)</f>
        <v>0</v>
      </c>
      <c r="AJ368" t="s">
        <v>72</v>
      </c>
      <c r="AK368" s="28">
        <f ca="1">(Table!N369/Table!M369)</f>
        <v>0.14594357920139556</v>
      </c>
      <c r="AM368">
        <f ca="1">IF(AK368&lt;$AS$3, 1,0)</f>
        <v>1</v>
      </c>
    </row>
    <row r="369" spans="1:39" x14ac:dyDescent="0.3">
      <c r="A369" s="5">
        <f ca="1">IF(Table!B370= "Men", 1, 0)</f>
        <v>0</v>
      </c>
      <c r="B369" s="5">
        <f ca="1">IF(Table!B370 = "Women", 1, 0)</f>
        <v>1</v>
      </c>
      <c r="J369" s="12">
        <f ca="1">IF(Table!E370= "Health", 1,0)</f>
        <v>0</v>
      </c>
      <c r="K369" s="5">
        <f ca="1">IF(Table!E370= "Construction", 1,0)</f>
        <v>0</v>
      </c>
      <c r="L369" s="5">
        <f ca="1">IF(Table!E370= "Teaching", 1,0)</f>
        <v>0</v>
      </c>
      <c r="M369" s="5">
        <f ca="1">IF(Table!E370= "IT", 1,0)</f>
        <v>0</v>
      </c>
      <c r="N369" s="5">
        <f ca="1">IF(Table!E370= "General Work", 1,0)</f>
        <v>1</v>
      </c>
      <c r="O369" s="13">
        <f ca="1">IF(Table!E370= "Agriculture", 1,0)</f>
        <v>0</v>
      </c>
      <c r="X369" s="34">
        <f ca="1">(Table!O370/Table!I370)</f>
        <v>29316.343483010776</v>
      </c>
      <c r="Y369" s="35"/>
      <c r="Z369" s="25"/>
      <c r="AA369"/>
      <c r="AB369"/>
      <c r="AE369">
        <f ca="1">IF(Table!T370&gt;'Solution Basic XCEL'!$AI$2, 1,0)</f>
        <v>1</v>
      </c>
      <c r="AH369">
        <f ca="1">IF(Table!T370&gt;'Solution Basic XCEL'!$AI$2, 1,0)</f>
        <v>1</v>
      </c>
      <c r="AJ369" t="s">
        <v>72</v>
      </c>
      <c r="AK369" s="28">
        <f ca="1">(Table!N370/Table!M370)</f>
        <v>0.87836771572459893</v>
      </c>
      <c r="AM369">
        <f ca="1">IF(AK369&lt;$AS$3, 1,0)</f>
        <v>0</v>
      </c>
    </row>
    <row r="370" spans="1:39" x14ac:dyDescent="0.3">
      <c r="A370" s="5">
        <f ca="1">IF(Table!B371= "Men", 1, 0)</f>
        <v>0</v>
      </c>
      <c r="B370" s="5">
        <f ca="1">IF(Table!B371 = "Women", 1, 0)</f>
        <v>1</v>
      </c>
      <c r="J370" s="12">
        <f ca="1">IF(Table!E371= "Health", 1,0)</f>
        <v>0</v>
      </c>
      <c r="K370" s="5">
        <f ca="1">IF(Table!E371= "Construction", 1,0)</f>
        <v>0</v>
      </c>
      <c r="L370" s="5">
        <f ca="1">IF(Table!E371= "Teaching", 1,0)</f>
        <v>0</v>
      </c>
      <c r="M370" s="5">
        <f ca="1">IF(Table!E371= "IT", 1,0)</f>
        <v>0</v>
      </c>
      <c r="N370" s="5">
        <f ca="1">IF(Table!E371= "General Work", 1,0)</f>
        <v>0</v>
      </c>
      <c r="O370" s="13">
        <f ca="1">IF(Table!E371= "Agriculture", 1,0)</f>
        <v>1</v>
      </c>
      <c r="X370" s="34">
        <f ca="1">(Table!O371/Table!I371)</f>
        <v>19116.157493406074</v>
      </c>
      <c r="Y370" s="35"/>
      <c r="Z370" s="25"/>
      <c r="AA370"/>
      <c r="AB370"/>
      <c r="AE370">
        <f ca="1">IF(Table!T371&gt;'Solution Basic XCEL'!$AI$2, 1,0)</f>
        <v>1</v>
      </c>
      <c r="AH370">
        <f ca="1">IF(Table!T371&gt;'Solution Basic XCEL'!$AI$2, 1,0)</f>
        <v>1</v>
      </c>
      <c r="AJ370" t="s">
        <v>72</v>
      </c>
      <c r="AK370" s="28">
        <f ca="1">(Table!N371/Table!M371)</f>
        <v>0.55049265625159083</v>
      </c>
      <c r="AM370">
        <f ca="1">IF(AK370&lt;$AS$3, 1,0)</f>
        <v>0</v>
      </c>
    </row>
    <row r="371" spans="1:39" x14ac:dyDescent="0.3">
      <c r="A371" s="5">
        <f ca="1">IF(Table!B372= "Men", 1, 0)</f>
        <v>0</v>
      </c>
      <c r="B371" s="5">
        <f ca="1">IF(Table!B372 = "Women", 1, 0)</f>
        <v>1</v>
      </c>
      <c r="J371" s="12">
        <f ca="1">IF(Table!E372= "Health", 1,0)</f>
        <v>1</v>
      </c>
      <c r="K371" s="5">
        <f ca="1">IF(Table!E372= "Construction", 1,0)</f>
        <v>0</v>
      </c>
      <c r="L371" s="5">
        <f ca="1">IF(Table!E372= "Teaching", 1,0)</f>
        <v>0</v>
      </c>
      <c r="M371" s="5">
        <f ca="1">IF(Table!E372= "IT", 1,0)</f>
        <v>0</v>
      </c>
      <c r="N371" s="5">
        <f ca="1">IF(Table!E372= "General Work", 1,0)</f>
        <v>0</v>
      </c>
      <c r="O371" s="13">
        <f ca="1">IF(Table!E372= "Agriculture", 1,0)</f>
        <v>0</v>
      </c>
      <c r="X371" s="34">
        <f ca="1">(Table!O372/Table!I372)</f>
        <v>31260.787281260087</v>
      </c>
      <c r="Y371" s="35"/>
      <c r="Z371" s="25"/>
      <c r="AA371"/>
      <c r="AB371"/>
      <c r="AE371">
        <f ca="1">IF(Table!T372&gt;'Solution Basic XCEL'!$AI$2, 1,0)</f>
        <v>0</v>
      </c>
      <c r="AH371">
        <f ca="1">IF(Table!T372&gt;'Solution Basic XCEL'!$AI$2, 1,0)</f>
        <v>0</v>
      </c>
      <c r="AJ371" t="s">
        <v>72</v>
      </c>
      <c r="AK371" s="28">
        <f ca="1">(Table!N372/Table!M372)</f>
        <v>2.7931966054323021E-2</v>
      </c>
      <c r="AM371">
        <f ca="1">IF(AK371&lt;$AS$3, 1,0)</f>
        <v>1</v>
      </c>
    </row>
    <row r="372" spans="1:39" x14ac:dyDescent="0.3">
      <c r="A372" s="5">
        <f ca="1">IF(Table!B373= "Men", 1, 0)</f>
        <v>1</v>
      </c>
      <c r="B372" s="5">
        <f ca="1">IF(Table!B373 = "Women", 1, 0)</f>
        <v>0</v>
      </c>
      <c r="J372" s="12">
        <f ca="1">IF(Table!E373= "Health", 1,0)</f>
        <v>0</v>
      </c>
      <c r="K372" s="5">
        <f ca="1">IF(Table!E373= "Construction", 1,0)</f>
        <v>0</v>
      </c>
      <c r="L372" s="5">
        <f ca="1">IF(Table!E373= "Teaching", 1,0)</f>
        <v>1</v>
      </c>
      <c r="M372" s="5">
        <f ca="1">IF(Table!E373= "IT", 1,0)</f>
        <v>0</v>
      </c>
      <c r="N372" s="5">
        <f ca="1">IF(Table!E373= "General Work", 1,0)</f>
        <v>0</v>
      </c>
      <c r="O372" s="13">
        <f ca="1">IF(Table!E373= "Agriculture", 1,0)</f>
        <v>0</v>
      </c>
      <c r="X372" s="34">
        <f ca="1">(Table!O373/Table!I373)</f>
        <v>38586.419786048144</v>
      </c>
      <c r="Y372" s="35"/>
      <c r="Z372" s="25"/>
      <c r="AA372"/>
      <c r="AB372"/>
      <c r="AE372">
        <f ca="1">IF(Table!T373&gt;'Solution Basic XCEL'!$AI$2, 1,0)</f>
        <v>0</v>
      </c>
      <c r="AH372">
        <f ca="1">IF(Table!T373&gt;'Solution Basic XCEL'!$AI$2, 1,0)</f>
        <v>0</v>
      </c>
      <c r="AJ372" t="s">
        <v>72</v>
      </c>
      <c r="AK372" s="28">
        <f ca="1">(Table!N373/Table!M373)</f>
        <v>3.1222559134913785E-2</v>
      </c>
      <c r="AM372">
        <f ca="1">IF(AK372&lt;$AS$3, 1,0)</f>
        <v>1</v>
      </c>
    </row>
    <row r="373" spans="1:39" x14ac:dyDescent="0.3">
      <c r="A373" s="5">
        <f ca="1">IF(Table!B374= "Men", 1, 0)</f>
        <v>1</v>
      </c>
      <c r="B373" s="5">
        <f ca="1">IF(Table!B374 = "Women", 1, 0)</f>
        <v>0</v>
      </c>
      <c r="J373" s="12">
        <f ca="1">IF(Table!E374= "Health", 1,0)</f>
        <v>0</v>
      </c>
      <c r="K373" s="5">
        <f ca="1">IF(Table!E374= "Construction", 1,0)</f>
        <v>0</v>
      </c>
      <c r="L373" s="5">
        <f ca="1">IF(Table!E374= "Teaching", 1,0)</f>
        <v>0</v>
      </c>
      <c r="M373" s="5">
        <f ca="1">IF(Table!E374= "IT", 1,0)</f>
        <v>0</v>
      </c>
      <c r="N373" s="5">
        <f ca="1">IF(Table!E374= "General Work", 1,0)</f>
        <v>1</v>
      </c>
      <c r="O373" s="13">
        <f ca="1">IF(Table!E374= "Agriculture", 1,0)</f>
        <v>0</v>
      </c>
      <c r="X373" s="34">
        <f ca="1">(Table!O374/Table!I374)</f>
        <v>28541.268709037886</v>
      </c>
      <c r="Y373" s="35"/>
      <c r="Z373" s="25"/>
      <c r="AA373"/>
      <c r="AB373"/>
      <c r="AE373">
        <f ca="1">IF(Table!T374&gt;'Solution Basic XCEL'!$AI$2, 1,0)</f>
        <v>1</v>
      </c>
      <c r="AH373">
        <f ca="1">IF(Table!T374&gt;'Solution Basic XCEL'!$AI$2, 1,0)</f>
        <v>1</v>
      </c>
      <c r="AJ373" t="s">
        <v>72</v>
      </c>
      <c r="AK373" s="28">
        <f ca="1">(Table!N374/Table!M374)</f>
        <v>0.88410483114064264</v>
      </c>
      <c r="AM373">
        <f ca="1">IF(AK373&lt;$AS$3, 1,0)</f>
        <v>0</v>
      </c>
    </row>
    <row r="374" spans="1:39" x14ac:dyDescent="0.3">
      <c r="A374" s="5">
        <f ca="1">IF(Table!B375= "Men", 1, 0)</f>
        <v>1</v>
      </c>
      <c r="B374" s="5">
        <f ca="1">IF(Table!B375 = "Women", 1, 0)</f>
        <v>0</v>
      </c>
      <c r="J374" s="12">
        <f ca="1">IF(Table!E375= "Health", 1,0)</f>
        <v>0</v>
      </c>
      <c r="K374" s="5">
        <f ca="1">IF(Table!E375= "Construction", 1,0)</f>
        <v>0</v>
      </c>
      <c r="L374" s="5">
        <f ca="1">IF(Table!E375= "Teaching", 1,0)</f>
        <v>0</v>
      </c>
      <c r="M374" s="5">
        <f ca="1">IF(Table!E375= "IT", 1,0)</f>
        <v>0</v>
      </c>
      <c r="N374" s="5">
        <f ca="1">IF(Table!E375= "General Work", 1,0)</f>
        <v>0</v>
      </c>
      <c r="O374" s="13">
        <f ca="1">IF(Table!E375= "Agriculture", 1,0)</f>
        <v>1</v>
      </c>
      <c r="X374" s="34">
        <f ca="1">(Table!O375/Table!I375)</f>
        <v>39628.398333113095</v>
      </c>
      <c r="Y374" s="35"/>
      <c r="Z374" s="25"/>
      <c r="AA374"/>
      <c r="AB374"/>
      <c r="AE374">
        <f ca="1">IF(Table!T375&gt;'Solution Basic XCEL'!$AI$2, 1,0)</f>
        <v>1</v>
      </c>
      <c r="AH374">
        <f ca="1">IF(Table!T375&gt;'Solution Basic XCEL'!$AI$2, 1,0)</f>
        <v>1</v>
      </c>
      <c r="AJ374" t="s">
        <v>72</v>
      </c>
      <c r="AK374" s="28">
        <f ca="1">(Table!N375/Table!M375)</f>
        <v>0.28541519925329339</v>
      </c>
      <c r="AM374">
        <f ca="1">IF(AK374&lt;$AS$3, 1,0)</f>
        <v>1</v>
      </c>
    </row>
    <row r="375" spans="1:39" x14ac:dyDescent="0.3">
      <c r="A375" s="5">
        <f ca="1">IF(Table!B376= "Men", 1, 0)</f>
        <v>0</v>
      </c>
      <c r="B375" s="5">
        <f ca="1">IF(Table!B376 = "Women", 1, 0)</f>
        <v>1</v>
      </c>
      <c r="J375" s="12">
        <f ca="1">IF(Table!E376= "Health", 1,0)</f>
        <v>0</v>
      </c>
      <c r="K375" s="5">
        <f ca="1">IF(Table!E376= "Construction", 1,0)</f>
        <v>1</v>
      </c>
      <c r="L375" s="5">
        <f ca="1">IF(Table!E376= "Teaching", 1,0)</f>
        <v>0</v>
      </c>
      <c r="M375" s="5">
        <f ca="1">IF(Table!E376= "IT", 1,0)</f>
        <v>0</v>
      </c>
      <c r="N375" s="5">
        <f ca="1">IF(Table!E376= "General Work", 1,0)</f>
        <v>0</v>
      </c>
      <c r="O375" s="13">
        <f ca="1">IF(Table!E376= "Agriculture", 1,0)</f>
        <v>0</v>
      </c>
      <c r="X375" s="34">
        <f ca="1">(Table!O376/Table!I376)</f>
        <v>25496.564550602023</v>
      </c>
      <c r="Y375" s="35"/>
      <c r="Z375" s="25"/>
      <c r="AA375"/>
      <c r="AB375"/>
      <c r="AE375">
        <f ca="1">IF(Table!T376&gt;'Solution Basic XCEL'!$AI$2, 1,0)</f>
        <v>1</v>
      </c>
      <c r="AH375">
        <f ca="1">IF(Table!T376&gt;'Solution Basic XCEL'!$AI$2, 1,0)</f>
        <v>1</v>
      </c>
      <c r="AJ375" t="s">
        <v>72</v>
      </c>
      <c r="AK375" s="28">
        <f ca="1">(Table!N376/Table!M376)</f>
        <v>0.4944590687369228</v>
      </c>
      <c r="AM375">
        <f ca="1">IF(AK375&lt;$AS$3, 1,0)</f>
        <v>0</v>
      </c>
    </row>
    <row r="376" spans="1:39" x14ac:dyDescent="0.3">
      <c r="A376" s="5">
        <f ca="1">IF(Table!B377= "Men", 1, 0)</f>
        <v>1</v>
      </c>
      <c r="B376" s="5">
        <f ca="1">IF(Table!B377 = "Women", 1, 0)</f>
        <v>0</v>
      </c>
      <c r="J376" s="12">
        <f ca="1">IF(Table!E377= "Health", 1,0)</f>
        <v>0</v>
      </c>
      <c r="K376" s="5">
        <f ca="1">IF(Table!E377= "Construction", 1,0)</f>
        <v>0</v>
      </c>
      <c r="L376" s="5">
        <f ca="1">IF(Table!E377= "Teaching", 1,0)</f>
        <v>1</v>
      </c>
      <c r="M376" s="5">
        <f ca="1">IF(Table!E377= "IT", 1,0)</f>
        <v>0</v>
      </c>
      <c r="N376" s="5">
        <f ca="1">IF(Table!E377= "General Work", 1,0)</f>
        <v>0</v>
      </c>
      <c r="O376" s="13">
        <f ca="1">IF(Table!E377= "Agriculture", 1,0)</f>
        <v>0</v>
      </c>
      <c r="X376" s="34">
        <f ca="1">(Table!O377/Table!I377)</f>
        <v>19960.755551133483</v>
      </c>
      <c r="Y376" s="35"/>
      <c r="Z376" s="25"/>
      <c r="AA376"/>
      <c r="AB376"/>
      <c r="AE376">
        <f ca="1">IF(Table!T377&gt;'Solution Basic XCEL'!$AI$2, 1,0)</f>
        <v>1</v>
      </c>
      <c r="AH376">
        <f ca="1">IF(Table!T377&gt;'Solution Basic XCEL'!$AI$2, 1,0)</f>
        <v>1</v>
      </c>
      <c r="AJ376" t="s">
        <v>72</v>
      </c>
      <c r="AK376" s="28">
        <f ca="1">(Table!N377/Table!M377)</f>
        <v>0.70050589659311135</v>
      </c>
      <c r="AM376">
        <f ca="1">IF(AK376&lt;$AS$3, 1,0)</f>
        <v>0</v>
      </c>
    </row>
    <row r="377" spans="1:39" x14ac:dyDescent="0.3">
      <c r="A377" s="5">
        <f ca="1">IF(Table!B378= "Men", 1, 0)</f>
        <v>0</v>
      </c>
      <c r="B377" s="5">
        <f ca="1">IF(Table!B378 = "Women", 1, 0)</f>
        <v>1</v>
      </c>
      <c r="J377" s="12">
        <f ca="1">IF(Table!E378= "Health", 1,0)</f>
        <v>0</v>
      </c>
      <c r="K377" s="5">
        <f ca="1">IF(Table!E378= "Construction", 1,0)</f>
        <v>0</v>
      </c>
      <c r="L377" s="5">
        <f ca="1">IF(Table!E378= "Teaching", 1,0)</f>
        <v>0</v>
      </c>
      <c r="M377" s="5">
        <f ca="1">IF(Table!E378= "IT", 1,0)</f>
        <v>0</v>
      </c>
      <c r="N377" s="5">
        <f ca="1">IF(Table!E378= "General Work", 1,0)</f>
        <v>1</v>
      </c>
      <c r="O377" s="13">
        <f ca="1">IF(Table!E378= "Agriculture", 1,0)</f>
        <v>0</v>
      </c>
      <c r="X377" s="34">
        <f ca="1">(Table!O378/Table!I378)</f>
        <v>22203.582140153103</v>
      </c>
      <c r="Y377" s="35"/>
      <c r="Z377" s="25"/>
      <c r="AA377"/>
      <c r="AB377"/>
      <c r="AE377">
        <f ca="1">IF(Table!T378&gt;'Solution Basic XCEL'!$AI$2, 1,0)</f>
        <v>1</v>
      </c>
      <c r="AH377">
        <f ca="1">IF(Table!T378&gt;'Solution Basic XCEL'!$AI$2, 1,0)</f>
        <v>1</v>
      </c>
      <c r="AJ377" t="s">
        <v>72</v>
      </c>
      <c r="AK377" s="28">
        <f ca="1">(Table!N378/Table!M378)</f>
        <v>0.84261038744108796</v>
      </c>
      <c r="AM377">
        <f ca="1">IF(AK377&lt;$AS$3, 1,0)</f>
        <v>0</v>
      </c>
    </row>
    <row r="378" spans="1:39" x14ac:dyDescent="0.3">
      <c r="A378" s="5">
        <f ca="1">IF(Table!B379= "Men", 1, 0)</f>
        <v>1</v>
      </c>
      <c r="B378" s="5">
        <f ca="1">IF(Table!B379 = "Women", 1, 0)</f>
        <v>0</v>
      </c>
      <c r="J378" s="12">
        <f ca="1">IF(Table!E379= "Health", 1,0)</f>
        <v>1</v>
      </c>
      <c r="K378" s="5">
        <f ca="1">IF(Table!E379= "Construction", 1,0)</f>
        <v>0</v>
      </c>
      <c r="L378" s="5">
        <f ca="1">IF(Table!E379= "Teaching", 1,0)</f>
        <v>0</v>
      </c>
      <c r="M378" s="5">
        <f ca="1">IF(Table!E379= "IT", 1,0)</f>
        <v>0</v>
      </c>
      <c r="N378" s="5">
        <f ca="1">IF(Table!E379= "General Work", 1,0)</f>
        <v>0</v>
      </c>
      <c r="O378" s="13">
        <f ca="1">IF(Table!E379= "Agriculture", 1,0)</f>
        <v>0</v>
      </c>
      <c r="X378" s="34">
        <f ca="1">(Table!O379/Table!I379)</f>
        <v>41266.157516180196</v>
      </c>
      <c r="Y378" s="35"/>
      <c r="Z378" s="25"/>
      <c r="AA378"/>
      <c r="AB378"/>
      <c r="AE378">
        <f ca="1">IF(Table!T379&gt;'Solution Basic XCEL'!$AI$2, 1,0)</f>
        <v>1</v>
      </c>
      <c r="AH378">
        <f ca="1">IF(Table!T379&gt;'Solution Basic XCEL'!$AI$2, 1,0)</f>
        <v>1</v>
      </c>
      <c r="AJ378" t="s">
        <v>72</v>
      </c>
      <c r="AK378" s="28">
        <f ca="1">(Table!N379/Table!M379)</f>
        <v>0.14404647352966182</v>
      </c>
      <c r="AM378">
        <f ca="1">IF(AK378&lt;$AS$3, 1,0)</f>
        <v>1</v>
      </c>
    </row>
    <row r="379" spans="1:39" x14ac:dyDescent="0.3">
      <c r="A379" s="5">
        <f ca="1">IF(Table!B380= "Men", 1, 0)</f>
        <v>1</v>
      </c>
      <c r="B379" s="5">
        <f ca="1">IF(Table!B380 = "Women", 1, 0)</f>
        <v>0</v>
      </c>
      <c r="J379" s="12">
        <f ca="1">IF(Table!E380= "Health", 1,0)</f>
        <v>1</v>
      </c>
      <c r="K379" s="5">
        <f ca="1">IF(Table!E380= "Construction", 1,0)</f>
        <v>0</v>
      </c>
      <c r="L379" s="5">
        <f ca="1">IF(Table!E380= "Teaching", 1,0)</f>
        <v>0</v>
      </c>
      <c r="M379" s="5">
        <f ca="1">IF(Table!E380= "IT", 1,0)</f>
        <v>0</v>
      </c>
      <c r="N379" s="5">
        <f ca="1">IF(Table!E380= "General Work", 1,0)</f>
        <v>0</v>
      </c>
      <c r="O379" s="13">
        <f ca="1">IF(Table!E380= "Agriculture", 1,0)</f>
        <v>0</v>
      </c>
      <c r="X379" s="34">
        <f ca="1">(Table!O380/Table!I380)</f>
        <v>10383.523325588862</v>
      </c>
      <c r="Y379" s="35"/>
      <c r="Z379" s="25"/>
      <c r="AA379"/>
      <c r="AB379"/>
      <c r="AE379">
        <f ca="1">IF(Table!T380&gt;'Solution Basic XCEL'!$AI$2, 1,0)</f>
        <v>0</v>
      </c>
      <c r="AH379">
        <f ca="1">IF(Table!T380&gt;'Solution Basic XCEL'!$AI$2, 1,0)</f>
        <v>0</v>
      </c>
      <c r="AJ379" t="s">
        <v>72</v>
      </c>
      <c r="AK379" s="28">
        <f ca="1">(Table!N380/Table!M380)</f>
        <v>0.39315565401940467</v>
      </c>
      <c r="AM379">
        <f ca="1">IF(AK379&lt;$AS$3, 1,0)</f>
        <v>0</v>
      </c>
    </row>
    <row r="380" spans="1:39" x14ac:dyDescent="0.3">
      <c r="A380" s="5">
        <f ca="1">IF(Table!B381= "Men", 1, 0)</f>
        <v>1</v>
      </c>
      <c r="B380" s="5">
        <f ca="1">IF(Table!B381 = "Women", 1, 0)</f>
        <v>0</v>
      </c>
      <c r="J380" s="12">
        <f ca="1">IF(Table!E381= "Health", 1,0)</f>
        <v>0</v>
      </c>
      <c r="K380" s="5">
        <f ca="1">IF(Table!E381= "Construction", 1,0)</f>
        <v>0</v>
      </c>
      <c r="L380" s="5">
        <f ca="1">IF(Table!E381= "Teaching", 1,0)</f>
        <v>0</v>
      </c>
      <c r="M380" s="5">
        <f ca="1">IF(Table!E381= "IT", 1,0)</f>
        <v>0</v>
      </c>
      <c r="N380" s="5">
        <f ca="1">IF(Table!E381= "General Work", 1,0)</f>
        <v>0</v>
      </c>
      <c r="O380" s="13">
        <f ca="1">IF(Table!E381= "Agriculture", 1,0)</f>
        <v>1</v>
      </c>
      <c r="X380" s="34">
        <f ca="1">(Table!O381/Table!I381)</f>
        <v>14313.395162056779</v>
      </c>
      <c r="Y380" s="35"/>
      <c r="Z380" s="25"/>
      <c r="AA380"/>
      <c r="AB380"/>
      <c r="AE380">
        <f ca="1">IF(Table!T381&gt;'Solution Basic XCEL'!$AI$2, 1,0)</f>
        <v>0</v>
      </c>
      <c r="AH380">
        <f ca="1">IF(Table!T381&gt;'Solution Basic XCEL'!$AI$2, 1,0)</f>
        <v>0</v>
      </c>
      <c r="AJ380" t="s">
        <v>72</v>
      </c>
      <c r="AK380" s="28">
        <f ca="1">(Table!N381/Table!M381)</f>
        <v>1.938155211979864E-2</v>
      </c>
      <c r="AM380">
        <f ca="1">IF(AK380&lt;$AS$3, 1,0)</f>
        <v>1</v>
      </c>
    </row>
    <row r="381" spans="1:39" x14ac:dyDescent="0.3">
      <c r="A381" s="5">
        <f ca="1">IF(Table!B382= "Men", 1, 0)</f>
        <v>1</v>
      </c>
      <c r="B381" s="5">
        <f ca="1">IF(Table!B382 = "Women", 1, 0)</f>
        <v>0</v>
      </c>
      <c r="J381" s="12">
        <f ca="1">IF(Table!E382= "Health", 1,0)</f>
        <v>0</v>
      </c>
      <c r="K381" s="5">
        <f ca="1">IF(Table!E382= "Construction", 1,0)</f>
        <v>1</v>
      </c>
      <c r="L381" s="5">
        <f ca="1">IF(Table!E382= "Teaching", 1,0)</f>
        <v>0</v>
      </c>
      <c r="M381" s="5">
        <f ca="1">IF(Table!E382= "IT", 1,0)</f>
        <v>0</v>
      </c>
      <c r="N381" s="5">
        <f ca="1">IF(Table!E382= "General Work", 1,0)</f>
        <v>0</v>
      </c>
      <c r="O381" s="13">
        <f ca="1">IF(Table!E382= "Agriculture", 1,0)</f>
        <v>0</v>
      </c>
      <c r="X381" s="34">
        <f ca="1">(Table!O382/Table!I382)</f>
        <v>11525.439800555478</v>
      </c>
      <c r="Y381" s="35"/>
      <c r="Z381" s="25"/>
      <c r="AA381"/>
      <c r="AB381"/>
      <c r="AE381">
        <f ca="1">IF(Table!T382&gt;'Solution Basic XCEL'!$AI$2, 1,0)</f>
        <v>1</v>
      </c>
      <c r="AH381">
        <f ca="1">IF(Table!T382&gt;'Solution Basic XCEL'!$AI$2, 1,0)</f>
        <v>1</v>
      </c>
      <c r="AJ381" t="s">
        <v>72</v>
      </c>
      <c r="AK381" s="28">
        <f ca="1">(Table!N382/Table!M382)</f>
        <v>0.43768857058805355</v>
      </c>
      <c r="AM381">
        <f ca="1">IF(AK381&lt;$AS$3, 1,0)</f>
        <v>0</v>
      </c>
    </row>
    <row r="382" spans="1:39" x14ac:dyDescent="0.3">
      <c r="A382" s="5">
        <f ca="1">IF(Table!B383= "Men", 1, 0)</f>
        <v>1</v>
      </c>
      <c r="B382" s="5">
        <f ca="1">IF(Table!B383 = "Women", 1, 0)</f>
        <v>0</v>
      </c>
      <c r="J382" s="12">
        <f ca="1">IF(Table!E383= "Health", 1,0)</f>
        <v>0</v>
      </c>
      <c r="K382" s="5">
        <f ca="1">IF(Table!E383= "Construction", 1,0)</f>
        <v>0</v>
      </c>
      <c r="L382" s="5">
        <f ca="1">IF(Table!E383= "Teaching", 1,0)</f>
        <v>0</v>
      </c>
      <c r="M382" s="5">
        <f ca="1">IF(Table!E383= "IT", 1,0)</f>
        <v>0</v>
      </c>
      <c r="N382" s="5">
        <f ca="1">IF(Table!E383= "General Work", 1,0)</f>
        <v>1</v>
      </c>
      <c r="O382" s="13">
        <f ca="1">IF(Table!E383= "Agriculture", 1,0)</f>
        <v>0</v>
      </c>
      <c r="X382" s="34">
        <f ca="1">(Table!O383/Table!I383)</f>
        <v>10706.087212651253</v>
      </c>
      <c r="Y382" s="35"/>
      <c r="Z382" s="25"/>
      <c r="AA382"/>
      <c r="AB382"/>
      <c r="AE382">
        <f ca="1">IF(Table!T383&gt;'Solution Basic XCEL'!$AI$2, 1,0)</f>
        <v>0</v>
      </c>
      <c r="AH382">
        <f ca="1">IF(Table!T383&gt;'Solution Basic XCEL'!$AI$2, 1,0)</f>
        <v>0</v>
      </c>
      <c r="AJ382" t="s">
        <v>72</v>
      </c>
      <c r="AK382" s="28">
        <f ca="1">(Table!N383/Table!M383)</f>
        <v>9.0493316451218941E-2</v>
      </c>
      <c r="AM382">
        <f ca="1">IF(AK382&lt;$AS$3, 1,0)</f>
        <v>1</v>
      </c>
    </row>
    <row r="383" spans="1:39" x14ac:dyDescent="0.3">
      <c r="A383" s="5">
        <f ca="1">IF(Table!B384= "Men", 1, 0)</f>
        <v>1</v>
      </c>
      <c r="B383" s="5">
        <f ca="1">IF(Table!B384 = "Women", 1, 0)</f>
        <v>0</v>
      </c>
      <c r="J383" s="12">
        <f ca="1">IF(Table!E384= "Health", 1,0)</f>
        <v>0</v>
      </c>
      <c r="K383" s="5">
        <f ca="1">IF(Table!E384= "Construction", 1,0)</f>
        <v>0</v>
      </c>
      <c r="L383" s="5">
        <f ca="1">IF(Table!E384= "Teaching", 1,0)</f>
        <v>0</v>
      </c>
      <c r="M383" s="5">
        <f ca="1">IF(Table!E384= "IT", 1,0)</f>
        <v>1</v>
      </c>
      <c r="N383" s="5">
        <f ca="1">IF(Table!E384= "General Work", 1,0)</f>
        <v>0</v>
      </c>
      <c r="O383" s="13">
        <f ca="1">IF(Table!E384= "Agriculture", 1,0)</f>
        <v>0</v>
      </c>
      <c r="X383" s="34">
        <f ca="1">(Table!O384/Table!I384)</f>
        <v>36082.845689481917</v>
      </c>
      <c r="Y383" s="35"/>
      <c r="Z383" s="25"/>
      <c r="AA383"/>
      <c r="AB383"/>
      <c r="AE383">
        <f ca="1">IF(Table!T384&gt;'Solution Basic XCEL'!$AI$2, 1,0)</f>
        <v>1</v>
      </c>
      <c r="AH383">
        <f ca="1">IF(Table!T384&gt;'Solution Basic XCEL'!$AI$2, 1,0)</f>
        <v>1</v>
      </c>
      <c r="AJ383" t="s">
        <v>72</v>
      </c>
      <c r="AK383" s="28">
        <f ca="1">(Table!N384/Table!M384)</f>
        <v>7.9394944914136234E-3</v>
      </c>
      <c r="AM383">
        <f ca="1">IF(AK383&lt;$AS$3, 1,0)</f>
        <v>1</v>
      </c>
    </row>
    <row r="384" spans="1:39" x14ac:dyDescent="0.3">
      <c r="A384" s="5">
        <f ca="1">IF(Table!B385= "Men", 1, 0)</f>
        <v>0</v>
      </c>
      <c r="B384" s="5">
        <f ca="1">IF(Table!B385 = "Women", 1, 0)</f>
        <v>1</v>
      </c>
      <c r="J384" s="12">
        <f ca="1">IF(Table!E385= "Health", 1,0)</f>
        <v>0</v>
      </c>
      <c r="K384" s="5">
        <f ca="1">IF(Table!E385= "Construction", 1,0)</f>
        <v>0</v>
      </c>
      <c r="L384" s="5">
        <f ca="1">IF(Table!E385= "Teaching", 1,0)</f>
        <v>0</v>
      </c>
      <c r="M384" s="5">
        <f ca="1">IF(Table!E385= "IT", 1,0)</f>
        <v>0</v>
      </c>
      <c r="N384" s="5">
        <f ca="1">IF(Table!E385= "General Work", 1,0)</f>
        <v>0</v>
      </c>
      <c r="O384" s="13">
        <f ca="1">IF(Table!E385= "Agriculture", 1,0)</f>
        <v>1</v>
      </c>
      <c r="X384" s="34">
        <f ca="1">(Table!O385/Table!I385)</f>
        <v>62513.940985859881</v>
      </c>
      <c r="Y384" s="35"/>
      <c r="Z384" s="25"/>
      <c r="AA384"/>
      <c r="AB384"/>
      <c r="AE384">
        <f ca="1">IF(Table!T385&gt;'Solution Basic XCEL'!$AI$2, 1,0)</f>
        <v>1</v>
      </c>
      <c r="AH384">
        <f ca="1">IF(Table!T385&gt;'Solution Basic XCEL'!$AI$2, 1,0)</f>
        <v>1</v>
      </c>
      <c r="AJ384" t="s">
        <v>72</v>
      </c>
      <c r="AK384" s="28">
        <f ca="1">(Table!N385/Table!M385)</f>
        <v>0.76259699915438628</v>
      </c>
      <c r="AM384">
        <f ca="1">IF(AK384&lt;$AS$3, 1,0)</f>
        <v>0</v>
      </c>
    </row>
    <row r="385" spans="1:39" x14ac:dyDescent="0.3">
      <c r="A385" s="5">
        <f ca="1">IF(Table!B386= "Men", 1, 0)</f>
        <v>0</v>
      </c>
      <c r="B385" s="5">
        <f ca="1">IF(Table!B386 = "Women", 1, 0)</f>
        <v>1</v>
      </c>
      <c r="J385" s="12">
        <f ca="1">IF(Table!E386= "Health", 1,0)</f>
        <v>0</v>
      </c>
      <c r="K385" s="5">
        <f ca="1">IF(Table!E386= "Construction", 1,0)</f>
        <v>0</v>
      </c>
      <c r="L385" s="5">
        <f ca="1">IF(Table!E386= "Teaching", 1,0)</f>
        <v>1</v>
      </c>
      <c r="M385" s="5">
        <f ca="1">IF(Table!E386= "IT", 1,0)</f>
        <v>0</v>
      </c>
      <c r="N385" s="5">
        <f ca="1">IF(Table!E386= "General Work", 1,0)</f>
        <v>0</v>
      </c>
      <c r="O385" s="13">
        <f ca="1">IF(Table!E386= "Agriculture", 1,0)</f>
        <v>0</v>
      </c>
      <c r="X385" s="34">
        <f ca="1">(Table!O386/Table!I386)</f>
        <v>5264.3070027624217</v>
      </c>
      <c r="Y385" s="35"/>
      <c r="Z385" s="25"/>
      <c r="AA385"/>
      <c r="AB385"/>
      <c r="AE385">
        <f ca="1">IF(Table!T386&gt;'Solution Basic XCEL'!$AI$2, 1,0)</f>
        <v>0</v>
      </c>
      <c r="AH385">
        <f ca="1">IF(Table!T386&gt;'Solution Basic XCEL'!$AI$2, 1,0)</f>
        <v>0</v>
      </c>
      <c r="AJ385" t="s">
        <v>72</v>
      </c>
      <c r="AK385" s="28">
        <f ca="1">(Table!N386/Table!M386)</f>
        <v>9.6924111633920784E-2</v>
      </c>
      <c r="AM385">
        <f ca="1">IF(AK385&lt;$AS$3, 1,0)</f>
        <v>1</v>
      </c>
    </row>
    <row r="386" spans="1:39" x14ac:dyDescent="0.3">
      <c r="A386" s="5">
        <f ca="1">IF(Table!B387= "Men", 1, 0)</f>
        <v>0</v>
      </c>
      <c r="B386" s="5">
        <f ca="1">IF(Table!B387 = "Women", 1, 0)</f>
        <v>1</v>
      </c>
      <c r="J386" s="12">
        <f ca="1">IF(Table!E387= "Health", 1,0)</f>
        <v>0</v>
      </c>
      <c r="K386" s="5">
        <f ca="1">IF(Table!E387= "Construction", 1,0)</f>
        <v>0</v>
      </c>
      <c r="L386" s="5">
        <f ca="1">IF(Table!E387= "Teaching", 1,0)</f>
        <v>0</v>
      </c>
      <c r="M386" s="5">
        <f ca="1">IF(Table!E387= "IT", 1,0)</f>
        <v>0</v>
      </c>
      <c r="N386" s="5">
        <f ca="1">IF(Table!E387= "General Work", 1,0)</f>
        <v>0</v>
      </c>
      <c r="O386" s="13">
        <f ca="1">IF(Table!E387= "Agriculture", 1,0)</f>
        <v>1</v>
      </c>
      <c r="X386" s="34">
        <f ca="1">(Table!O387/Table!I387)</f>
        <v>59686.814506416034</v>
      </c>
      <c r="Y386" s="35"/>
      <c r="Z386" s="25"/>
      <c r="AA386"/>
      <c r="AB386"/>
      <c r="AE386">
        <f ca="1">IF(Table!T387&gt;'Solution Basic XCEL'!$AI$2, 1,0)</f>
        <v>1</v>
      </c>
      <c r="AH386">
        <f ca="1">IF(Table!T387&gt;'Solution Basic XCEL'!$AI$2, 1,0)</f>
        <v>1</v>
      </c>
      <c r="AJ386" t="s">
        <v>72</v>
      </c>
      <c r="AK386" s="28">
        <f ca="1">(Table!N387/Table!M387)</f>
        <v>0.9887471873468926</v>
      </c>
      <c r="AM386">
        <f ca="1">IF(AK386&lt;$AS$3, 1,0)</f>
        <v>0</v>
      </c>
    </row>
    <row r="387" spans="1:39" x14ac:dyDescent="0.3">
      <c r="A387" s="5">
        <f ca="1">IF(Table!B388= "Men", 1, 0)</f>
        <v>0</v>
      </c>
      <c r="B387" s="5">
        <f ca="1">IF(Table!B388 = "Women", 1, 0)</f>
        <v>1</v>
      </c>
      <c r="J387" s="12">
        <f ca="1">IF(Table!E388= "Health", 1,0)</f>
        <v>1</v>
      </c>
      <c r="K387" s="5">
        <f ca="1">IF(Table!E388= "Construction", 1,0)</f>
        <v>0</v>
      </c>
      <c r="L387" s="5">
        <f ca="1">IF(Table!E388= "Teaching", 1,0)</f>
        <v>0</v>
      </c>
      <c r="M387" s="5">
        <f ca="1">IF(Table!E388= "IT", 1,0)</f>
        <v>0</v>
      </c>
      <c r="N387" s="5">
        <f ca="1">IF(Table!E388= "General Work", 1,0)</f>
        <v>0</v>
      </c>
      <c r="O387" s="13">
        <f ca="1">IF(Table!E388= "Agriculture", 1,0)</f>
        <v>0</v>
      </c>
      <c r="X387" s="34">
        <f ca="1">(Table!O388/Table!I388)</f>
        <v>46035.822942368977</v>
      </c>
      <c r="Y387" s="35"/>
      <c r="Z387" s="25"/>
      <c r="AA387"/>
      <c r="AB387"/>
      <c r="AE387">
        <f ca="1">IF(Table!T388&gt;'Solution Basic XCEL'!$AI$2, 1,0)</f>
        <v>1</v>
      </c>
      <c r="AH387">
        <f ca="1">IF(Table!T388&gt;'Solution Basic XCEL'!$AI$2, 1,0)</f>
        <v>1</v>
      </c>
      <c r="AJ387" t="s">
        <v>72</v>
      </c>
      <c r="AK387" s="28">
        <f ca="1">(Table!N388/Table!M388)</f>
        <v>0.34236688906184654</v>
      </c>
      <c r="AM387">
        <f ca="1">IF(AK387&lt;$AS$3, 1,0)</f>
        <v>0</v>
      </c>
    </row>
    <row r="388" spans="1:39" x14ac:dyDescent="0.3">
      <c r="A388" s="5">
        <f ca="1">IF(Table!B389= "Men", 1, 0)</f>
        <v>0</v>
      </c>
      <c r="B388" s="5">
        <f ca="1">IF(Table!B389 = "Women", 1, 0)</f>
        <v>1</v>
      </c>
      <c r="J388" s="12">
        <f ca="1">IF(Table!E389= "Health", 1,0)</f>
        <v>1</v>
      </c>
      <c r="K388" s="5">
        <f ca="1">IF(Table!E389= "Construction", 1,0)</f>
        <v>0</v>
      </c>
      <c r="L388" s="5">
        <f ca="1">IF(Table!E389= "Teaching", 1,0)</f>
        <v>0</v>
      </c>
      <c r="M388" s="5">
        <f ca="1">IF(Table!E389= "IT", 1,0)</f>
        <v>0</v>
      </c>
      <c r="N388" s="5">
        <f ca="1">IF(Table!E389= "General Work", 1,0)</f>
        <v>0</v>
      </c>
      <c r="O388" s="13">
        <f ca="1">IF(Table!E389= "Agriculture", 1,0)</f>
        <v>0</v>
      </c>
      <c r="X388" s="34">
        <f ca="1">(Table!O389/Table!I389)</f>
        <v>13327.640275699958</v>
      </c>
      <c r="Y388" s="35"/>
      <c r="Z388" s="25"/>
      <c r="AA388"/>
      <c r="AB388"/>
      <c r="AE388">
        <f ca="1">IF(Table!T389&gt;'Solution Basic XCEL'!$AI$2, 1,0)</f>
        <v>1</v>
      </c>
      <c r="AH388">
        <f ca="1">IF(Table!T389&gt;'Solution Basic XCEL'!$AI$2, 1,0)</f>
        <v>1</v>
      </c>
      <c r="AJ388" t="s">
        <v>72</v>
      </c>
      <c r="AK388" s="28">
        <f ca="1">(Table!N389/Table!M389)</f>
        <v>0.54892993188168759</v>
      </c>
      <c r="AM388">
        <f ca="1">IF(AK388&lt;$AS$3, 1,0)</f>
        <v>0</v>
      </c>
    </row>
    <row r="389" spans="1:39" x14ac:dyDescent="0.3">
      <c r="A389" s="5">
        <f ca="1">IF(Table!B390= "Men", 1, 0)</f>
        <v>0</v>
      </c>
      <c r="B389" s="5">
        <f ca="1">IF(Table!B390 = "Women", 1, 0)</f>
        <v>1</v>
      </c>
      <c r="J389" s="12">
        <f ca="1">IF(Table!E390= "Health", 1,0)</f>
        <v>0</v>
      </c>
      <c r="K389" s="5">
        <f ca="1">IF(Table!E390= "Construction", 1,0)</f>
        <v>0</v>
      </c>
      <c r="L389" s="5">
        <f ca="1">IF(Table!E390= "Teaching", 1,0)</f>
        <v>0</v>
      </c>
      <c r="M389" s="5">
        <f ca="1">IF(Table!E390= "IT", 1,0)</f>
        <v>0</v>
      </c>
      <c r="N389" s="5">
        <f ca="1">IF(Table!E390= "General Work", 1,0)</f>
        <v>1</v>
      </c>
      <c r="O389" s="13">
        <f ca="1">IF(Table!E390= "Agriculture", 1,0)</f>
        <v>0</v>
      </c>
      <c r="X389" s="34">
        <f ca="1">(Table!O390/Table!I390)</f>
        <v>7487.6020160862454</v>
      </c>
      <c r="Y389" s="35"/>
      <c r="Z389" s="25"/>
      <c r="AA389"/>
      <c r="AB389"/>
      <c r="AE389">
        <f ca="1">IF(Table!T390&gt;'Solution Basic XCEL'!$AI$2, 1,0)</f>
        <v>1</v>
      </c>
      <c r="AH389">
        <f ca="1">IF(Table!T390&gt;'Solution Basic XCEL'!$AI$2, 1,0)</f>
        <v>1</v>
      </c>
      <c r="AJ389" t="s">
        <v>72</v>
      </c>
      <c r="AK389" s="28">
        <f ca="1">(Table!N390/Table!M390)</f>
        <v>0.55120980626202654</v>
      </c>
      <c r="AM389">
        <f ca="1">IF(AK389&lt;$AS$3, 1,0)</f>
        <v>0</v>
      </c>
    </row>
    <row r="390" spans="1:39" x14ac:dyDescent="0.3">
      <c r="A390" s="5">
        <f ca="1">IF(Table!B391= "Men", 1, 0)</f>
        <v>0</v>
      </c>
      <c r="B390" s="5">
        <f ca="1">IF(Table!B391 = "Women", 1, 0)</f>
        <v>1</v>
      </c>
      <c r="J390" s="12">
        <f ca="1">IF(Table!E391= "Health", 1,0)</f>
        <v>0</v>
      </c>
      <c r="K390" s="5">
        <f ca="1">IF(Table!E391= "Construction", 1,0)</f>
        <v>0</v>
      </c>
      <c r="L390" s="5">
        <f ca="1">IF(Table!E391= "Teaching", 1,0)</f>
        <v>0</v>
      </c>
      <c r="M390" s="5">
        <f ca="1">IF(Table!E391= "IT", 1,0)</f>
        <v>0</v>
      </c>
      <c r="N390" s="5">
        <f ca="1">IF(Table!E391= "General Work", 1,0)</f>
        <v>0</v>
      </c>
      <c r="O390" s="13">
        <f ca="1">IF(Table!E391= "Agriculture", 1,0)</f>
        <v>1</v>
      </c>
      <c r="X390" s="34">
        <f ca="1">(Table!O391/Table!I391)</f>
        <v>37357.467498779981</v>
      </c>
      <c r="Y390" s="35"/>
      <c r="Z390" s="25"/>
      <c r="AA390"/>
      <c r="AB390"/>
      <c r="AE390">
        <f ca="1">IF(Table!T391&gt;'Solution Basic XCEL'!$AI$2, 1,0)</f>
        <v>1</v>
      </c>
      <c r="AH390">
        <f ca="1">IF(Table!T391&gt;'Solution Basic XCEL'!$AI$2, 1,0)</f>
        <v>1</v>
      </c>
      <c r="AJ390" t="s">
        <v>72</v>
      </c>
      <c r="AK390" s="28">
        <f ca="1">(Table!N391/Table!M391)</f>
        <v>0.86704351828207182</v>
      </c>
      <c r="AM390">
        <f ca="1">IF(AK390&lt;$AS$3, 1,0)</f>
        <v>0</v>
      </c>
    </row>
    <row r="391" spans="1:39" x14ac:dyDescent="0.3">
      <c r="A391" s="5">
        <f ca="1">IF(Table!B392= "Men", 1, 0)</f>
        <v>1</v>
      </c>
      <c r="B391" s="5">
        <f ca="1">IF(Table!B392 = "Women", 1, 0)</f>
        <v>0</v>
      </c>
      <c r="J391" s="12">
        <f ca="1">IF(Table!E392= "Health", 1,0)</f>
        <v>0</v>
      </c>
      <c r="K391" s="5">
        <f ca="1">IF(Table!E392= "Construction", 1,0)</f>
        <v>0</v>
      </c>
      <c r="L391" s="5">
        <f ca="1">IF(Table!E392= "Teaching", 1,0)</f>
        <v>0</v>
      </c>
      <c r="M391" s="5">
        <f ca="1">IF(Table!E392= "IT", 1,0)</f>
        <v>0</v>
      </c>
      <c r="N391" s="5">
        <f ca="1">IF(Table!E392= "General Work", 1,0)</f>
        <v>1</v>
      </c>
      <c r="O391" s="13">
        <f ca="1">IF(Table!E392= "Agriculture", 1,0)</f>
        <v>0</v>
      </c>
      <c r="X391" s="34">
        <f ca="1">(Table!O392/Table!I392)</f>
        <v>27692.664800036735</v>
      </c>
      <c r="Y391" s="35"/>
      <c r="Z391" s="25"/>
      <c r="AA391"/>
      <c r="AB391"/>
      <c r="AE391">
        <f ca="1">IF(Table!T392&gt;'Solution Basic XCEL'!$AI$2, 1,0)</f>
        <v>1</v>
      </c>
      <c r="AH391">
        <f ca="1">IF(Table!T392&gt;'Solution Basic XCEL'!$AI$2, 1,0)</f>
        <v>1</v>
      </c>
      <c r="AJ391" t="s">
        <v>72</v>
      </c>
      <c r="AK391" s="28">
        <f ca="1">(Table!N392/Table!M392)</f>
        <v>0.19065853517887477</v>
      </c>
      <c r="AM391">
        <f ca="1">IF(AK391&lt;$AS$3, 1,0)</f>
        <v>1</v>
      </c>
    </row>
    <row r="392" spans="1:39" x14ac:dyDescent="0.3">
      <c r="A392" s="5">
        <f ca="1">IF(Table!B393= "Men", 1, 0)</f>
        <v>1</v>
      </c>
      <c r="B392" s="5">
        <f ca="1">IF(Table!B393 = "Women", 1, 0)</f>
        <v>0</v>
      </c>
      <c r="J392" s="12">
        <f ca="1">IF(Table!E393= "Health", 1,0)</f>
        <v>0</v>
      </c>
      <c r="K392" s="5">
        <f ca="1">IF(Table!E393= "Construction", 1,0)</f>
        <v>0</v>
      </c>
      <c r="L392" s="5">
        <f ca="1">IF(Table!E393= "Teaching", 1,0)</f>
        <v>0</v>
      </c>
      <c r="M392" s="5">
        <f ca="1">IF(Table!E393= "IT", 1,0)</f>
        <v>1</v>
      </c>
      <c r="N392" s="5">
        <f ca="1">IF(Table!E393= "General Work", 1,0)</f>
        <v>0</v>
      </c>
      <c r="O392" s="13">
        <f ca="1">IF(Table!E393= "Agriculture", 1,0)</f>
        <v>0</v>
      </c>
      <c r="X392" s="34">
        <f ca="1">(Table!O393/Table!I393)</f>
        <v>39303.982407484364</v>
      </c>
      <c r="Y392" s="35"/>
      <c r="Z392" s="25"/>
      <c r="AA392"/>
      <c r="AB392"/>
      <c r="AE392">
        <f ca="1">IF(Table!T393&gt;'Solution Basic XCEL'!$AI$2, 1,0)</f>
        <v>1</v>
      </c>
      <c r="AH392">
        <f ca="1">IF(Table!T393&gt;'Solution Basic XCEL'!$AI$2, 1,0)</f>
        <v>1</v>
      </c>
      <c r="AJ392" t="s">
        <v>72</v>
      </c>
      <c r="AK392" s="28">
        <f ca="1">(Table!N393/Table!M393)</f>
        <v>0.52356860913970327</v>
      </c>
      <c r="AM392">
        <f ca="1">IF(AK392&lt;$AS$3, 1,0)</f>
        <v>0</v>
      </c>
    </row>
    <row r="393" spans="1:39" x14ac:dyDescent="0.3">
      <c r="A393" s="5">
        <f ca="1">IF(Table!B394= "Men", 1, 0)</f>
        <v>0</v>
      </c>
      <c r="B393" s="5">
        <f ca="1">IF(Table!B394 = "Women", 1, 0)</f>
        <v>1</v>
      </c>
      <c r="J393" s="12">
        <f ca="1">IF(Table!E394= "Health", 1,0)</f>
        <v>0</v>
      </c>
      <c r="K393" s="5">
        <f ca="1">IF(Table!E394= "Construction", 1,0)</f>
        <v>1</v>
      </c>
      <c r="L393" s="5">
        <f ca="1">IF(Table!E394= "Teaching", 1,0)</f>
        <v>0</v>
      </c>
      <c r="M393" s="5">
        <f ca="1">IF(Table!E394= "IT", 1,0)</f>
        <v>0</v>
      </c>
      <c r="N393" s="5">
        <f ca="1">IF(Table!E394= "General Work", 1,0)</f>
        <v>0</v>
      </c>
      <c r="O393" s="13">
        <f ca="1">IF(Table!E394= "Agriculture", 1,0)</f>
        <v>0</v>
      </c>
      <c r="X393" s="34">
        <f ca="1">(Table!O394/Table!I394)</f>
        <v>17424.178627718313</v>
      </c>
      <c r="Y393" s="35"/>
      <c r="Z393" s="25"/>
      <c r="AA393"/>
      <c r="AB393"/>
      <c r="AE393">
        <f ca="1">IF(Table!T394&gt;'Solution Basic XCEL'!$AI$2, 1,0)</f>
        <v>0</v>
      </c>
      <c r="AH393">
        <f ca="1">IF(Table!T394&gt;'Solution Basic XCEL'!$AI$2, 1,0)</f>
        <v>0</v>
      </c>
      <c r="AJ393" t="s">
        <v>72</v>
      </c>
      <c r="AK393" s="28">
        <f ca="1">(Table!N394/Table!M394)</f>
        <v>0.24797682978287572</v>
      </c>
      <c r="AM393">
        <f ca="1">IF(AK393&lt;$AS$3, 1,0)</f>
        <v>1</v>
      </c>
    </row>
    <row r="394" spans="1:39" x14ac:dyDescent="0.3">
      <c r="A394" s="5">
        <f ca="1">IF(Table!B395= "Men", 1, 0)</f>
        <v>1</v>
      </c>
      <c r="B394" s="5">
        <f ca="1">IF(Table!B395 = "Women", 1, 0)</f>
        <v>0</v>
      </c>
      <c r="J394" s="12">
        <f ca="1">IF(Table!E395= "Health", 1,0)</f>
        <v>0</v>
      </c>
      <c r="K394" s="5">
        <f ca="1">IF(Table!E395= "Construction", 1,0)</f>
        <v>0</v>
      </c>
      <c r="L394" s="5">
        <f ca="1">IF(Table!E395= "Teaching", 1,0)</f>
        <v>0</v>
      </c>
      <c r="M394" s="5">
        <f ca="1">IF(Table!E395= "IT", 1,0)</f>
        <v>1</v>
      </c>
      <c r="N394" s="5">
        <f ca="1">IF(Table!E395= "General Work", 1,0)</f>
        <v>0</v>
      </c>
      <c r="O394" s="13">
        <f ca="1">IF(Table!E395= "Agriculture", 1,0)</f>
        <v>0</v>
      </c>
      <c r="X394" s="34">
        <f ca="1">(Table!O395/Table!I395)</f>
        <v>75141.340767739282</v>
      </c>
      <c r="Y394" s="35"/>
      <c r="Z394" s="25"/>
      <c r="AA394"/>
      <c r="AB394"/>
      <c r="AE394">
        <f ca="1">IF(Table!T395&gt;'Solution Basic XCEL'!$AI$2, 1,0)</f>
        <v>1</v>
      </c>
      <c r="AH394">
        <f ca="1">IF(Table!T395&gt;'Solution Basic XCEL'!$AI$2, 1,0)</f>
        <v>1</v>
      </c>
      <c r="AJ394" t="s">
        <v>72</v>
      </c>
      <c r="AK394" s="28">
        <f ca="1">(Table!N395/Table!M395)</f>
        <v>0.82692950272314614</v>
      </c>
      <c r="AM394">
        <f ca="1">IF(AK394&lt;$AS$3, 1,0)</f>
        <v>0</v>
      </c>
    </row>
    <row r="395" spans="1:39" x14ac:dyDescent="0.3">
      <c r="A395" s="5">
        <f ca="1">IF(Table!B396= "Men", 1, 0)</f>
        <v>1</v>
      </c>
      <c r="B395" s="5">
        <f ca="1">IF(Table!B396 = "Women", 1, 0)</f>
        <v>0</v>
      </c>
      <c r="J395" s="12">
        <f ca="1">IF(Table!E396= "Health", 1,0)</f>
        <v>0</v>
      </c>
      <c r="K395" s="5">
        <f ca="1">IF(Table!E396= "Construction", 1,0)</f>
        <v>0</v>
      </c>
      <c r="L395" s="5">
        <f ca="1">IF(Table!E396= "Teaching", 1,0)</f>
        <v>0</v>
      </c>
      <c r="M395" s="5">
        <f ca="1">IF(Table!E396= "IT", 1,0)</f>
        <v>1</v>
      </c>
      <c r="N395" s="5">
        <f ca="1">IF(Table!E396= "General Work", 1,0)</f>
        <v>0</v>
      </c>
      <c r="O395" s="13">
        <f ca="1">IF(Table!E396= "Agriculture", 1,0)</f>
        <v>0</v>
      </c>
      <c r="X395" s="34">
        <f ca="1">(Table!O396/Table!I396)</f>
        <v>32747.613051955461</v>
      </c>
      <c r="Y395" s="35"/>
      <c r="Z395" s="25"/>
      <c r="AA395"/>
      <c r="AB395"/>
      <c r="AE395">
        <f ca="1">IF(Table!T396&gt;'Solution Basic XCEL'!$AI$2, 1,0)</f>
        <v>1</v>
      </c>
      <c r="AH395">
        <f ca="1">IF(Table!T396&gt;'Solution Basic XCEL'!$AI$2, 1,0)</f>
        <v>1</v>
      </c>
      <c r="AJ395" t="s">
        <v>72</v>
      </c>
      <c r="AK395" s="28">
        <f ca="1">(Table!N396/Table!M396)</f>
        <v>0.23877643023061704</v>
      </c>
      <c r="AM395">
        <f ca="1">IF(AK395&lt;$AS$3, 1,0)</f>
        <v>1</v>
      </c>
    </row>
    <row r="396" spans="1:39" x14ac:dyDescent="0.3">
      <c r="A396" s="5">
        <f ca="1">IF(Table!B397= "Men", 1, 0)</f>
        <v>0</v>
      </c>
      <c r="B396" s="5">
        <f ca="1">IF(Table!B397 = "Women", 1, 0)</f>
        <v>1</v>
      </c>
      <c r="J396" s="12">
        <f ca="1">IF(Table!E397= "Health", 1,0)</f>
        <v>0</v>
      </c>
      <c r="K396" s="5">
        <f ca="1">IF(Table!E397= "Construction", 1,0)</f>
        <v>0</v>
      </c>
      <c r="L396" s="5">
        <f ca="1">IF(Table!E397= "Teaching", 1,0)</f>
        <v>1</v>
      </c>
      <c r="M396" s="5">
        <f ca="1">IF(Table!E397= "IT", 1,0)</f>
        <v>0</v>
      </c>
      <c r="N396" s="5">
        <f ca="1">IF(Table!E397= "General Work", 1,0)</f>
        <v>0</v>
      </c>
      <c r="O396" s="13">
        <f ca="1">IF(Table!E397= "Agriculture", 1,0)</f>
        <v>0</v>
      </c>
      <c r="X396" s="34">
        <f ca="1">(Table!O397/Table!I397)</f>
        <v>52525.21927430934</v>
      </c>
      <c r="Y396" s="35"/>
      <c r="Z396" s="25"/>
      <c r="AA396"/>
      <c r="AB396"/>
      <c r="AE396">
        <f ca="1">IF(Table!T397&gt;'Solution Basic XCEL'!$AI$2, 1,0)</f>
        <v>1</v>
      </c>
      <c r="AH396">
        <f ca="1">IF(Table!T397&gt;'Solution Basic XCEL'!$AI$2, 1,0)</f>
        <v>1</v>
      </c>
      <c r="AJ396" t="s">
        <v>72</v>
      </c>
      <c r="AK396" s="28">
        <f ca="1">(Table!N397/Table!M397)</f>
        <v>0.27234265766531884</v>
      </c>
      <c r="AM396">
        <f ca="1">IF(AK396&lt;$AS$3, 1,0)</f>
        <v>1</v>
      </c>
    </row>
    <row r="397" spans="1:39" x14ac:dyDescent="0.3">
      <c r="A397" s="5">
        <f ca="1">IF(Table!B398= "Men", 1, 0)</f>
        <v>0</v>
      </c>
      <c r="B397" s="5">
        <f ca="1">IF(Table!B398 = "Women", 1, 0)</f>
        <v>1</v>
      </c>
      <c r="J397" s="12">
        <f ca="1">IF(Table!E398= "Health", 1,0)</f>
        <v>0</v>
      </c>
      <c r="K397" s="5">
        <f ca="1">IF(Table!E398= "Construction", 1,0)</f>
        <v>0</v>
      </c>
      <c r="L397" s="5">
        <f ca="1">IF(Table!E398= "Teaching", 1,0)</f>
        <v>0</v>
      </c>
      <c r="M397" s="5">
        <f ca="1">IF(Table!E398= "IT", 1,0)</f>
        <v>1</v>
      </c>
      <c r="N397" s="5">
        <f ca="1">IF(Table!E398= "General Work", 1,0)</f>
        <v>0</v>
      </c>
      <c r="O397" s="13">
        <f ca="1">IF(Table!E398= "Agriculture", 1,0)</f>
        <v>0</v>
      </c>
      <c r="X397" s="34">
        <f ca="1">(Table!O398/Table!I398)</f>
        <v>3440.3045794250975</v>
      </c>
      <c r="Y397" s="35"/>
      <c r="Z397" s="25"/>
      <c r="AA397"/>
      <c r="AB397"/>
      <c r="AE397">
        <f ca="1">IF(Table!T398&gt;'Solution Basic XCEL'!$AI$2, 1,0)</f>
        <v>1</v>
      </c>
      <c r="AH397">
        <f ca="1">IF(Table!T398&gt;'Solution Basic XCEL'!$AI$2, 1,0)</f>
        <v>1</v>
      </c>
      <c r="AJ397" t="s">
        <v>72</v>
      </c>
      <c r="AK397" s="28">
        <f ca="1">(Table!N398/Table!M398)</f>
        <v>0.90288112813411603</v>
      </c>
      <c r="AM397">
        <f ca="1">IF(AK397&lt;$AS$3, 1,0)</f>
        <v>0</v>
      </c>
    </row>
    <row r="398" spans="1:39" x14ac:dyDescent="0.3">
      <c r="A398" s="5">
        <f ca="1">IF(Table!B399= "Men", 1, 0)</f>
        <v>1</v>
      </c>
      <c r="B398" s="5">
        <f ca="1">IF(Table!B399 = "Women", 1, 0)</f>
        <v>0</v>
      </c>
      <c r="J398" s="12">
        <f ca="1">IF(Table!E399= "Health", 1,0)</f>
        <v>0</v>
      </c>
      <c r="K398" s="5">
        <f ca="1">IF(Table!E399= "Construction", 1,0)</f>
        <v>0</v>
      </c>
      <c r="L398" s="5">
        <f ca="1">IF(Table!E399= "Teaching", 1,0)</f>
        <v>0</v>
      </c>
      <c r="M398" s="5">
        <f ca="1">IF(Table!E399= "IT", 1,0)</f>
        <v>0</v>
      </c>
      <c r="N398" s="5">
        <f ca="1">IF(Table!E399= "General Work", 1,0)</f>
        <v>1</v>
      </c>
      <c r="O398" s="13">
        <f ca="1">IF(Table!E399= "Agriculture", 1,0)</f>
        <v>0</v>
      </c>
      <c r="X398" s="34">
        <f ca="1">(Table!O399/Table!I399)</f>
        <v>48388.371297124948</v>
      </c>
      <c r="Y398" s="35"/>
      <c r="Z398" s="25"/>
      <c r="AA398"/>
      <c r="AB398"/>
      <c r="AE398">
        <f ca="1">IF(Table!T399&gt;'Solution Basic XCEL'!$AI$2, 1,0)</f>
        <v>1</v>
      </c>
      <c r="AH398">
        <f ca="1">IF(Table!T399&gt;'Solution Basic XCEL'!$AI$2, 1,0)</f>
        <v>1</v>
      </c>
      <c r="AJ398" t="s">
        <v>72</v>
      </c>
      <c r="AK398" s="28">
        <f ca="1">(Table!N399/Table!M399)</f>
        <v>0.28584825886764476</v>
      </c>
      <c r="AM398">
        <f ca="1">IF(AK398&lt;$AS$3, 1,0)</f>
        <v>1</v>
      </c>
    </row>
    <row r="399" spans="1:39" x14ac:dyDescent="0.3">
      <c r="A399" s="5">
        <f ca="1">IF(Table!B400= "Men", 1, 0)</f>
        <v>0</v>
      </c>
      <c r="B399" s="5">
        <f ca="1">IF(Table!B400 = "Women", 1, 0)</f>
        <v>1</v>
      </c>
      <c r="J399" s="12">
        <f ca="1">IF(Table!E400= "Health", 1,0)</f>
        <v>0</v>
      </c>
      <c r="K399" s="5">
        <f ca="1">IF(Table!E400= "Construction", 1,0)</f>
        <v>0</v>
      </c>
      <c r="L399" s="5">
        <f ca="1">IF(Table!E400= "Teaching", 1,0)</f>
        <v>1</v>
      </c>
      <c r="M399" s="5">
        <f ca="1">IF(Table!E400= "IT", 1,0)</f>
        <v>0</v>
      </c>
      <c r="N399" s="5">
        <f ca="1">IF(Table!E400= "General Work", 1,0)</f>
        <v>0</v>
      </c>
      <c r="O399" s="13">
        <f ca="1">IF(Table!E400= "Agriculture", 1,0)</f>
        <v>0</v>
      </c>
      <c r="X399" s="34">
        <f ca="1">(Table!O400/Table!I400)</f>
        <v>28819.384569686721</v>
      </c>
      <c r="Y399" s="35"/>
      <c r="Z399" s="25"/>
      <c r="AA399"/>
      <c r="AB399"/>
      <c r="AE399">
        <f ca="1">IF(Table!T400&gt;'Solution Basic XCEL'!$AI$2, 1,0)</f>
        <v>1</v>
      </c>
      <c r="AH399">
        <f ca="1">IF(Table!T400&gt;'Solution Basic XCEL'!$AI$2, 1,0)</f>
        <v>1</v>
      </c>
      <c r="AJ399" t="s">
        <v>72</v>
      </c>
      <c r="AK399" s="28">
        <f ca="1">(Table!N400/Table!M400)</f>
        <v>0.81587912124484685</v>
      </c>
      <c r="AM399">
        <f ca="1">IF(AK399&lt;$AS$3, 1,0)</f>
        <v>0</v>
      </c>
    </row>
    <row r="400" spans="1:39" x14ac:dyDescent="0.3">
      <c r="A400" s="5">
        <f ca="1">IF(Table!B401= "Men", 1, 0)</f>
        <v>1</v>
      </c>
      <c r="B400" s="5">
        <f ca="1">IF(Table!B401 = "Women", 1, 0)</f>
        <v>0</v>
      </c>
      <c r="J400" s="12">
        <f ca="1">IF(Table!E401= "Health", 1,0)</f>
        <v>1</v>
      </c>
      <c r="K400" s="5">
        <f ca="1">IF(Table!E401= "Construction", 1,0)</f>
        <v>0</v>
      </c>
      <c r="L400" s="5">
        <f ca="1">IF(Table!E401= "Teaching", 1,0)</f>
        <v>0</v>
      </c>
      <c r="M400" s="5">
        <f ca="1">IF(Table!E401= "IT", 1,0)</f>
        <v>0</v>
      </c>
      <c r="N400" s="5">
        <f ca="1">IF(Table!E401= "General Work", 1,0)</f>
        <v>0</v>
      </c>
      <c r="O400" s="13">
        <f ca="1">IF(Table!E401= "Agriculture", 1,0)</f>
        <v>0</v>
      </c>
      <c r="X400" s="34">
        <f ca="1">(Table!O401/Table!I401)</f>
        <v>30792.26055538814</v>
      </c>
      <c r="Y400" s="35"/>
      <c r="Z400" s="25"/>
      <c r="AA400"/>
      <c r="AB400"/>
      <c r="AE400">
        <f ca="1">IF(Table!T401&gt;'Solution Basic XCEL'!$AI$2, 1,0)</f>
        <v>1</v>
      </c>
      <c r="AH400">
        <f ca="1">IF(Table!T401&gt;'Solution Basic XCEL'!$AI$2, 1,0)</f>
        <v>1</v>
      </c>
      <c r="AJ400" t="s">
        <v>72</v>
      </c>
      <c r="AK400" s="28">
        <f ca="1">(Table!N401/Table!M401)</f>
        <v>0.34394455715353822</v>
      </c>
      <c r="AM400">
        <f ca="1">IF(AK400&lt;$AS$3, 1,0)</f>
        <v>0</v>
      </c>
    </row>
    <row r="401" spans="1:39" x14ac:dyDescent="0.3">
      <c r="A401" s="5">
        <f ca="1">IF(Table!B402= "Men", 1, 0)</f>
        <v>0</v>
      </c>
      <c r="B401" s="5">
        <f ca="1">IF(Table!B402 = "Women", 1, 0)</f>
        <v>1</v>
      </c>
      <c r="J401" s="12">
        <f ca="1">IF(Table!E402= "Health", 1,0)</f>
        <v>0</v>
      </c>
      <c r="K401" s="5">
        <f ca="1">IF(Table!E402= "Construction", 1,0)</f>
        <v>0</v>
      </c>
      <c r="L401" s="5">
        <f ca="1">IF(Table!E402= "Teaching", 1,0)</f>
        <v>1</v>
      </c>
      <c r="M401" s="5">
        <f ca="1">IF(Table!E402= "IT", 1,0)</f>
        <v>0</v>
      </c>
      <c r="N401" s="5">
        <f ca="1">IF(Table!E402= "General Work", 1,0)</f>
        <v>0</v>
      </c>
      <c r="O401" s="13">
        <f ca="1">IF(Table!E402= "Agriculture", 1,0)</f>
        <v>0</v>
      </c>
      <c r="X401" s="34">
        <f ca="1">(Table!O402/Table!I402)</f>
        <v>16908.521913035951</v>
      </c>
      <c r="Y401" s="35"/>
      <c r="Z401" s="25"/>
      <c r="AA401"/>
      <c r="AB401"/>
      <c r="AE401">
        <f ca="1">IF(Table!T402&gt;'Solution Basic XCEL'!$AI$2, 1,0)</f>
        <v>1</v>
      </c>
      <c r="AH401">
        <f ca="1">IF(Table!T402&gt;'Solution Basic XCEL'!$AI$2, 1,0)</f>
        <v>1</v>
      </c>
      <c r="AJ401" t="s">
        <v>72</v>
      </c>
      <c r="AK401" s="28">
        <f ca="1">(Table!N402/Table!M402)</f>
        <v>0.2944605633489763</v>
      </c>
      <c r="AM401">
        <f ca="1">IF(AK401&lt;$AS$3, 1,0)</f>
        <v>1</v>
      </c>
    </row>
    <row r="402" spans="1:39" x14ac:dyDescent="0.3">
      <c r="A402" s="5">
        <f ca="1">IF(Table!B403= "Men", 1, 0)</f>
        <v>1</v>
      </c>
      <c r="B402" s="5">
        <f ca="1">IF(Table!B403 = "Women", 1, 0)</f>
        <v>0</v>
      </c>
      <c r="J402" s="12">
        <f ca="1">IF(Table!E403= "Health", 1,0)</f>
        <v>0</v>
      </c>
      <c r="K402" s="5">
        <f ca="1">IF(Table!E403= "Construction", 1,0)</f>
        <v>0</v>
      </c>
      <c r="L402" s="5">
        <f ca="1">IF(Table!E403= "Teaching", 1,0)</f>
        <v>0</v>
      </c>
      <c r="M402" s="5">
        <f ca="1">IF(Table!E403= "IT", 1,0)</f>
        <v>0</v>
      </c>
      <c r="N402" s="5">
        <f ca="1">IF(Table!E403= "General Work", 1,0)</f>
        <v>1</v>
      </c>
      <c r="O402" s="13">
        <f ca="1">IF(Table!E403= "Agriculture", 1,0)</f>
        <v>0</v>
      </c>
      <c r="X402" s="34">
        <f ca="1">(Table!O403/Table!I403)</f>
        <v>13011.682082866044</v>
      </c>
      <c r="Y402" s="35"/>
      <c r="Z402" s="25"/>
      <c r="AA402"/>
      <c r="AB402"/>
      <c r="AE402">
        <f ca="1">IF(Table!T403&gt;'Solution Basic XCEL'!$AI$2, 1,0)</f>
        <v>0</v>
      </c>
      <c r="AH402">
        <f ca="1">IF(Table!T403&gt;'Solution Basic XCEL'!$AI$2, 1,0)</f>
        <v>0</v>
      </c>
      <c r="AJ402" t="s">
        <v>72</v>
      </c>
      <c r="AK402" s="28">
        <f ca="1">(Table!N403/Table!M403)</f>
        <v>5.8004449458646357E-2</v>
      </c>
      <c r="AM402">
        <f ca="1">IF(AK402&lt;$AS$3, 1,0)</f>
        <v>1</v>
      </c>
    </row>
    <row r="403" spans="1:39" x14ac:dyDescent="0.3">
      <c r="A403" s="5">
        <f ca="1">IF(Table!B404= "Men", 1, 0)</f>
        <v>0</v>
      </c>
      <c r="B403" s="5">
        <f ca="1">IF(Table!B404 = "Women", 1, 0)</f>
        <v>1</v>
      </c>
      <c r="J403" s="12">
        <f ca="1">IF(Table!E404= "Health", 1,0)</f>
        <v>0</v>
      </c>
      <c r="K403" s="5">
        <f ca="1">IF(Table!E404= "Construction", 1,0)</f>
        <v>0</v>
      </c>
      <c r="L403" s="5">
        <f ca="1">IF(Table!E404= "Teaching", 1,0)</f>
        <v>0</v>
      </c>
      <c r="M403" s="5">
        <f ca="1">IF(Table!E404= "IT", 1,0)</f>
        <v>1</v>
      </c>
      <c r="N403" s="5">
        <f ca="1">IF(Table!E404= "General Work", 1,0)</f>
        <v>0</v>
      </c>
      <c r="O403" s="13">
        <f ca="1">IF(Table!E404= "Agriculture", 1,0)</f>
        <v>0</v>
      </c>
      <c r="X403" s="34">
        <f ca="1">(Table!O404/Table!I404)</f>
        <v>81860.257037719639</v>
      </c>
      <c r="Y403" s="35"/>
      <c r="Z403" s="25"/>
      <c r="AA403"/>
      <c r="AB403"/>
      <c r="AE403">
        <f ca="1">IF(Table!T404&gt;'Solution Basic XCEL'!$AI$2, 1,0)</f>
        <v>1</v>
      </c>
      <c r="AH403">
        <f ca="1">IF(Table!T404&gt;'Solution Basic XCEL'!$AI$2, 1,0)</f>
        <v>1</v>
      </c>
      <c r="AJ403" t="s">
        <v>72</v>
      </c>
      <c r="AK403" s="28">
        <f ca="1">(Table!N404/Table!M404)</f>
        <v>8.9695079121596355E-2</v>
      </c>
      <c r="AM403">
        <f ca="1">IF(AK403&lt;$AS$3, 1,0)</f>
        <v>1</v>
      </c>
    </row>
    <row r="404" spans="1:39" x14ac:dyDescent="0.3">
      <c r="A404" s="5">
        <f ca="1">IF(Table!B405= "Men", 1, 0)</f>
        <v>0</v>
      </c>
      <c r="B404" s="5">
        <f ca="1">IF(Table!B405 = "Women", 1, 0)</f>
        <v>1</v>
      </c>
      <c r="J404" s="12">
        <f ca="1">IF(Table!E405= "Health", 1,0)</f>
        <v>0</v>
      </c>
      <c r="K404" s="5">
        <f ca="1">IF(Table!E405= "Construction", 1,0)</f>
        <v>0</v>
      </c>
      <c r="L404" s="5">
        <f ca="1">IF(Table!E405= "Teaching", 1,0)</f>
        <v>0</v>
      </c>
      <c r="M404" s="5">
        <f ca="1">IF(Table!E405= "IT", 1,0)</f>
        <v>1</v>
      </c>
      <c r="N404" s="5">
        <f ca="1">IF(Table!E405= "General Work", 1,0)</f>
        <v>0</v>
      </c>
      <c r="O404" s="13">
        <f ca="1">IF(Table!E405= "Agriculture", 1,0)</f>
        <v>0</v>
      </c>
      <c r="X404" s="34">
        <f ca="1">(Table!O405/Table!I405)</f>
        <v>4224.0077334213875</v>
      </c>
      <c r="Y404" s="35"/>
      <c r="Z404" s="25"/>
      <c r="AA404"/>
      <c r="AB404"/>
      <c r="AE404">
        <f ca="1">IF(Table!T405&gt;'Solution Basic XCEL'!$AI$2, 1,0)</f>
        <v>1</v>
      </c>
      <c r="AH404">
        <f ca="1">IF(Table!T405&gt;'Solution Basic XCEL'!$AI$2, 1,0)</f>
        <v>1</v>
      </c>
      <c r="AJ404" t="s">
        <v>72</v>
      </c>
      <c r="AK404" s="28">
        <f ca="1">(Table!N405/Table!M405)</f>
        <v>0.43036056286756108</v>
      </c>
      <c r="AM404">
        <f ca="1">IF(AK404&lt;$AS$3, 1,0)</f>
        <v>0</v>
      </c>
    </row>
    <row r="405" spans="1:39" x14ac:dyDescent="0.3">
      <c r="A405" s="5">
        <f ca="1">IF(Table!B406= "Men", 1, 0)</f>
        <v>1</v>
      </c>
      <c r="B405" s="5">
        <f ca="1">IF(Table!B406 = "Women", 1, 0)</f>
        <v>0</v>
      </c>
      <c r="J405" s="12">
        <f ca="1">IF(Table!E406= "Health", 1,0)</f>
        <v>0</v>
      </c>
      <c r="K405" s="5">
        <f ca="1">IF(Table!E406= "Construction", 1,0)</f>
        <v>0</v>
      </c>
      <c r="L405" s="5">
        <f ca="1">IF(Table!E406= "Teaching", 1,0)</f>
        <v>0</v>
      </c>
      <c r="M405" s="5">
        <f ca="1">IF(Table!E406= "IT", 1,0)</f>
        <v>0</v>
      </c>
      <c r="N405" s="5">
        <f ca="1">IF(Table!E406= "General Work", 1,0)</f>
        <v>1</v>
      </c>
      <c r="O405" s="13">
        <f ca="1">IF(Table!E406= "Agriculture", 1,0)</f>
        <v>0</v>
      </c>
      <c r="X405" s="34">
        <f ca="1">(Table!O406/Table!I406)</f>
        <v>3729.5987946823097</v>
      </c>
      <c r="Y405" s="35"/>
      <c r="Z405" s="25"/>
      <c r="AA405"/>
      <c r="AB405"/>
      <c r="AE405">
        <f ca="1">IF(Table!T406&gt;'Solution Basic XCEL'!$AI$2, 1,0)</f>
        <v>1</v>
      </c>
      <c r="AH405">
        <f ca="1">IF(Table!T406&gt;'Solution Basic XCEL'!$AI$2, 1,0)</f>
        <v>1</v>
      </c>
      <c r="AJ405" t="s">
        <v>72</v>
      </c>
      <c r="AK405" s="28">
        <f ca="1">(Table!N406/Table!M406)</f>
        <v>0.80906587844195399</v>
      </c>
      <c r="AM405">
        <f ca="1">IF(AK405&lt;$AS$3, 1,0)</f>
        <v>0</v>
      </c>
    </row>
    <row r="406" spans="1:39" x14ac:dyDescent="0.3">
      <c r="A406" s="5">
        <f ca="1">IF(Table!B407= "Men", 1, 0)</f>
        <v>0</v>
      </c>
      <c r="B406" s="5">
        <f ca="1">IF(Table!B407 = "Women", 1, 0)</f>
        <v>1</v>
      </c>
      <c r="J406" s="12">
        <f ca="1">IF(Table!E407= "Health", 1,0)</f>
        <v>0</v>
      </c>
      <c r="K406" s="5">
        <f ca="1">IF(Table!E407= "Construction", 1,0)</f>
        <v>1</v>
      </c>
      <c r="L406" s="5">
        <f ca="1">IF(Table!E407= "Teaching", 1,0)</f>
        <v>0</v>
      </c>
      <c r="M406" s="5">
        <f ca="1">IF(Table!E407= "IT", 1,0)</f>
        <v>0</v>
      </c>
      <c r="N406" s="5">
        <f ca="1">IF(Table!E407= "General Work", 1,0)</f>
        <v>0</v>
      </c>
      <c r="O406" s="13">
        <f ca="1">IF(Table!E407= "Agriculture", 1,0)</f>
        <v>0</v>
      </c>
      <c r="X406" s="34">
        <f ca="1">(Table!O407/Table!I407)</f>
        <v>15025.813168048066</v>
      </c>
      <c r="Y406" s="35"/>
      <c r="Z406" s="25"/>
      <c r="AA406"/>
      <c r="AB406"/>
      <c r="AE406">
        <f ca="1">IF(Table!T407&gt;'Solution Basic XCEL'!$AI$2, 1,0)</f>
        <v>1</v>
      </c>
      <c r="AH406">
        <f ca="1">IF(Table!T407&gt;'Solution Basic XCEL'!$AI$2, 1,0)</f>
        <v>1</v>
      </c>
      <c r="AJ406" t="s">
        <v>72</v>
      </c>
      <c r="AK406" s="28">
        <f ca="1">(Table!N407/Table!M407)</f>
        <v>0.88838331623334843</v>
      </c>
      <c r="AM406">
        <f ca="1">IF(AK406&lt;$AS$3, 1,0)</f>
        <v>0</v>
      </c>
    </row>
    <row r="407" spans="1:39" x14ac:dyDescent="0.3">
      <c r="A407" s="5">
        <f ca="1">IF(Table!B408= "Men", 1, 0)</f>
        <v>1</v>
      </c>
      <c r="B407" s="5">
        <f ca="1">IF(Table!B408 = "Women", 1, 0)</f>
        <v>0</v>
      </c>
      <c r="J407" s="12">
        <f ca="1">IF(Table!E408= "Health", 1,0)</f>
        <v>0</v>
      </c>
      <c r="K407" s="5">
        <f ca="1">IF(Table!E408= "Construction", 1,0)</f>
        <v>0</v>
      </c>
      <c r="L407" s="5">
        <f ca="1">IF(Table!E408= "Teaching", 1,0)</f>
        <v>0</v>
      </c>
      <c r="M407" s="5">
        <f ca="1">IF(Table!E408= "IT", 1,0)</f>
        <v>0</v>
      </c>
      <c r="N407" s="5">
        <f ca="1">IF(Table!E408= "General Work", 1,0)</f>
        <v>1</v>
      </c>
      <c r="O407" s="13">
        <f ca="1">IF(Table!E408= "Agriculture", 1,0)</f>
        <v>0</v>
      </c>
      <c r="X407" s="34">
        <f ca="1">(Table!O408/Table!I408)</f>
        <v>22941.977676302547</v>
      </c>
      <c r="Y407" s="35"/>
      <c r="Z407" s="25"/>
      <c r="AA407"/>
      <c r="AB407"/>
      <c r="AE407">
        <f ca="1">IF(Table!T408&gt;'Solution Basic XCEL'!$AI$2, 1,0)</f>
        <v>1</v>
      </c>
      <c r="AH407">
        <f ca="1">IF(Table!T408&gt;'Solution Basic XCEL'!$AI$2, 1,0)</f>
        <v>1</v>
      </c>
      <c r="AJ407" t="s">
        <v>72</v>
      </c>
      <c r="AK407" s="28">
        <f ca="1">(Table!N408/Table!M408)</f>
        <v>0.20914925995204192</v>
      </c>
      <c r="AM407">
        <f ca="1">IF(AK407&lt;$AS$3, 1,0)</f>
        <v>1</v>
      </c>
    </row>
    <row r="408" spans="1:39" x14ac:dyDescent="0.3">
      <c r="A408" s="5">
        <f ca="1">IF(Table!B409= "Men", 1, 0)</f>
        <v>0</v>
      </c>
      <c r="B408" s="5">
        <f ca="1">IF(Table!B409 = "Women", 1, 0)</f>
        <v>1</v>
      </c>
      <c r="J408" s="12">
        <f ca="1">IF(Table!E409= "Health", 1,0)</f>
        <v>0</v>
      </c>
      <c r="K408" s="5">
        <f ca="1">IF(Table!E409= "Construction", 1,0)</f>
        <v>0</v>
      </c>
      <c r="L408" s="5">
        <f ca="1">IF(Table!E409= "Teaching", 1,0)</f>
        <v>0</v>
      </c>
      <c r="M408" s="5">
        <f ca="1">IF(Table!E409= "IT", 1,0)</f>
        <v>0</v>
      </c>
      <c r="N408" s="5">
        <f ca="1">IF(Table!E409= "General Work", 1,0)</f>
        <v>1</v>
      </c>
      <c r="O408" s="13">
        <f ca="1">IF(Table!E409= "Agriculture", 1,0)</f>
        <v>0</v>
      </c>
      <c r="X408" s="34">
        <f ca="1">(Table!O409/Table!I409)</f>
        <v>29868.22020005462</v>
      </c>
      <c r="Y408" s="35"/>
      <c r="Z408" s="25"/>
      <c r="AA408"/>
      <c r="AB408"/>
      <c r="AE408">
        <f ca="1">IF(Table!T409&gt;'Solution Basic XCEL'!$AI$2, 1,0)</f>
        <v>1</v>
      </c>
      <c r="AH408">
        <f ca="1">IF(Table!T409&gt;'Solution Basic XCEL'!$AI$2, 1,0)</f>
        <v>1</v>
      </c>
      <c r="AJ408" t="s">
        <v>72</v>
      </c>
      <c r="AK408" s="28">
        <f ca="1">(Table!N409/Table!M409)</f>
        <v>0.44569494724146863</v>
      </c>
      <c r="AM408">
        <f ca="1">IF(AK408&lt;$AS$3, 1,0)</f>
        <v>0</v>
      </c>
    </row>
    <row r="409" spans="1:39" x14ac:dyDescent="0.3">
      <c r="A409" s="5">
        <f ca="1">IF(Table!B410= "Men", 1, 0)</f>
        <v>0</v>
      </c>
      <c r="B409" s="5">
        <f ca="1">IF(Table!B410 = "Women", 1, 0)</f>
        <v>1</v>
      </c>
      <c r="J409" s="12">
        <f ca="1">IF(Table!E410= "Health", 1,0)</f>
        <v>0</v>
      </c>
      <c r="K409" s="5">
        <f ca="1">IF(Table!E410= "Construction", 1,0)</f>
        <v>0</v>
      </c>
      <c r="L409" s="5">
        <f ca="1">IF(Table!E410= "Teaching", 1,0)</f>
        <v>0</v>
      </c>
      <c r="M409" s="5">
        <f ca="1">IF(Table!E410= "IT", 1,0)</f>
        <v>0</v>
      </c>
      <c r="N409" s="5">
        <f ca="1">IF(Table!E410= "General Work", 1,0)</f>
        <v>0</v>
      </c>
      <c r="O409" s="13">
        <f ca="1">IF(Table!E410= "Agriculture", 1,0)</f>
        <v>1</v>
      </c>
      <c r="X409" s="34">
        <f ca="1">(Table!O410/Table!I410)</f>
        <v>6573.81932543116</v>
      </c>
      <c r="Y409" s="35"/>
      <c r="Z409" s="25"/>
      <c r="AA409"/>
      <c r="AB409"/>
      <c r="AE409">
        <f ca="1">IF(Table!T410&gt;'Solution Basic XCEL'!$AI$2, 1,0)</f>
        <v>1</v>
      </c>
      <c r="AH409">
        <f ca="1">IF(Table!T410&gt;'Solution Basic XCEL'!$AI$2, 1,0)</f>
        <v>1</v>
      </c>
      <c r="AJ409" t="s">
        <v>72</v>
      </c>
      <c r="AK409" s="28">
        <f ca="1">(Table!N410/Table!M410)</f>
        <v>0.99443773852865858</v>
      </c>
      <c r="AM409">
        <f ca="1">IF(AK409&lt;$AS$3, 1,0)</f>
        <v>0</v>
      </c>
    </row>
    <row r="410" spans="1:39" x14ac:dyDescent="0.3">
      <c r="A410" s="5">
        <f ca="1">IF(Table!B411= "Men", 1, 0)</f>
        <v>0</v>
      </c>
      <c r="B410" s="5">
        <f ca="1">IF(Table!B411 = "Women", 1, 0)</f>
        <v>1</v>
      </c>
      <c r="J410" s="12">
        <f ca="1">IF(Table!E411= "Health", 1,0)</f>
        <v>0</v>
      </c>
      <c r="K410" s="5">
        <f ca="1">IF(Table!E411= "Construction", 1,0)</f>
        <v>0</v>
      </c>
      <c r="L410" s="5">
        <f ca="1">IF(Table!E411= "Teaching", 1,0)</f>
        <v>0</v>
      </c>
      <c r="M410" s="5">
        <f ca="1">IF(Table!E411= "IT", 1,0)</f>
        <v>0</v>
      </c>
      <c r="N410" s="5">
        <f ca="1">IF(Table!E411= "General Work", 1,0)</f>
        <v>0</v>
      </c>
      <c r="O410" s="13">
        <f ca="1">IF(Table!E411= "Agriculture", 1,0)</f>
        <v>1</v>
      </c>
      <c r="X410" s="34">
        <f ca="1">(Table!O411/Table!I411)</f>
        <v>13140.979136949707</v>
      </c>
      <c r="Y410" s="35"/>
      <c r="Z410" s="25"/>
      <c r="AA410"/>
      <c r="AB410"/>
      <c r="AE410">
        <f ca="1">IF(Table!T411&gt;'Solution Basic XCEL'!$AI$2, 1,0)</f>
        <v>0</v>
      </c>
      <c r="AH410">
        <f ca="1">IF(Table!T411&gt;'Solution Basic XCEL'!$AI$2, 1,0)</f>
        <v>0</v>
      </c>
      <c r="AJ410" t="s">
        <v>72</v>
      </c>
      <c r="AK410" s="28">
        <f ca="1">(Table!N411/Table!M411)</f>
        <v>0.20456465944292346</v>
      </c>
      <c r="AM410">
        <f ca="1">IF(AK410&lt;$AS$3, 1,0)</f>
        <v>1</v>
      </c>
    </row>
    <row r="411" spans="1:39" x14ac:dyDescent="0.3">
      <c r="A411" s="5">
        <f ca="1">IF(Table!B412= "Men", 1, 0)</f>
        <v>0</v>
      </c>
      <c r="B411" s="5">
        <f ca="1">IF(Table!B412 = "Women", 1, 0)</f>
        <v>1</v>
      </c>
      <c r="J411" s="12">
        <f ca="1">IF(Table!E412= "Health", 1,0)</f>
        <v>0</v>
      </c>
      <c r="K411" s="5">
        <f ca="1">IF(Table!E412= "Construction", 1,0)</f>
        <v>1</v>
      </c>
      <c r="L411" s="5">
        <f ca="1">IF(Table!E412= "Teaching", 1,0)</f>
        <v>0</v>
      </c>
      <c r="M411" s="5">
        <f ca="1">IF(Table!E412= "IT", 1,0)</f>
        <v>0</v>
      </c>
      <c r="N411" s="5">
        <f ca="1">IF(Table!E412= "General Work", 1,0)</f>
        <v>0</v>
      </c>
      <c r="O411" s="13">
        <f ca="1">IF(Table!E412= "Agriculture", 1,0)</f>
        <v>0</v>
      </c>
      <c r="X411" s="34">
        <f ca="1">(Table!O412/Table!I412)</f>
        <v>9135.4160041368777</v>
      </c>
      <c r="Y411" s="35"/>
      <c r="Z411" s="25"/>
      <c r="AA411"/>
      <c r="AB411"/>
      <c r="AE411">
        <f ca="1">IF(Table!T412&gt;'Solution Basic XCEL'!$AI$2, 1,0)</f>
        <v>0</v>
      </c>
      <c r="AH411">
        <f ca="1">IF(Table!T412&gt;'Solution Basic XCEL'!$AI$2, 1,0)</f>
        <v>0</v>
      </c>
      <c r="AJ411" t="s">
        <v>72</v>
      </c>
      <c r="AK411" s="28">
        <f ca="1">(Table!N412/Table!M412)</f>
        <v>1.284273177670636E-2</v>
      </c>
      <c r="AM411">
        <f ca="1">IF(AK411&lt;$AS$3, 1,0)</f>
        <v>1</v>
      </c>
    </row>
    <row r="412" spans="1:39" x14ac:dyDescent="0.3">
      <c r="A412" s="5">
        <f ca="1">IF(Table!B413= "Men", 1, 0)</f>
        <v>0</v>
      </c>
      <c r="B412" s="5">
        <f ca="1">IF(Table!B413 = "Women", 1, 0)</f>
        <v>1</v>
      </c>
      <c r="J412" s="12">
        <f ca="1">IF(Table!E413= "Health", 1,0)</f>
        <v>0</v>
      </c>
      <c r="K412" s="5">
        <f ca="1">IF(Table!E413= "Construction", 1,0)</f>
        <v>1</v>
      </c>
      <c r="L412" s="5">
        <f ca="1">IF(Table!E413= "Teaching", 1,0)</f>
        <v>0</v>
      </c>
      <c r="M412" s="5">
        <f ca="1">IF(Table!E413= "IT", 1,0)</f>
        <v>0</v>
      </c>
      <c r="N412" s="5">
        <f ca="1">IF(Table!E413= "General Work", 1,0)</f>
        <v>0</v>
      </c>
      <c r="O412" s="13">
        <f ca="1">IF(Table!E413= "Agriculture", 1,0)</f>
        <v>0</v>
      </c>
      <c r="X412" s="34">
        <f ca="1">(Table!O413/Table!I413)</f>
        <v>37487.905398086157</v>
      </c>
      <c r="Y412" s="35"/>
      <c r="Z412" s="25"/>
      <c r="AA412"/>
      <c r="AB412"/>
      <c r="AE412">
        <f ca="1">IF(Table!T413&gt;'Solution Basic XCEL'!$AI$2, 1,0)</f>
        <v>1</v>
      </c>
      <c r="AH412">
        <f ca="1">IF(Table!T413&gt;'Solution Basic XCEL'!$AI$2, 1,0)</f>
        <v>1</v>
      </c>
      <c r="AJ412" t="s">
        <v>72</v>
      </c>
      <c r="AK412" s="28">
        <f ca="1">(Table!N413/Table!M413)</f>
        <v>0.23693232290979294</v>
      </c>
      <c r="AM412">
        <f ca="1">IF(AK412&lt;$AS$3, 1,0)</f>
        <v>1</v>
      </c>
    </row>
    <row r="413" spans="1:39" x14ac:dyDescent="0.3">
      <c r="A413" s="5">
        <f ca="1">IF(Table!B414= "Men", 1, 0)</f>
        <v>1</v>
      </c>
      <c r="B413" s="5">
        <f ca="1">IF(Table!B414 = "Women", 1, 0)</f>
        <v>0</v>
      </c>
      <c r="J413" s="12">
        <f ca="1">IF(Table!E414= "Health", 1,0)</f>
        <v>0</v>
      </c>
      <c r="K413" s="5">
        <f ca="1">IF(Table!E414= "Construction", 1,0)</f>
        <v>0</v>
      </c>
      <c r="L413" s="5">
        <f ca="1">IF(Table!E414= "Teaching", 1,0)</f>
        <v>0</v>
      </c>
      <c r="M413" s="5">
        <f ca="1">IF(Table!E414= "IT", 1,0)</f>
        <v>0</v>
      </c>
      <c r="N413" s="5">
        <f ca="1">IF(Table!E414= "General Work", 1,0)</f>
        <v>1</v>
      </c>
      <c r="O413" s="13">
        <f ca="1">IF(Table!E414= "Agriculture", 1,0)</f>
        <v>0</v>
      </c>
      <c r="X413" s="34">
        <f ca="1">(Table!O414/Table!I414)</f>
        <v>7853.4902208356452</v>
      </c>
      <c r="Y413" s="35"/>
      <c r="Z413" s="25"/>
      <c r="AA413"/>
      <c r="AB413"/>
      <c r="AE413">
        <f ca="1">IF(Table!T414&gt;'Solution Basic XCEL'!$AI$2, 1,0)</f>
        <v>0</v>
      </c>
      <c r="AH413">
        <f ca="1">IF(Table!T414&gt;'Solution Basic XCEL'!$AI$2, 1,0)</f>
        <v>0</v>
      </c>
      <c r="AJ413" t="s">
        <v>72</v>
      </c>
      <c r="AK413" s="28">
        <f ca="1">(Table!N414/Table!M414)</f>
        <v>0.6880325323396872</v>
      </c>
      <c r="AM413">
        <f ca="1">IF(AK413&lt;$AS$3, 1,0)</f>
        <v>0</v>
      </c>
    </row>
    <row r="414" spans="1:39" x14ac:dyDescent="0.3">
      <c r="A414" s="5">
        <f ca="1">IF(Table!B415= "Men", 1, 0)</f>
        <v>1</v>
      </c>
      <c r="B414" s="5">
        <f ca="1">IF(Table!B415 = "Women", 1, 0)</f>
        <v>0</v>
      </c>
      <c r="J414" s="12">
        <f ca="1">IF(Table!E415= "Health", 1,0)</f>
        <v>1</v>
      </c>
      <c r="K414" s="5">
        <f ca="1">IF(Table!E415= "Construction", 1,0)</f>
        <v>0</v>
      </c>
      <c r="L414" s="5">
        <f ca="1">IF(Table!E415= "Teaching", 1,0)</f>
        <v>0</v>
      </c>
      <c r="M414" s="5">
        <f ca="1">IF(Table!E415= "IT", 1,0)</f>
        <v>0</v>
      </c>
      <c r="N414" s="5">
        <f ca="1">IF(Table!E415= "General Work", 1,0)</f>
        <v>0</v>
      </c>
      <c r="O414" s="13">
        <f ca="1">IF(Table!E415= "Agriculture", 1,0)</f>
        <v>0</v>
      </c>
      <c r="X414" s="34">
        <f ca="1">(Table!O415/Table!I415)</f>
        <v>55761.900184547521</v>
      </c>
      <c r="Y414" s="35"/>
      <c r="Z414" s="25"/>
      <c r="AA414"/>
      <c r="AB414"/>
      <c r="AE414">
        <f ca="1">IF(Table!T415&gt;'Solution Basic XCEL'!$AI$2, 1,0)</f>
        <v>1</v>
      </c>
      <c r="AH414">
        <f ca="1">IF(Table!T415&gt;'Solution Basic XCEL'!$AI$2, 1,0)</f>
        <v>1</v>
      </c>
      <c r="AJ414" t="s">
        <v>72</v>
      </c>
      <c r="AK414" s="28">
        <f ca="1">(Table!N415/Table!M415)</f>
        <v>0.32148925934393158</v>
      </c>
      <c r="AM414">
        <f ca="1">IF(AK414&lt;$AS$3, 1,0)</f>
        <v>0</v>
      </c>
    </row>
    <row r="415" spans="1:39" x14ac:dyDescent="0.3">
      <c r="A415" s="5">
        <f ca="1">IF(Table!B416= "Men", 1, 0)</f>
        <v>1</v>
      </c>
      <c r="B415" s="5">
        <f ca="1">IF(Table!B416 = "Women", 1, 0)</f>
        <v>0</v>
      </c>
      <c r="J415" s="12">
        <f ca="1">IF(Table!E416= "Health", 1,0)</f>
        <v>1</v>
      </c>
      <c r="K415" s="5">
        <f ca="1">IF(Table!E416= "Construction", 1,0)</f>
        <v>0</v>
      </c>
      <c r="L415" s="5">
        <f ca="1">IF(Table!E416= "Teaching", 1,0)</f>
        <v>0</v>
      </c>
      <c r="M415" s="5">
        <f ca="1">IF(Table!E416= "IT", 1,0)</f>
        <v>0</v>
      </c>
      <c r="N415" s="5">
        <f ca="1">IF(Table!E416= "General Work", 1,0)</f>
        <v>0</v>
      </c>
      <c r="O415" s="13">
        <f ca="1">IF(Table!E416= "Agriculture", 1,0)</f>
        <v>0</v>
      </c>
      <c r="X415" s="34">
        <f ca="1">(Table!O416/Table!I416)</f>
        <v>29468.353368341577</v>
      </c>
      <c r="Y415" s="35"/>
      <c r="Z415" s="25"/>
      <c r="AA415"/>
      <c r="AB415"/>
      <c r="AE415">
        <f ca="1">IF(Table!T416&gt;'Solution Basic XCEL'!$AI$2, 1,0)</f>
        <v>0</v>
      </c>
      <c r="AH415">
        <f ca="1">IF(Table!T416&gt;'Solution Basic XCEL'!$AI$2, 1,0)</f>
        <v>0</v>
      </c>
      <c r="AJ415" t="s">
        <v>72</v>
      </c>
      <c r="AK415" s="28">
        <f ca="1">(Table!N416/Table!M416)</f>
        <v>5.1999626891894302E-3</v>
      </c>
      <c r="AM415">
        <f ca="1">IF(AK415&lt;$AS$3, 1,0)</f>
        <v>1</v>
      </c>
    </row>
    <row r="416" spans="1:39" x14ac:dyDescent="0.3">
      <c r="A416" s="5">
        <f ca="1">IF(Table!B417= "Men", 1, 0)</f>
        <v>0</v>
      </c>
      <c r="B416" s="5">
        <f ca="1">IF(Table!B417 = "Women", 1, 0)</f>
        <v>1</v>
      </c>
      <c r="J416" s="12">
        <f ca="1">IF(Table!E417= "Health", 1,0)</f>
        <v>0</v>
      </c>
      <c r="K416" s="5">
        <f ca="1">IF(Table!E417= "Construction", 1,0)</f>
        <v>0</v>
      </c>
      <c r="L416" s="5">
        <f ca="1">IF(Table!E417= "Teaching", 1,0)</f>
        <v>0</v>
      </c>
      <c r="M416" s="5">
        <f ca="1">IF(Table!E417= "IT", 1,0)</f>
        <v>0</v>
      </c>
      <c r="N416" s="5">
        <f ca="1">IF(Table!E417= "General Work", 1,0)</f>
        <v>0</v>
      </c>
      <c r="O416" s="13">
        <f ca="1">IF(Table!E417= "Agriculture", 1,0)</f>
        <v>1</v>
      </c>
      <c r="X416" s="34">
        <f ca="1">(Table!O417/Table!I417)</f>
        <v>14507.710639871015</v>
      </c>
      <c r="Y416" s="35"/>
      <c r="Z416" s="25"/>
      <c r="AA416"/>
      <c r="AB416"/>
      <c r="AE416">
        <f ca="1">IF(Table!T417&gt;'Solution Basic XCEL'!$AI$2, 1,0)</f>
        <v>1</v>
      </c>
      <c r="AH416">
        <f ca="1">IF(Table!T417&gt;'Solution Basic XCEL'!$AI$2, 1,0)</f>
        <v>1</v>
      </c>
      <c r="AJ416" t="s">
        <v>72</v>
      </c>
      <c r="AK416" s="28">
        <f ca="1">(Table!N417/Table!M417)</f>
        <v>0.45957435389336498</v>
      </c>
      <c r="AM416">
        <f ca="1">IF(AK416&lt;$AS$3, 1,0)</f>
        <v>0</v>
      </c>
    </row>
    <row r="417" spans="1:39" x14ac:dyDescent="0.3">
      <c r="A417" s="5">
        <f ca="1">IF(Table!B418= "Men", 1, 0)</f>
        <v>1</v>
      </c>
      <c r="B417" s="5">
        <f ca="1">IF(Table!B418 = "Women", 1, 0)</f>
        <v>0</v>
      </c>
      <c r="J417" s="12">
        <f ca="1">IF(Table!E418= "Health", 1,0)</f>
        <v>0</v>
      </c>
      <c r="K417" s="5">
        <f ca="1">IF(Table!E418= "Construction", 1,0)</f>
        <v>0</v>
      </c>
      <c r="L417" s="5">
        <f ca="1">IF(Table!E418= "Teaching", 1,0)</f>
        <v>1</v>
      </c>
      <c r="M417" s="5">
        <f ca="1">IF(Table!E418= "IT", 1,0)</f>
        <v>0</v>
      </c>
      <c r="N417" s="5">
        <f ca="1">IF(Table!E418= "General Work", 1,0)</f>
        <v>0</v>
      </c>
      <c r="O417" s="13">
        <f ca="1">IF(Table!E418= "Agriculture", 1,0)</f>
        <v>0</v>
      </c>
      <c r="X417" s="34">
        <f ca="1">(Table!O418/Table!I418)</f>
        <v>18744.749936723398</v>
      </c>
      <c r="Y417" s="35"/>
      <c r="Z417" s="25"/>
      <c r="AA417"/>
      <c r="AB417"/>
      <c r="AE417">
        <f ca="1">IF(Table!T418&gt;'Solution Basic XCEL'!$AI$2, 1,0)</f>
        <v>1</v>
      </c>
      <c r="AH417">
        <f ca="1">IF(Table!T418&gt;'Solution Basic XCEL'!$AI$2, 1,0)</f>
        <v>1</v>
      </c>
      <c r="AJ417" t="s">
        <v>72</v>
      </c>
      <c r="AK417" s="28">
        <f ca="1">(Table!N418/Table!M418)</f>
        <v>0.50461078190939967</v>
      </c>
      <c r="AM417">
        <f ca="1">IF(AK417&lt;$AS$3, 1,0)</f>
        <v>0</v>
      </c>
    </row>
    <row r="418" spans="1:39" x14ac:dyDescent="0.3">
      <c r="A418" s="5">
        <f ca="1">IF(Table!B419= "Men", 1, 0)</f>
        <v>1</v>
      </c>
      <c r="B418" s="5">
        <f ca="1">IF(Table!B419 = "Women", 1, 0)</f>
        <v>0</v>
      </c>
      <c r="J418" s="12">
        <f ca="1">IF(Table!E419= "Health", 1,0)</f>
        <v>1</v>
      </c>
      <c r="K418" s="5">
        <f ca="1">IF(Table!E419= "Construction", 1,0)</f>
        <v>0</v>
      </c>
      <c r="L418" s="5">
        <f ca="1">IF(Table!E419= "Teaching", 1,0)</f>
        <v>0</v>
      </c>
      <c r="M418" s="5">
        <f ca="1">IF(Table!E419= "IT", 1,0)</f>
        <v>0</v>
      </c>
      <c r="N418" s="5">
        <f ca="1">IF(Table!E419= "General Work", 1,0)</f>
        <v>0</v>
      </c>
      <c r="O418" s="13">
        <f ca="1">IF(Table!E419= "Agriculture", 1,0)</f>
        <v>0</v>
      </c>
      <c r="X418" s="34">
        <f ca="1">(Table!O419/Table!I419)</f>
        <v>59574.201421260339</v>
      </c>
      <c r="Y418" s="35"/>
      <c r="Z418" s="25"/>
      <c r="AA418"/>
      <c r="AB418"/>
      <c r="AE418">
        <f ca="1">IF(Table!T419&gt;'Solution Basic XCEL'!$AI$2, 1,0)</f>
        <v>1</v>
      </c>
      <c r="AH418">
        <f ca="1">IF(Table!T419&gt;'Solution Basic XCEL'!$AI$2, 1,0)</f>
        <v>1</v>
      </c>
      <c r="AJ418" t="s">
        <v>72</v>
      </c>
      <c r="AK418" s="28">
        <f ca="1">(Table!N419/Table!M419)</f>
        <v>0.8634424870834011</v>
      </c>
      <c r="AM418">
        <f ca="1">IF(AK418&lt;$AS$3, 1,0)</f>
        <v>0</v>
      </c>
    </row>
    <row r="419" spans="1:39" x14ac:dyDescent="0.3">
      <c r="A419" s="5">
        <f ca="1">IF(Table!B420= "Men", 1, 0)</f>
        <v>1</v>
      </c>
      <c r="B419" s="5">
        <f ca="1">IF(Table!B420 = "Women", 1, 0)</f>
        <v>0</v>
      </c>
      <c r="J419" s="12">
        <f ca="1">IF(Table!E420= "Health", 1,0)</f>
        <v>0</v>
      </c>
      <c r="K419" s="5">
        <f ca="1">IF(Table!E420= "Construction", 1,0)</f>
        <v>0</v>
      </c>
      <c r="L419" s="5">
        <f ca="1">IF(Table!E420= "Teaching", 1,0)</f>
        <v>0</v>
      </c>
      <c r="M419" s="5">
        <f ca="1">IF(Table!E420= "IT", 1,0)</f>
        <v>0</v>
      </c>
      <c r="N419" s="5">
        <f ca="1">IF(Table!E420= "General Work", 1,0)</f>
        <v>0</v>
      </c>
      <c r="O419" s="13">
        <f ca="1">IF(Table!E420= "Agriculture", 1,0)</f>
        <v>1</v>
      </c>
      <c r="X419" s="34">
        <f ca="1">(Table!O420/Table!I420)</f>
        <v>52328.807228814425</v>
      </c>
      <c r="Y419" s="35"/>
      <c r="Z419" s="25"/>
      <c r="AA419"/>
      <c r="AB419"/>
      <c r="AE419">
        <f ca="1">IF(Table!T420&gt;'Solution Basic XCEL'!$AI$2, 1,0)</f>
        <v>1</v>
      </c>
      <c r="AH419">
        <f ca="1">IF(Table!T420&gt;'Solution Basic XCEL'!$AI$2, 1,0)</f>
        <v>1</v>
      </c>
      <c r="AJ419" t="s">
        <v>72</v>
      </c>
      <c r="AK419" s="28">
        <f ca="1">(Table!N420/Table!M420)</f>
        <v>0.15230358387872223</v>
      </c>
      <c r="AM419">
        <f ca="1">IF(AK419&lt;$AS$3, 1,0)</f>
        <v>1</v>
      </c>
    </row>
    <row r="420" spans="1:39" x14ac:dyDescent="0.3">
      <c r="A420" s="5">
        <f ca="1">IF(Table!B421= "Men", 1, 0)</f>
        <v>0</v>
      </c>
      <c r="B420" s="5">
        <f ca="1">IF(Table!B421 = "Women", 1, 0)</f>
        <v>1</v>
      </c>
      <c r="J420" s="12">
        <f ca="1">IF(Table!E421= "Health", 1,0)</f>
        <v>0</v>
      </c>
      <c r="K420" s="5">
        <f ca="1">IF(Table!E421= "Construction", 1,0)</f>
        <v>0</v>
      </c>
      <c r="L420" s="5">
        <f ca="1">IF(Table!E421= "Teaching", 1,0)</f>
        <v>1</v>
      </c>
      <c r="M420" s="5">
        <f ca="1">IF(Table!E421= "IT", 1,0)</f>
        <v>0</v>
      </c>
      <c r="N420" s="5">
        <f ca="1">IF(Table!E421= "General Work", 1,0)</f>
        <v>0</v>
      </c>
      <c r="O420" s="13">
        <f ca="1">IF(Table!E421= "Agriculture", 1,0)</f>
        <v>0</v>
      </c>
      <c r="X420" s="34">
        <f ca="1">(Table!O421/Table!I421)</f>
        <v>30730.48463572477</v>
      </c>
      <c r="Y420" s="35"/>
      <c r="Z420" s="25"/>
      <c r="AA420"/>
      <c r="AB420"/>
      <c r="AE420">
        <f ca="1">IF(Table!T421&gt;'Solution Basic XCEL'!$AI$2, 1,0)</f>
        <v>1</v>
      </c>
      <c r="AH420">
        <f ca="1">IF(Table!T421&gt;'Solution Basic XCEL'!$AI$2, 1,0)</f>
        <v>1</v>
      </c>
      <c r="AJ420" t="s">
        <v>72</v>
      </c>
      <c r="AK420" s="28">
        <f ca="1">(Table!N421/Table!M421)</f>
        <v>0.15848347769752014</v>
      </c>
      <c r="AM420">
        <f ca="1">IF(AK420&lt;$AS$3, 1,0)</f>
        <v>1</v>
      </c>
    </row>
    <row r="421" spans="1:39" x14ac:dyDescent="0.3">
      <c r="A421" s="5">
        <f ca="1">IF(Table!B422= "Men", 1, 0)</f>
        <v>1</v>
      </c>
      <c r="B421" s="5">
        <f ca="1">IF(Table!B422 = "Women", 1, 0)</f>
        <v>0</v>
      </c>
      <c r="J421" s="12">
        <f ca="1">IF(Table!E422= "Health", 1,0)</f>
        <v>1</v>
      </c>
      <c r="K421" s="5">
        <f ca="1">IF(Table!E422= "Construction", 1,0)</f>
        <v>0</v>
      </c>
      <c r="L421" s="5">
        <f ca="1">IF(Table!E422= "Teaching", 1,0)</f>
        <v>0</v>
      </c>
      <c r="M421" s="5">
        <f ca="1">IF(Table!E422= "IT", 1,0)</f>
        <v>0</v>
      </c>
      <c r="N421" s="5">
        <f ca="1">IF(Table!E422= "General Work", 1,0)</f>
        <v>0</v>
      </c>
      <c r="O421" s="13">
        <f ca="1">IF(Table!E422= "Agriculture", 1,0)</f>
        <v>0</v>
      </c>
      <c r="X421" s="34">
        <f ca="1">(Table!O422/Table!I422)</f>
        <v>25602.807750354765</v>
      </c>
      <c r="Y421" s="35"/>
      <c r="Z421" s="25"/>
      <c r="AA421"/>
      <c r="AB421"/>
      <c r="AE421">
        <f ca="1">IF(Table!T422&gt;'Solution Basic XCEL'!$AI$2, 1,0)</f>
        <v>0</v>
      </c>
      <c r="AH421">
        <f ca="1">IF(Table!T422&gt;'Solution Basic XCEL'!$AI$2, 1,0)</f>
        <v>0</v>
      </c>
      <c r="AJ421" t="s">
        <v>72</v>
      </c>
      <c r="AK421" s="28">
        <f ca="1">(Table!N422/Table!M422)</f>
        <v>0.18615805721356982</v>
      </c>
      <c r="AM421">
        <f ca="1">IF(AK421&lt;$AS$3, 1,0)</f>
        <v>1</v>
      </c>
    </row>
    <row r="422" spans="1:39" x14ac:dyDescent="0.3">
      <c r="A422" s="5">
        <f ca="1">IF(Table!B423= "Men", 1, 0)</f>
        <v>0</v>
      </c>
      <c r="B422" s="5">
        <f ca="1">IF(Table!B423 = "Women", 1, 0)</f>
        <v>1</v>
      </c>
      <c r="J422" s="12">
        <f ca="1">IF(Table!E423= "Health", 1,0)</f>
        <v>1</v>
      </c>
      <c r="K422" s="5">
        <f ca="1">IF(Table!E423= "Construction", 1,0)</f>
        <v>0</v>
      </c>
      <c r="L422" s="5">
        <f ca="1">IF(Table!E423= "Teaching", 1,0)</f>
        <v>0</v>
      </c>
      <c r="M422" s="5">
        <f ca="1">IF(Table!E423= "IT", 1,0)</f>
        <v>0</v>
      </c>
      <c r="N422" s="5">
        <f ca="1">IF(Table!E423= "General Work", 1,0)</f>
        <v>0</v>
      </c>
      <c r="O422" s="13">
        <f ca="1">IF(Table!E423= "Agriculture", 1,0)</f>
        <v>0</v>
      </c>
      <c r="X422" s="34">
        <f ca="1">(Table!O423/Table!I423)</f>
        <v>33821.764645540039</v>
      </c>
      <c r="Y422" s="35"/>
      <c r="Z422" s="25"/>
      <c r="AA422"/>
      <c r="AB422"/>
      <c r="AE422">
        <f ca="1">IF(Table!T423&gt;'Solution Basic XCEL'!$AI$2, 1,0)</f>
        <v>1</v>
      </c>
      <c r="AH422">
        <f ca="1">IF(Table!T423&gt;'Solution Basic XCEL'!$AI$2, 1,0)</f>
        <v>1</v>
      </c>
      <c r="AJ422" t="s">
        <v>72</v>
      </c>
      <c r="AK422" s="28">
        <f ca="1">(Table!N423/Table!M423)</f>
        <v>0.79422318962066052</v>
      </c>
      <c r="AM422">
        <f ca="1">IF(AK422&lt;$AS$3, 1,0)</f>
        <v>0</v>
      </c>
    </row>
    <row r="423" spans="1:39" x14ac:dyDescent="0.3">
      <c r="A423" s="5">
        <f ca="1">IF(Table!B424= "Men", 1, 0)</f>
        <v>0</v>
      </c>
      <c r="B423" s="5">
        <f ca="1">IF(Table!B424 = "Women", 1, 0)</f>
        <v>1</v>
      </c>
      <c r="J423" s="12">
        <f ca="1">IF(Table!E424= "Health", 1,0)</f>
        <v>0</v>
      </c>
      <c r="K423" s="5">
        <f ca="1">IF(Table!E424= "Construction", 1,0)</f>
        <v>0</v>
      </c>
      <c r="L423" s="5">
        <f ca="1">IF(Table!E424= "Teaching", 1,0)</f>
        <v>0</v>
      </c>
      <c r="M423" s="5">
        <f ca="1">IF(Table!E424= "IT", 1,0)</f>
        <v>0</v>
      </c>
      <c r="N423" s="5">
        <f ca="1">IF(Table!E424= "General Work", 1,0)</f>
        <v>1</v>
      </c>
      <c r="O423" s="13">
        <f ca="1">IF(Table!E424= "Agriculture", 1,0)</f>
        <v>0</v>
      </c>
      <c r="X423" s="34">
        <f ca="1">(Table!O424/Table!I424)</f>
        <v>1049.9352863163595</v>
      </c>
      <c r="Y423" s="35"/>
      <c r="Z423" s="25"/>
      <c r="AA423"/>
      <c r="AB423"/>
      <c r="AE423">
        <f ca="1">IF(Table!T424&gt;'Solution Basic XCEL'!$AI$2, 1,0)</f>
        <v>1</v>
      </c>
      <c r="AH423">
        <f ca="1">IF(Table!T424&gt;'Solution Basic XCEL'!$AI$2, 1,0)</f>
        <v>1</v>
      </c>
      <c r="AJ423" t="s">
        <v>72</v>
      </c>
      <c r="AK423" s="28">
        <f ca="1">(Table!N424/Table!M424)</f>
        <v>0.89152107909318279</v>
      </c>
      <c r="AM423">
        <f ca="1">IF(AK423&lt;$AS$3, 1,0)</f>
        <v>0</v>
      </c>
    </row>
    <row r="424" spans="1:39" x14ac:dyDescent="0.3">
      <c r="A424" s="5">
        <f ca="1">IF(Table!B425= "Men", 1, 0)</f>
        <v>0</v>
      </c>
      <c r="B424" s="5">
        <f ca="1">IF(Table!B425 = "Women", 1, 0)</f>
        <v>1</v>
      </c>
      <c r="J424" s="12">
        <f ca="1">IF(Table!E425= "Health", 1,0)</f>
        <v>0</v>
      </c>
      <c r="K424" s="5">
        <f ca="1">IF(Table!E425= "Construction", 1,0)</f>
        <v>0</v>
      </c>
      <c r="L424" s="5">
        <f ca="1">IF(Table!E425= "Teaching", 1,0)</f>
        <v>1</v>
      </c>
      <c r="M424" s="5">
        <f ca="1">IF(Table!E425= "IT", 1,0)</f>
        <v>0</v>
      </c>
      <c r="N424" s="5">
        <f ca="1">IF(Table!E425= "General Work", 1,0)</f>
        <v>0</v>
      </c>
      <c r="O424" s="13">
        <f ca="1">IF(Table!E425= "Agriculture", 1,0)</f>
        <v>0</v>
      </c>
      <c r="X424" s="34">
        <f ca="1">(Table!O425/Table!I425)</f>
        <v>6124.5672796308727</v>
      </c>
      <c r="Y424" s="35"/>
      <c r="Z424" s="25"/>
      <c r="AA424"/>
      <c r="AB424"/>
      <c r="AE424">
        <f ca="1">IF(Table!T425&gt;'Solution Basic XCEL'!$AI$2, 1,0)</f>
        <v>1</v>
      </c>
      <c r="AH424">
        <f ca="1">IF(Table!T425&gt;'Solution Basic XCEL'!$AI$2, 1,0)</f>
        <v>1</v>
      </c>
      <c r="AJ424" t="s">
        <v>72</v>
      </c>
      <c r="AK424" s="28">
        <f ca="1">(Table!N425/Table!M425)</f>
        <v>0.29699409092233409</v>
      </c>
      <c r="AM424">
        <f ca="1">IF(AK424&lt;$AS$3, 1,0)</f>
        <v>1</v>
      </c>
    </row>
    <row r="425" spans="1:39" x14ac:dyDescent="0.3">
      <c r="A425" s="5">
        <f ca="1">IF(Table!B426= "Men", 1, 0)</f>
        <v>1</v>
      </c>
      <c r="B425" s="5">
        <f ca="1">IF(Table!B426 = "Women", 1, 0)</f>
        <v>0</v>
      </c>
      <c r="J425" s="12">
        <f ca="1">IF(Table!E426= "Health", 1,0)</f>
        <v>0</v>
      </c>
      <c r="K425" s="5">
        <f ca="1">IF(Table!E426= "Construction", 1,0)</f>
        <v>0</v>
      </c>
      <c r="L425" s="5">
        <f ca="1">IF(Table!E426= "Teaching", 1,0)</f>
        <v>0</v>
      </c>
      <c r="M425" s="5">
        <f ca="1">IF(Table!E426= "IT", 1,0)</f>
        <v>0</v>
      </c>
      <c r="N425" s="5">
        <f ca="1">IF(Table!E426= "General Work", 1,0)</f>
        <v>0</v>
      </c>
      <c r="O425" s="13">
        <f ca="1">IF(Table!E426= "Agriculture", 1,0)</f>
        <v>1</v>
      </c>
      <c r="X425" s="34">
        <f ca="1">(Table!O426/Table!I426)</f>
        <v>78096.35101494132</v>
      </c>
      <c r="Y425" s="35"/>
      <c r="Z425" s="25"/>
      <c r="AA425"/>
      <c r="AB425"/>
      <c r="AE425">
        <f ca="1">IF(Table!T426&gt;'Solution Basic XCEL'!$AI$2, 1,0)</f>
        <v>1</v>
      </c>
      <c r="AH425">
        <f ca="1">IF(Table!T426&gt;'Solution Basic XCEL'!$AI$2, 1,0)</f>
        <v>1</v>
      </c>
      <c r="AJ425" t="s">
        <v>72</v>
      </c>
      <c r="AK425" s="28">
        <f ca="1">(Table!N426/Table!M426)</f>
        <v>0.32280792612905518</v>
      </c>
      <c r="AM425">
        <f ca="1">IF(AK425&lt;$AS$3, 1,0)</f>
        <v>0</v>
      </c>
    </row>
    <row r="426" spans="1:39" x14ac:dyDescent="0.3">
      <c r="A426" s="5">
        <f ca="1">IF(Table!B427= "Men", 1, 0)</f>
        <v>0</v>
      </c>
      <c r="B426" s="5">
        <f ca="1">IF(Table!B427 = "Women", 1, 0)</f>
        <v>1</v>
      </c>
      <c r="J426" s="12">
        <f ca="1">IF(Table!E427= "Health", 1,0)</f>
        <v>0</v>
      </c>
      <c r="K426" s="5">
        <f ca="1">IF(Table!E427= "Construction", 1,0)</f>
        <v>1</v>
      </c>
      <c r="L426" s="5">
        <f ca="1">IF(Table!E427= "Teaching", 1,0)</f>
        <v>0</v>
      </c>
      <c r="M426" s="5">
        <f ca="1">IF(Table!E427= "IT", 1,0)</f>
        <v>0</v>
      </c>
      <c r="N426" s="5">
        <f ca="1">IF(Table!E427= "General Work", 1,0)</f>
        <v>0</v>
      </c>
      <c r="O426" s="13">
        <f ca="1">IF(Table!E427= "Agriculture", 1,0)</f>
        <v>0</v>
      </c>
      <c r="X426" s="34">
        <f ca="1">(Table!O427/Table!I427)</f>
        <v>21655.494055896343</v>
      </c>
      <c r="Y426" s="35"/>
      <c r="Z426" s="25"/>
      <c r="AA426"/>
      <c r="AB426"/>
      <c r="AE426">
        <f ca="1">IF(Table!T427&gt;'Solution Basic XCEL'!$AI$2, 1,0)</f>
        <v>0</v>
      </c>
      <c r="AH426">
        <f ca="1">IF(Table!T427&gt;'Solution Basic XCEL'!$AI$2, 1,0)</f>
        <v>0</v>
      </c>
      <c r="AJ426" t="s">
        <v>72</v>
      </c>
      <c r="AK426" s="28">
        <f ca="1">(Table!N427/Table!M427)</f>
        <v>8.1450140564174323E-2</v>
      </c>
      <c r="AM426">
        <f ca="1">IF(AK426&lt;$AS$3, 1,0)</f>
        <v>1</v>
      </c>
    </row>
    <row r="427" spans="1:39" x14ac:dyDescent="0.3">
      <c r="A427" s="5">
        <f ca="1">IF(Table!B428= "Men", 1, 0)</f>
        <v>1</v>
      </c>
      <c r="B427" s="5">
        <f ca="1">IF(Table!B428 = "Women", 1, 0)</f>
        <v>0</v>
      </c>
      <c r="J427" s="12">
        <f ca="1">IF(Table!E428= "Health", 1,0)</f>
        <v>0</v>
      </c>
      <c r="K427" s="5">
        <f ca="1">IF(Table!E428= "Construction", 1,0)</f>
        <v>0</v>
      </c>
      <c r="L427" s="5">
        <f ca="1">IF(Table!E428= "Teaching", 1,0)</f>
        <v>0</v>
      </c>
      <c r="M427" s="5">
        <f ca="1">IF(Table!E428= "IT", 1,0)</f>
        <v>1</v>
      </c>
      <c r="N427" s="5">
        <f ca="1">IF(Table!E428= "General Work", 1,0)</f>
        <v>0</v>
      </c>
      <c r="O427" s="13">
        <f ca="1">IF(Table!E428= "Agriculture", 1,0)</f>
        <v>0</v>
      </c>
      <c r="X427" s="34">
        <f ca="1">(Table!O428/Table!I428)</f>
        <v>7390.1275851345708</v>
      </c>
      <c r="Y427" s="35"/>
      <c r="Z427" s="25"/>
      <c r="AA427"/>
      <c r="AB427"/>
      <c r="AE427">
        <f ca="1">IF(Table!T428&gt;'Solution Basic XCEL'!$AI$2, 1,0)</f>
        <v>1</v>
      </c>
      <c r="AH427">
        <f ca="1">IF(Table!T428&gt;'Solution Basic XCEL'!$AI$2, 1,0)</f>
        <v>1</v>
      </c>
      <c r="AJ427" t="s">
        <v>72</v>
      </c>
      <c r="AK427" s="28">
        <f ca="1">(Table!N428/Table!M428)</f>
        <v>0.36276698735361601</v>
      </c>
      <c r="AM427">
        <f ca="1">IF(AK427&lt;$AS$3, 1,0)</f>
        <v>0</v>
      </c>
    </row>
    <row r="428" spans="1:39" x14ac:dyDescent="0.3">
      <c r="A428" s="5">
        <f ca="1">IF(Table!B429= "Men", 1, 0)</f>
        <v>1</v>
      </c>
      <c r="B428" s="5">
        <f ca="1">IF(Table!B429 = "Women", 1, 0)</f>
        <v>0</v>
      </c>
      <c r="J428" s="12">
        <f ca="1">IF(Table!E429= "Health", 1,0)</f>
        <v>1</v>
      </c>
      <c r="K428" s="5">
        <f ca="1">IF(Table!E429= "Construction", 1,0)</f>
        <v>0</v>
      </c>
      <c r="L428" s="5">
        <f ca="1">IF(Table!E429= "Teaching", 1,0)</f>
        <v>0</v>
      </c>
      <c r="M428" s="5">
        <f ca="1">IF(Table!E429= "IT", 1,0)</f>
        <v>0</v>
      </c>
      <c r="N428" s="5">
        <f ca="1">IF(Table!E429= "General Work", 1,0)</f>
        <v>0</v>
      </c>
      <c r="O428" s="13">
        <f ca="1">IF(Table!E429= "Agriculture", 1,0)</f>
        <v>0</v>
      </c>
      <c r="X428" s="34">
        <f ca="1">(Table!O429/Table!I429)</f>
        <v>13653.293106881309</v>
      </c>
      <c r="Y428" s="35"/>
      <c r="Z428" s="25"/>
      <c r="AA428"/>
      <c r="AB428"/>
      <c r="AE428">
        <f ca="1">IF(Table!T429&gt;'Solution Basic XCEL'!$AI$2, 1,0)</f>
        <v>1</v>
      </c>
      <c r="AH428">
        <f ca="1">IF(Table!T429&gt;'Solution Basic XCEL'!$AI$2, 1,0)</f>
        <v>1</v>
      </c>
      <c r="AJ428" t="s">
        <v>72</v>
      </c>
      <c r="AK428" s="28">
        <f ca="1">(Table!N429/Table!M429)</f>
        <v>0.55351715765609688</v>
      </c>
      <c r="AM428">
        <f ca="1">IF(AK428&lt;$AS$3, 1,0)</f>
        <v>0</v>
      </c>
    </row>
    <row r="429" spans="1:39" x14ac:dyDescent="0.3">
      <c r="A429" s="5">
        <f ca="1">IF(Table!B430= "Men", 1, 0)</f>
        <v>0</v>
      </c>
      <c r="B429" s="5">
        <f ca="1">IF(Table!B430 = "Women", 1, 0)</f>
        <v>1</v>
      </c>
      <c r="J429" s="12">
        <f ca="1">IF(Table!E430= "Health", 1,0)</f>
        <v>1</v>
      </c>
      <c r="K429" s="5">
        <f ca="1">IF(Table!E430= "Construction", 1,0)</f>
        <v>0</v>
      </c>
      <c r="L429" s="5">
        <f ca="1">IF(Table!E430= "Teaching", 1,0)</f>
        <v>0</v>
      </c>
      <c r="M429" s="5">
        <f ca="1">IF(Table!E430= "IT", 1,0)</f>
        <v>0</v>
      </c>
      <c r="N429" s="5">
        <f ca="1">IF(Table!E430= "General Work", 1,0)</f>
        <v>0</v>
      </c>
      <c r="O429" s="13">
        <f ca="1">IF(Table!E430= "Agriculture", 1,0)</f>
        <v>0</v>
      </c>
      <c r="X429" s="34">
        <f ca="1">(Table!O430/Table!I430)</f>
        <v>38174.454704854907</v>
      </c>
      <c r="Y429" s="35"/>
      <c r="Z429" s="25"/>
      <c r="AA429"/>
      <c r="AB429"/>
      <c r="AE429">
        <f ca="1">IF(Table!T430&gt;'Solution Basic XCEL'!$AI$2, 1,0)</f>
        <v>1</v>
      </c>
      <c r="AH429">
        <f ca="1">IF(Table!T430&gt;'Solution Basic XCEL'!$AI$2, 1,0)</f>
        <v>1</v>
      </c>
      <c r="AJ429" t="s">
        <v>72</v>
      </c>
      <c r="AK429" s="28">
        <f ca="1">(Table!N430/Table!M430)</f>
        <v>0.92112373751379606</v>
      </c>
      <c r="AM429">
        <f ca="1">IF(AK429&lt;$AS$3, 1,0)</f>
        <v>0</v>
      </c>
    </row>
    <row r="430" spans="1:39" x14ac:dyDescent="0.3">
      <c r="A430" s="5">
        <f ca="1">IF(Table!B431= "Men", 1, 0)</f>
        <v>0</v>
      </c>
      <c r="B430" s="5">
        <f ca="1">IF(Table!B431 = "Women", 1, 0)</f>
        <v>1</v>
      </c>
      <c r="J430" s="12">
        <f ca="1">IF(Table!E431= "Health", 1,0)</f>
        <v>0</v>
      </c>
      <c r="K430" s="5">
        <f ca="1">IF(Table!E431= "Construction", 1,0)</f>
        <v>0</v>
      </c>
      <c r="L430" s="5">
        <f ca="1">IF(Table!E431= "Teaching", 1,0)</f>
        <v>0</v>
      </c>
      <c r="M430" s="5">
        <f ca="1">IF(Table!E431= "IT", 1,0)</f>
        <v>1</v>
      </c>
      <c r="N430" s="5">
        <f ca="1">IF(Table!E431= "General Work", 1,0)</f>
        <v>0</v>
      </c>
      <c r="O430" s="13">
        <f ca="1">IF(Table!E431= "Agriculture", 1,0)</f>
        <v>0</v>
      </c>
      <c r="X430" s="34">
        <f ca="1">(Table!O431/Table!I431)</f>
        <v>31060.141227380471</v>
      </c>
      <c r="Y430" s="35"/>
      <c r="Z430" s="25"/>
      <c r="AA430"/>
      <c r="AB430"/>
      <c r="AE430">
        <f ca="1">IF(Table!T431&gt;'Solution Basic XCEL'!$AI$2, 1,0)</f>
        <v>0</v>
      </c>
      <c r="AH430">
        <f ca="1">IF(Table!T431&gt;'Solution Basic XCEL'!$AI$2, 1,0)</f>
        <v>0</v>
      </c>
      <c r="AJ430" t="s">
        <v>72</v>
      </c>
      <c r="AK430" s="28">
        <f ca="1">(Table!N431/Table!M431)</f>
        <v>8.7533089817468657E-3</v>
      </c>
      <c r="AM430">
        <f ca="1">IF(AK430&lt;$AS$3, 1,0)</f>
        <v>1</v>
      </c>
    </row>
    <row r="431" spans="1:39" x14ac:dyDescent="0.3">
      <c r="A431" s="5">
        <f ca="1">IF(Table!B432= "Men", 1, 0)</f>
        <v>1</v>
      </c>
      <c r="B431" s="5">
        <f ca="1">IF(Table!B432 = "Women", 1, 0)</f>
        <v>0</v>
      </c>
      <c r="J431" s="12">
        <f ca="1">IF(Table!E432= "Health", 1,0)</f>
        <v>0</v>
      </c>
      <c r="K431" s="5">
        <f ca="1">IF(Table!E432= "Construction", 1,0)</f>
        <v>0</v>
      </c>
      <c r="L431" s="5">
        <f ca="1">IF(Table!E432= "Teaching", 1,0)</f>
        <v>0</v>
      </c>
      <c r="M431" s="5">
        <f ca="1">IF(Table!E432= "IT", 1,0)</f>
        <v>0</v>
      </c>
      <c r="N431" s="5">
        <f ca="1">IF(Table!E432= "General Work", 1,0)</f>
        <v>0</v>
      </c>
      <c r="O431" s="13">
        <f ca="1">IF(Table!E432= "Agriculture", 1,0)</f>
        <v>1</v>
      </c>
      <c r="X431" s="34">
        <f ca="1">(Table!O432/Table!I432)</f>
        <v>4716.3506707683709</v>
      </c>
      <c r="Y431" s="35"/>
      <c r="Z431" s="25"/>
      <c r="AA431"/>
      <c r="AB431"/>
      <c r="AE431">
        <f ca="1">IF(Table!T432&gt;'Solution Basic XCEL'!$AI$2, 1,0)</f>
        <v>1</v>
      </c>
      <c r="AH431">
        <f ca="1">IF(Table!T432&gt;'Solution Basic XCEL'!$AI$2, 1,0)</f>
        <v>1</v>
      </c>
      <c r="AJ431" t="s">
        <v>72</v>
      </c>
      <c r="AK431" s="28">
        <f ca="1">(Table!N432/Table!M432)</f>
        <v>0.64591068294099518</v>
      </c>
      <c r="AM431">
        <f ca="1">IF(AK431&lt;$AS$3, 1,0)</f>
        <v>0</v>
      </c>
    </row>
    <row r="432" spans="1:39" x14ac:dyDescent="0.3">
      <c r="A432" s="5">
        <f ca="1">IF(Table!B433= "Men", 1, 0)</f>
        <v>1</v>
      </c>
      <c r="B432" s="5">
        <f ca="1">IF(Table!B433 = "Women", 1, 0)</f>
        <v>0</v>
      </c>
      <c r="J432" s="12">
        <f ca="1">IF(Table!E433= "Health", 1,0)</f>
        <v>0</v>
      </c>
      <c r="K432" s="5">
        <f ca="1">IF(Table!E433= "Construction", 1,0)</f>
        <v>0</v>
      </c>
      <c r="L432" s="5">
        <f ca="1">IF(Table!E433= "Teaching", 1,0)</f>
        <v>0</v>
      </c>
      <c r="M432" s="5">
        <f ca="1">IF(Table!E433= "IT", 1,0)</f>
        <v>1</v>
      </c>
      <c r="N432" s="5">
        <f ca="1">IF(Table!E433= "General Work", 1,0)</f>
        <v>0</v>
      </c>
      <c r="O432" s="13">
        <f ca="1">IF(Table!E433= "Agriculture", 1,0)</f>
        <v>0</v>
      </c>
      <c r="X432" s="34">
        <f ca="1">(Table!O433/Table!I433)</f>
        <v>64351.196124935021</v>
      </c>
      <c r="Y432" s="35"/>
      <c r="Z432" s="25"/>
      <c r="AA432"/>
      <c r="AB432"/>
      <c r="AE432">
        <f ca="1">IF(Table!T433&gt;'Solution Basic XCEL'!$AI$2, 1,0)</f>
        <v>1</v>
      </c>
      <c r="AH432">
        <f ca="1">IF(Table!T433&gt;'Solution Basic XCEL'!$AI$2, 1,0)</f>
        <v>1</v>
      </c>
      <c r="AJ432" t="s">
        <v>72</v>
      </c>
      <c r="AK432" s="28">
        <f ca="1">(Table!N433/Table!M433)</f>
        <v>0.46781658354493327</v>
      </c>
      <c r="AM432">
        <f ca="1">IF(AK432&lt;$AS$3, 1,0)</f>
        <v>0</v>
      </c>
    </row>
    <row r="433" spans="1:39" x14ac:dyDescent="0.3">
      <c r="A433" s="5">
        <f ca="1">IF(Table!B434= "Men", 1, 0)</f>
        <v>0</v>
      </c>
      <c r="B433" s="5">
        <f ca="1">IF(Table!B434 = "Women", 1, 0)</f>
        <v>1</v>
      </c>
      <c r="J433" s="12">
        <f ca="1">IF(Table!E434= "Health", 1,0)</f>
        <v>1</v>
      </c>
      <c r="K433" s="5">
        <f ca="1">IF(Table!E434= "Construction", 1,0)</f>
        <v>0</v>
      </c>
      <c r="L433" s="5">
        <f ca="1">IF(Table!E434= "Teaching", 1,0)</f>
        <v>0</v>
      </c>
      <c r="M433" s="5">
        <f ca="1">IF(Table!E434= "IT", 1,0)</f>
        <v>0</v>
      </c>
      <c r="N433" s="5">
        <f ca="1">IF(Table!E434= "General Work", 1,0)</f>
        <v>0</v>
      </c>
      <c r="O433" s="13">
        <f ca="1">IF(Table!E434= "Agriculture", 1,0)</f>
        <v>0</v>
      </c>
      <c r="X433" s="34">
        <f ca="1">(Table!O434/Table!I434)</f>
        <v>18481.978479169269</v>
      </c>
      <c r="Y433" s="35"/>
      <c r="Z433" s="25"/>
      <c r="AA433"/>
      <c r="AB433"/>
      <c r="AE433">
        <f ca="1">IF(Table!T434&gt;'Solution Basic XCEL'!$AI$2, 1,0)</f>
        <v>1</v>
      </c>
      <c r="AH433">
        <f ca="1">IF(Table!T434&gt;'Solution Basic XCEL'!$AI$2, 1,0)</f>
        <v>1</v>
      </c>
      <c r="AJ433" t="s">
        <v>72</v>
      </c>
      <c r="AK433" s="28">
        <f ca="1">(Table!N434/Table!M434)</f>
        <v>0.48031498992710475</v>
      </c>
      <c r="AM433">
        <f ca="1">IF(AK433&lt;$AS$3, 1,0)</f>
        <v>0</v>
      </c>
    </row>
    <row r="434" spans="1:39" x14ac:dyDescent="0.3">
      <c r="A434" s="5">
        <f ca="1">IF(Table!B435= "Men", 1, 0)</f>
        <v>0</v>
      </c>
      <c r="B434" s="5">
        <f ca="1">IF(Table!B435 = "Women", 1, 0)</f>
        <v>1</v>
      </c>
      <c r="J434" s="12">
        <f ca="1">IF(Table!E435= "Health", 1,0)</f>
        <v>0</v>
      </c>
      <c r="K434" s="5">
        <f ca="1">IF(Table!E435= "Construction", 1,0)</f>
        <v>0</v>
      </c>
      <c r="L434" s="5">
        <f ca="1">IF(Table!E435= "Teaching", 1,0)</f>
        <v>1</v>
      </c>
      <c r="M434" s="5">
        <f ca="1">IF(Table!E435= "IT", 1,0)</f>
        <v>0</v>
      </c>
      <c r="N434" s="5">
        <f ca="1">IF(Table!E435= "General Work", 1,0)</f>
        <v>0</v>
      </c>
      <c r="O434" s="13">
        <f ca="1">IF(Table!E435= "Agriculture", 1,0)</f>
        <v>0</v>
      </c>
      <c r="X434" s="34">
        <f ca="1">(Table!O435/Table!I435)</f>
        <v>48566.641742694912</v>
      </c>
      <c r="Y434" s="35"/>
      <c r="Z434" s="25"/>
      <c r="AA434"/>
      <c r="AB434"/>
      <c r="AE434">
        <f ca="1">IF(Table!T435&gt;'Solution Basic XCEL'!$AI$2, 1,0)</f>
        <v>1</v>
      </c>
      <c r="AH434">
        <f ca="1">IF(Table!T435&gt;'Solution Basic XCEL'!$AI$2, 1,0)</f>
        <v>1</v>
      </c>
      <c r="AJ434" t="s">
        <v>72</v>
      </c>
      <c r="AK434" s="28">
        <f ca="1">(Table!N435/Table!M435)</f>
        <v>0.66912427566660737</v>
      </c>
      <c r="AM434">
        <f ca="1">IF(AK434&lt;$AS$3, 1,0)</f>
        <v>0</v>
      </c>
    </row>
    <row r="435" spans="1:39" x14ac:dyDescent="0.3">
      <c r="A435" s="5">
        <f ca="1">IF(Table!B436= "Men", 1, 0)</f>
        <v>1</v>
      </c>
      <c r="B435" s="5">
        <f ca="1">IF(Table!B436 = "Women", 1, 0)</f>
        <v>0</v>
      </c>
      <c r="J435" s="12">
        <f ca="1">IF(Table!E436= "Health", 1,0)</f>
        <v>0</v>
      </c>
      <c r="K435" s="5">
        <f ca="1">IF(Table!E436= "Construction", 1,0)</f>
        <v>0</v>
      </c>
      <c r="L435" s="5">
        <f ca="1">IF(Table!E436= "Teaching", 1,0)</f>
        <v>0</v>
      </c>
      <c r="M435" s="5">
        <f ca="1">IF(Table!E436= "IT", 1,0)</f>
        <v>0</v>
      </c>
      <c r="N435" s="5">
        <f ca="1">IF(Table!E436= "General Work", 1,0)</f>
        <v>1</v>
      </c>
      <c r="O435" s="13">
        <f ca="1">IF(Table!E436= "Agriculture", 1,0)</f>
        <v>0</v>
      </c>
      <c r="X435" s="34">
        <f ca="1">(Table!O436/Table!I436)</f>
        <v>9671.3411690467547</v>
      </c>
      <c r="Y435" s="35"/>
      <c r="Z435" s="25"/>
      <c r="AA435"/>
      <c r="AB435"/>
      <c r="AE435">
        <f ca="1">IF(Table!T436&gt;'Solution Basic XCEL'!$AI$2, 1,0)</f>
        <v>1</v>
      </c>
      <c r="AH435">
        <f ca="1">IF(Table!T436&gt;'Solution Basic XCEL'!$AI$2, 1,0)</f>
        <v>1</v>
      </c>
      <c r="AJ435" t="s">
        <v>72</v>
      </c>
      <c r="AK435" s="28">
        <f ca="1">(Table!N436/Table!M436)</f>
        <v>0.62939848611033355</v>
      </c>
      <c r="AM435">
        <f ca="1">IF(AK435&lt;$AS$3, 1,0)</f>
        <v>0</v>
      </c>
    </row>
    <row r="436" spans="1:39" x14ac:dyDescent="0.3">
      <c r="A436" s="5">
        <f ca="1">IF(Table!B437= "Men", 1, 0)</f>
        <v>0</v>
      </c>
      <c r="B436" s="5">
        <f ca="1">IF(Table!B437 = "Women", 1, 0)</f>
        <v>1</v>
      </c>
      <c r="J436" s="12">
        <f ca="1">IF(Table!E437= "Health", 1,0)</f>
        <v>1</v>
      </c>
      <c r="K436" s="5">
        <f ca="1">IF(Table!E437= "Construction", 1,0)</f>
        <v>0</v>
      </c>
      <c r="L436" s="5">
        <f ca="1">IF(Table!E437= "Teaching", 1,0)</f>
        <v>0</v>
      </c>
      <c r="M436" s="5">
        <f ca="1">IF(Table!E437= "IT", 1,0)</f>
        <v>0</v>
      </c>
      <c r="N436" s="5">
        <f ca="1">IF(Table!E437= "General Work", 1,0)</f>
        <v>0</v>
      </c>
      <c r="O436" s="13">
        <f ca="1">IF(Table!E437= "Agriculture", 1,0)</f>
        <v>0</v>
      </c>
      <c r="X436" s="34">
        <f ca="1">(Table!O437/Table!I437)</f>
        <v>8537.7674607338886</v>
      </c>
      <c r="Y436" s="35"/>
      <c r="Z436" s="25"/>
      <c r="AA436"/>
      <c r="AB436"/>
      <c r="AE436">
        <f ca="1">IF(Table!T437&gt;'Solution Basic XCEL'!$AI$2, 1,0)</f>
        <v>0</v>
      </c>
      <c r="AH436">
        <f ca="1">IF(Table!T437&gt;'Solution Basic XCEL'!$AI$2, 1,0)</f>
        <v>0</v>
      </c>
      <c r="AJ436" t="s">
        <v>72</v>
      </c>
      <c r="AK436" s="28">
        <f ca="1">(Table!N437/Table!M437)</f>
        <v>0.27142929306768249</v>
      </c>
      <c r="AM436">
        <f ca="1">IF(AK436&lt;$AS$3, 1,0)</f>
        <v>1</v>
      </c>
    </row>
    <row r="437" spans="1:39" x14ac:dyDescent="0.3">
      <c r="A437" s="5">
        <f ca="1">IF(Table!B438= "Men", 1, 0)</f>
        <v>0</v>
      </c>
      <c r="B437" s="5">
        <f ca="1">IF(Table!B438 = "Women", 1, 0)</f>
        <v>1</v>
      </c>
      <c r="J437" s="12">
        <f ca="1">IF(Table!E438= "Health", 1,0)</f>
        <v>0</v>
      </c>
      <c r="K437" s="5">
        <f ca="1">IF(Table!E438= "Construction", 1,0)</f>
        <v>0</v>
      </c>
      <c r="L437" s="5">
        <f ca="1">IF(Table!E438= "Teaching", 1,0)</f>
        <v>0</v>
      </c>
      <c r="M437" s="5">
        <f ca="1">IF(Table!E438= "IT", 1,0)</f>
        <v>0</v>
      </c>
      <c r="N437" s="5">
        <f ca="1">IF(Table!E438= "General Work", 1,0)</f>
        <v>0</v>
      </c>
      <c r="O437" s="13">
        <f ca="1">IF(Table!E438= "Agriculture", 1,0)</f>
        <v>1</v>
      </c>
      <c r="X437" s="34">
        <f ca="1">(Table!O438/Table!I438)</f>
        <v>5222.0346164797711</v>
      </c>
      <c r="Y437" s="35"/>
      <c r="Z437" s="25"/>
      <c r="AA437"/>
      <c r="AB437"/>
      <c r="AE437">
        <f ca="1">IF(Table!T438&gt;'Solution Basic XCEL'!$AI$2, 1,0)</f>
        <v>1</v>
      </c>
      <c r="AH437">
        <f ca="1">IF(Table!T438&gt;'Solution Basic XCEL'!$AI$2, 1,0)</f>
        <v>1</v>
      </c>
      <c r="AJ437" t="s">
        <v>72</v>
      </c>
      <c r="AK437" s="28">
        <f ca="1">(Table!N438/Table!M438)</f>
        <v>0.19282981576586955</v>
      </c>
      <c r="AM437">
        <f ca="1">IF(AK437&lt;$AS$3, 1,0)</f>
        <v>1</v>
      </c>
    </row>
    <row r="438" spans="1:39" x14ac:dyDescent="0.3">
      <c r="A438" s="5">
        <f ca="1">IF(Table!B439= "Men", 1, 0)</f>
        <v>1</v>
      </c>
      <c r="B438" s="5">
        <f ca="1">IF(Table!B439 = "Women", 1, 0)</f>
        <v>0</v>
      </c>
      <c r="J438" s="12">
        <f ca="1">IF(Table!E439= "Health", 1,0)</f>
        <v>0</v>
      </c>
      <c r="K438" s="5">
        <f ca="1">IF(Table!E439= "Construction", 1,0)</f>
        <v>0</v>
      </c>
      <c r="L438" s="5">
        <f ca="1">IF(Table!E439= "Teaching", 1,0)</f>
        <v>1</v>
      </c>
      <c r="M438" s="5">
        <f ca="1">IF(Table!E439= "IT", 1,0)</f>
        <v>0</v>
      </c>
      <c r="N438" s="5">
        <f ca="1">IF(Table!E439= "General Work", 1,0)</f>
        <v>0</v>
      </c>
      <c r="O438" s="13">
        <f ca="1">IF(Table!E439= "Agriculture", 1,0)</f>
        <v>0</v>
      </c>
      <c r="X438" s="34">
        <f ca="1">(Table!O439/Table!I439)</f>
        <v>12873.063529933752</v>
      </c>
      <c r="Y438" s="35"/>
      <c r="Z438" s="25"/>
      <c r="AA438"/>
      <c r="AB438"/>
      <c r="AE438">
        <f ca="1">IF(Table!T439&gt;'Solution Basic XCEL'!$AI$2, 1,0)</f>
        <v>1</v>
      </c>
      <c r="AH438">
        <f ca="1">IF(Table!T439&gt;'Solution Basic XCEL'!$AI$2, 1,0)</f>
        <v>1</v>
      </c>
      <c r="AJ438" t="s">
        <v>72</v>
      </c>
      <c r="AK438" s="28">
        <f ca="1">(Table!N439/Table!M439)</f>
        <v>0.23348976978462088</v>
      </c>
      <c r="AM438">
        <f ca="1">IF(AK438&lt;$AS$3, 1,0)</f>
        <v>1</v>
      </c>
    </row>
    <row r="439" spans="1:39" x14ac:dyDescent="0.3">
      <c r="A439" s="5">
        <f ca="1">IF(Table!B440= "Men", 1, 0)</f>
        <v>1</v>
      </c>
      <c r="B439" s="5">
        <f ca="1">IF(Table!B440 = "Women", 1, 0)</f>
        <v>0</v>
      </c>
      <c r="J439" s="12">
        <f ca="1">IF(Table!E440= "Health", 1,0)</f>
        <v>0</v>
      </c>
      <c r="K439" s="5">
        <f ca="1">IF(Table!E440= "Construction", 1,0)</f>
        <v>0</v>
      </c>
      <c r="L439" s="5">
        <f ca="1">IF(Table!E440= "Teaching", 1,0)</f>
        <v>0</v>
      </c>
      <c r="M439" s="5">
        <f ca="1">IF(Table!E440= "IT", 1,0)</f>
        <v>0</v>
      </c>
      <c r="N439" s="5">
        <f ca="1">IF(Table!E440= "General Work", 1,0)</f>
        <v>0</v>
      </c>
      <c r="O439" s="13">
        <f ca="1">IF(Table!E440= "Agriculture", 1,0)</f>
        <v>1</v>
      </c>
      <c r="X439" s="34">
        <f ca="1">(Table!O440/Table!I440)</f>
        <v>2660.0566897297658</v>
      </c>
      <c r="Y439" s="35"/>
      <c r="Z439" s="25"/>
      <c r="AA439"/>
      <c r="AB439"/>
      <c r="AE439">
        <f ca="1">IF(Table!T440&gt;'Solution Basic XCEL'!$AI$2, 1,0)</f>
        <v>0</v>
      </c>
      <c r="AH439">
        <f ca="1">IF(Table!T440&gt;'Solution Basic XCEL'!$AI$2, 1,0)</f>
        <v>0</v>
      </c>
      <c r="AJ439" t="s">
        <v>72</v>
      </c>
      <c r="AK439" s="28">
        <f ca="1">(Table!N440/Table!M440)</f>
        <v>0.25897519837465477</v>
      </c>
      <c r="AM439">
        <f ca="1">IF(AK439&lt;$AS$3, 1,0)</f>
        <v>1</v>
      </c>
    </row>
    <row r="440" spans="1:39" x14ac:dyDescent="0.3">
      <c r="A440" s="5">
        <f ca="1">IF(Table!B441= "Men", 1, 0)</f>
        <v>1</v>
      </c>
      <c r="B440" s="5">
        <f ca="1">IF(Table!B441 = "Women", 1, 0)</f>
        <v>0</v>
      </c>
      <c r="J440" s="12">
        <f ca="1">IF(Table!E441= "Health", 1,0)</f>
        <v>0</v>
      </c>
      <c r="K440" s="5">
        <f ca="1">IF(Table!E441= "Construction", 1,0)</f>
        <v>0</v>
      </c>
      <c r="L440" s="5">
        <f ca="1">IF(Table!E441= "Teaching", 1,0)</f>
        <v>0</v>
      </c>
      <c r="M440" s="5">
        <f ca="1">IF(Table!E441= "IT", 1,0)</f>
        <v>0</v>
      </c>
      <c r="N440" s="5">
        <f ca="1">IF(Table!E441= "General Work", 1,0)</f>
        <v>0</v>
      </c>
      <c r="O440" s="13">
        <f ca="1">IF(Table!E441= "Agriculture", 1,0)</f>
        <v>1</v>
      </c>
      <c r="X440" s="34">
        <f ca="1">(Table!O441/Table!I441)</f>
        <v>12086.568966949741</v>
      </c>
      <c r="Y440" s="35"/>
      <c r="Z440" s="25"/>
      <c r="AA440"/>
      <c r="AB440"/>
      <c r="AE440">
        <f ca="1">IF(Table!T441&gt;'Solution Basic XCEL'!$AI$2, 1,0)</f>
        <v>1</v>
      </c>
      <c r="AH440">
        <f ca="1">IF(Table!T441&gt;'Solution Basic XCEL'!$AI$2, 1,0)</f>
        <v>1</v>
      </c>
      <c r="AJ440" t="s">
        <v>72</v>
      </c>
      <c r="AK440" s="28">
        <f ca="1">(Table!N441/Table!M441)</f>
        <v>0.2104465953786282</v>
      </c>
      <c r="AM440">
        <f ca="1">IF(AK440&lt;$AS$3, 1,0)</f>
        <v>1</v>
      </c>
    </row>
    <row r="441" spans="1:39" x14ac:dyDescent="0.3">
      <c r="A441" s="5">
        <f ca="1">IF(Table!B442= "Men", 1, 0)</f>
        <v>0</v>
      </c>
      <c r="B441" s="5">
        <f ca="1">IF(Table!B442 = "Women", 1, 0)</f>
        <v>1</v>
      </c>
      <c r="J441" s="12">
        <f ca="1">IF(Table!E442= "Health", 1,0)</f>
        <v>0</v>
      </c>
      <c r="K441" s="5">
        <f ca="1">IF(Table!E442= "Construction", 1,0)</f>
        <v>0</v>
      </c>
      <c r="L441" s="5">
        <f ca="1">IF(Table!E442= "Teaching", 1,0)</f>
        <v>1</v>
      </c>
      <c r="M441" s="5">
        <f ca="1">IF(Table!E442= "IT", 1,0)</f>
        <v>0</v>
      </c>
      <c r="N441" s="5">
        <f ca="1">IF(Table!E442= "General Work", 1,0)</f>
        <v>0</v>
      </c>
      <c r="O441" s="13">
        <f ca="1">IF(Table!E442= "Agriculture", 1,0)</f>
        <v>0</v>
      </c>
      <c r="X441" s="34">
        <f ca="1">(Table!O442/Table!I442)</f>
        <v>1996.2924266136029</v>
      </c>
      <c r="Y441" s="35"/>
      <c r="Z441" s="25"/>
      <c r="AA441"/>
      <c r="AB441"/>
      <c r="AE441">
        <f ca="1">IF(Table!T442&gt;'Solution Basic XCEL'!$AI$2, 1,0)</f>
        <v>0</v>
      </c>
      <c r="AH441">
        <f ca="1">IF(Table!T442&gt;'Solution Basic XCEL'!$AI$2, 1,0)</f>
        <v>0</v>
      </c>
      <c r="AJ441" t="s">
        <v>72</v>
      </c>
      <c r="AK441" s="28">
        <f ca="1">(Table!N442/Table!M442)</f>
        <v>0.19134887775881171</v>
      </c>
      <c r="AM441">
        <f ca="1">IF(AK441&lt;$AS$3, 1,0)</f>
        <v>1</v>
      </c>
    </row>
    <row r="442" spans="1:39" x14ac:dyDescent="0.3">
      <c r="A442" s="5">
        <f ca="1">IF(Table!B443= "Men", 1, 0)</f>
        <v>0</v>
      </c>
      <c r="B442" s="5">
        <f ca="1">IF(Table!B443 = "Women", 1, 0)</f>
        <v>1</v>
      </c>
      <c r="J442" s="12">
        <f ca="1">IF(Table!E443= "Health", 1,0)</f>
        <v>0</v>
      </c>
      <c r="K442" s="5">
        <f ca="1">IF(Table!E443= "Construction", 1,0)</f>
        <v>0</v>
      </c>
      <c r="L442" s="5">
        <f ca="1">IF(Table!E443= "Teaching", 1,0)</f>
        <v>1</v>
      </c>
      <c r="M442" s="5">
        <f ca="1">IF(Table!E443= "IT", 1,0)</f>
        <v>0</v>
      </c>
      <c r="N442" s="5">
        <f ca="1">IF(Table!E443= "General Work", 1,0)</f>
        <v>0</v>
      </c>
      <c r="O442" s="13">
        <f ca="1">IF(Table!E443= "Agriculture", 1,0)</f>
        <v>0</v>
      </c>
      <c r="X442" s="34">
        <f ca="1">(Table!O443/Table!I443)</f>
        <v>58146.832973792349</v>
      </c>
      <c r="Y442" s="35"/>
      <c r="Z442" s="25"/>
      <c r="AA442"/>
      <c r="AB442"/>
      <c r="AE442">
        <f ca="1">IF(Table!T443&gt;'Solution Basic XCEL'!$AI$2, 1,0)</f>
        <v>1</v>
      </c>
      <c r="AH442">
        <f ca="1">IF(Table!T443&gt;'Solution Basic XCEL'!$AI$2, 1,0)</f>
        <v>1</v>
      </c>
      <c r="AJ442" t="s">
        <v>72</v>
      </c>
      <c r="AK442" s="28">
        <f ca="1">(Table!N443/Table!M443)</f>
        <v>1.2408294313072332E-2</v>
      </c>
      <c r="AM442">
        <f ca="1">IF(AK442&lt;$AS$3, 1,0)</f>
        <v>1</v>
      </c>
    </row>
    <row r="443" spans="1:39" x14ac:dyDescent="0.3">
      <c r="A443" s="5">
        <f ca="1">IF(Table!B444= "Men", 1, 0)</f>
        <v>0</v>
      </c>
      <c r="B443" s="5">
        <f ca="1">IF(Table!B444 = "Women", 1, 0)</f>
        <v>1</v>
      </c>
      <c r="J443" s="12">
        <f ca="1">IF(Table!E444= "Health", 1,0)</f>
        <v>0</v>
      </c>
      <c r="K443" s="5">
        <f ca="1">IF(Table!E444= "Construction", 1,0)</f>
        <v>0</v>
      </c>
      <c r="L443" s="5">
        <f ca="1">IF(Table!E444= "Teaching", 1,0)</f>
        <v>1</v>
      </c>
      <c r="M443" s="5">
        <f ca="1">IF(Table!E444= "IT", 1,0)</f>
        <v>0</v>
      </c>
      <c r="N443" s="5">
        <f ca="1">IF(Table!E444= "General Work", 1,0)</f>
        <v>0</v>
      </c>
      <c r="O443" s="13">
        <f ca="1">IF(Table!E444= "Agriculture", 1,0)</f>
        <v>0</v>
      </c>
      <c r="X443" s="34">
        <f ca="1">(Table!O444/Table!I444)</f>
        <v>28807.765649008761</v>
      </c>
      <c r="Y443" s="35"/>
      <c r="Z443" s="25"/>
      <c r="AA443"/>
      <c r="AB443"/>
      <c r="AE443">
        <f ca="1">IF(Table!T444&gt;'Solution Basic XCEL'!$AI$2, 1,0)</f>
        <v>1</v>
      </c>
      <c r="AH443">
        <f ca="1">IF(Table!T444&gt;'Solution Basic XCEL'!$AI$2, 1,0)</f>
        <v>1</v>
      </c>
      <c r="AJ443" t="s">
        <v>72</v>
      </c>
      <c r="AK443" s="28">
        <f ca="1">(Table!N444/Table!M444)</f>
        <v>0.41421830154306005</v>
      </c>
      <c r="AM443">
        <f ca="1">IF(AK443&lt;$AS$3, 1,0)</f>
        <v>0</v>
      </c>
    </row>
    <row r="444" spans="1:39" x14ac:dyDescent="0.3">
      <c r="A444" s="5">
        <f ca="1">IF(Table!B445= "Men", 1, 0)</f>
        <v>1</v>
      </c>
      <c r="B444" s="5">
        <f ca="1">IF(Table!B445 = "Women", 1, 0)</f>
        <v>0</v>
      </c>
      <c r="J444" s="12">
        <f ca="1">IF(Table!E445= "Health", 1,0)</f>
        <v>1</v>
      </c>
      <c r="K444" s="5">
        <f ca="1">IF(Table!E445= "Construction", 1,0)</f>
        <v>0</v>
      </c>
      <c r="L444" s="5">
        <f ca="1">IF(Table!E445= "Teaching", 1,0)</f>
        <v>0</v>
      </c>
      <c r="M444" s="5">
        <f ca="1">IF(Table!E445= "IT", 1,0)</f>
        <v>0</v>
      </c>
      <c r="N444" s="5">
        <f ca="1">IF(Table!E445= "General Work", 1,0)</f>
        <v>0</v>
      </c>
      <c r="O444" s="13">
        <f ca="1">IF(Table!E445= "Agriculture", 1,0)</f>
        <v>0</v>
      </c>
      <c r="X444" s="34">
        <f ca="1">(Table!O445/Table!I445)</f>
        <v>43057.81014104624</v>
      </c>
      <c r="Y444" s="35"/>
      <c r="Z444" s="25"/>
      <c r="AA444"/>
      <c r="AB444"/>
      <c r="AE444">
        <f ca="1">IF(Table!T445&gt;'Solution Basic XCEL'!$AI$2, 1,0)</f>
        <v>1</v>
      </c>
      <c r="AH444">
        <f ca="1">IF(Table!T445&gt;'Solution Basic XCEL'!$AI$2, 1,0)</f>
        <v>1</v>
      </c>
      <c r="AJ444" t="s">
        <v>72</v>
      </c>
      <c r="AK444" s="28">
        <f ca="1">(Table!N445/Table!M445)</f>
        <v>0.16011219274461153</v>
      </c>
      <c r="AM444">
        <f ca="1">IF(AK444&lt;$AS$3, 1,0)</f>
        <v>1</v>
      </c>
    </row>
    <row r="445" spans="1:39" x14ac:dyDescent="0.3">
      <c r="A445" s="5">
        <f ca="1">IF(Table!B446= "Men", 1, 0)</f>
        <v>0</v>
      </c>
      <c r="B445" s="5">
        <f ca="1">IF(Table!B446 = "Women", 1, 0)</f>
        <v>1</v>
      </c>
      <c r="J445" s="12">
        <f ca="1">IF(Table!E446= "Health", 1,0)</f>
        <v>0</v>
      </c>
      <c r="K445" s="5">
        <f ca="1">IF(Table!E446= "Construction", 1,0)</f>
        <v>0</v>
      </c>
      <c r="L445" s="5">
        <f ca="1">IF(Table!E446= "Teaching", 1,0)</f>
        <v>0</v>
      </c>
      <c r="M445" s="5">
        <f ca="1">IF(Table!E446= "IT", 1,0)</f>
        <v>0</v>
      </c>
      <c r="N445" s="5">
        <f ca="1">IF(Table!E446= "General Work", 1,0)</f>
        <v>0</v>
      </c>
      <c r="O445" s="13">
        <f ca="1">IF(Table!E446= "Agriculture", 1,0)</f>
        <v>1</v>
      </c>
      <c r="X445" s="34">
        <f ca="1">(Table!O446/Table!I446)</f>
        <v>17057.892476651603</v>
      </c>
      <c r="Y445" s="35"/>
      <c r="Z445" s="25"/>
      <c r="AA445"/>
      <c r="AB445"/>
      <c r="AE445">
        <f ca="1">IF(Table!T446&gt;'Solution Basic XCEL'!$AI$2, 1,0)</f>
        <v>0</v>
      </c>
      <c r="AH445">
        <f ca="1">IF(Table!T446&gt;'Solution Basic XCEL'!$AI$2, 1,0)</f>
        <v>0</v>
      </c>
      <c r="AJ445" t="s">
        <v>72</v>
      </c>
      <c r="AK445" s="28">
        <f ca="1">(Table!N446/Table!M446)</f>
        <v>0.39510127790918204</v>
      </c>
      <c r="AM445">
        <f ca="1">IF(AK445&lt;$AS$3, 1,0)</f>
        <v>0</v>
      </c>
    </row>
    <row r="446" spans="1:39" x14ac:dyDescent="0.3">
      <c r="A446" s="5">
        <f ca="1">IF(Table!B447= "Men", 1, 0)</f>
        <v>0</v>
      </c>
      <c r="B446" s="5">
        <f ca="1">IF(Table!B447 = "Women", 1, 0)</f>
        <v>1</v>
      </c>
      <c r="J446" s="12">
        <f ca="1">IF(Table!E447= "Health", 1,0)</f>
        <v>0</v>
      </c>
      <c r="K446" s="5">
        <f ca="1">IF(Table!E447= "Construction", 1,0)</f>
        <v>0</v>
      </c>
      <c r="L446" s="5">
        <f ca="1">IF(Table!E447= "Teaching", 1,0)</f>
        <v>0</v>
      </c>
      <c r="M446" s="5">
        <f ca="1">IF(Table!E447= "IT", 1,0)</f>
        <v>1</v>
      </c>
      <c r="N446" s="5">
        <f ca="1">IF(Table!E447= "General Work", 1,0)</f>
        <v>0</v>
      </c>
      <c r="O446" s="13">
        <f ca="1">IF(Table!E447= "Agriculture", 1,0)</f>
        <v>0</v>
      </c>
      <c r="X446" s="34">
        <f ca="1">(Table!O447/Table!I447)</f>
        <v>19875.316673198882</v>
      </c>
      <c r="Y446" s="35"/>
      <c r="Z446" s="25"/>
      <c r="AA446"/>
      <c r="AB446"/>
      <c r="AE446">
        <f ca="1">IF(Table!T447&gt;'Solution Basic XCEL'!$AI$2, 1,0)</f>
        <v>0</v>
      </c>
      <c r="AH446">
        <f ca="1">IF(Table!T447&gt;'Solution Basic XCEL'!$AI$2, 1,0)</f>
        <v>0</v>
      </c>
      <c r="AJ446" t="s">
        <v>72</v>
      </c>
      <c r="AK446" s="28">
        <f ca="1">(Table!N447/Table!M447)</f>
        <v>0.16471111632777724</v>
      </c>
      <c r="AM446">
        <f ca="1">IF(AK446&lt;$AS$3, 1,0)</f>
        <v>1</v>
      </c>
    </row>
    <row r="447" spans="1:39" x14ac:dyDescent="0.3">
      <c r="A447" s="5">
        <f ca="1">IF(Table!B448= "Men", 1, 0)</f>
        <v>0</v>
      </c>
      <c r="B447" s="5">
        <f ca="1">IF(Table!B448 = "Women", 1, 0)</f>
        <v>1</v>
      </c>
      <c r="J447" s="12">
        <f ca="1">IF(Table!E448= "Health", 1,0)</f>
        <v>0</v>
      </c>
      <c r="K447" s="5">
        <f ca="1">IF(Table!E448= "Construction", 1,0)</f>
        <v>1</v>
      </c>
      <c r="L447" s="5">
        <f ca="1">IF(Table!E448= "Teaching", 1,0)</f>
        <v>0</v>
      </c>
      <c r="M447" s="5">
        <f ca="1">IF(Table!E448= "IT", 1,0)</f>
        <v>0</v>
      </c>
      <c r="N447" s="5">
        <f ca="1">IF(Table!E448= "General Work", 1,0)</f>
        <v>0</v>
      </c>
      <c r="O447" s="13">
        <f ca="1">IF(Table!E448= "Agriculture", 1,0)</f>
        <v>0</v>
      </c>
      <c r="X447" s="34">
        <f ca="1">(Table!O448/Table!I448)</f>
        <v>13039.421548671897</v>
      </c>
      <c r="Y447" s="35"/>
      <c r="Z447" s="25"/>
      <c r="AA447"/>
      <c r="AB447"/>
      <c r="AE447">
        <f ca="1">IF(Table!T448&gt;'Solution Basic XCEL'!$AI$2, 1,0)</f>
        <v>0</v>
      </c>
      <c r="AH447">
        <f ca="1">IF(Table!T448&gt;'Solution Basic XCEL'!$AI$2, 1,0)</f>
        <v>0</v>
      </c>
      <c r="AJ447" t="s">
        <v>72</v>
      </c>
      <c r="AK447" s="28">
        <f ca="1">(Table!N448/Table!M448)</f>
        <v>0.10632831354036387</v>
      </c>
      <c r="AM447">
        <f ca="1">IF(AK447&lt;$AS$3, 1,0)</f>
        <v>1</v>
      </c>
    </row>
    <row r="448" spans="1:39" x14ac:dyDescent="0.3">
      <c r="A448" s="5">
        <f ca="1">IF(Table!B449= "Men", 1, 0)</f>
        <v>0</v>
      </c>
      <c r="B448" s="5">
        <f ca="1">IF(Table!B449 = "Women", 1, 0)</f>
        <v>1</v>
      </c>
      <c r="J448" s="12">
        <f ca="1">IF(Table!E449= "Health", 1,0)</f>
        <v>0</v>
      </c>
      <c r="K448" s="5">
        <f ca="1">IF(Table!E449= "Construction", 1,0)</f>
        <v>0</v>
      </c>
      <c r="L448" s="5">
        <f ca="1">IF(Table!E449= "Teaching", 1,0)</f>
        <v>0</v>
      </c>
      <c r="M448" s="5">
        <f ca="1">IF(Table!E449= "IT", 1,0)</f>
        <v>0</v>
      </c>
      <c r="N448" s="5">
        <f ca="1">IF(Table!E449= "General Work", 1,0)</f>
        <v>1</v>
      </c>
      <c r="O448" s="13">
        <f ca="1">IF(Table!E449= "Agriculture", 1,0)</f>
        <v>0</v>
      </c>
      <c r="X448" s="34">
        <f ca="1">(Table!O449/Table!I449)</f>
        <v>8822.934942532991</v>
      </c>
      <c r="Y448" s="35"/>
      <c r="Z448" s="25"/>
      <c r="AA448"/>
      <c r="AB448"/>
      <c r="AE448">
        <f ca="1">IF(Table!T449&gt;'Solution Basic XCEL'!$AI$2, 1,0)</f>
        <v>1</v>
      </c>
      <c r="AH448">
        <f ca="1">IF(Table!T449&gt;'Solution Basic XCEL'!$AI$2, 1,0)</f>
        <v>1</v>
      </c>
      <c r="AJ448" t="s">
        <v>72</v>
      </c>
      <c r="AK448" s="28">
        <f ca="1">(Table!N449/Table!M449)</f>
        <v>0.83554054615643658</v>
      </c>
      <c r="AM448">
        <f ca="1">IF(AK448&lt;$AS$3, 1,0)</f>
        <v>0</v>
      </c>
    </row>
    <row r="449" spans="1:39" x14ac:dyDescent="0.3">
      <c r="A449" s="5">
        <f ca="1">IF(Table!B450= "Men", 1, 0)</f>
        <v>0</v>
      </c>
      <c r="B449" s="5">
        <f ca="1">IF(Table!B450 = "Women", 1, 0)</f>
        <v>1</v>
      </c>
      <c r="J449" s="12">
        <f ca="1">IF(Table!E450= "Health", 1,0)</f>
        <v>0</v>
      </c>
      <c r="K449" s="5">
        <f ca="1">IF(Table!E450= "Construction", 1,0)</f>
        <v>0</v>
      </c>
      <c r="L449" s="5">
        <f ca="1">IF(Table!E450= "Teaching", 1,0)</f>
        <v>1</v>
      </c>
      <c r="M449" s="5">
        <f ca="1">IF(Table!E450= "IT", 1,0)</f>
        <v>0</v>
      </c>
      <c r="N449" s="5">
        <f ca="1">IF(Table!E450= "General Work", 1,0)</f>
        <v>0</v>
      </c>
      <c r="O449" s="13">
        <f ca="1">IF(Table!E450= "Agriculture", 1,0)</f>
        <v>0</v>
      </c>
      <c r="X449" s="34">
        <f ca="1">(Table!O450/Table!I450)</f>
        <v>242.94310473744108</v>
      </c>
      <c r="Y449" s="35"/>
      <c r="Z449" s="25"/>
      <c r="AA449"/>
      <c r="AB449"/>
      <c r="AE449">
        <f ca="1">IF(Table!T450&gt;'Solution Basic XCEL'!$AI$2, 1,0)</f>
        <v>1</v>
      </c>
      <c r="AH449">
        <f ca="1">IF(Table!T450&gt;'Solution Basic XCEL'!$AI$2, 1,0)</f>
        <v>1</v>
      </c>
      <c r="AJ449" t="s">
        <v>72</v>
      </c>
      <c r="AK449" s="28">
        <f ca="1">(Table!N450/Table!M450)</f>
        <v>0.81153330865149265</v>
      </c>
      <c r="AM449">
        <f ca="1">IF(AK449&lt;$AS$3, 1,0)</f>
        <v>0</v>
      </c>
    </row>
    <row r="450" spans="1:39" x14ac:dyDescent="0.3">
      <c r="A450" s="5">
        <f ca="1">IF(Table!B451= "Men", 1, 0)</f>
        <v>1</v>
      </c>
      <c r="B450" s="5">
        <f ca="1">IF(Table!B451 = "Women", 1, 0)</f>
        <v>0</v>
      </c>
      <c r="J450" s="12">
        <f ca="1">IF(Table!E451= "Health", 1,0)</f>
        <v>0</v>
      </c>
      <c r="K450" s="5">
        <f ca="1">IF(Table!E451= "Construction", 1,0)</f>
        <v>0</v>
      </c>
      <c r="L450" s="5">
        <f ca="1">IF(Table!E451= "Teaching", 1,0)</f>
        <v>0</v>
      </c>
      <c r="M450" s="5">
        <f ca="1">IF(Table!E451= "IT", 1,0)</f>
        <v>0</v>
      </c>
      <c r="N450" s="5">
        <f ca="1">IF(Table!E451= "General Work", 1,0)</f>
        <v>0</v>
      </c>
      <c r="O450" s="13">
        <f ca="1">IF(Table!E451= "Agriculture", 1,0)</f>
        <v>1</v>
      </c>
      <c r="X450" s="34">
        <f ca="1">(Table!O451/Table!I451)</f>
        <v>65964.440546436745</v>
      </c>
      <c r="Y450" s="35"/>
      <c r="Z450" s="25"/>
      <c r="AA450"/>
      <c r="AB450"/>
      <c r="AE450">
        <f ca="1">IF(Table!T451&gt;'Solution Basic XCEL'!$AI$2, 1,0)</f>
        <v>1</v>
      </c>
      <c r="AH450">
        <f ca="1">IF(Table!T451&gt;'Solution Basic XCEL'!$AI$2, 1,0)</f>
        <v>1</v>
      </c>
      <c r="AJ450" t="s">
        <v>72</v>
      </c>
      <c r="AK450" s="28">
        <f ca="1">(Table!N451/Table!M451)</f>
        <v>0.35959089425174984</v>
      </c>
      <c r="AM450">
        <f ca="1">IF(AK450&lt;$AS$3, 1,0)</f>
        <v>0</v>
      </c>
    </row>
    <row r="451" spans="1:39" x14ac:dyDescent="0.3">
      <c r="A451" s="5">
        <f ca="1">IF(Table!B452= "Men", 1, 0)</f>
        <v>0</v>
      </c>
      <c r="B451" s="5">
        <f ca="1">IF(Table!B452 = "Women", 1, 0)</f>
        <v>1</v>
      </c>
      <c r="J451" s="12">
        <f ca="1">IF(Table!E452= "Health", 1,0)</f>
        <v>0</v>
      </c>
      <c r="K451" s="5">
        <f ca="1">IF(Table!E452= "Construction", 1,0)</f>
        <v>0</v>
      </c>
      <c r="L451" s="5">
        <f ca="1">IF(Table!E452= "Teaching", 1,0)</f>
        <v>0</v>
      </c>
      <c r="M451" s="5">
        <f ca="1">IF(Table!E452= "IT", 1,0)</f>
        <v>0</v>
      </c>
      <c r="N451" s="5">
        <f ca="1">IF(Table!E452= "General Work", 1,0)</f>
        <v>1</v>
      </c>
      <c r="O451" s="13">
        <f ca="1">IF(Table!E452= "Agriculture", 1,0)</f>
        <v>0</v>
      </c>
      <c r="X451" s="34">
        <f ca="1">(Table!O452/Table!I452)</f>
        <v>9629.6761462101931</v>
      </c>
      <c r="Y451" s="35"/>
      <c r="Z451" s="25"/>
      <c r="AA451"/>
      <c r="AB451"/>
      <c r="AE451">
        <f ca="1">IF(Table!T452&gt;'Solution Basic XCEL'!$AI$2, 1,0)</f>
        <v>0</v>
      </c>
      <c r="AH451">
        <f ca="1">IF(Table!T452&gt;'Solution Basic XCEL'!$AI$2, 1,0)</f>
        <v>0</v>
      </c>
      <c r="AJ451" t="s">
        <v>72</v>
      </c>
      <c r="AK451" s="28">
        <f ca="1">(Table!N452/Table!M452)</f>
        <v>0.18730561440821381</v>
      </c>
      <c r="AM451">
        <f ca="1">IF(AK451&lt;$AS$3, 1,0)</f>
        <v>1</v>
      </c>
    </row>
    <row r="452" spans="1:39" x14ac:dyDescent="0.3">
      <c r="A452" s="5">
        <f ca="1">IF(Table!B453= "Men", 1, 0)</f>
        <v>1</v>
      </c>
      <c r="B452" s="5">
        <f ca="1">IF(Table!B453 = "Women", 1, 0)</f>
        <v>0</v>
      </c>
      <c r="J452" s="12">
        <f ca="1">IF(Table!E453= "Health", 1,0)</f>
        <v>0</v>
      </c>
      <c r="K452" s="5">
        <f ca="1">IF(Table!E453= "Construction", 1,0)</f>
        <v>0</v>
      </c>
      <c r="L452" s="5">
        <f ca="1">IF(Table!E453= "Teaching", 1,0)</f>
        <v>0</v>
      </c>
      <c r="M452" s="5">
        <f ca="1">IF(Table!E453= "IT", 1,0)</f>
        <v>0</v>
      </c>
      <c r="N452" s="5">
        <f ca="1">IF(Table!E453= "General Work", 1,0)</f>
        <v>1</v>
      </c>
      <c r="O452" s="13">
        <f ca="1">IF(Table!E453= "Agriculture", 1,0)</f>
        <v>0</v>
      </c>
      <c r="X452" s="34">
        <f ca="1">(Table!O453/Table!I453)</f>
        <v>12847.199147311849</v>
      </c>
      <c r="Y452" s="35"/>
      <c r="Z452" s="25"/>
      <c r="AA452"/>
      <c r="AB452"/>
      <c r="AE452">
        <f ca="1">IF(Table!T453&gt;'Solution Basic XCEL'!$AI$2, 1,0)</f>
        <v>1</v>
      </c>
      <c r="AH452">
        <f ca="1">IF(Table!T453&gt;'Solution Basic XCEL'!$AI$2, 1,0)</f>
        <v>1</v>
      </c>
      <c r="AJ452" t="s">
        <v>72</v>
      </c>
      <c r="AK452" s="28">
        <f ca="1">(Table!N453/Table!M453)</f>
        <v>0.74694196125186696</v>
      </c>
      <c r="AM452">
        <f ca="1">IF(AK452&lt;$AS$3, 1,0)</f>
        <v>0</v>
      </c>
    </row>
    <row r="453" spans="1:39" x14ac:dyDescent="0.3">
      <c r="A453" s="5">
        <f ca="1">IF(Table!B454= "Men", 1, 0)</f>
        <v>1</v>
      </c>
      <c r="B453" s="5">
        <f ca="1">IF(Table!B454 = "Women", 1, 0)</f>
        <v>0</v>
      </c>
      <c r="J453" s="12">
        <f ca="1">IF(Table!E454= "Health", 1,0)</f>
        <v>1</v>
      </c>
      <c r="K453" s="5">
        <f ca="1">IF(Table!E454= "Construction", 1,0)</f>
        <v>0</v>
      </c>
      <c r="L453" s="5">
        <f ca="1">IF(Table!E454= "Teaching", 1,0)</f>
        <v>0</v>
      </c>
      <c r="M453" s="5">
        <f ca="1">IF(Table!E454= "IT", 1,0)</f>
        <v>0</v>
      </c>
      <c r="N453" s="5">
        <f ca="1">IF(Table!E454= "General Work", 1,0)</f>
        <v>0</v>
      </c>
      <c r="O453" s="13">
        <f ca="1">IF(Table!E454= "Agriculture", 1,0)</f>
        <v>0</v>
      </c>
      <c r="X453" s="34">
        <f ca="1">(Table!O454/Table!I454)</f>
        <v>26138.008138765221</v>
      </c>
      <c r="Y453" s="35"/>
      <c r="Z453" s="25"/>
      <c r="AA453"/>
      <c r="AB453"/>
      <c r="AE453">
        <f ca="1">IF(Table!T454&gt;'Solution Basic XCEL'!$AI$2, 1,0)</f>
        <v>1</v>
      </c>
      <c r="AH453">
        <f ca="1">IF(Table!T454&gt;'Solution Basic XCEL'!$AI$2, 1,0)</f>
        <v>1</v>
      </c>
      <c r="AJ453" t="s">
        <v>72</v>
      </c>
      <c r="AK453" s="28">
        <f ca="1">(Table!N454/Table!M454)</f>
        <v>0.95460876788162674</v>
      </c>
      <c r="AM453">
        <f ca="1">IF(AK453&lt;$AS$3, 1,0)</f>
        <v>0</v>
      </c>
    </row>
    <row r="454" spans="1:39" x14ac:dyDescent="0.3">
      <c r="A454" s="5">
        <f ca="1">IF(Table!B455= "Men", 1, 0)</f>
        <v>1</v>
      </c>
      <c r="B454" s="5">
        <f ca="1">IF(Table!B455 = "Women", 1, 0)</f>
        <v>0</v>
      </c>
      <c r="J454" s="12">
        <f ca="1">IF(Table!E455= "Health", 1,0)</f>
        <v>0</v>
      </c>
      <c r="K454" s="5">
        <f ca="1">IF(Table!E455= "Construction", 1,0)</f>
        <v>1</v>
      </c>
      <c r="L454" s="5">
        <f ca="1">IF(Table!E455= "Teaching", 1,0)</f>
        <v>0</v>
      </c>
      <c r="M454" s="5">
        <f ca="1">IF(Table!E455= "IT", 1,0)</f>
        <v>0</v>
      </c>
      <c r="N454" s="5">
        <f ca="1">IF(Table!E455= "General Work", 1,0)</f>
        <v>0</v>
      </c>
      <c r="O454" s="13">
        <f ca="1">IF(Table!E455= "Agriculture", 1,0)</f>
        <v>0</v>
      </c>
      <c r="X454" s="34">
        <f ca="1">(Table!O455/Table!I455)</f>
        <v>39368.573482449261</v>
      </c>
      <c r="Y454" s="35"/>
      <c r="Z454" s="25"/>
      <c r="AA454"/>
      <c r="AB454"/>
      <c r="AE454">
        <f ca="1">IF(Table!T455&gt;'Solution Basic XCEL'!$AI$2, 1,0)</f>
        <v>1</v>
      </c>
      <c r="AH454">
        <f ca="1">IF(Table!T455&gt;'Solution Basic XCEL'!$AI$2, 1,0)</f>
        <v>1</v>
      </c>
      <c r="AJ454" t="s">
        <v>72</v>
      </c>
      <c r="AK454" s="28">
        <f ca="1">(Table!N455/Table!M455)</f>
        <v>0.6234633763658145</v>
      </c>
      <c r="AM454">
        <f ca="1">IF(AK454&lt;$AS$3, 1,0)</f>
        <v>0</v>
      </c>
    </row>
    <row r="455" spans="1:39" x14ac:dyDescent="0.3">
      <c r="A455" s="5">
        <f ca="1">IF(Table!B456= "Men", 1, 0)</f>
        <v>0</v>
      </c>
      <c r="B455" s="5">
        <f ca="1">IF(Table!B456 = "Women", 1, 0)</f>
        <v>1</v>
      </c>
      <c r="J455" s="12">
        <f ca="1">IF(Table!E456= "Health", 1,0)</f>
        <v>0</v>
      </c>
      <c r="K455" s="5">
        <f ca="1">IF(Table!E456= "Construction", 1,0)</f>
        <v>0</v>
      </c>
      <c r="L455" s="5">
        <f ca="1">IF(Table!E456= "Teaching", 1,0)</f>
        <v>0</v>
      </c>
      <c r="M455" s="5">
        <f ca="1">IF(Table!E456= "IT", 1,0)</f>
        <v>0</v>
      </c>
      <c r="N455" s="5">
        <f ca="1">IF(Table!E456= "General Work", 1,0)</f>
        <v>0</v>
      </c>
      <c r="O455" s="13">
        <f ca="1">IF(Table!E456= "Agriculture", 1,0)</f>
        <v>1</v>
      </c>
      <c r="X455" s="34">
        <f ca="1">(Table!O456/Table!I456)</f>
        <v>65745.393469876974</v>
      </c>
      <c r="Y455" s="35"/>
      <c r="Z455" s="25"/>
      <c r="AA455"/>
      <c r="AB455"/>
      <c r="AE455">
        <f ca="1">IF(Table!T456&gt;'Solution Basic XCEL'!$AI$2, 1,0)</f>
        <v>1</v>
      </c>
      <c r="AH455">
        <f ca="1">IF(Table!T456&gt;'Solution Basic XCEL'!$AI$2, 1,0)</f>
        <v>1</v>
      </c>
      <c r="AJ455" t="s">
        <v>72</v>
      </c>
      <c r="AK455" s="28">
        <f ca="1">(Table!N456/Table!M456)</f>
        <v>0.47983066623863485</v>
      </c>
      <c r="AM455">
        <f ca="1">IF(AK455&lt;$AS$3, 1,0)</f>
        <v>0</v>
      </c>
    </row>
    <row r="456" spans="1:39" x14ac:dyDescent="0.3">
      <c r="A456" s="5">
        <f ca="1">IF(Table!B457= "Men", 1, 0)</f>
        <v>0</v>
      </c>
      <c r="B456" s="5">
        <f ca="1">IF(Table!B457 = "Women", 1, 0)</f>
        <v>1</v>
      </c>
      <c r="J456" s="12">
        <f ca="1">IF(Table!E457= "Health", 1,0)</f>
        <v>0</v>
      </c>
      <c r="K456" s="5">
        <f ca="1">IF(Table!E457= "Construction", 1,0)</f>
        <v>1</v>
      </c>
      <c r="L456" s="5">
        <f ca="1">IF(Table!E457= "Teaching", 1,0)</f>
        <v>0</v>
      </c>
      <c r="M456" s="5">
        <f ca="1">IF(Table!E457= "IT", 1,0)</f>
        <v>0</v>
      </c>
      <c r="N456" s="5">
        <f ca="1">IF(Table!E457= "General Work", 1,0)</f>
        <v>0</v>
      </c>
      <c r="O456" s="13">
        <f ca="1">IF(Table!E457= "Agriculture", 1,0)</f>
        <v>0</v>
      </c>
      <c r="X456" s="34">
        <f ca="1">(Table!O457/Table!I457)</f>
        <v>10379.956197012769</v>
      </c>
      <c r="Y456" s="35"/>
      <c r="Z456" s="25"/>
      <c r="AA456"/>
      <c r="AB456"/>
      <c r="AE456">
        <f ca="1">IF(Table!T457&gt;'Solution Basic XCEL'!$AI$2, 1,0)</f>
        <v>1</v>
      </c>
      <c r="AH456">
        <f ca="1">IF(Table!T457&gt;'Solution Basic XCEL'!$AI$2, 1,0)</f>
        <v>1</v>
      </c>
      <c r="AJ456" t="s">
        <v>72</v>
      </c>
      <c r="AK456" s="28">
        <f ca="1">(Table!N457/Table!M457)</f>
        <v>0.83203913772448224</v>
      </c>
      <c r="AM456">
        <f ca="1">IF(AK456&lt;$AS$3, 1,0)</f>
        <v>0</v>
      </c>
    </row>
    <row r="457" spans="1:39" x14ac:dyDescent="0.3">
      <c r="A457" s="5">
        <f ca="1">IF(Table!B458= "Men", 1, 0)</f>
        <v>1</v>
      </c>
      <c r="B457" s="5">
        <f ca="1">IF(Table!B458 = "Women", 1, 0)</f>
        <v>0</v>
      </c>
      <c r="J457" s="12">
        <f ca="1">IF(Table!E458= "Health", 1,0)</f>
        <v>0</v>
      </c>
      <c r="K457" s="5">
        <f ca="1">IF(Table!E458= "Construction", 1,0)</f>
        <v>0</v>
      </c>
      <c r="L457" s="5">
        <f ca="1">IF(Table!E458= "Teaching", 1,0)</f>
        <v>0</v>
      </c>
      <c r="M457" s="5">
        <f ca="1">IF(Table!E458= "IT", 1,0)</f>
        <v>1</v>
      </c>
      <c r="N457" s="5">
        <f ca="1">IF(Table!E458= "General Work", 1,0)</f>
        <v>0</v>
      </c>
      <c r="O457" s="13">
        <f ca="1">IF(Table!E458= "Agriculture", 1,0)</f>
        <v>0</v>
      </c>
      <c r="X457" s="34">
        <f ca="1">(Table!O458/Table!I458)</f>
        <v>53116.868261429139</v>
      </c>
      <c r="Y457" s="35"/>
      <c r="Z457" s="25"/>
      <c r="AA457"/>
      <c r="AB457"/>
      <c r="AE457">
        <f ca="1">IF(Table!T458&gt;'Solution Basic XCEL'!$AI$2, 1,0)</f>
        <v>1</v>
      </c>
      <c r="AH457">
        <f ca="1">IF(Table!T458&gt;'Solution Basic XCEL'!$AI$2, 1,0)</f>
        <v>1</v>
      </c>
      <c r="AJ457" t="s">
        <v>72</v>
      </c>
      <c r="AK457" s="28">
        <f ca="1">(Table!N458/Table!M458)</f>
        <v>0.11323950660003212</v>
      </c>
      <c r="AM457">
        <f ca="1">IF(AK457&lt;$AS$3, 1,0)</f>
        <v>1</v>
      </c>
    </row>
    <row r="458" spans="1:39" x14ac:dyDescent="0.3">
      <c r="A458" s="5">
        <f ca="1">IF(Table!B459= "Men", 1, 0)</f>
        <v>0</v>
      </c>
      <c r="B458" s="5">
        <f ca="1">IF(Table!B459 = "Women", 1, 0)</f>
        <v>1</v>
      </c>
      <c r="J458" s="12">
        <f ca="1">IF(Table!E459= "Health", 1,0)</f>
        <v>0</v>
      </c>
      <c r="K458" s="5">
        <f ca="1">IF(Table!E459= "Construction", 1,0)</f>
        <v>0</v>
      </c>
      <c r="L458" s="5">
        <f ca="1">IF(Table!E459= "Teaching", 1,0)</f>
        <v>1</v>
      </c>
      <c r="M458" s="5">
        <f ca="1">IF(Table!E459= "IT", 1,0)</f>
        <v>0</v>
      </c>
      <c r="N458" s="5">
        <f ca="1">IF(Table!E459= "General Work", 1,0)</f>
        <v>0</v>
      </c>
      <c r="O458" s="13">
        <f ca="1">IF(Table!E459= "Agriculture", 1,0)</f>
        <v>0</v>
      </c>
      <c r="X458" s="34">
        <f ca="1">(Table!O459/Table!I459)</f>
        <v>3303.6355783781178</v>
      </c>
      <c r="Y458" s="35"/>
      <c r="Z458" s="25"/>
      <c r="AA458"/>
      <c r="AB458"/>
      <c r="AE458">
        <f ca="1">IF(Table!T459&gt;'Solution Basic XCEL'!$AI$2, 1,0)</f>
        <v>1</v>
      </c>
      <c r="AH458">
        <f ca="1">IF(Table!T459&gt;'Solution Basic XCEL'!$AI$2, 1,0)</f>
        <v>1</v>
      </c>
      <c r="AJ458" t="s">
        <v>72</v>
      </c>
      <c r="AK458" s="28">
        <f ca="1">(Table!N459/Table!M459)</f>
        <v>0.40485953975020506</v>
      </c>
      <c r="AM458">
        <f ca="1">IF(AK458&lt;$AS$3, 1,0)</f>
        <v>0</v>
      </c>
    </row>
    <row r="459" spans="1:39" x14ac:dyDescent="0.3">
      <c r="A459" s="5">
        <f ca="1">IF(Table!B460= "Men", 1, 0)</f>
        <v>0</v>
      </c>
      <c r="B459" s="5">
        <f ca="1">IF(Table!B460 = "Women", 1, 0)</f>
        <v>1</v>
      </c>
      <c r="J459" s="12">
        <f ca="1">IF(Table!E460= "Health", 1,0)</f>
        <v>0</v>
      </c>
      <c r="K459" s="5">
        <f ca="1">IF(Table!E460= "Construction", 1,0)</f>
        <v>0</v>
      </c>
      <c r="L459" s="5">
        <f ca="1">IF(Table!E460= "Teaching", 1,0)</f>
        <v>0</v>
      </c>
      <c r="M459" s="5">
        <f ca="1">IF(Table!E460= "IT", 1,0)</f>
        <v>0</v>
      </c>
      <c r="N459" s="5">
        <f ca="1">IF(Table!E460= "General Work", 1,0)</f>
        <v>0</v>
      </c>
      <c r="O459" s="13">
        <f ca="1">IF(Table!E460= "Agriculture", 1,0)</f>
        <v>1</v>
      </c>
      <c r="X459" s="34">
        <f ca="1">(Table!O460/Table!I460)</f>
        <v>20915.174534467063</v>
      </c>
      <c r="Y459" s="35"/>
      <c r="Z459" s="25"/>
      <c r="AA459"/>
      <c r="AB459"/>
      <c r="AE459">
        <f ca="1">IF(Table!T460&gt;'Solution Basic XCEL'!$AI$2, 1,0)</f>
        <v>1</v>
      </c>
      <c r="AH459">
        <f ca="1">IF(Table!T460&gt;'Solution Basic XCEL'!$AI$2, 1,0)</f>
        <v>1</v>
      </c>
      <c r="AJ459" t="s">
        <v>72</v>
      </c>
      <c r="AK459" s="28">
        <f ca="1">(Table!N460/Table!M460)</f>
        <v>0.28989116923322533</v>
      </c>
      <c r="AM459">
        <f ca="1">IF(AK459&lt;$AS$3, 1,0)</f>
        <v>1</v>
      </c>
    </row>
    <row r="460" spans="1:39" x14ac:dyDescent="0.3">
      <c r="A460" s="5">
        <f ca="1">IF(Table!B461= "Men", 1, 0)</f>
        <v>0</v>
      </c>
      <c r="B460" s="5">
        <f ca="1">IF(Table!B461 = "Women", 1, 0)</f>
        <v>1</v>
      </c>
      <c r="J460" s="12">
        <f ca="1">IF(Table!E461= "Health", 1,0)</f>
        <v>0</v>
      </c>
      <c r="K460" s="5">
        <f ca="1">IF(Table!E461= "Construction", 1,0)</f>
        <v>0</v>
      </c>
      <c r="L460" s="5">
        <f ca="1">IF(Table!E461= "Teaching", 1,0)</f>
        <v>1</v>
      </c>
      <c r="M460" s="5">
        <f ca="1">IF(Table!E461= "IT", 1,0)</f>
        <v>0</v>
      </c>
      <c r="N460" s="5">
        <f ca="1">IF(Table!E461= "General Work", 1,0)</f>
        <v>0</v>
      </c>
      <c r="O460" s="13">
        <f ca="1">IF(Table!E461= "Agriculture", 1,0)</f>
        <v>0</v>
      </c>
      <c r="X460" s="34">
        <f ca="1">(Table!O461/Table!I461)</f>
        <v>5774.1934319409875</v>
      </c>
      <c r="Y460" s="35"/>
      <c r="Z460" s="25"/>
      <c r="AA460"/>
      <c r="AB460"/>
      <c r="AE460">
        <f ca="1">IF(Table!T461&gt;'Solution Basic XCEL'!$AI$2, 1,0)</f>
        <v>1</v>
      </c>
      <c r="AH460">
        <f ca="1">IF(Table!T461&gt;'Solution Basic XCEL'!$AI$2, 1,0)</f>
        <v>1</v>
      </c>
      <c r="AJ460" t="s">
        <v>72</v>
      </c>
      <c r="AK460" s="28">
        <f ca="1">(Table!N461/Table!M461)</f>
        <v>0.69636271823407692</v>
      </c>
      <c r="AM460">
        <f ca="1">IF(AK460&lt;$AS$3, 1,0)</f>
        <v>0</v>
      </c>
    </row>
    <row r="461" spans="1:39" x14ac:dyDescent="0.3">
      <c r="A461" s="5">
        <f ca="1">IF(Table!B462= "Men", 1, 0)</f>
        <v>0</v>
      </c>
      <c r="B461" s="5">
        <f ca="1">IF(Table!B462 = "Women", 1, 0)</f>
        <v>1</v>
      </c>
      <c r="J461" s="12">
        <f ca="1">IF(Table!E462= "Health", 1,0)</f>
        <v>0</v>
      </c>
      <c r="K461" s="5">
        <f ca="1">IF(Table!E462= "Construction", 1,0)</f>
        <v>0</v>
      </c>
      <c r="L461" s="5">
        <f ca="1">IF(Table!E462= "Teaching", 1,0)</f>
        <v>0</v>
      </c>
      <c r="M461" s="5">
        <f ca="1">IF(Table!E462= "IT", 1,0)</f>
        <v>0</v>
      </c>
      <c r="N461" s="5">
        <f ca="1">IF(Table!E462= "General Work", 1,0)</f>
        <v>1</v>
      </c>
      <c r="O461" s="13">
        <f ca="1">IF(Table!E462= "Agriculture", 1,0)</f>
        <v>0</v>
      </c>
      <c r="X461" s="34">
        <f ca="1">(Table!O462/Table!I462)</f>
        <v>64210.793311681948</v>
      </c>
      <c r="Y461" s="35"/>
      <c r="Z461" s="25"/>
      <c r="AA461"/>
      <c r="AB461"/>
      <c r="AE461">
        <f ca="1">IF(Table!T462&gt;'Solution Basic XCEL'!$AI$2, 1,0)</f>
        <v>1</v>
      </c>
      <c r="AH461">
        <f ca="1">IF(Table!T462&gt;'Solution Basic XCEL'!$AI$2, 1,0)</f>
        <v>1</v>
      </c>
      <c r="AJ461" t="s">
        <v>72</v>
      </c>
      <c r="AK461" s="28">
        <f ca="1">(Table!N462/Table!M462)</f>
        <v>3.1327011867004595E-2</v>
      </c>
      <c r="AM461">
        <f ca="1">IF(AK461&lt;$AS$3, 1,0)</f>
        <v>1</v>
      </c>
    </row>
    <row r="462" spans="1:39" x14ac:dyDescent="0.3">
      <c r="A462" s="5">
        <f ca="1">IF(Table!B463= "Men", 1, 0)</f>
        <v>1</v>
      </c>
      <c r="B462" s="5">
        <f ca="1">IF(Table!B463 = "Women", 1, 0)</f>
        <v>0</v>
      </c>
      <c r="J462" s="12">
        <f ca="1">IF(Table!E463= "Health", 1,0)</f>
        <v>1</v>
      </c>
      <c r="K462" s="5">
        <f ca="1">IF(Table!E463= "Construction", 1,0)</f>
        <v>0</v>
      </c>
      <c r="L462" s="5">
        <f ca="1">IF(Table!E463= "Teaching", 1,0)</f>
        <v>0</v>
      </c>
      <c r="M462" s="5">
        <f ca="1">IF(Table!E463= "IT", 1,0)</f>
        <v>0</v>
      </c>
      <c r="N462" s="5">
        <f ca="1">IF(Table!E463= "General Work", 1,0)</f>
        <v>0</v>
      </c>
      <c r="O462" s="13">
        <f ca="1">IF(Table!E463= "Agriculture", 1,0)</f>
        <v>0</v>
      </c>
      <c r="X462" s="34">
        <f ca="1">(Table!O463/Table!I463)</f>
        <v>26746.760584887954</v>
      </c>
      <c r="Y462" s="35"/>
      <c r="Z462" s="25"/>
      <c r="AA462"/>
      <c r="AB462"/>
      <c r="AE462">
        <f ca="1">IF(Table!T463&gt;'Solution Basic XCEL'!$AI$2, 1,0)</f>
        <v>1</v>
      </c>
      <c r="AH462">
        <f ca="1">IF(Table!T463&gt;'Solution Basic XCEL'!$AI$2, 1,0)</f>
        <v>1</v>
      </c>
      <c r="AJ462" t="s">
        <v>72</v>
      </c>
      <c r="AK462" s="28">
        <f ca="1">(Table!N463/Table!M463)</f>
        <v>8.4445016546413565E-2</v>
      </c>
      <c r="AM462">
        <f ca="1">IF(AK462&lt;$AS$3, 1,0)</f>
        <v>1</v>
      </c>
    </row>
    <row r="463" spans="1:39" x14ac:dyDescent="0.3">
      <c r="A463" s="5">
        <f ca="1">IF(Table!B464= "Men", 1, 0)</f>
        <v>0</v>
      </c>
      <c r="B463" s="5">
        <f ca="1">IF(Table!B464 = "Women", 1, 0)</f>
        <v>1</v>
      </c>
      <c r="J463" s="12">
        <f ca="1">IF(Table!E464= "Health", 1,0)</f>
        <v>1</v>
      </c>
      <c r="K463" s="5">
        <f ca="1">IF(Table!E464= "Construction", 1,0)</f>
        <v>0</v>
      </c>
      <c r="L463" s="5">
        <f ca="1">IF(Table!E464= "Teaching", 1,0)</f>
        <v>0</v>
      </c>
      <c r="M463" s="5">
        <f ca="1">IF(Table!E464= "IT", 1,0)</f>
        <v>0</v>
      </c>
      <c r="N463" s="5">
        <f ca="1">IF(Table!E464= "General Work", 1,0)</f>
        <v>0</v>
      </c>
      <c r="O463" s="13">
        <f ca="1">IF(Table!E464= "Agriculture", 1,0)</f>
        <v>0</v>
      </c>
      <c r="X463" s="34">
        <f ca="1">(Table!O464/Table!I464)</f>
        <v>10468.07726768224</v>
      </c>
      <c r="Y463" s="35"/>
      <c r="Z463" s="25"/>
      <c r="AA463"/>
      <c r="AB463"/>
      <c r="AE463">
        <f ca="1">IF(Table!T464&gt;'Solution Basic XCEL'!$AI$2, 1,0)</f>
        <v>0</v>
      </c>
      <c r="AH463">
        <f ca="1">IF(Table!T464&gt;'Solution Basic XCEL'!$AI$2, 1,0)</f>
        <v>0</v>
      </c>
      <c r="AJ463" t="s">
        <v>72</v>
      </c>
      <c r="AK463" s="28">
        <f ca="1">(Table!N464/Table!M464)</f>
        <v>0.18348532197330236</v>
      </c>
      <c r="AM463">
        <f ca="1">IF(AK463&lt;$AS$3, 1,0)</f>
        <v>1</v>
      </c>
    </row>
    <row r="464" spans="1:39" x14ac:dyDescent="0.3">
      <c r="A464" s="5">
        <f ca="1">IF(Table!B465= "Men", 1, 0)</f>
        <v>1</v>
      </c>
      <c r="B464" s="5">
        <f ca="1">IF(Table!B465 = "Women", 1, 0)</f>
        <v>0</v>
      </c>
      <c r="J464" s="12">
        <f ca="1">IF(Table!E465= "Health", 1,0)</f>
        <v>1</v>
      </c>
      <c r="K464" s="5">
        <f ca="1">IF(Table!E465= "Construction", 1,0)</f>
        <v>0</v>
      </c>
      <c r="L464" s="5">
        <f ca="1">IF(Table!E465= "Teaching", 1,0)</f>
        <v>0</v>
      </c>
      <c r="M464" s="5">
        <f ca="1">IF(Table!E465= "IT", 1,0)</f>
        <v>0</v>
      </c>
      <c r="N464" s="5">
        <f ca="1">IF(Table!E465= "General Work", 1,0)</f>
        <v>0</v>
      </c>
      <c r="O464" s="13">
        <f ca="1">IF(Table!E465= "Agriculture", 1,0)</f>
        <v>0</v>
      </c>
      <c r="X464" s="34">
        <f ca="1">(Table!O465/Table!I465)</f>
        <v>42546.34631136214</v>
      </c>
      <c r="Y464" s="35"/>
      <c r="Z464" s="25"/>
      <c r="AA464"/>
      <c r="AB464"/>
      <c r="AE464">
        <f ca="1">IF(Table!T465&gt;'Solution Basic XCEL'!$AI$2, 1,0)</f>
        <v>1</v>
      </c>
      <c r="AH464">
        <f ca="1">IF(Table!T465&gt;'Solution Basic XCEL'!$AI$2, 1,0)</f>
        <v>1</v>
      </c>
      <c r="AJ464" t="s">
        <v>72</v>
      </c>
      <c r="AK464" s="28">
        <f ca="1">(Table!N465/Table!M465)</f>
        <v>0.78436762488556722</v>
      </c>
      <c r="AM464">
        <f ca="1">IF(AK464&lt;$AS$3, 1,0)</f>
        <v>0</v>
      </c>
    </row>
    <row r="465" spans="1:39" x14ac:dyDescent="0.3">
      <c r="A465" s="5">
        <f ca="1">IF(Table!B466= "Men", 1, 0)</f>
        <v>1</v>
      </c>
      <c r="B465" s="5">
        <f ca="1">IF(Table!B466 = "Women", 1, 0)</f>
        <v>0</v>
      </c>
      <c r="J465" s="12">
        <f ca="1">IF(Table!E466= "Health", 1,0)</f>
        <v>0</v>
      </c>
      <c r="K465" s="5">
        <f ca="1">IF(Table!E466= "Construction", 1,0)</f>
        <v>0</v>
      </c>
      <c r="L465" s="5">
        <f ca="1">IF(Table!E466= "Teaching", 1,0)</f>
        <v>0</v>
      </c>
      <c r="M465" s="5">
        <f ca="1">IF(Table!E466= "IT", 1,0)</f>
        <v>1</v>
      </c>
      <c r="N465" s="5">
        <f ca="1">IF(Table!E466= "General Work", 1,0)</f>
        <v>0</v>
      </c>
      <c r="O465" s="13">
        <f ca="1">IF(Table!E466= "Agriculture", 1,0)</f>
        <v>0</v>
      </c>
      <c r="X465" s="34">
        <f ca="1">(Table!O466/Table!I466)</f>
        <v>25776.678596136408</v>
      </c>
      <c r="Y465" s="35"/>
      <c r="Z465" s="25"/>
      <c r="AA465"/>
      <c r="AB465"/>
      <c r="AE465">
        <f ca="1">IF(Table!T466&gt;'Solution Basic XCEL'!$AI$2, 1,0)</f>
        <v>0</v>
      </c>
      <c r="AH465">
        <f ca="1">IF(Table!T466&gt;'Solution Basic XCEL'!$AI$2, 1,0)</f>
        <v>0</v>
      </c>
      <c r="AJ465" t="s">
        <v>72</v>
      </c>
      <c r="AK465" s="28">
        <f ca="1">(Table!N466/Table!M466)</f>
        <v>0.12779896027900506</v>
      </c>
      <c r="AM465">
        <f ca="1">IF(AK465&lt;$AS$3, 1,0)</f>
        <v>1</v>
      </c>
    </row>
    <row r="466" spans="1:39" x14ac:dyDescent="0.3">
      <c r="A466" s="5">
        <f ca="1">IF(Table!B467= "Men", 1, 0)</f>
        <v>0</v>
      </c>
      <c r="B466" s="5">
        <f ca="1">IF(Table!B467 = "Women", 1, 0)</f>
        <v>1</v>
      </c>
      <c r="J466" s="12">
        <f ca="1">IF(Table!E467= "Health", 1,0)</f>
        <v>0</v>
      </c>
      <c r="K466" s="5">
        <f ca="1">IF(Table!E467= "Construction", 1,0)</f>
        <v>0</v>
      </c>
      <c r="L466" s="5">
        <f ca="1">IF(Table!E467= "Teaching", 1,0)</f>
        <v>0</v>
      </c>
      <c r="M466" s="5">
        <f ca="1">IF(Table!E467= "IT", 1,0)</f>
        <v>0</v>
      </c>
      <c r="N466" s="5">
        <f ca="1">IF(Table!E467= "General Work", 1,0)</f>
        <v>0</v>
      </c>
      <c r="O466" s="13">
        <f ca="1">IF(Table!E467= "Agriculture", 1,0)</f>
        <v>1</v>
      </c>
      <c r="X466" s="34">
        <f ca="1">(Table!O467/Table!I467)</f>
        <v>25734.041915551574</v>
      </c>
      <c r="Y466" s="35"/>
      <c r="Z466" s="25"/>
      <c r="AA466"/>
      <c r="AB466"/>
      <c r="AE466">
        <f ca="1">IF(Table!T467&gt;'Solution Basic XCEL'!$AI$2, 1,0)</f>
        <v>0</v>
      </c>
      <c r="AH466">
        <f ca="1">IF(Table!T467&gt;'Solution Basic XCEL'!$AI$2, 1,0)</f>
        <v>0</v>
      </c>
      <c r="AJ466" t="s">
        <v>72</v>
      </c>
      <c r="AK466" s="28">
        <f ca="1">(Table!N467/Table!M467)</f>
        <v>7.1305548683234354E-2</v>
      </c>
      <c r="AM466">
        <f ca="1">IF(AK466&lt;$AS$3, 1,0)</f>
        <v>1</v>
      </c>
    </row>
    <row r="467" spans="1:39" x14ac:dyDescent="0.3">
      <c r="A467" s="5">
        <f ca="1">IF(Table!B468= "Men", 1, 0)</f>
        <v>1</v>
      </c>
      <c r="B467" s="5">
        <f ca="1">IF(Table!B468 = "Women", 1, 0)</f>
        <v>0</v>
      </c>
      <c r="J467" s="12">
        <f ca="1">IF(Table!E468= "Health", 1,0)</f>
        <v>0</v>
      </c>
      <c r="K467" s="5">
        <f ca="1">IF(Table!E468= "Construction", 1,0)</f>
        <v>1</v>
      </c>
      <c r="L467" s="5">
        <f ca="1">IF(Table!E468= "Teaching", 1,0)</f>
        <v>0</v>
      </c>
      <c r="M467" s="5">
        <f ca="1">IF(Table!E468= "IT", 1,0)</f>
        <v>0</v>
      </c>
      <c r="N467" s="5">
        <f ca="1">IF(Table!E468= "General Work", 1,0)</f>
        <v>0</v>
      </c>
      <c r="O467" s="13">
        <f ca="1">IF(Table!E468= "Agriculture", 1,0)</f>
        <v>0</v>
      </c>
      <c r="X467" s="34">
        <f ca="1">(Table!O468/Table!I468)</f>
        <v>28543.875000839646</v>
      </c>
      <c r="Y467" s="35"/>
      <c r="Z467" s="25"/>
      <c r="AA467"/>
      <c r="AB467"/>
      <c r="AE467">
        <f ca="1">IF(Table!T468&gt;'Solution Basic XCEL'!$AI$2, 1,0)</f>
        <v>1</v>
      </c>
      <c r="AH467">
        <f ca="1">IF(Table!T468&gt;'Solution Basic XCEL'!$AI$2, 1,0)</f>
        <v>1</v>
      </c>
      <c r="AJ467" t="s">
        <v>72</v>
      </c>
      <c r="AK467" s="28">
        <f ca="1">(Table!N468/Table!M468)</f>
        <v>0.87881836956062387</v>
      </c>
      <c r="AM467">
        <f ca="1">IF(AK467&lt;$AS$3, 1,0)</f>
        <v>0</v>
      </c>
    </row>
    <row r="468" spans="1:39" x14ac:dyDescent="0.3">
      <c r="A468" s="5">
        <f ca="1">IF(Table!B469= "Men", 1, 0)</f>
        <v>0</v>
      </c>
      <c r="B468" s="5">
        <f ca="1">IF(Table!B469 = "Women", 1, 0)</f>
        <v>1</v>
      </c>
      <c r="J468" s="12">
        <f ca="1">IF(Table!E469= "Health", 1,0)</f>
        <v>1</v>
      </c>
      <c r="K468" s="5">
        <f ca="1">IF(Table!E469= "Construction", 1,0)</f>
        <v>0</v>
      </c>
      <c r="L468" s="5">
        <f ca="1">IF(Table!E469= "Teaching", 1,0)</f>
        <v>0</v>
      </c>
      <c r="M468" s="5">
        <f ca="1">IF(Table!E469= "IT", 1,0)</f>
        <v>0</v>
      </c>
      <c r="N468" s="5">
        <f ca="1">IF(Table!E469= "General Work", 1,0)</f>
        <v>0</v>
      </c>
      <c r="O468" s="13">
        <f ca="1">IF(Table!E469= "Agriculture", 1,0)</f>
        <v>0</v>
      </c>
      <c r="X468" s="34">
        <f ca="1">(Table!O469/Table!I469)</f>
        <v>9697.9573456334256</v>
      </c>
      <c r="Y468" s="35"/>
      <c r="Z468" s="25"/>
      <c r="AA468"/>
      <c r="AB468"/>
      <c r="AE468">
        <f ca="1">IF(Table!T469&gt;'Solution Basic XCEL'!$AI$2, 1,0)</f>
        <v>1</v>
      </c>
      <c r="AH468">
        <f ca="1">IF(Table!T469&gt;'Solution Basic XCEL'!$AI$2, 1,0)</f>
        <v>1</v>
      </c>
      <c r="AJ468" t="s">
        <v>72</v>
      </c>
      <c r="AK468" s="28">
        <f ca="1">(Table!N469/Table!M469)</f>
        <v>0.72872074411072985</v>
      </c>
      <c r="AM468">
        <f ca="1">IF(AK468&lt;$AS$3, 1,0)</f>
        <v>0</v>
      </c>
    </row>
    <row r="469" spans="1:39" x14ac:dyDescent="0.3">
      <c r="A469" s="5">
        <f ca="1">IF(Table!B470= "Men", 1, 0)</f>
        <v>1</v>
      </c>
      <c r="B469" s="5">
        <f ca="1">IF(Table!B470 = "Women", 1, 0)</f>
        <v>0</v>
      </c>
      <c r="J469" s="12">
        <f ca="1">IF(Table!E470= "Health", 1,0)</f>
        <v>0</v>
      </c>
      <c r="K469" s="5">
        <f ca="1">IF(Table!E470= "Construction", 1,0)</f>
        <v>0</v>
      </c>
      <c r="L469" s="5">
        <f ca="1">IF(Table!E470= "Teaching", 1,0)</f>
        <v>0</v>
      </c>
      <c r="M469" s="5">
        <f ca="1">IF(Table!E470= "IT", 1,0)</f>
        <v>0</v>
      </c>
      <c r="N469" s="5">
        <f ca="1">IF(Table!E470= "General Work", 1,0)</f>
        <v>1</v>
      </c>
      <c r="O469" s="13">
        <f ca="1">IF(Table!E470= "Agriculture", 1,0)</f>
        <v>0</v>
      </c>
      <c r="X469" s="34">
        <f ca="1">(Table!O470/Table!I470)</f>
        <v>38273.558907131344</v>
      </c>
      <c r="Y469" s="35"/>
      <c r="Z469" s="25"/>
      <c r="AA469"/>
      <c r="AB469"/>
      <c r="AE469">
        <f ca="1">IF(Table!T470&gt;'Solution Basic XCEL'!$AI$2, 1,0)</f>
        <v>0</v>
      </c>
      <c r="AH469">
        <f ca="1">IF(Table!T470&gt;'Solution Basic XCEL'!$AI$2, 1,0)</f>
        <v>0</v>
      </c>
      <c r="AJ469" t="s">
        <v>72</v>
      </c>
      <c r="AK469" s="28">
        <f ca="1">(Table!N470/Table!M470)</f>
        <v>0.13629369348369003</v>
      </c>
      <c r="AM469">
        <f ca="1">IF(AK469&lt;$AS$3, 1,0)</f>
        <v>1</v>
      </c>
    </row>
    <row r="470" spans="1:39" x14ac:dyDescent="0.3">
      <c r="A470" s="5">
        <f ca="1">IF(Table!B471= "Men", 1, 0)</f>
        <v>1</v>
      </c>
      <c r="B470" s="5">
        <f ca="1">IF(Table!B471 = "Women", 1, 0)</f>
        <v>0</v>
      </c>
      <c r="J470" s="12">
        <f ca="1">IF(Table!E471= "Health", 1,0)</f>
        <v>0</v>
      </c>
      <c r="K470" s="5">
        <f ca="1">IF(Table!E471= "Construction", 1,0)</f>
        <v>0</v>
      </c>
      <c r="L470" s="5">
        <f ca="1">IF(Table!E471= "Teaching", 1,0)</f>
        <v>0</v>
      </c>
      <c r="M470" s="5">
        <f ca="1">IF(Table!E471= "IT", 1,0)</f>
        <v>0</v>
      </c>
      <c r="N470" s="5">
        <f ca="1">IF(Table!E471= "General Work", 1,0)</f>
        <v>0</v>
      </c>
      <c r="O470" s="13">
        <f ca="1">IF(Table!E471= "Agriculture", 1,0)</f>
        <v>1</v>
      </c>
      <c r="X470" s="34">
        <f ca="1">(Table!O471/Table!I471)</f>
        <v>36148.064269531293</v>
      </c>
      <c r="Y470" s="35"/>
      <c r="Z470" s="25"/>
      <c r="AA470"/>
      <c r="AB470"/>
      <c r="AE470">
        <f ca="1">IF(Table!T471&gt;'Solution Basic XCEL'!$AI$2, 1,0)</f>
        <v>0</v>
      </c>
      <c r="AH470">
        <f ca="1">IF(Table!T471&gt;'Solution Basic XCEL'!$AI$2, 1,0)</f>
        <v>0</v>
      </c>
      <c r="AJ470" t="s">
        <v>72</v>
      </c>
      <c r="AK470" s="28">
        <f ca="1">(Table!N471/Table!M471)</f>
        <v>0.2684902923470166</v>
      </c>
      <c r="AM470">
        <f ca="1">IF(AK470&lt;$AS$3, 1,0)</f>
        <v>1</v>
      </c>
    </row>
    <row r="471" spans="1:39" x14ac:dyDescent="0.3">
      <c r="A471" s="5">
        <f ca="1">IF(Table!B472= "Men", 1, 0)</f>
        <v>0</v>
      </c>
      <c r="B471" s="5">
        <f ca="1">IF(Table!B472 = "Women", 1, 0)</f>
        <v>1</v>
      </c>
      <c r="J471" s="12">
        <f ca="1">IF(Table!E472= "Health", 1,0)</f>
        <v>0</v>
      </c>
      <c r="K471" s="5">
        <f ca="1">IF(Table!E472= "Construction", 1,0)</f>
        <v>0</v>
      </c>
      <c r="L471" s="5">
        <f ca="1">IF(Table!E472= "Teaching", 1,0)</f>
        <v>0</v>
      </c>
      <c r="M471" s="5">
        <f ca="1">IF(Table!E472= "IT", 1,0)</f>
        <v>1</v>
      </c>
      <c r="N471" s="5">
        <f ca="1">IF(Table!E472= "General Work", 1,0)</f>
        <v>0</v>
      </c>
      <c r="O471" s="13">
        <f ca="1">IF(Table!E472= "Agriculture", 1,0)</f>
        <v>0</v>
      </c>
      <c r="X471" s="34">
        <f ca="1">(Table!O472/Table!I472)</f>
        <v>3541.6511271728345</v>
      </c>
      <c r="Y471" s="35"/>
      <c r="Z471" s="25"/>
      <c r="AA471"/>
      <c r="AB471"/>
      <c r="AE471">
        <f ca="1">IF(Table!T472&gt;'Solution Basic XCEL'!$AI$2, 1,0)</f>
        <v>1</v>
      </c>
      <c r="AH471">
        <f ca="1">IF(Table!T472&gt;'Solution Basic XCEL'!$AI$2, 1,0)</f>
        <v>1</v>
      </c>
      <c r="AJ471" t="s">
        <v>72</v>
      </c>
      <c r="AK471" s="28">
        <f ca="1">(Table!N472/Table!M472)</f>
        <v>0.82232379658799892</v>
      </c>
      <c r="AM471">
        <f ca="1">IF(AK471&lt;$AS$3, 1,0)</f>
        <v>0</v>
      </c>
    </row>
    <row r="472" spans="1:39" x14ac:dyDescent="0.3">
      <c r="A472" s="5">
        <f ca="1">IF(Table!B473= "Men", 1, 0)</f>
        <v>1</v>
      </c>
      <c r="B472" s="5">
        <f ca="1">IF(Table!B473 = "Women", 1, 0)</f>
        <v>0</v>
      </c>
      <c r="J472" s="12">
        <f ca="1">IF(Table!E473= "Health", 1,0)</f>
        <v>0</v>
      </c>
      <c r="K472" s="5">
        <f ca="1">IF(Table!E473= "Construction", 1,0)</f>
        <v>0</v>
      </c>
      <c r="L472" s="5">
        <f ca="1">IF(Table!E473= "Teaching", 1,0)</f>
        <v>0</v>
      </c>
      <c r="M472" s="5">
        <f ca="1">IF(Table!E473= "IT", 1,0)</f>
        <v>0</v>
      </c>
      <c r="N472" s="5">
        <f ca="1">IF(Table!E473= "General Work", 1,0)</f>
        <v>1</v>
      </c>
      <c r="O472" s="13">
        <f ca="1">IF(Table!E473= "Agriculture", 1,0)</f>
        <v>0</v>
      </c>
      <c r="X472" s="34">
        <f ca="1">(Table!O473/Table!I473)</f>
        <v>17237.139319263464</v>
      </c>
      <c r="Y472" s="35"/>
      <c r="Z472" s="25"/>
      <c r="AA472"/>
      <c r="AB472"/>
      <c r="AE472">
        <f ca="1">IF(Table!T473&gt;'Solution Basic XCEL'!$AI$2, 1,0)</f>
        <v>0</v>
      </c>
      <c r="AH472">
        <f ca="1">IF(Table!T473&gt;'Solution Basic XCEL'!$AI$2, 1,0)</f>
        <v>0</v>
      </c>
      <c r="AJ472" t="s">
        <v>72</v>
      </c>
      <c r="AK472" s="28">
        <f ca="1">(Table!N473/Table!M473)</f>
        <v>0.15185962623051841</v>
      </c>
      <c r="AM472">
        <f ca="1">IF(AK472&lt;$AS$3, 1,0)</f>
        <v>1</v>
      </c>
    </row>
    <row r="473" spans="1:39" x14ac:dyDescent="0.3">
      <c r="A473" s="5">
        <f ca="1">IF(Table!B474= "Men", 1, 0)</f>
        <v>1</v>
      </c>
      <c r="B473" s="5">
        <f ca="1">IF(Table!B474 = "Women", 1, 0)</f>
        <v>0</v>
      </c>
      <c r="J473" s="12">
        <f ca="1">IF(Table!E474= "Health", 1,0)</f>
        <v>1</v>
      </c>
      <c r="K473" s="5">
        <f ca="1">IF(Table!E474= "Construction", 1,0)</f>
        <v>0</v>
      </c>
      <c r="L473" s="5">
        <f ca="1">IF(Table!E474= "Teaching", 1,0)</f>
        <v>0</v>
      </c>
      <c r="M473" s="5">
        <f ca="1">IF(Table!E474= "IT", 1,0)</f>
        <v>0</v>
      </c>
      <c r="N473" s="5">
        <f ca="1">IF(Table!E474= "General Work", 1,0)</f>
        <v>0</v>
      </c>
      <c r="O473" s="13">
        <f ca="1">IF(Table!E474= "Agriculture", 1,0)</f>
        <v>0</v>
      </c>
      <c r="X473" s="34">
        <f ca="1">(Table!O474/Table!I474)</f>
        <v>15901.550777569033</v>
      </c>
      <c r="Y473" s="35"/>
      <c r="Z473" s="25"/>
      <c r="AA473"/>
      <c r="AB473"/>
      <c r="AE473">
        <f ca="1">IF(Table!T474&gt;'Solution Basic XCEL'!$AI$2, 1,0)</f>
        <v>1</v>
      </c>
      <c r="AH473">
        <f ca="1">IF(Table!T474&gt;'Solution Basic XCEL'!$AI$2, 1,0)</f>
        <v>1</v>
      </c>
      <c r="AJ473" t="s">
        <v>72</v>
      </c>
      <c r="AK473" s="28">
        <f ca="1">(Table!N474/Table!M474)</f>
        <v>0.8592360518572878</v>
      </c>
      <c r="AM473">
        <f ca="1">IF(AK473&lt;$AS$3, 1,0)</f>
        <v>0</v>
      </c>
    </row>
    <row r="474" spans="1:39" x14ac:dyDescent="0.3">
      <c r="A474" s="5">
        <f ca="1">IF(Table!B475= "Men", 1, 0)</f>
        <v>1</v>
      </c>
      <c r="B474" s="5">
        <f ca="1">IF(Table!B475 = "Women", 1, 0)</f>
        <v>0</v>
      </c>
      <c r="J474" s="12">
        <f ca="1">IF(Table!E475= "Health", 1,0)</f>
        <v>0</v>
      </c>
      <c r="K474" s="5">
        <f ca="1">IF(Table!E475= "Construction", 1,0)</f>
        <v>0</v>
      </c>
      <c r="L474" s="5">
        <f ca="1">IF(Table!E475= "Teaching", 1,0)</f>
        <v>0</v>
      </c>
      <c r="M474" s="5">
        <f ca="1">IF(Table!E475= "IT", 1,0)</f>
        <v>1</v>
      </c>
      <c r="N474" s="5">
        <f ca="1">IF(Table!E475= "General Work", 1,0)</f>
        <v>0</v>
      </c>
      <c r="O474" s="13">
        <f ca="1">IF(Table!E475= "Agriculture", 1,0)</f>
        <v>0</v>
      </c>
      <c r="X474" s="34">
        <f ca="1">(Table!O475/Table!I475)</f>
        <v>36778.604841834902</v>
      </c>
      <c r="Y474" s="35"/>
      <c r="Z474" s="25"/>
      <c r="AA474"/>
      <c r="AB474"/>
      <c r="AE474">
        <f ca="1">IF(Table!T475&gt;'Solution Basic XCEL'!$AI$2, 1,0)</f>
        <v>1</v>
      </c>
      <c r="AH474">
        <f ca="1">IF(Table!T475&gt;'Solution Basic XCEL'!$AI$2, 1,0)</f>
        <v>1</v>
      </c>
      <c r="AJ474" t="s">
        <v>72</v>
      </c>
      <c r="AK474" s="28">
        <f ca="1">(Table!N475/Table!M475)</f>
        <v>0.69840258233407082</v>
      </c>
      <c r="AM474">
        <f ca="1">IF(AK474&lt;$AS$3, 1,0)</f>
        <v>0</v>
      </c>
    </row>
    <row r="475" spans="1:39" x14ac:dyDescent="0.3">
      <c r="A475" s="5">
        <f ca="1">IF(Table!B476= "Men", 1, 0)</f>
        <v>0</v>
      </c>
      <c r="B475" s="5">
        <f ca="1">IF(Table!B476 = "Women", 1, 0)</f>
        <v>1</v>
      </c>
      <c r="J475" s="12">
        <f ca="1">IF(Table!E476= "Health", 1,0)</f>
        <v>0</v>
      </c>
      <c r="K475" s="5">
        <f ca="1">IF(Table!E476= "Construction", 1,0)</f>
        <v>0</v>
      </c>
      <c r="L475" s="5">
        <f ca="1">IF(Table!E476= "Teaching", 1,0)</f>
        <v>0</v>
      </c>
      <c r="M475" s="5">
        <f ca="1">IF(Table!E476= "IT", 1,0)</f>
        <v>0</v>
      </c>
      <c r="N475" s="5">
        <f ca="1">IF(Table!E476= "General Work", 1,0)</f>
        <v>1</v>
      </c>
      <c r="O475" s="13">
        <f ca="1">IF(Table!E476= "Agriculture", 1,0)</f>
        <v>0</v>
      </c>
      <c r="X475" s="34">
        <f ca="1">(Table!O476/Table!I476)</f>
        <v>39156.234286002044</v>
      </c>
      <c r="Y475" s="35"/>
      <c r="Z475" s="25"/>
      <c r="AA475"/>
      <c r="AB475"/>
      <c r="AE475">
        <f ca="1">IF(Table!T476&gt;'Solution Basic XCEL'!$AI$2, 1,0)</f>
        <v>0</v>
      </c>
      <c r="AH475">
        <f ca="1">IF(Table!T476&gt;'Solution Basic XCEL'!$AI$2, 1,0)</f>
        <v>0</v>
      </c>
      <c r="AJ475" t="s">
        <v>72</v>
      </c>
      <c r="AK475" s="28">
        <f ca="1">(Table!N476/Table!M476)</f>
        <v>0.11110141861927723</v>
      </c>
      <c r="AM475">
        <f ca="1">IF(AK475&lt;$AS$3, 1,0)</f>
        <v>1</v>
      </c>
    </row>
    <row r="476" spans="1:39" x14ac:dyDescent="0.3">
      <c r="A476" s="5">
        <f ca="1">IF(Table!B477= "Men", 1, 0)</f>
        <v>1</v>
      </c>
      <c r="B476" s="5">
        <f ca="1">IF(Table!B477 = "Women", 1, 0)</f>
        <v>0</v>
      </c>
      <c r="J476" s="12">
        <f ca="1">IF(Table!E477= "Health", 1,0)</f>
        <v>1</v>
      </c>
      <c r="K476" s="5">
        <f ca="1">IF(Table!E477= "Construction", 1,0)</f>
        <v>0</v>
      </c>
      <c r="L476" s="5">
        <f ca="1">IF(Table!E477= "Teaching", 1,0)</f>
        <v>0</v>
      </c>
      <c r="M476" s="5">
        <f ca="1">IF(Table!E477= "IT", 1,0)</f>
        <v>0</v>
      </c>
      <c r="N476" s="5">
        <f ca="1">IF(Table!E477= "General Work", 1,0)</f>
        <v>0</v>
      </c>
      <c r="O476" s="13">
        <f ca="1">IF(Table!E477= "Agriculture", 1,0)</f>
        <v>0</v>
      </c>
      <c r="X476" s="34">
        <f ca="1">(Table!O477/Table!I477)</f>
        <v>24324.05711630507</v>
      </c>
      <c r="Y476" s="35"/>
      <c r="Z476" s="25"/>
      <c r="AA476"/>
      <c r="AB476"/>
      <c r="AE476">
        <f ca="1">IF(Table!T477&gt;'Solution Basic XCEL'!$AI$2, 1,0)</f>
        <v>1</v>
      </c>
      <c r="AH476">
        <f ca="1">IF(Table!T477&gt;'Solution Basic XCEL'!$AI$2, 1,0)</f>
        <v>1</v>
      </c>
      <c r="AJ476" t="s">
        <v>72</v>
      </c>
      <c r="AK476" s="28">
        <f ca="1">(Table!N477/Table!M477)</f>
        <v>0.89963472912030795</v>
      </c>
      <c r="AM476">
        <f ca="1">IF(AK476&lt;$AS$3, 1,0)</f>
        <v>0</v>
      </c>
    </row>
    <row r="477" spans="1:39" x14ac:dyDescent="0.3">
      <c r="A477" s="5">
        <f ca="1">IF(Table!B478= "Men", 1, 0)</f>
        <v>1</v>
      </c>
      <c r="B477" s="5">
        <f ca="1">IF(Table!B478 = "Women", 1, 0)</f>
        <v>0</v>
      </c>
      <c r="J477" s="12">
        <f ca="1">IF(Table!E478= "Health", 1,0)</f>
        <v>0</v>
      </c>
      <c r="K477" s="5">
        <f ca="1">IF(Table!E478= "Construction", 1,0)</f>
        <v>0</v>
      </c>
      <c r="L477" s="5">
        <f ca="1">IF(Table!E478= "Teaching", 1,0)</f>
        <v>1</v>
      </c>
      <c r="M477" s="5">
        <f ca="1">IF(Table!E478= "IT", 1,0)</f>
        <v>0</v>
      </c>
      <c r="N477" s="5">
        <f ca="1">IF(Table!E478= "General Work", 1,0)</f>
        <v>0</v>
      </c>
      <c r="O477" s="13">
        <f ca="1">IF(Table!E478= "Agriculture", 1,0)</f>
        <v>0</v>
      </c>
      <c r="X477" s="34">
        <f ca="1">(Table!O478/Table!I478)</f>
        <v>21089.362341052187</v>
      </c>
      <c r="Y477" s="35"/>
      <c r="Z477" s="25"/>
      <c r="AA477"/>
      <c r="AB477"/>
      <c r="AE477">
        <f ca="1">IF(Table!T478&gt;'Solution Basic XCEL'!$AI$2, 1,0)</f>
        <v>1</v>
      </c>
      <c r="AH477">
        <f ca="1">IF(Table!T478&gt;'Solution Basic XCEL'!$AI$2, 1,0)</f>
        <v>1</v>
      </c>
      <c r="AJ477" t="s">
        <v>72</v>
      </c>
      <c r="AK477" s="28">
        <f ca="1">(Table!N478/Table!M478)</f>
        <v>0.52422324824005406</v>
      </c>
      <c r="AM477">
        <f ca="1">IF(AK477&lt;$AS$3, 1,0)</f>
        <v>0</v>
      </c>
    </row>
    <row r="478" spans="1:39" x14ac:dyDescent="0.3">
      <c r="A478" s="5">
        <f ca="1">IF(Table!B479= "Men", 1, 0)</f>
        <v>1</v>
      </c>
      <c r="B478" s="5">
        <f ca="1">IF(Table!B479 = "Women", 1, 0)</f>
        <v>0</v>
      </c>
      <c r="J478" s="12">
        <f ca="1">IF(Table!E479= "Health", 1,0)</f>
        <v>0</v>
      </c>
      <c r="K478" s="5">
        <f ca="1">IF(Table!E479= "Construction", 1,0)</f>
        <v>1</v>
      </c>
      <c r="L478" s="5">
        <f ca="1">IF(Table!E479= "Teaching", 1,0)</f>
        <v>0</v>
      </c>
      <c r="M478" s="5">
        <f ca="1">IF(Table!E479= "IT", 1,0)</f>
        <v>0</v>
      </c>
      <c r="N478" s="5">
        <f ca="1">IF(Table!E479= "General Work", 1,0)</f>
        <v>0</v>
      </c>
      <c r="O478" s="13">
        <f ca="1">IF(Table!E479= "Agriculture", 1,0)</f>
        <v>0</v>
      </c>
      <c r="X478" s="34">
        <f ca="1">(Table!O479/Table!I479)</f>
        <v>3791.2366440318119</v>
      </c>
      <c r="Y478" s="35"/>
      <c r="Z478" s="25"/>
      <c r="AA478"/>
      <c r="AB478"/>
      <c r="AE478">
        <f ca="1">IF(Table!T479&gt;'Solution Basic XCEL'!$AI$2, 1,0)</f>
        <v>0</v>
      </c>
      <c r="AH478">
        <f ca="1">IF(Table!T479&gt;'Solution Basic XCEL'!$AI$2, 1,0)</f>
        <v>0</v>
      </c>
      <c r="AJ478" t="s">
        <v>72</v>
      </c>
      <c r="AK478" s="28">
        <f ca="1">(Table!N479/Table!M479)</f>
        <v>8.1516424063430182E-2</v>
      </c>
      <c r="AM478">
        <f ca="1">IF(AK478&lt;$AS$3, 1,0)</f>
        <v>1</v>
      </c>
    </row>
    <row r="479" spans="1:39" x14ac:dyDescent="0.3">
      <c r="A479" s="5">
        <f ca="1">IF(Table!B480= "Men", 1, 0)</f>
        <v>1</v>
      </c>
      <c r="B479" s="5">
        <f ca="1">IF(Table!B480 = "Women", 1, 0)</f>
        <v>0</v>
      </c>
      <c r="J479" s="12">
        <f ca="1">IF(Table!E480= "Health", 1,0)</f>
        <v>0</v>
      </c>
      <c r="K479" s="5">
        <f ca="1">IF(Table!E480= "Construction", 1,0)</f>
        <v>0</v>
      </c>
      <c r="L479" s="5">
        <f ca="1">IF(Table!E480= "Teaching", 1,0)</f>
        <v>0</v>
      </c>
      <c r="M479" s="5">
        <f ca="1">IF(Table!E480= "IT", 1,0)</f>
        <v>0</v>
      </c>
      <c r="N479" s="5">
        <f ca="1">IF(Table!E480= "General Work", 1,0)</f>
        <v>1</v>
      </c>
      <c r="O479" s="13">
        <f ca="1">IF(Table!E480= "Agriculture", 1,0)</f>
        <v>0</v>
      </c>
      <c r="X479" s="34">
        <f ca="1">(Table!O480/Table!I480)</f>
        <v>24089.975735286942</v>
      </c>
      <c r="Y479" s="35"/>
      <c r="Z479" s="25"/>
      <c r="AA479"/>
      <c r="AB479"/>
      <c r="AE479">
        <f ca="1">IF(Table!T480&gt;'Solution Basic XCEL'!$AI$2, 1,0)</f>
        <v>1</v>
      </c>
      <c r="AH479">
        <f ca="1">IF(Table!T480&gt;'Solution Basic XCEL'!$AI$2, 1,0)</f>
        <v>1</v>
      </c>
      <c r="AJ479" t="s">
        <v>72</v>
      </c>
      <c r="AK479" s="28">
        <f ca="1">(Table!N480/Table!M480)</f>
        <v>0.49886324910121899</v>
      </c>
      <c r="AM479">
        <f ca="1">IF(AK479&lt;$AS$3, 1,0)</f>
        <v>0</v>
      </c>
    </row>
    <row r="480" spans="1:39" x14ac:dyDescent="0.3">
      <c r="A480" s="5">
        <f ca="1">IF(Table!B481= "Men", 1, 0)</f>
        <v>0</v>
      </c>
      <c r="B480" s="5">
        <f ca="1">IF(Table!B481 = "Women", 1, 0)</f>
        <v>1</v>
      </c>
      <c r="J480" s="12">
        <f ca="1">IF(Table!E481= "Health", 1,0)</f>
        <v>0</v>
      </c>
      <c r="K480" s="5">
        <f ca="1">IF(Table!E481= "Construction", 1,0)</f>
        <v>0</v>
      </c>
      <c r="L480" s="5">
        <f ca="1">IF(Table!E481= "Teaching", 1,0)</f>
        <v>0</v>
      </c>
      <c r="M480" s="5">
        <f ca="1">IF(Table!E481= "IT", 1,0)</f>
        <v>0</v>
      </c>
      <c r="N480" s="5">
        <f ca="1">IF(Table!E481= "General Work", 1,0)</f>
        <v>1</v>
      </c>
      <c r="O480" s="13">
        <f ca="1">IF(Table!E481= "Agriculture", 1,0)</f>
        <v>0</v>
      </c>
      <c r="X480" s="34">
        <f ca="1">(Table!O481/Table!I481)</f>
        <v>20306.844383431009</v>
      </c>
      <c r="Y480" s="35"/>
      <c r="Z480" s="25"/>
      <c r="AA480"/>
      <c r="AB480"/>
      <c r="AE480">
        <f ca="1">IF(Table!T481&gt;'Solution Basic XCEL'!$AI$2, 1,0)</f>
        <v>0</v>
      </c>
      <c r="AH480">
        <f ca="1">IF(Table!T481&gt;'Solution Basic XCEL'!$AI$2, 1,0)</f>
        <v>0</v>
      </c>
      <c r="AJ480" t="s">
        <v>72</v>
      </c>
      <c r="AK480" s="28">
        <f ca="1">(Table!N481/Table!M481)</f>
        <v>0.18838106792273712</v>
      </c>
      <c r="AM480">
        <f ca="1">IF(AK480&lt;$AS$3, 1,0)</f>
        <v>1</v>
      </c>
    </row>
    <row r="481" spans="1:39" x14ac:dyDescent="0.3">
      <c r="A481" s="5">
        <f ca="1">IF(Table!B482= "Men", 1, 0)</f>
        <v>1</v>
      </c>
      <c r="B481" s="5">
        <f ca="1">IF(Table!B482 = "Women", 1, 0)</f>
        <v>0</v>
      </c>
      <c r="J481" s="12">
        <f ca="1">IF(Table!E482= "Health", 1,0)</f>
        <v>0</v>
      </c>
      <c r="K481" s="5">
        <f ca="1">IF(Table!E482= "Construction", 1,0)</f>
        <v>0</v>
      </c>
      <c r="L481" s="5">
        <f ca="1">IF(Table!E482= "Teaching", 1,0)</f>
        <v>0</v>
      </c>
      <c r="M481" s="5">
        <f ca="1">IF(Table!E482= "IT", 1,0)</f>
        <v>0</v>
      </c>
      <c r="N481" s="5">
        <f ca="1">IF(Table!E482= "General Work", 1,0)</f>
        <v>1</v>
      </c>
      <c r="O481" s="13">
        <f ca="1">IF(Table!E482= "Agriculture", 1,0)</f>
        <v>0</v>
      </c>
      <c r="X481" s="34">
        <f ca="1">(Table!O482/Table!I482)</f>
        <v>13340.737813414482</v>
      </c>
      <c r="Y481" s="35"/>
      <c r="Z481" s="25"/>
      <c r="AA481"/>
      <c r="AB481"/>
      <c r="AE481">
        <f ca="1">IF(Table!T482&gt;'Solution Basic XCEL'!$AI$2, 1,0)</f>
        <v>1</v>
      </c>
      <c r="AH481">
        <f ca="1">IF(Table!T482&gt;'Solution Basic XCEL'!$AI$2, 1,0)</f>
        <v>1</v>
      </c>
      <c r="AJ481" t="s">
        <v>72</v>
      </c>
      <c r="AK481" s="28">
        <f ca="1">(Table!N482/Table!M482)</f>
        <v>0.59962768044680759</v>
      </c>
      <c r="AM481">
        <f ca="1">IF(AK481&lt;$AS$3, 1,0)</f>
        <v>0</v>
      </c>
    </row>
    <row r="482" spans="1:39" x14ac:dyDescent="0.3">
      <c r="A482" s="5">
        <f ca="1">IF(Table!B483= "Men", 1, 0)</f>
        <v>0</v>
      </c>
      <c r="B482" s="5">
        <f ca="1">IF(Table!B483 = "Women", 1, 0)</f>
        <v>1</v>
      </c>
      <c r="J482" s="12">
        <f ca="1">IF(Table!E483= "Health", 1,0)</f>
        <v>0</v>
      </c>
      <c r="K482" s="5">
        <f ca="1">IF(Table!E483= "Construction", 1,0)</f>
        <v>0</v>
      </c>
      <c r="L482" s="5">
        <f ca="1">IF(Table!E483= "Teaching", 1,0)</f>
        <v>0</v>
      </c>
      <c r="M482" s="5">
        <f ca="1">IF(Table!E483= "IT", 1,0)</f>
        <v>0</v>
      </c>
      <c r="N482" s="5">
        <f ca="1">IF(Table!E483= "General Work", 1,0)</f>
        <v>1</v>
      </c>
      <c r="O482" s="13">
        <f ca="1">IF(Table!E483= "Agriculture", 1,0)</f>
        <v>0</v>
      </c>
      <c r="X482" s="34">
        <f ca="1">(Table!O483/Table!I483)</f>
        <v>17842.836573861801</v>
      </c>
      <c r="Y482" s="35"/>
      <c r="Z482" s="25"/>
      <c r="AA482"/>
      <c r="AB482"/>
      <c r="AE482">
        <f ca="1">IF(Table!T483&gt;'Solution Basic XCEL'!$AI$2, 1,0)</f>
        <v>1</v>
      </c>
      <c r="AH482">
        <f ca="1">IF(Table!T483&gt;'Solution Basic XCEL'!$AI$2, 1,0)</f>
        <v>1</v>
      </c>
      <c r="AJ482" t="s">
        <v>72</v>
      </c>
      <c r="AK482" s="28">
        <f ca="1">(Table!N483/Table!M483)</f>
        <v>0.38625055443923018</v>
      </c>
      <c r="AM482">
        <f ca="1">IF(AK482&lt;$AS$3, 1,0)</f>
        <v>0</v>
      </c>
    </row>
    <row r="483" spans="1:39" x14ac:dyDescent="0.3">
      <c r="A483" s="5">
        <f ca="1">IF(Table!B484= "Men", 1, 0)</f>
        <v>1</v>
      </c>
      <c r="B483" s="5">
        <f ca="1">IF(Table!B484 = "Women", 1, 0)</f>
        <v>0</v>
      </c>
      <c r="J483" s="12">
        <f ca="1">IF(Table!E484= "Health", 1,0)</f>
        <v>0</v>
      </c>
      <c r="K483" s="5">
        <f ca="1">IF(Table!E484= "Construction", 1,0)</f>
        <v>1</v>
      </c>
      <c r="L483" s="5">
        <f ca="1">IF(Table!E484= "Teaching", 1,0)</f>
        <v>0</v>
      </c>
      <c r="M483" s="5">
        <f ca="1">IF(Table!E484= "IT", 1,0)</f>
        <v>0</v>
      </c>
      <c r="N483" s="5">
        <f ca="1">IF(Table!E484= "General Work", 1,0)</f>
        <v>0</v>
      </c>
      <c r="O483" s="13">
        <f ca="1">IF(Table!E484= "Agriculture", 1,0)</f>
        <v>0</v>
      </c>
      <c r="X483" s="34">
        <f ca="1">(Table!O484/Table!I484)</f>
        <v>54872.553739194031</v>
      </c>
      <c r="Y483" s="35"/>
      <c r="Z483" s="25"/>
      <c r="AA483"/>
      <c r="AB483"/>
      <c r="AE483">
        <f ca="1">IF(Table!T484&gt;'Solution Basic XCEL'!$AI$2, 1,0)</f>
        <v>1</v>
      </c>
      <c r="AH483">
        <f ca="1">IF(Table!T484&gt;'Solution Basic XCEL'!$AI$2, 1,0)</f>
        <v>1</v>
      </c>
      <c r="AJ483" t="s">
        <v>72</v>
      </c>
      <c r="AK483" s="28">
        <f ca="1">(Table!N484/Table!M484)</f>
        <v>0.77878139513110423</v>
      </c>
      <c r="AM483">
        <f ca="1">IF(AK483&lt;$AS$3, 1,0)</f>
        <v>0</v>
      </c>
    </row>
    <row r="484" spans="1:39" x14ac:dyDescent="0.3">
      <c r="A484" s="5">
        <f ca="1">IF(Table!B485= "Men", 1, 0)</f>
        <v>1</v>
      </c>
      <c r="B484" s="5">
        <f ca="1">IF(Table!B485 = "Women", 1, 0)</f>
        <v>0</v>
      </c>
      <c r="J484" s="12">
        <f ca="1">IF(Table!E485= "Health", 1,0)</f>
        <v>0</v>
      </c>
      <c r="K484" s="5">
        <f ca="1">IF(Table!E485= "Construction", 1,0)</f>
        <v>0</v>
      </c>
      <c r="L484" s="5">
        <f ca="1">IF(Table!E485= "Teaching", 1,0)</f>
        <v>0</v>
      </c>
      <c r="M484" s="5">
        <f ca="1">IF(Table!E485= "IT", 1,0)</f>
        <v>0</v>
      </c>
      <c r="N484" s="5">
        <f ca="1">IF(Table!E485= "General Work", 1,0)</f>
        <v>0</v>
      </c>
      <c r="O484" s="13">
        <f ca="1">IF(Table!E485= "Agriculture", 1,0)</f>
        <v>1</v>
      </c>
      <c r="X484" s="34">
        <f ca="1">(Table!O485/Table!I485)</f>
        <v>41031.016763796702</v>
      </c>
      <c r="Y484" s="35"/>
      <c r="Z484" s="25"/>
      <c r="AA484"/>
      <c r="AB484"/>
      <c r="AE484">
        <f ca="1">IF(Table!T485&gt;'Solution Basic XCEL'!$AI$2, 1,0)</f>
        <v>1</v>
      </c>
      <c r="AH484">
        <f ca="1">IF(Table!T485&gt;'Solution Basic XCEL'!$AI$2, 1,0)</f>
        <v>1</v>
      </c>
      <c r="AJ484" t="s">
        <v>72</v>
      </c>
      <c r="AK484" s="28">
        <f ca="1">(Table!N485/Table!M485)</f>
        <v>0.30734763669691467</v>
      </c>
      <c r="AM484">
        <f ca="1">IF(AK484&lt;$AS$3, 1,0)</f>
        <v>0</v>
      </c>
    </row>
    <row r="485" spans="1:39" x14ac:dyDescent="0.3">
      <c r="A485" s="5">
        <f ca="1">IF(Table!B486= "Men", 1, 0)</f>
        <v>1</v>
      </c>
      <c r="B485" s="5">
        <f ca="1">IF(Table!B486 = "Women", 1, 0)</f>
        <v>0</v>
      </c>
      <c r="J485" s="12">
        <f ca="1">IF(Table!E486= "Health", 1,0)</f>
        <v>0</v>
      </c>
      <c r="K485" s="5">
        <f ca="1">IF(Table!E486= "Construction", 1,0)</f>
        <v>1</v>
      </c>
      <c r="L485" s="5">
        <f ca="1">IF(Table!E486= "Teaching", 1,0)</f>
        <v>0</v>
      </c>
      <c r="M485" s="5">
        <f ca="1">IF(Table!E486= "IT", 1,0)</f>
        <v>0</v>
      </c>
      <c r="N485" s="5">
        <f ca="1">IF(Table!E486= "General Work", 1,0)</f>
        <v>0</v>
      </c>
      <c r="O485" s="13">
        <f ca="1">IF(Table!E486= "Agriculture", 1,0)</f>
        <v>0</v>
      </c>
      <c r="X485" s="34">
        <f ca="1">(Table!O486/Table!I486)</f>
        <v>10448.126706206731</v>
      </c>
      <c r="Y485" s="35"/>
      <c r="Z485" s="25"/>
      <c r="AA485"/>
      <c r="AB485"/>
      <c r="AE485">
        <f ca="1">IF(Table!T486&gt;'Solution Basic XCEL'!$AI$2, 1,0)</f>
        <v>1</v>
      </c>
      <c r="AH485">
        <f ca="1">IF(Table!T486&gt;'Solution Basic XCEL'!$AI$2, 1,0)</f>
        <v>1</v>
      </c>
      <c r="AJ485" t="s">
        <v>72</v>
      </c>
      <c r="AK485" s="28">
        <f ca="1">(Table!N486/Table!M486)</f>
        <v>0.69079657509136483</v>
      </c>
      <c r="AM485">
        <f ca="1">IF(AK485&lt;$AS$3, 1,0)</f>
        <v>0</v>
      </c>
    </row>
    <row r="486" spans="1:39" x14ac:dyDescent="0.3">
      <c r="A486" s="5">
        <f ca="1">IF(Table!B487= "Men", 1, 0)</f>
        <v>1</v>
      </c>
      <c r="B486" s="5">
        <f ca="1">IF(Table!B487 = "Women", 1, 0)</f>
        <v>0</v>
      </c>
      <c r="J486" s="12">
        <f ca="1">IF(Table!E487= "Health", 1,0)</f>
        <v>0</v>
      </c>
      <c r="K486" s="5">
        <f ca="1">IF(Table!E487= "Construction", 1,0)</f>
        <v>0</v>
      </c>
      <c r="L486" s="5">
        <f ca="1">IF(Table!E487= "Teaching", 1,0)</f>
        <v>1</v>
      </c>
      <c r="M486" s="5">
        <f ca="1">IF(Table!E487= "IT", 1,0)</f>
        <v>0</v>
      </c>
      <c r="N486" s="5">
        <f ca="1">IF(Table!E487= "General Work", 1,0)</f>
        <v>0</v>
      </c>
      <c r="O486" s="13">
        <f ca="1">IF(Table!E487= "Agriculture", 1,0)</f>
        <v>0</v>
      </c>
      <c r="X486" s="34">
        <f ca="1">(Table!O487/Table!I487)</f>
        <v>45663.434608519834</v>
      </c>
      <c r="Y486" s="35"/>
      <c r="Z486" s="25"/>
      <c r="AA486"/>
      <c r="AB486"/>
      <c r="AE486">
        <f ca="1">IF(Table!T487&gt;'Solution Basic XCEL'!$AI$2, 1,0)</f>
        <v>1</v>
      </c>
      <c r="AH486">
        <f ca="1">IF(Table!T487&gt;'Solution Basic XCEL'!$AI$2, 1,0)</f>
        <v>1</v>
      </c>
      <c r="AJ486" t="s">
        <v>72</v>
      </c>
      <c r="AK486" s="28">
        <f ca="1">(Table!N487/Table!M487)</f>
        <v>8.7393583372224248E-2</v>
      </c>
      <c r="AM486">
        <f ca="1">IF(AK486&lt;$AS$3, 1,0)</f>
        <v>1</v>
      </c>
    </row>
    <row r="487" spans="1:39" x14ac:dyDescent="0.3">
      <c r="A487" s="5">
        <f ca="1">IF(Table!B488= "Men", 1, 0)</f>
        <v>0</v>
      </c>
      <c r="B487" s="5">
        <f ca="1">IF(Table!B488 = "Women", 1, 0)</f>
        <v>1</v>
      </c>
      <c r="J487" s="12">
        <f ca="1">IF(Table!E488= "Health", 1,0)</f>
        <v>0</v>
      </c>
      <c r="K487" s="5">
        <f ca="1">IF(Table!E488= "Construction", 1,0)</f>
        <v>0</v>
      </c>
      <c r="L487" s="5">
        <f ca="1">IF(Table!E488= "Teaching", 1,0)</f>
        <v>1</v>
      </c>
      <c r="M487" s="5">
        <f ca="1">IF(Table!E488= "IT", 1,0)</f>
        <v>0</v>
      </c>
      <c r="N487" s="5">
        <f ca="1">IF(Table!E488= "General Work", 1,0)</f>
        <v>0</v>
      </c>
      <c r="O487" s="13">
        <f ca="1">IF(Table!E488= "Agriculture", 1,0)</f>
        <v>0</v>
      </c>
      <c r="X487" s="34">
        <f ca="1">(Table!O488/Table!I488)</f>
        <v>25758.011701432984</v>
      </c>
      <c r="Y487" s="35"/>
      <c r="Z487" s="25"/>
      <c r="AA487"/>
      <c r="AB487"/>
      <c r="AE487">
        <f ca="1">IF(Table!T488&gt;'Solution Basic XCEL'!$AI$2, 1,0)</f>
        <v>1</v>
      </c>
      <c r="AH487">
        <f ca="1">IF(Table!T488&gt;'Solution Basic XCEL'!$AI$2, 1,0)</f>
        <v>1</v>
      </c>
      <c r="AJ487" t="s">
        <v>72</v>
      </c>
      <c r="AK487" s="28">
        <f ca="1">(Table!N488/Table!M488)</f>
        <v>0.57892717597875643</v>
      </c>
      <c r="AM487">
        <f ca="1">IF(AK487&lt;$AS$3, 1,0)</f>
        <v>0</v>
      </c>
    </row>
    <row r="488" spans="1:39" x14ac:dyDescent="0.3">
      <c r="A488" s="5">
        <f ca="1">IF(Table!B489= "Men", 1, 0)</f>
        <v>0</v>
      </c>
      <c r="B488" s="5">
        <f ca="1">IF(Table!B489 = "Women", 1, 0)</f>
        <v>1</v>
      </c>
      <c r="J488" s="12">
        <f ca="1">IF(Table!E489= "Health", 1,0)</f>
        <v>0</v>
      </c>
      <c r="K488" s="5">
        <f ca="1">IF(Table!E489= "Construction", 1,0)</f>
        <v>0</v>
      </c>
      <c r="L488" s="5">
        <f ca="1">IF(Table!E489= "Teaching", 1,0)</f>
        <v>1</v>
      </c>
      <c r="M488" s="5">
        <f ca="1">IF(Table!E489= "IT", 1,0)</f>
        <v>0</v>
      </c>
      <c r="N488" s="5">
        <f ca="1">IF(Table!E489= "General Work", 1,0)</f>
        <v>0</v>
      </c>
      <c r="O488" s="13">
        <f ca="1">IF(Table!E489= "Agriculture", 1,0)</f>
        <v>0</v>
      </c>
      <c r="X488" s="34">
        <f ca="1">(Table!O489/Table!I489)</f>
        <v>9821.5393272776746</v>
      </c>
      <c r="Y488" s="35"/>
      <c r="Z488" s="25"/>
      <c r="AA488"/>
      <c r="AB488"/>
      <c r="AE488">
        <f ca="1">IF(Table!T489&gt;'Solution Basic XCEL'!$AI$2, 1,0)</f>
        <v>1</v>
      </c>
      <c r="AH488">
        <f ca="1">IF(Table!T489&gt;'Solution Basic XCEL'!$AI$2, 1,0)</f>
        <v>1</v>
      </c>
      <c r="AJ488" t="s">
        <v>72</v>
      </c>
      <c r="AK488" s="28">
        <f ca="1">(Table!N489/Table!M489)</f>
        <v>0.8035403154721823</v>
      </c>
      <c r="AM488">
        <f ca="1">IF(AK488&lt;$AS$3, 1,0)</f>
        <v>0</v>
      </c>
    </row>
    <row r="489" spans="1:39" x14ac:dyDescent="0.3">
      <c r="A489" s="5">
        <f ca="1">IF(Table!B490= "Men", 1, 0)</f>
        <v>0</v>
      </c>
      <c r="B489" s="5">
        <f ca="1">IF(Table!B490 = "Women", 1, 0)</f>
        <v>1</v>
      </c>
      <c r="J489" s="12">
        <f ca="1">IF(Table!E490= "Health", 1,0)</f>
        <v>0</v>
      </c>
      <c r="K489" s="5">
        <f ca="1">IF(Table!E490= "Construction", 1,0)</f>
        <v>0</v>
      </c>
      <c r="L489" s="5">
        <f ca="1">IF(Table!E490= "Teaching", 1,0)</f>
        <v>1</v>
      </c>
      <c r="M489" s="5">
        <f ca="1">IF(Table!E490= "IT", 1,0)</f>
        <v>0</v>
      </c>
      <c r="N489" s="5">
        <f ca="1">IF(Table!E490= "General Work", 1,0)</f>
        <v>0</v>
      </c>
      <c r="O489" s="13">
        <f ca="1">IF(Table!E490= "Agriculture", 1,0)</f>
        <v>0</v>
      </c>
      <c r="X489" s="34">
        <f ca="1">(Table!O490/Table!I490)</f>
        <v>37416.745424011839</v>
      </c>
      <c r="Y489" s="35"/>
      <c r="Z489" s="25"/>
      <c r="AA489"/>
      <c r="AB489"/>
      <c r="AE489">
        <f ca="1">IF(Table!T490&gt;'Solution Basic XCEL'!$AI$2, 1,0)</f>
        <v>1</v>
      </c>
      <c r="AH489">
        <f ca="1">IF(Table!T490&gt;'Solution Basic XCEL'!$AI$2, 1,0)</f>
        <v>1</v>
      </c>
      <c r="AJ489" t="s">
        <v>72</v>
      </c>
      <c r="AK489" s="28">
        <f ca="1">(Table!N490/Table!M490)</f>
        <v>0.31392486366590711</v>
      </c>
      <c r="AM489">
        <f ca="1">IF(AK489&lt;$AS$3, 1,0)</f>
        <v>0</v>
      </c>
    </row>
    <row r="490" spans="1:39" x14ac:dyDescent="0.3">
      <c r="A490" s="5">
        <f ca="1">IF(Table!B491= "Men", 1, 0)</f>
        <v>1</v>
      </c>
      <c r="B490" s="5">
        <f ca="1">IF(Table!B491 = "Women", 1, 0)</f>
        <v>0</v>
      </c>
      <c r="J490" s="12">
        <f ca="1">IF(Table!E491= "Health", 1,0)</f>
        <v>1</v>
      </c>
      <c r="K490" s="5">
        <f ca="1">IF(Table!E491= "Construction", 1,0)</f>
        <v>0</v>
      </c>
      <c r="L490" s="5">
        <f ca="1">IF(Table!E491= "Teaching", 1,0)</f>
        <v>0</v>
      </c>
      <c r="M490" s="5">
        <f ca="1">IF(Table!E491= "IT", 1,0)</f>
        <v>0</v>
      </c>
      <c r="N490" s="5">
        <f ca="1">IF(Table!E491= "General Work", 1,0)</f>
        <v>0</v>
      </c>
      <c r="O490" s="13">
        <f ca="1">IF(Table!E491= "Agriculture", 1,0)</f>
        <v>0</v>
      </c>
      <c r="X490" s="34">
        <f ca="1">(Table!O491/Table!I491)</f>
        <v>27123.205210928812</v>
      </c>
      <c r="Y490" s="35"/>
      <c r="Z490" s="25"/>
      <c r="AA490"/>
      <c r="AB490"/>
      <c r="AE490">
        <f ca="1">IF(Table!T491&gt;'Solution Basic XCEL'!$AI$2, 1,0)</f>
        <v>1</v>
      </c>
      <c r="AH490">
        <f ca="1">IF(Table!T491&gt;'Solution Basic XCEL'!$AI$2, 1,0)</f>
        <v>1</v>
      </c>
      <c r="AJ490" t="s">
        <v>72</v>
      </c>
      <c r="AK490" s="28">
        <f ca="1">(Table!N491/Table!M491)</f>
        <v>0.30454911087841952</v>
      </c>
      <c r="AM490">
        <f ca="1">IF(AK490&lt;$AS$3, 1,0)</f>
        <v>0</v>
      </c>
    </row>
    <row r="491" spans="1:39" x14ac:dyDescent="0.3">
      <c r="A491" s="5">
        <f ca="1">IF(Table!B492= "Men", 1, 0)</f>
        <v>0</v>
      </c>
      <c r="B491" s="5">
        <f ca="1">IF(Table!B492 = "Women", 1, 0)</f>
        <v>1</v>
      </c>
      <c r="J491" s="12">
        <f ca="1">IF(Table!E492= "Health", 1,0)</f>
        <v>0</v>
      </c>
      <c r="K491" s="5">
        <f ca="1">IF(Table!E492= "Construction", 1,0)</f>
        <v>0</v>
      </c>
      <c r="L491" s="5">
        <f ca="1">IF(Table!E492= "Teaching", 1,0)</f>
        <v>0</v>
      </c>
      <c r="M491" s="5">
        <f ca="1">IF(Table!E492= "IT", 1,0)</f>
        <v>0</v>
      </c>
      <c r="N491" s="5">
        <f ca="1">IF(Table!E492= "General Work", 1,0)</f>
        <v>1</v>
      </c>
      <c r="O491" s="13">
        <f ca="1">IF(Table!E492= "Agriculture", 1,0)</f>
        <v>0</v>
      </c>
      <c r="X491" s="34">
        <f ca="1">(Table!O492/Table!I492)</f>
        <v>9227.8587110513836</v>
      </c>
      <c r="Y491" s="35"/>
      <c r="Z491" s="25"/>
      <c r="AA491"/>
      <c r="AB491"/>
      <c r="AE491">
        <f ca="1">IF(Table!T492&gt;'Solution Basic XCEL'!$AI$2, 1,0)</f>
        <v>1</v>
      </c>
      <c r="AH491">
        <f ca="1">IF(Table!T492&gt;'Solution Basic XCEL'!$AI$2, 1,0)</f>
        <v>1</v>
      </c>
      <c r="AJ491" t="s">
        <v>72</v>
      </c>
      <c r="AK491" s="28">
        <f ca="1">(Table!N492/Table!M492)</f>
        <v>0.72078223827500942</v>
      </c>
      <c r="AM491">
        <f ca="1">IF(AK491&lt;$AS$3, 1,0)</f>
        <v>0</v>
      </c>
    </row>
    <row r="492" spans="1:39" x14ac:dyDescent="0.3">
      <c r="A492" s="5">
        <f ca="1">IF(Table!B493= "Men", 1, 0)</f>
        <v>1</v>
      </c>
      <c r="B492" s="5">
        <f ca="1">IF(Table!B493 = "Women", 1, 0)</f>
        <v>0</v>
      </c>
      <c r="J492" s="12">
        <f ca="1">IF(Table!E493= "Health", 1,0)</f>
        <v>0</v>
      </c>
      <c r="K492" s="5">
        <f ca="1">IF(Table!E493= "Construction", 1,0)</f>
        <v>0</v>
      </c>
      <c r="L492" s="5">
        <f ca="1">IF(Table!E493= "Teaching", 1,0)</f>
        <v>0</v>
      </c>
      <c r="M492" s="5">
        <f ca="1">IF(Table!E493= "IT", 1,0)</f>
        <v>0</v>
      </c>
      <c r="N492" s="5">
        <f ca="1">IF(Table!E493= "General Work", 1,0)</f>
        <v>1</v>
      </c>
      <c r="O492" s="13">
        <f ca="1">IF(Table!E493= "Agriculture", 1,0)</f>
        <v>0</v>
      </c>
      <c r="X492" s="34">
        <f ca="1">(Table!O493/Table!I493)</f>
        <v>8944.3579494238184</v>
      </c>
      <c r="Y492" s="35"/>
      <c r="Z492" s="25"/>
      <c r="AA492"/>
      <c r="AB492"/>
      <c r="AE492">
        <f ca="1">IF(Table!T493&gt;'Solution Basic XCEL'!$AI$2, 1,0)</f>
        <v>0</v>
      </c>
      <c r="AH492">
        <f ca="1">IF(Table!T493&gt;'Solution Basic XCEL'!$AI$2, 1,0)</f>
        <v>0</v>
      </c>
      <c r="AJ492" t="s">
        <v>72</v>
      </c>
      <c r="AK492" s="28">
        <f ca="1">(Table!N493/Table!M493)</f>
        <v>2.3810071701518276E-2</v>
      </c>
      <c r="AM492">
        <f ca="1">IF(AK492&lt;$AS$3, 1,0)</f>
        <v>1</v>
      </c>
    </row>
    <row r="493" spans="1:39" x14ac:dyDescent="0.3">
      <c r="A493" s="5">
        <f ca="1">IF(Table!B494= "Men", 1, 0)</f>
        <v>1</v>
      </c>
      <c r="B493" s="5">
        <f ca="1">IF(Table!B494 = "Women", 1, 0)</f>
        <v>0</v>
      </c>
      <c r="J493" s="12">
        <f ca="1">IF(Table!E494= "Health", 1,0)</f>
        <v>0</v>
      </c>
      <c r="K493" s="5">
        <f ca="1">IF(Table!E494= "Construction", 1,0)</f>
        <v>0</v>
      </c>
      <c r="L493" s="5">
        <f ca="1">IF(Table!E494= "Teaching", 1,0)</f>
        <v>0</v>
      </c>
      <c r="M493" s="5">
        <f ca="1">IF(Table!E494= "IT", 1,0)</f>
        <v>0</v>
      </c>
      <c r="N493" s="5">
        <f ca="1">IF(Table!E494= "General Work", 1,0)</f>
        <v>0</v>
      </c>
      <c r="O493" s="13">
        <f ca="1">IF(Table!E494= "Agriculture", 1,0)</f>
        <v>1</v>
      </c>
      <c r="X493" s="34">
        <f ca="1">(Table!O494/Table!I494)</f>
        <v>36220.000905852074</v>
      </c>
      <c r="Y493" s="35"/>
      <c r="Z493" s="25"/>
      <c r="AA493"/>
      <c r="AB493"/>
      <c r="AE493">
        <f ca="1">IF(Table!T494&gt;'Solution Basic XCEL'!$AI$2, 1,0)</f>
        <v>0</v>
      </c>
      <c r="AH493">
        <f ca="1">IF(Table!T494&gt;'Solution Basic XCEL'!$AI$2, 1,0)</f>
        <v>0</v>
      </c>
      <c r="AJ493" t="s">
        <v>72</v>
      </c>
      <c r="AK493" s="28">
        <f ca="1">(Table!N494/Table!M494)</f>
        <v>4.0651427468308188E-2</v>
      </c>
      <c r="AM493">
        <f ca="1">IF(AK493&lt;$AS$3, 1,0)</f>
        <v>1</v>
      </c>
    </row>
    <row r="494" spans="1:39" x14ac:dyDescent="0.3">
      <c r="A494" s="5">
        <f ca="1">IF(Table!B495= "Men", 1, 0)</f>
        <v>1</v>
      </c>
      <c r="B494" s="5">
        <f ca="1">IF(Table!B495 = "Women", 1, 0)</f>
        <v>0</v>
      </c>
      <c r="J494" s="12">
        <f ca="1">IF(Table!E495= "Health", 1,0)</f>
        <v>0</v>
      </c>
      <c r="K494" s="5">
        <f ca="1">IF(Table!E495= "Construction", 1,0)</f>
        <v>0</v>
      </c>
      <c r="L494" s="5">
        <f ca="1">IF(Table!E495= "Teaching", 1,0)</f>
        <v>1</v>
      </c>
      <c r="M494" s="5">
        <f ca="1">IF(Table!E495= "IT", 1,0)</f>
        <v>0</v>
      </c>
      <c r="N494" s="5">
        <f ca="1">IF(Table!E495= "General Work", 1,0)</f>
        <v>0</v>
      </c>
      <c r="O494" s="13">
        <f ca="1">IF(Table!E495= "Agriculture", 1,0)</f>
        <v>0</v>
      </c>
      <c r="X494" s="34">
        <f ca="1">(Table!O495/Table!I495)</f>
        <v>11785.335720114132</v>
      </c>
      <c r="Y494" s="35"/>
      <c r="Z494" s="25"/>
      <c r="AA494"/>
      <c r="AB494"/>
      <c r="AE494">
        <f ca="1">IF(Table!T495&gt;'Solution Basic XCEL'!$AI$2, 1,0)</f>
        <v>1</v>
      </c>
      <c r="AH494">
        <f ca="1">IF(Table!T495&gt;'Solution Basic XCEL'!$AI$2, 1,0)</f>
        <v>1</v>
      </c>
      <c r="AJ494" t="s">
        <v>72</v>
      </c>
      <c r="AK494" s="28">
        <f ca="1">(Table!N495/Table!M495)</f>
        <v>0.42357188383255406</v>
      </c>
      <c r="AM494">
        <f ca="1">IF(AK494&lt;$AS$3, 1,0)</f>
        <v>0</v>
      </c>
    </row>
    <row r="495" spans="1:39" x14ac:dyDescent="0.3">
      <c r="A495" s="5">
        <f ca="1">IF(Table!B496= "Men", 1, 0)</f>
        <v>1</v>
      </c>
      <c r="B495" s="5">
        <f ca="1">IF(Table!B496 = "Women", 1, 0)</f>
        <v>0</v>
      </c>
      <c r="J495" s="12">
        <f ca="1">IF(Table!E496= "Health", 1,0)</f>
        <v>0</v>
      </c>
      <c r="K495" s="5">
        <f ca="1">IF(Table!E496= "Construction", 1,0)</f>
        <v>0</v>
      </c>
      <c r="L495" s="5">
        <f ca="1">IF(Table!E496= "Teaching", 1,0)</f>
        <v>0</v>
      </c>
      <c r="M495" s="5">
        <f ca="1">IF(Table!E496= "IT", 1,0)</f>
        <v>0</v>
      </c>
      <c r="N495" s="5">
        <f ca="1">IF(Table!E496= "General Work", 1,0)</f>
        <v>0</v>
      </c>
      <c r="O495" s="13">
        <f ca="1">IF(Table!E496= "Agriculture", 1,0)</f>
        <v>1</v>
      </c>
      <c r="X495" s="34">
        <f ca="1">(Table!O496/Table!I496)</f>
        <v>57480.019809009995</v>
      </c>
      <c r="Y495" s="35"/>
      <c r="Z495" s="25"/>
      <c r="AA495"/>
      <c r="AB495"/>
      <c r="AE495">
        <f ca="1">IF(Table!T496&gt;'Solution Basic XCEL'!$AI$2, 1,0)</f>
        <v>1</v>
      </c>
      <c r="AH495">
        <f ca="1">IF(Table!T496&gt;'Solution Basic XCEL'!$AI$2, 1,0)</f>
        <v>1</v>
      </c>
      <c r="AJ495" t="s">
        <v>72</v>
      </c>
      <c r="AK495" s="28">
        <f ca="1">(Table!N496/Table!M496)</f>
        <v>0.10832408272528182</v>
      </c>
      <c r="AM495">
        <f ca="1">IF(AK495&lt;$AS$3, 1,0)</f>
        <v>1</v>
      </c>
    </row>
    <row r="496" spans="1:39" x14ac:dyDescent="0.3">
      <c r="A496" s="5">
        <f ca="1">IF(Table!B497= "Men", 1, 0)</f>
        <v>1</v>
      </c>
      <c r="B496" s="5">
        <f ca="1">IF(Table!B497 = "Women", 1, 0)</f>
        <v>0</v>
      </c>
      <c r="J496" s="12">
        <f ca="1">IF(Table!E497= "Health", 1,0)</f>
        <v>0</v>
      </c>
      <c r="K496" s="5">
        <f ca="1">IF(Table!E497= "Construction", 1,0)</f>
        <v>0</v>
      </c>
      <c r="L496" s="5">
        <f ca="1">IF(Table!E497= "Teaching", 1,0)</f>
        <v>0</v>
      </c>
      <c r="M496" s="5">
        <f ca="1">IF(Table!E497= "IT", 1,0)</f>
        <v>0</v>
      </c>
      <c r="N496" s="5">
        <f ca="1">IF(Table!E497= "General Work", 1,0)</f>
        <v>1</v>
      </c>
      <c r="O496" s="13">
        <f ca="1">IF(Table!E497= "Agriculture", 1,0)</f>
        <v>0</v>
      </c>
      <c r="X496" s="34">
        <f ca="1">(Table!O497/Table!I497)</f>
        <v>35347.476273759858</v>
      </c>
      <c r="Y496" s="35"/>
      <c r="Z496" s="25"/>
      <c r="AA496"/>
      <c r="AB496"/>
      <c r="AE496">
        <f ca="1">IF(Table!T497&gt;'Solution Basic XCEL'!$AI$2, 1,0)</f>
        <v>1</v>
      </c>
      <c r="AH496">
        <f ca="1">IF(Table!T497&gt;'Solution Basic XCEL'!$AI$2, 1,0)</f>
        <v>1</v>
      </c>
      <c r="AJ496" t="s">
        <v>72</v>
      </c>
      <c r="AK496" s="28">
        <f ca="1">(Table!N497/Table!M497)</f>
        <v>0.69580342423623975</v>
      </c>
      <c r="AM496">
        <f ca="1">IF(AK496&lt;$AS$3, 1,0)</f>
        <v>0</v>
      </c>
    </row>
    <row r="497" spans="1:45" x14ac:dyDescent="0.3">
      <c r="A497" s="5">
        <f ca="1">IF(Table!B498= "Men", 1, 0)</f>
        <v>0</v>
      </c>
      <c r="B497" s="5">
        <f ca="1">IF(Table!B498 = "Women", 1, 0)</f>
        <v>1</v>
      </c>
      <c r="J497" s="12">
        <f ca="1">IF(Table!E498= "Health", 1,0)</f>
        <v>0</v>
      </c>
      <c r="K497" s="5">
        <f ca="1">IF(Table!E498= "Construction", 1,0)</f>
        <v>0</v>
      </c>
      <c r="L497" s="5">
        <f ca="1">IF(Table!E498= "Teaching", 1,0)</f>
        <v>1</v>
      </c>
      <c r="M497" s="5">
        <f ca="1">IF(Table!E498= "IT", 1,0)</f>
        <v>0</v>
      </c>
      <c r="N497" s="5">
        <f ca="1">IF(Table!E498= "General Work", 1,0)</f>
        <v>0</v>
      </c>
      <c r="O497" s="13">
        <f ca="1">IF(Table!E498= "Agriculture", 1,0)</f>
        <v>0</v>
      </c>
      <c r="X497" s="34">
        <f ca="1">(Table!O498/Table!I498)</f>
        <v>7260.0156981680238</v>
      </c>
      <c r="Y497" s="35"/>
      <c r="Z497" s="25"/>
      <c r="AA497"/>
      <c r="AB497"/>
      <c r="AE497">
        <f ca="1">IF(Table!T498&gt;'Solution Basic XCEL'!$AI$2, 1,0)</f>
        <v>1</v>
      </c>
      <c r="AH497">
        <f ca="1">IF(Table!T498&gt;'Solution Basic XCEL'!$AI$2, 1,0)</f>
        <v>1</v>
      </c>
      <c r="AJ497" t="s">
        <v>72</v>
      </c>
      <c r="AK497" s="28">
        <f ca="1">(Table!N498/Table!M498)</f>
        <v>0.62303419102875079</v>
      </c>
      <c r="AM497">
        <f ca="1">IF(AK497&lt;$AS$3, 1,0)</f>
        <v>0</v>
      </c>
    </row>
    <row r="498" spans="1:45" x14ac:dyDescent="0.3">
      <c r="A498" s="5">
        <f ca="1">IF(Table!B499= "Men", 1, 0)</f>
        <v>1</v>
      </c>
      <c r="B498" s="5">
        <f ca="1">IF(Table!B499 = "Women", 1, 0)</f>
        <v>0</v>
      </c>
      <c r="J498" s="12">
        <f ca="1">IF(Table!E499= "Health", 1,0)</f>
        <v>1</v>
      </c>
      <c r="K498" s="5">
        <f ca="1">IF(Table!E499= "Construction", 1,0)</f>
        <v>0</v>
      </c>
      <c r="L498" s="5">
        <f ca="1">IF(Table!E499= "Teaching", 1,0)</f>
        <v>0</v>
      </c>
      <c r="M498" s="5">
        <f ca="1">IF(Table!E499= "IT", 1,0)</f>
        <v>0</v>
      </c>
      <c r="N498" s="5">
        <f ca="1">IF(Table!E499= "General Work", 1,0)</f>
        <v>0</v>
      </c>
      <c r="O498" s="13">
        <f ca="1">IF(Table!E499= "Agriculture", 1,0)</f>
        <v>0</v>
      </c>
      <c r="X498" s="34">
        <f ca="1">(Table!O499/Table!I499)</f>
        <v>887.67795329646253</v>
      </c>
      <c r="Y498" s="35"/>
      <c r="Z498" s="25"/>
      <c r="AA498"/>
      <c r="AB498"/>
      <c r="AE498">
        <f ca="1">IF(Table!T499&gt;'Solution Basic XCEL'!$AI$2, 1,0)</f>
        <v>1</v>
      </c>
      <c r="AH498">
        <f ca="1">IF(Table!T499&gt;'Solution Basic XCEL'!$AI$2, 1,0)</f>
        <v>1</v>
      </c>
      <c r="AJ498" t="s">
        <v>72</v>
      </c>
      <c r="AK498" s="28">
        <f ca="1">(Table!N499/Table!M499)</f>
        <v>0.57107024883256907</v>
      </c>
      <c r="AM498">
        <f ca="1">IF(AK498&lt;$AS$3, 1,0)</f>
        <v>0</v>
      </c>
    </row>
    <row r="499" spans="1:45" x14ac:dyDescent="0.3">
      <c r="A499" s="5">
        <f ca="1">IF(Table!B500= "Men", 1, 0)</f>
        <v>1</v>
      </c>
      <c r="B499" s="5">
        <f ca="1">IF(Table!B500 = "Women", 1, 0)</f>
        <v>0</v>
      </c>
      <c r="J499" s="12">
        <f ca="1">IF(Table!E500= "Health", 1,0)</f>
        <v>0</v>
      </c>
      <c r="K499" s="5">
        <f ca="1">IF(Table!E500= "Construction", 1,0)</f>
        <v>0</v>
      </c>
      <c r="L499" s="5">
        <f ca="1">IF(Table!E500= "Teaching", 1,0)</f>
        <v>1</v>
      </c>
      <c r="M499" s="5">
        <f ca="1">IF(Table!E500= "IT", 1,0)</f>
        <v>0</v>
      </c>
      <c r="N499" s="5">
        <f ca="1">IF(Table!E500= "General Work", 1,0)</f>
        <v>0</v>
      </c>
      <c r="O499" s="13">
        <f ca="1">IF(Table!E500= "Agriculture", 1,0)</f>
        <v>0</v>
      </c>
      <c r="X499" s="34">
        <f ca="1">(Table!O500/Table!I500)</f>
        <v>39590.307983495026</v>
      </c>
      <c r="Y499" s="35"/>
      <c r="Z499" s="25"/>
      <c r="AA499"/>
      <c r="AB499"/>
      <c r="AE499">
        <f ca="1">IF(Table!T500&gt;'Solution Basic XCEL'!$AI$2, 1,0)</f>
        <v>1</v>
      </c>
      <c r="AH499">
        <f ca="1">IF(Table!T500&gt;'Solution Basic XCEL'!$AI$2, 1,0)</f>
        <v>1</v>
      </c>
      <c r="AJ499" t="s">
        <v>72</v>
      </c>
      <c r="AK499" s="28">
        <f ca="1">(Table!N500/Table!M500)</f>
        <v>0.53692492115185131</v>
      </c>
      <c r="AM499">
        <f ca="1">IF(AK499&lt;$AS$3, 1,0)</f>
        <v>0</v>
      </c>
    </row>
    <row r="500" spans="1:45" x14ac:dyDescent="0.3">
      <c r="A500" s="5">
        <f ca="1">IF(Table!B501= "Men", 1, 0)</f>
        <v>0</v>
      </c>
      <c r="B500" s="5">
        <f ca="1">IF(Table!B501 = "Women", 1, 0)</f>
        <v>1</v>
      </c>
      <c r="J500" s="12">
        <f ca="1">IF(Table!E501= "Health", 1,0)</f>
        <v>1</v>
      </c>
      <c r="K500" s="5">
        <f ca="1">IF(Table!E501= "Construction", 1,0)</f>
        <v>0</v>
      </c>
      <c r="L500" s="5">
        <f ca="1">IF(Table!E501= "Teaching", 1,0)</f>
        <v>0</v>
      </c>
      <c r="M500" s="5">
        <f ca="1">IF(Table!E501= "IT", 1,0)</f>
        <v>0</v>
      </c>
      <c r="N500" s="5">
        <f ca="1">IF(Table!E501= "General Work", 1,0)</f>
        <v>0</v>
      </c>
      <c r="O500" s="13">
        <f ca="1">IF(Table!E501= "Agriculture", 1,0)</f>
        <v>0</v>
      </c>
      <c r="X500" s="34">
        <f ca="1">(Table!O501/Table!I501)</f>
        <v>6021.6373373665301</v>
      </c>
      <c r="Y500" s="35"/>
      <c r="Z500" s="25"/>
      <c r="AA500"/>
      <c r="AB500"/>
      <c r="AE500">
        <f ca="1">IF(Table!T501&gt;'Solution Basic XCEL'!$AI$2, 1,0)</f>
        <v>0</v>
      </c>
      <c r="AH500">
        <f ca="1">IF(Table!T501&gt;'Solution Basic XCEL'!$AI$2, 1,0)</f>
        <v>0</v>
      </c>
      <c r="AJ500" t="s">
        <v>72</v>
      </c>
      <c r="AK500" s="28">
        <f ca="1">(Table!N501/Table!M501)</f>
        <v>2.6982365521539542E-3</v>
      </c>
      <c r="AM500">
        <f ca="1">IF(AK500&lt;$AS$3, 1,0)</f>
        <v>1</v>
      </c>
    </row>
    <row r="501" spans="1:45" x14ac:dyDescent="0.3">
      <c r="J501" s="12"/>
      <c r="K501" s="5"/>
      <c r="L501" s="5"/>
      <c r="M501" s="5"/>
      <c r="N501" s="5"/>
      <c r="O501" s="13"/>
      <c r="X501" s="34"/>
      <c r="Y501" s="35"/>
      <c r="Z501" s="25"/>
    </row>
    <row r="502" spans="1:45" ht="15" thickBot="1" x14ac:dyDescent="0.35">
      <c r="I502" s="1" t="s">
        <v>51</v>
      </c>
      <c r="J502" s="14">
        <f t="shared" ref="J502:O502" ca="1" si="1">SUM(J4:J500)</f>
        <v>89</v>
      </c>
      <c r="K502" s="15">
        <f t="shared" ca="1" si="1"/>
        <v>89</v>
      </c>
      <c r="L502" s="15">
        <f t="shared" ca="1" si="1"/>
        <v>83</v>
      </c>
      <c r="M502" s="15">
        <f t="shared" ca="1" si="1"/>
        <v>73</v>
      </c>
      <c r="N502" s="15">
        <f t="shared" ca="1" si="1"/>
        <v>80</v>
      </c>
      <c r="O502" s="16">
        <f t="shared" ca="1" si="1"/>
        <v>83</v>
      </c>
      <c r="P502" s="1"/>
      <c r="Q502" s="1"/>
      <c r="R502" s="1"/>
      <c r="X502" s="36">
        <f ca="1">SUM(X4:Y501)</f>
        <v>14312217.828195481</v>
      </c>
      <c r="Y502" s="37"/>
      <c r="Z502" s="26"/>
      <c r="AE502" s="1">
        <f ca="1">SUM(AE5:AE501)</f>
        <v>388</v>
      </c>
      <c r="AH502" s="1">
        <f ca="1">SUM(AH4:AH501)</f>
        <v>389</v>
      </c>
      <c r="AP502" s="1"/>
    </row>
    <row r="503" spans="1:45" x14ac:dyDescent="0.3">
      <c r="J503" s="9" t="s">
        <v>4</v>
      </c>
      <c r="K503" s="10" t="s">
        <v>5</v>
      </c>
      <c r="L503" s="10" t="s">
        <v>6</v>
      </c>
      <c r="M503" s="10" t="s">
        <v>7</v>
      </c>
      <c r="N503" s="10" t="s">
        <v>8</v>
      </c>
      <c r="O503" s="11" t="s">
        <v>9</v>
      </c>
      <c r="P503" s="1"/>
      <c r="Q503" s="1"/>
      <c r="R503" s="1"/>
      <c r="X503" s="30" t="s">
        <v>52</v>
      </c>
      <c r="Y503" s="31"/>
      <c r="Z503" s="26"/>
      <c r="AF503" s="3"/>
      <c r="AG503" s="3"/>
    </row>
    <row r="504" spans="1:45" x14ac:dyDescent="0.3">
      <c r="AD504" s="29" t="s">
        <v>55</v>
      </c>
      <c r="AE504" s="29"/>
      <c r="AF504" s="29"/>
      <c r="AG504" s="29"/>
      <c r="AH504" s="29"/>
    </row>
    <row r="505" spans="1:45" x14ac:dyDescent="0.3">
      <c r="AN505" s="29" t="s">
        <v>58</v>
      </c>
      <c r="AO505" s="29"/>
      <c r="AP505" s="29"/>
      <c r="AQ505" s="29"/>
      <c r="AR505" s="29"/>
      <c r="AS505" s="29"/>
    </row>
    <row r="511" spans="1:45" x14ac:dyDescent="0.3">
      <c r="AD511">
        <v>4</v>
      </c>
    </row>
  </sheetData>
  <mergeCells count="516">
    <mergeCell ref="AP3:AQ3"/>
    <mergeCell ref="AN3:AO3"/>
    <mergeCell ref="AN505:AS505"/>
    <mergeCell ref="AD504:AH504"/>
    <mergeCell ref="Q2:S2"/>
    <mergeCell ref="X3:Y3"/>
    <mergeCell ref="A1:G1"/>
    <mergeCell ref="A2:B2"/>
    <mergeCell ref="D2:G2"/>
    <mergeCell ref="H2:I2"/>
    <mergeCell ref="J2:O2"/>
    <mergeCell ref="AN5:AS5"/>
    <mergeCell ref="AG3:AK3"/>
    <mergeCell ref="X2:Y2"/>
    <mergeCell ref="X8:Y8"/>
    <mergeCell ref="X9:Y9"/>
    <mergeCell ref="X10:Y10"/>
    <mergeCell ref="X11:Y11"/>
    <mergeCell ref="X12:Y12"/>
    <mergeCell ref="X4:Y4"/>
    <mergeCell ref="X5:Y5"/>
    <mergeCell ref="X6:Y6"/>
    <mergeCell ref="X7:Y7"/>
    <mergeCell ref="X18:Y18"/>
    <mergeCell ref="X19:Y19"/>
    <mergeCell ref="X20:Y20"/>
    <mergeCell ref="X21:Y21"/>
    <mergeCell ref="X22:Y22"/>
    <mergeCell ref="X13:Y13"/>
    <mergeCell ref="X14:Y14"/>
    <mergeCell ref="X15:Y15"/>
    <mergeCell ref="X16:Y16"/>
    <mergeCell ref="X17:Y17"/>
    <mergeCell ref="X28:Y28"/>
    <mergeCell ref="X29:Y29"/>
    <mergeCell ref="X30:Y30"/>
    <mergeCell ref="X31:Y31"/>
    <mergeCell ref="X32:Y32"/>
    <mergeCell ref="X23:Y23"/>
    <mergeCell ref="X24:Y24"/>
    <mergeCell ref="X25:Y25"/>
    <mergeCell ref="X26:Y26"/>
    <mergeCell ref="X27:Y27"/>
    <mergeCell ref="X38:Y38"/>
    <mergeCell ref="X39:Y39"/>
    <mergeCell ref="X40:Y40"/>
    <mergeCell ref="X41:Y41"/>
    <mergeCell ref="X42:Y42"/>
    <mergeCell ref="X33:Y33"/>
    <mergeCell ref="X34:Y34"/>
    <mergeCell ref="X35:Y35"/>
    <mergeCell ref="X36:Y36"/>
    <mergeCell ref="X37:Y37"/>
    <mergeCell ref="X48:Y48"/>
    <mergeCell ref="X49:Y49"/>
    <mergeCell ref="X50:Y50"/>
    <mergeCell ref="X51:Y51"/>
    <mergeCell ref="X52:Y52"/>
    <mergeCell ref="X43:Y43"/>
    <mergeCell ref="X44:Y44"/>
    <mergeCell ref="X45:Y45"/>
    <mergeCell ref="X46:Y46"/>
    <mergeCell ref="X47:Y47"/>
    <mergeCell ref="X58:Y58"/>
    <mergeCell ref="X59:Y59"/>
    <mergeCell ref="X60:Y60"/>
    <mergeCell ref="X61:Y61"/>
    <mergeCell ref="X62:Y62"/>
    <mergeCell ref="X53:Y53"/>
    <mergeCell ref="X54:Y54"/>
    <mergeCell ref="X55:Y55"/>
    <mergeCell ref="X56:Y56"/>
    <mergeCell ref="X57:Y57"/>
    <mergeCell ref="X68:Y68"/>
    <mergeCell ref="X69:Y69"/>
    <mergeCell ref="X70:Y70"/>
    <mergeCell ref="X71:Y71"/>
    <mergeCell ref="X72:Y72"/>
    <mergeCell ref="X63:Y63"/>
    <mergeCell ref="X64:Y64"/>
    <mergeCell ref="X65:Y65"/>
    <mergeCell ref="X66:Y66"/>
    <mergeCell ref="X67:Y67"/>
    <mergeCell ref="X78:Y78"/>
    <mergeCell ref="X79:Y79"/>
    <mergeCell ref="X80:Y80"/>
    <mergeCell ref="X81:Y81"/>
    <mergeCell ref="X82:Y82"/>
    <mergeCell ref="X73:Y73"/>
    <mergeCell ref="X74:Y74"/>
    <mergeCell ref="X75:Y75"/>
    <mergeCell ref="X76:Y76"/>
    <mergeCell ref="X77:Y77"/>
    <mergeCell ref="X88:Y88"/>
    <mergeCell ref="X89:Y89"/>
    <mergeCell ref="X90:Y90"/>
    <mergeCell ref="X91:Y91"/>
    <mergeCell ref="X92:Y92"/>
    <mergeCell ref="X83:Y83"/>
    <mergeCell ref="X84:Y84"/>
    <mergeCell ref="X85:Y85"/>
    <mergeCell ref="X86:Y86"/>
    <mergeCell ref="X87:Y87"/>
    <mergeCell ref="X98:Y98"/>
    <mergeCell ref="X99:Y99"/>
    <mergeCell ref="X100:Y100"/>
    <mergeCell ref="X101:Y101"/>
    <mergeCell ref="X102:Y102"/>
    <mergeCell ref="X93:Y93"/>
    <mergeCell ref="X94:Y94"/>
    <mergeCell ref="X95:Y95"/>
    <mergeCell ref="X96:Y96"/>
    <mergeCell ref="X97:Y97"/>
    <mergeCell ref="X108:Y108"/>
    <mergeCell ref="X109:Y109"/>
    <mergeCell ref="X110:Y110"/>
    <mergeCell ref="X111:Y111"/>
    <mergeCell ref="X112:Y112"/>
    <mergeCell ref="X103:Y103"/>
    <mergeCell ref="X104:Y104"/>
    <mergeCell ref="X105:Y105"/>
    <mergeCell ref="X106:Y106"/>
    <mergeCell ref="X107:Y107"/>
    <mergeCell ref="X118:Y118"/>
    <mergeCell ref="X119:Y119"/>
    <mergeCell ref="X120:Y120"/>
    <mergeCell ref="X121:Y121"/>
    <mergeCell ref="X122:Y122"/>
    <mergeCell ref="X113:Y113"/>
    <mergeCell ref="X114:Y114"/>
    <mergeCell ref="X115:Y115"/>
    <mergeCell ref="X116:Y116"/>
    <mergeCell ref="X117:Y117"/>
    <mergeCell ref="X128:Y128"/>
    <mergeCell ref="X129:Y129"/>
    <mergeCell ref="X130:Y130"/>
    <mergeCell ref="X131:Y131"/>
    <mergeCell ref="X132:Y132"/>
    <mergeCell ref="X123:Y123"/>
    <mergeCell ref="X124:Y124"/>
    <mergeCell ref="X125:Y125"/>
    <mergeCell ref="X126:Y126"/>
    <mergeCell ref="X127:Y127"/>
    <mergeCell ref="X138:Y138"/>
    <mergeCell ref="X139:Y139"/>
    <mergeCell ref="X140:Y140"/>
    <mergeCell ref="X141:Y141"/>
    <mergeCell ref="X142:Y142"/>
    <mergeCell ref="X133:Y133"/>
    <mergeCell ref="X134:Y134"/>
    <mergeCell ref="X135:Y135"/>
    <mergeCell ref="X136:Y136"/>
    <mergeCell ref="X137:Y137"/>
    <mergeCell ref="X148:Y148"/>
    <mergeCell ref="X149:Y149"/>
    <mergeCell ref="X150:Y150"/>
    <mergeCell ref="X151:Y151"/>
    <mergeCell ref="X152:Y152"/>
    <mergeCell ref="X143:Y143"/>
    <mergeCell ref="X144:Y144"/>
    <mergeCell ref="X145:Y145"/>
    <mergeCell ref="X146:Y146"/>
    <mergeCell ref="X147:Y147"/>
    <mergeCell ref="X158:Y158"/>
    <mergeCell ref="X159:Y159"/>
    <mergeCell ref="X160:Y160"/>
    <mergeCell ref="X161:Y161"/>
    <mergeCell ref="X162:Y162"/>
    <mergeCell ref="X153:Y153"/>
    <mergeCell ref="X154:Y154"/>
    <mergeCell ref="X155:Y155"/>
    <mergeCell ref="X156:Y156"/>
    <mergeCell ref="X157:Y157"/>
    <mergeCell ref="X168:Y168"/>
    <mergeCell ref="X169:Y169"/>
    <mergeCell ref="X170:Y170"/>
    <mergeCell ref="X171:Y171"/>
    <mergeCell ref="X172:Y172"/>
    <mergeCell ref="X163:Y163"/>
    <mergeCell ref="X164:Y164"/>
    <mergeCell ref="X165:Y165"/>
    <mergeCell ref="X166:Y166"/>
    <mergeCell ref="X167:Y167"/>
    <mergeCell ref="X178:Y178"/>
    <mergeCell ref="X179:Y179"/>
    <mergeCell ref="X180:Y180"/>
    <mergeCell ref="X181:Y181"/>
    <mergeCell ref="X182:Y182"/>
    <mergeCell ref="X173:Y173"/>
    <mergeCell ref="X174:Y174"/>
    <mergeCell ref="X175:Y175"/>
    <mergeCell ref="X176:Y176"/>
    <mergeCell ref="X177:Y177"/>
    <mergeCell ref="X188:Y188"/>
    <mergeCell ref="X189:Y189"/>
    <mergeCell ref="X190:Y190"/>
    <mergeCell ref="X191:Y191"/>
    <mergeCell ref="X192:Y192"/>
    <mergeCell ref="X183:Y183"/>
    <mergeCell ref="X184:Y184"/>
    <mergeCell ref="X185:Y185"/>
    <mergeCell ref="X186:Y186"/>
    <mergeCell ref="X187:Y187"/>
    <mergeCell ref="X198:Y198"/>
    <mergeCell ref="X199:Y199"/>
    <mergeCell ref="X200:Y200"/>
    <mergeCell ref="X201:Y201"/>
    <mergeCell ref="X202:Y202"/>
    <mergeCell ref="X193:Y193"/>
    <mergeCell ref="X194:Y194"/>
    <mergeCell ref="X195:Y195"/>
    <mergeCell ref="X196:Y196"/>
    <mergeCell ref="X197:Y197"/>
    <mergeCell ref="X208:Y208"/>
    <mergeCell ref="X209:Y209"/>
    <mergeCell ref="X210:Y210"/>
    <mergeCell ref="X211:Y211"/>
    <mergeCell ref="X212:Y212"/>
    <mergeCell ref="X203:Y203"/>
    <mergeCell ref="X204:Y204"/>
    <mergeCell ref="X205:Y205"/>
    <mergeCell ref="X206:Y206"/>
    <mergeCell ref="X207:Y207"/>
    <mergeCell ref="X218:Y218"/>
    <mergeCell ref="X219:Y219"/>
    <mergeCell ref="X220:Y220"/>
    <mergeCell ref="X221:Y221"/>
    <mergeCell ref="X222:Y222"/>
    <mergeCell ref="X213:Y213"/>
    <mergeCell ref="X214:Y214"/>
    <mergeCell ref="X215:Y215"/>
    <mergeCell ref="X216:Y216"/>
    <mergeCell ref="X217:Y217"/>
    <mergeCell ref="X228:Y228"/>
    <mergeCell ref="X229:Y229"/>
    <mergeCell ref="X230:Y230"/>
    <mergeCell ref="X231:Y231"/>
    <mergeCell ref="X232:Y232"/>
    <mergeCell ref="X223:Y223"/>
    <mergeCell ref="X224:Y224"/>
    <mergeCell ref="X225:Y225"/>
    <mergeCell ref="X226:Y226"/>
    <mergeCell ref="X227:Y227"/>
    <mergeCell ref="X238:Y238"/>
    <mergeCell ref="X239:Y239"/>
    <mergeCell ref="X240:Y240"/>
    <mergeCell ref="X241:Y241"/>
    <mergeCell ref="X242:Y242"/>
    <mergeCell ref="X233:Y233"/>
    <mergeCell ref="X234:Y234"/>
    <mergeCell ref="X235:Y235"/>
    <mergeCell ref="X236:Y236"/>
    <mergeCell ref="X237:Y237"/>
    <mergeCell ref="X248:Y248"/>
    <mergeCell ref="X249:Y249"/>
    <mergeCell ref="X250:Y250"/>
    <mergeCell ref="X251:Y251"/>
    <mergeCell ref="X252:Y252"/>
    <mergeCell ref="X243:Y243"/>
    <mergeCell ref="X244:Y244"/>
    <mergeCell ref="X245:Y245"/>
    <mergeCell ref="X246:Y246"/>
    <mergeCell ref="X247:Y247"/>
    <mergeCell ref="X258:Y258"/>
    <mergeCell ref="X259:Y259"/>
    <mergeCell ref="X260:Y260"/>
    <mergeCell ref="X261:Y261"/>
    <mergeCell ref="X262:Y262"/>
    <mergeCell ref="X253:Y253"/>
    <mergeCell ref="X254:Y254"/>
    <mergeCell ref="X255:Y255"/>
    <mergeCell ref="X256:Y256"/>
    <mergeCell ref="X257:Y257"/>
    <mergeCell ref="X268:Y268"/>
    <mergeCell ref="X269:Y269"/>
    <mergeCell ref="X270:Y270"/>
    <mergeCell ref="X271:Y271"/>
    <mergeCell ref="X272:Y272"/>
    <mergeCell ref="X263:Y263"/>
    <mergeCell ref="X264:Y264"/>
    <mergeCell ref="X265:Y265"/>
    <mergeCell ref="X266:Y266"/>
    <mergeCell ref="X267:Y267"/>
    <mergeCell ref="X278:Y278"/>
    <mergeCell ref="X279:Y279"/>
    <mergeCell ref="X280:Y280"/>
    <mergeCell ref="X281:Y281"/>
    <mergeCell ref="X282:Y282"/>
    <mergeCell ref="X273:Y273"/>
    <mergeCell ref="X274:Y274"/>
    <mergeCell ref="X275:Y275"/>
    <mergeCell ref="X276:Y276"/>
    <mergeCell ref="X277:Y277"/>
    <mergeCell ref="X288:Y288"/>
    <mergeCell ref="X289:Y289"/>
    <mergeCell ref="X290:Y290"/>
    <mergeCell ref="X291:Y291"/>
    <mergeCell ref="X292:Y292"/>
    <mergeCell ref="X283:Y283"/>
    <mergeCell ref="X284:Y284"/>
    <mergeCell ref="X285:Y285"/>
    <mergeCell ref="X286:Y286"/>
    <mergeCell ref="X287:Y287"/>
    <mergeCell ref="X298:Y298"/>
    <mergeCell ref="X299:Y299"/>
    <mergeCell ref="X300:Y300"/>
    <mergeCell ref="X301:Y301"/>
    <mergeCell ref="X302:Y302"/>
    <mergeCell ref="X293:Y293"/>
    <mergeCell ref="X294:Y294"/>
    <mergeCell ref="X295:Y295"/>
    <mergeCell ref="X296:Y296"/>
    <mergeCell ref="X297:Y297"/>
    <mergeCell ref="X308:Y308"/>
    <mergeCell ref="X309:Y309"/>
    <mergeCell ref="X310:Y310"/>
    <mergeCell ref="X311:Y311"/>
    <mergeCell ref="X312:Y312"/>
    <mergeCell ref="X303:Y303"/>
    <mergeCell ref="X304:Y304"/>
    <mergeCell ref="X305:Y305"/>
    <mergeCell ref="X306:Y306"/>
    <mergeCell ref="X307:Y307"/>
    <mergeCell ref="X318:Y318"/>
    <mergeCell ref="X319:Y319"/>
    <mergeCell ref="X320:Y320"/>
    <mergeCell ref="X321:Y321"/>
    <mergeCell ref="X322:Y322"/>
    <mergeCell ref="X313:Y313"/>
    <mergeCell ref="X314:Y314"/>
    <mergeCell ref="X315:Y315"/>
    <mergeCell ref="X316:Y316"/>
    <mergeCell ref="X317:Y317"/>
    <mergeCell ref="X328:Y328"/>
    <mergeCell ref="X329:Y329"/>
    <mergeCell ref="X330:Y330"/>
    <mergeCell ref="X331:Y331"/>
    <mergeCell ref="X332:Y332"/>
    <mergeCell ref="X323:Y323"/>
    <mergeCell ref="X324:Y324"/>
    <mergeCell ref="X325:Y325"/>
    <mergeCell ref="X326:Y326"/>
    <mergeCell ref="X327:Y327"/>
    <mergeCell ref="X338:Y338"/>
    <mergeCell ref="X339:Y339"/>
    <mergeCell ref="X340:Y340"/>
    <mergeCell ref="X341:Y341"/>
    <mergeCell ref="X342:Y342"/>
    <mergeCell ref="X333:Y333"/>
    <mergeCell ref="X334:Y334"/>
    <mergeCell ref="X335:Y335"/>
    <mergeCell ref="X336:Y336"/>
    <mergeCell ref="X337:Y337"/>
    <mergeCell ref="X348:Y348"/>
    <mergeCell ref="X349:Y349"/>
    <mergeCell ref="X350:Y350"/>
    <mergeCell ref="X351:Y351"/>
    <mergeCell ref="X352:Y352"/>
    <mergeCell ref="X343:Y343"/>
    <mergeCell ref="X344:Y344"/>
    <mergeCell ref="X345:Y345"/>
    <mergeCell ref="X346:Y346"/>
    <mergeCell ref="X347:Y347"/>
    <mergeCell ref="X358:Y358"/>
    <mergeCell ref="X359:Y359"/>
    <mergeCell ref="X360:Y360"/>
    <mergeCell ref="X361:Y361"/>
    <mergeCell ref="X362:Y362"/>
    <mergeCell ref="X353:Y353"/>
    <mergeCell ref="X354:Y354"/>
    <mergeCell ref="X355:Y355"/>
    <mergeCell ref="X356:Y356"/>
    <mergeCell ref="X357:Y357"/>
    <mergeCell ref="X368:Y368"/>
    <mergeCell ref="X369:Y369"/>
    <mergeCell ref="X370:Y370"/>
    <mergeCell ref="X371:Y371"/>
    <mergeCell ref="X372:Y372"/>
    <mergeCell ref="X363:Y363"/>
    <mergeCell ref="X364:Y364"/>
    <mergeCell ref="X365:Y365"/>
    <mergeCell ref="X366:Y366"/>
    <mergeCell ref="X367:Y367"/>
    <mergeCell ref="X378:Y378"/>
    <mergeCell ref="X379:Y379"/>
    <mergeCell ref="X380:Y380"/>
    <mergeCell ref="X381:Y381"/>
    <mergeCell ref="X382:Y382"/>
    <mergeCell ref="X373:Y373"/>
    <mergeCell ref="X374:Y374"/>
    <mergeCell ref="X375:Y375"/>
    <mergeCell ref="X376:Y376"/>
    <mergeCell ref="X377:Y377"/>
    <mergeCell ref="X388:Y388"/>
    <mergeCell ref="X389:Y389"/>
    <mergeCell ref="X390:Y390"/>
    <mergeCell ref="X391:Y391"/>
    <mergeCell ref="X392:Y392"/>
    <mergeCell ref="X383:Y383"/>
    <mergeCell ref="X384:Y384"/>
    <mergeCell ref="X385:Y385"/>
    <mergeCell ref="X386:Y386"/>
    <mergeCell ref="X387:Y387"/>
    <mergeCell ref="X398:Y398"/>
    <mergeCell ref="X399:Y399"/>
    <mergeCell ref="X400:Y400"/>
    <mergeCell ref="X401:Y401"/>
    <mergeCell ref="X402:Y402"/>
    <mergeCell ref="X393:Y393"/>
    <mergeCell ref="X394:Y394"/>
    <mergeCell ref="X395:Y395"/>
    <mergeCell ref="X396:Y396"/>
    <mergeCell ref="X397:Y397"/>
    <mergeCell ref="X408:Y408"/>
    <mergeCell ref="X409:Y409"/>
    <mergeCell ref="X410:Y410"/>
    <mergeCell ref="X411:Y411"/>
    <mergeCell ref="X412:Y412"/>
    <mergeCell ref="X403:Y403"/>
    <mergeCell ref="X404:Y404"/>
    <mergeCell ref="X405:Y405"/>
    <mergeCell ref="X406:Y406"/>
    <mergeCell ref="X407:Y407"/>
    <mergeCell ref="X418:Y418"/>
    <mergeCell ref="X419:Y419"/>
    <mergeCell ref="X420:Y420"/>
    <mergeCell ref="X421:Y421"/>
    <mergeCell ref="X422:Y422"/>
    <mergeCell ref="X413:Y413"/>
    <mergeCell ref="X414:Y414"/>
    <mergeCell ref="X415:Y415"/>
    <mergeCell ref="X416:Y416"/>
    <mergeCell ref="X417:Y417"/>
    <mergeCell ref="X428:Y428"/>
    <mergeCell ref="X429:Y429"/>
    <mergeCell ref="X430:Y430"/>
    <mergeCell ref="X431:Y431"/>
    <mergeCell ref="X432:Y432"/>
    <mergeCell ref="X423:Y423"/>
    <mergeCell ref="X424:Y424"/>
    <mergeCell ref="X425:Y425"/>
    <mergeCell ref="X426:Y426"/>
    <mergeCell ref="X427:Y427"/>
    <mergeCell ref="X438:Y438"/>
    <mergeCell ref="X439:Y439"/>
    <mergeCell ref="X440:Y440"/>
    <mergeCell ref="X441:Y441"/>
    <mergeCell ref="X442:Y442"/>
    <mergeCell ref="X433:Y433"/>
    <mergeCell ref="X434:Y434"/>
    <mergeCell ref="X435:Y435"/>
    <mergeCell ref="X436:Y436"/>
    <mergeCell ref="X437:Y437"/>
    <mergeCell ref="X448:Y448"/>
    <mergeCell ref="X449:Y449"/>
    <mergeCell ref="X450:Y450"/>
    <mergeCell ref="X451:Y451"/>
    <mergeCell ref="X452:Y452"/>
    <mergeCell ref="X443:Y443"/>
    <mergeCell ref="X444:Y444"/>
    <mergeCell ref="X445:Y445"/>
    <mergeCell ref="X446:Y446"/>
    <mergeCell ref="X447:Y447"/>
    <mergeCell ref="X458:Y458"/>
    <mergeCell ref="X459:Y459"/>
    <mergeCell ref="X460:Y460"/>
    <mergeCell ref="X461:Y461"/>
    <mergeCell ref="X462:Y462"/>
    <mergeCell ref="X453:Y453"/>
    <mergeCell ref="X454:Y454"/>
    <mergeCell ref="X455:Y455"/>
    <mergeCell ref="X456:Y456"/>
    <mergeCell ref="X457:Y457"/>
    <mergeCell ref="X468:Y468"/>
    <mergeCell ref="X469:Y469"/>
    <mergeCell ref="X470:Y470"/>
    <mergeCell ref="X471:Y471"/>
    <mergeCell ref="X472:Y472"/>
    <mergeCell ref="X463:Y463"/>
    <mergeCell ref="X464:Y464"/>
    <mergeCell ref="X465:Y465"/>
    <mergeCell ref="X466:Y466"/>
    <mergeCell ref="X467:Y467"/>
    <mergeCell ref="X479:Y479"/>
    <mergeCell ref="X480:Y480"/>
    <mergeCell ref="X481:Y481"/>
    <mergeCell ref="X482:Y482"/>
    <mergeCell ref="X473:Y473"/>
    <mergeCell ref="X474:Y474"/>
    <mergeCell ref="X475:Y475"/>
    <mergeCell ref="X476:Y476"/>
    <mergeCell ref="X477:Y477"/>
    <mergeCell ref="X503:Y503"/>
    <mergeCell ref="U2:V2"/>
    <mergeCell ref="AC3:AF3"/>
    <mergeCell ref="X498:Y498"/>
    <mergeCell ref="X499:Y499"/>
    <mergeCell ref="X500:Y500"/>
    <mergeCell ref="X501:Y501"/>
    <mergeCell ref="X502:Y502"/>
    <mergeCell ref="X493:Y493"/>
    <mergeCell ref="X494:Y494"/>
    <mergeCell ref="X495:Y495"/>
    <mergeCell ref="X496:Y496"/>
    <mergeCell ref="X497:Y497"/>
    <mergeCell ref="X488:Y488"/>
    <mergeCell ref="X489:Y489"/>
    <mergeCell ref="X490:Y490"/>
    <mergeCell ref="X491:Y491"/>
    <mergeCell ref="X492:Y492"/>
    <mergeCell ref="X483:Y483"/>
    <mergeCell ref="X484:Y484"/>
    <mergeCell ref="X485:Y485"/>
    <mergeCell ref="X486:Y486"/>
    <mergeCell ref="X487:Y487"/>
    <mergeCell ref="X478:Y4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7030-F9F3-475D-B5A5-32CF752C8868}">
  <sheetPr>
    <tabColor theme="9" tint="-0.249977111117893"/>
  </sheetPr>
  <dimension ref="A1"/>
  <sheetViews>
    <sheetView workbookViewId="0">
      <selection activeCell="N16" sqref="N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1FE3-E7FD-436D-8952-89C21FC4560E}">
  <sheetPr>
    <tabColor rgb="FF7030A0"/>
  </sheetPr>
  <dimension ref="B4:V37"/>
  <sheetViews>
    <sheetView tabSelected="1" topLeftCell="A6" zoomScale="91" zoomScaleNormal="91" workbookViewId="0">
      <selection activeCell="X16" sqref="X16"/>
    </sheetView>
  </sheetViews>
  <sheetFormatPr defaultRowHeight="14.4" x14ac:dyDescent="0.3"/>
  <sheetData>
    <row r="4" spans="2:22" ht="15.6" x14ac:dyDescent="0.3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2:22" ht="16.2" thickBot="1" x14ac:dyDescent="0.3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2:22" ht="15.6" x14ac:dyDescent="0.3">
      <c r="B6" s="20"/>
      <c r="C6" s="47" t="s">
        <v>70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9"/>
    </row>
    <row r="7" spans="2:22" ht="16.2" thickBot="1" x14ac:dyDescent="0.35">
      <c r="B7" s="20"/>
      <c r="C7" s="50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2"/>
    </row>
    <row r="8" spans="2:22" ht="15.6" x14ac:dyDescent="0.3">
      <c r="B8" s="20"/>
      <c r="C8" s="53" t="s">
        <v>66</v>
      </c>
      <c r="D8" s="54"/>
      <c r="E8" s="54"/>
      <c r="F8" s="54"/>
      <c r="G8" s="55"/>
      <c r="H8" s="53" t="s">
        <v>62</v>
      </c>
      <c r="I8" s="54"/>
      <c r="J8" s="55"/>
      <c r="K8" s="53" t="s">
        <v>63</v>
      </c>
      <c r="L8" s="54"/>
      <c r="M8" s="54"/>
      <c r="N8" s="54"/>
      <c r="O8" s="54"/>
      <c r="P8" s="54"/>
      <c r="Q8" s="54"/>
      <c r="R8" s="54"/>
      <c r="S8" s="54"/>
      <c r="T8" s="54"/>
      <c r="U8" s="56"/>
      <c r="V8" s="56"/>
    </row>
    <row r="9" spans="2:22" ht="16.2" thickBot="1" x14ac:dyDescent="0.35">
      <c r="B9" s="20"/>
      <c r="C9" s="50"/>
      <c r="D9" s="51"/>
      <c r="E9" s="51"/>
      <c r="F9" s="51"/>
      <c r="G9" s="52"/>
      <c r="H9" s="50"/>
      <c r="I9" s="51"/>
      <c r="J9" s="52"/>
      <c r="K9" s="53"/>
      <c r="L9" s="54"/>
      <c r="M9" s="54"/>
      <c r="N9" s="54"/>
      <c r="O9" s="54"/>
      <c r="P9" s="54"/>
      <c r="Q9" s="54"/>
      <c r="R9" s="54"/>
      <c r="S9" s="54"/>
      <c r="T9" s="54"/>
      <c r="U9" s="56"/>
      <c r="V9" s="56"/>
    </row>
    <row r="10" spans="2:22" ht="16.2" thickBot="1" x14ac:dyDescent="0.35">
      <c r="B10" s="20"/>
      <c r="C10" s="56"/>
      <c r="D10" s="57" t="s">
        <v>47</v>
      </c>
      <c r="E10" s="58"/>
      <c r="F10" s="57" t="s">
        <v>49</v>
      </c>
      <c r="G10" s="58"/>
      <c r="H10" s="59">
        <f ca="1">'Solution Basic XCEL'!H3</f>
        <v>34.65</v>
      </c>
      <c r="I10" s="60"/>
      <c r="J10" s="61"/>
      <c r="K10" s="62" t="s">
        <v>60</v>
      </c>
      <c r="L10" s="63"/>
      <c r="M10" s="62" t="s">
        <v>5</v>
      </c>
      <c r="N10" s="63"/>
      <c r="O10" s="62" t="s">
        <v>6</v>
      </c>
      <c r="P10" s="63"/>
      <c r="Q10" s="62" t="s">
        <v>7</v>
      </c>
      <c r="R10" s="63"/>
      <c r="S10" s="62" t="s">
        <v>8</v>
      </c>
      <c r="T10" s="63"/>
      <c r="U10" s="62" t="s">
        <v>9</v>
      </c>
      <c r="V10" s="63"/>
    </row>
    <row r="11" spans="2:22" ht="15.6" x14ac:dyDescent="0.3">
      <c r="B11" s="20"/>
      <c r="C11" s="56"/>
      <c r="D11" s="47">
        <f ca="1">'Solution Basic XCEL'!D4</f>
        <v>249</v>
      </c>
      <c r="E11" s="49"/>
      <c r="F11" s="47">
        <f ca="1">'Solution Basic XCEL'!E4</f>
        <v>248</v>
      </c>
      <c r="G11" s="49"/>
      <c r="H11" s="64"/>
      <c r="I11" s="65"/>
      <c r="J11" s="66"/>
      <c r="K11" s="47">
        <f ca="1">'Solution Basic XCEL'!J502</f>
        <v>89</v>
      </c>
      <c r="L11" s="49"/>
      <c r="M11" s="47">
        <f ca="1">'Solution Basic XCEL'!K502</f>
        <v>89</v>
      </c>
      <c r="N11" s="49"/>
      <c r="O11" s="47">
        <f ca="1">'Solution Basic XCEL'!L502</f>
        <v>83</v>
      </c>
      <c r="P11" s="49"/>
      <c r="Q11" s="47">
        <f ca="1">'Solution Basic XCEL'!M502</f>
        <v>73</v>
      </c>
      <c r="R11" s="49"/>
      <c r="S11" s="47">
        <f ca="1">'Solution Basic XCEL'!N502</f>
        <v>80</v>
      </c>
      <c r="T11" s="49"/>
      <c r="U11" s="47">
        <f ca="1">'Solution Basic XCEL'!O502</f>
        <v>83</v>
      </c>
      <c r="V11" s="49"/>
    </row>
    <row r="12" spans="2:22" ht="16.2" thickBot="1" x14ac:dyDescent="0.35">
      <c r="B12" s="20"/>
      <c r="C12" s="56"/>
      <c r="D12" s="50"/>
      <c r="E12" s="52"/>
      <c r="F12" s="50"/>
      <c r="G12" s="52"/>
      <c r="H12" s="57"/>
      <c r="I12" s="67"/>
      <c r="J12" s="58"/>
      <c r="K12" s="53"/>
      <c r="L12" s="55"/>
      <c r="M12" s="53"/>
      <c r="N12" s="55"/>
      <c r="O12" s="53"/>
      <c r="P12" s="55"/>
      <c r="Q12" s="53"/>
      <c r="R12" s="55"/>
      <c r="S12" s="53"/>
      <c r="T12" s="55"/>
      <c r="U12" s="53"/>
      <c r="V12" s="55"/>
    </row>
    <row r="13" spans="2:22" s="69" customFormat="1" ht="16.2" thickBot="1" x14ac:dyDescent="0.35">
      <c r="B13" s="68"/>
      <c r="C13" s="70"/>
      <c r="D13" s="71"/>
      <c r="E13" s="72"/>
      <c r="F13" s="72"/>
      <c r="G13" s="73"/>
      <c r="H13" s="74"/>
      <c r="I13" s="75"/>
      <c r="J13" s="75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2:22" ht="15.6" x14ac:dyDescent="0.3">
      <c r="B14" s="20"/>
      <c r="C14" s="20"/>
      <c r="D14" s="21"/>
      <c r="E14" s="20"/>
      <c r="F14" s="20"/>
      <c r="G14" s="22"/>
      <c r="H14" s="76" t="s">
        <v>67</v>
      </c>
      <c r="I14" s="77"/>
      <c r="J14" s="78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2:22" ht="16.2" thickBot="1" x14ac:dyDescent="0.35">
      <c r="B15" s="20"/>
      <c r="C15" s="20"/>
      <c r="D15" s="21"/>
      <c r="E15" s="20"/>
      <c r="F15" s="20"/>
      <c r="G15" s="22"/>
      <c r="H15" s="79"/>
      <c r="I15" s="80"/>
      <c r="J15" s="81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2:22" ht="15.6" x14ac:dyDescent="0.3">
      <c r="B16" s="20"/>
      <c r="C16" s="20"/>
      <c r="D16" s="21"/>
      <c r="E16" s="20"/>
      <c r="F16" s="20"/>
      <c r="G16" s="20"/>
      <c r="H16" s="82">
        <f ca="1">'Solution Basic XCEL'!U4</f>
        <v>56834.18</v>
      </c>
      <c r="I16" s="83"/>
      <c r="J16" s="84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2:22" ht="15.6" x14ac:dyDescent="0.3">
      <c r="B17" s="20"/>
      <c r="C17" s="20"/>
      <c r="D17" s="21"/>
      <c r="E17" s="20"/>
      <c r="F17" s="20"/>
      <c r="G17" s="20"/>
      <c r="H17" s="85"/>
      <c r="I17" s="86"/>
      <c r="J17" s="87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2:22" ht="16.2" thickBot="1" x14ac:dyDescent="0.35">
      <c r="B18" s="20"/>
      <c r="C18" s="20"/>
      <c r="D18" s="21"/>
      <c r="E18" s="20"/>
      <c r="F18" s="20"/>
      <c r="G18" s="20"/>
      <c r="H18" s="88"/>
      <c r="I18" s="89"/>
      <c r="J18" s="9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2:22" ht="16.2" thickBot="1" x14ac:dyDescent="0.35">
      <c r="B19" s="20"/>
      <c r="C19" s="20"/>
      <c r="D19" s="21"/>
      <c r="E19" s="20"/>
      <c r="F19" s="20"/>
      <c r="G19" s="22"/>
      <c r="H19" s="91"/>
      <c r="I19" s="92"/>
      <c r="J19" s="93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2:22" ht="15.6" x14ac:dyDescent="0.3">
      <c r="B20" s="20"/>
      <c r="C20" s="20"/>
      <c r="D20" s="21"/>
      <c r="E20" s="20"/>
      <c r="F20" s="20"/>
      <c r="G20" s="22"/>
      <c r="H20" s="94" t="s">
        <v>69</v>
      </c>
      <c r="I20" s="95"/>
      <c r="J20" s="96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2:22" ht="16.2" thickBot="1" x14ac:dyDescent="0.35">
      <c r="B21" s="20"/>
      <c r="C21" s="20"/>
      <c r="D21" s="21"/>
      <c r="E21" s="20"/>
      <c r="F21" s="20"/>
      <c r="G21" s="22"/>
      <c r="H21" s="97"/>
      <c r="I21" s="98"/>
      <c r="J21" s="9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2:22" ht="15.6" x14ac:dyDescent="0.3">
      <c r="B22" s="20"/>
      <c r="C22" s="20"/>
      <c r="D22" s="21"/>
      <c r="E22" s="20"/>
      <c r="F22" s="20"/>
      <c r="G22" s="22"/>
      <c r="H22" s="100">
        <f ca="1">'Solution Basic XCEL'!AA4</f>
        <v>13294.24416129818</v>
      </c>
      <c r="I22" s="101"/>
      <c r="J22" s="102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2:22" ht="15" customHeight="1" thickBot="1" x14ac:dyDescent="0.35">
      <c r="D23" s="17"/>
      <c r="E23" s="18"/>
      <c r="F23" s="18"/>
      <c r="G23" s="19"/>
      <c r="H23" s="103"/>
      <c r="I23" s="104"/>
      <c r="J23" s="105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2:22" ht="15" thickBot="1" x14ac:dyDescent="0.35">
      <c r="H24" s="106"/>
      <c r="I24" s="107"/>
      <c r="J24" s="108"/>
    </row>
    <row r="25" spans="2:22" ht="14.4" customHeight="1" x14ac:dyDescent="0.3">
      <c r="H25" s="109" t="s">
        <v>74</v>
      </c>
      <c r="I25" s="110"/>
      <c r="J25" s="111"/>
    </row>
    <row r="26" spans="2:22" x14ac:dyDescent="0.3">
      <c r="H26" s="112"/>
      <c r="I26" s="113"/>
      <c r="J26" s="114"/>
    </row>
    <row r="27" spans="2:22" ht="15" thickBot="1" x14ac:dyDescent="0.35">
      <c r="H27" s="115"/>
      <c r="I27" s="116"/>
      <c r="J27" s="117"/>
    </row>
    <row r="28" spans="2:22" x14ac:dyDescent="0.3">
      <c r="H28" s="118">
        <f ca="1">'Solution Basic XCEL'!AF4</f>
        <v>388</v>
      </c>
      <c r="I28" s="119"/>
      <c r="J28" s="120"/>
    </row>
    <row r="29" spans="2:22" x14ac:dyDescent="0.3">
      <c r="H29" s="121"/>
      <c r="I29" s="122"/>
      <c r="J29" s="123"/>
    </row>
    <row r="30" spans="2:22" ht="15" thickBot="1" x14ac:dyDescent="0.35">
      <c r="H30" s="124"/>
      <c r="I30" s="125"/>
      <c r="J30" s="126"/>
    </row>
    <row r="31" spans="2:22" ht="15" thickBot="1" x14ac:dyDescent="0.35">
      <c r="H31" s="106"/>
      <c r="I31" s="107"/>
      <c r="J31" s="108"/>
    </row>
    <row r="32" spans="2:22" ht="14.4" customHeight="1" x14ac:dyDescent="0.3">
      <c r="H32" s="127" t="s">
        <v>73</v>
      </c>
      <c r="I32" s="128"/>
      <c r="J32" s="129"/>
    </row>
    <row r="33" spans="8:10" x14ac:dyDescent="0.3">
      <c r="H33" s="130"/>
      <c r="I33" s="131"/>
      <c r="J33" s="132"/>
    </row>
    <row r="34" spans="8:10" ht="15" thickBot="1" x14ac:dyDescent="0.35">
      <c r="H34" s="130"/>
      <c r="I34" s="131"/>
      <c r="J34" s="132"/>
    </row>
    <row r="35" spans="8:10" x14ac:dyDescent="0.3">
      <c r="H35" s="133">
        <f ca="1">'Solution Basic XCEL'!AI4</f>
        <v>389</v>
      </c>
      <c r="I35" s="134"/>
      <c r="J35" s="135"/>
    </row>
    <row r="36" spans="8:10" x14ac:dyDescent="0.3">
      <c r="H36" s="136"/>
      <c r="I36" s="137"/>
      <c r="J36" s="138"/>
    </row>
    <row r="37" spans="8:10" ht="15" thickBot="1" x14ac:dyDescent="0.35">
      <c r="H37" s="139"/>
      <c r="I37" s="140"/>
      <c r="J37" s="141"/>
    </row>
  </sheetData>
  <mergeCells count="33">
    <mergeCell ref="H25:J27"/>
    <mergeCell ref="H28:J30"/>
    <mergeCell ref="H31:J31"/>
    <mergeCell ref="H32:J34"/>
    <mergeCell ref="H35:J37"/>
    <mergeCell ref="U11:V12"/>
    <mergeCell ref="H10:J12"/>
    <mergeCell ref="C8:G9"/>
    <mergeCell ref="K8:T9"/>
    <mergeCell ref="K10:L10"/>
    <mergeCell ref="M10:N10"/>
    <mergeCell ref="O10:P10"/>
    <mergeCell ref="Q10:R10"/>
    <mergeCell ref="S10:T10"/>
    <mergeCell ref="D10:E10"/>
    <mergeCell ref="F10:G10"/>
    <mergeCell ref="D11:E12"/>
    <mergeCell ref="F11:G12"/>
    <mergeCell ref="H8:J9"/>
    <mergeCell ref="H24:J24"/>
    <mergeCell ref="C6:V7"/>
    <mergeCell ref="H13:J13"/>
    <mergeCell ref="H14:J15"/>
    <mergeCell ref="H16:J18"/>
    <mergeCell ref="H19:J19"/>
    <mergeCell ref="H20:J21"/>
    <mergeCell ref="H22:J23"/>
    <mergeCell ref="U10:V10"/>
    <mergeCell ref="K11:L12"/>
    <mergeCell ref="M11:N12"/>
    <mergeCell ref="O11:P12"/>
    <mergeCell ref="Q11:R12"/>
    <mergeCell ref="S11:T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Solution Basic XCEL</vt:lpstr>
      <vt:lpstr>Questions</vt:lpstr>
      <vt:lpstr>Dashboard 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Goswami</dc:creator>
  <cp:lastModifiedBy>Aman Goswami</cp:lastModifiedBy>
  <dcterms:created xsi:type="dcterms:W3CDTF">2023-08-19T03:20:01Z</dcterms:created>
  <dcterms:modified xsi:type="dcterms:W3CDTF">2023-08-21T00:33:07Z</dcterms:modified>
</cp:coreProperties>
</file>