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ocuments\CEEW\Gujarat NZ\GCAM-InvestorSummit\data\"/>
    </mc:Choice>
  </mc:AlternateContent>
  <bookViews>
    <workbookView xWindow="0" yWindow="0" windowWidth="15530" windowHeight="6590" firstSheet="3" activeTab="5"/>
  </bookViews>
  <sheets>
    <sheet name="Transport" sheetId="1" r:id="rId1"/>
    <sheet name="Biomass" sheetId="2" r:id="rId2"/>
    <sheet name="Solar" sheetId="3" r:id="rId3"/>
    <sheet name="Ind_Emissions" sheetId="4" r:id="rId4"/>
    <sheet name="Potential" sheetId="5" r:id="rId5"/>
    <sheet name="Sheet1" sheetId="6" r:id="rId6"/>
  </sheets>
  <definedNames>
    <definedName name="_xlnm._FilterDatabase" localSheetId="5" hidden="1">Sheet1!$A$1:$M$45</definedName>
    <definedName name="_xlnm._FilterDatabase" localSheetId="2" hidden="1">Solar!$A$20:$U$39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5" l="1"/>
  <c r="AQ51" i="5" l="1"/>
  <c r="AQ52" i="5"/>
  <c r="AQ53" i="5"/>
  <c r="AQ54" i="5"/>
  <c r="AQ55" i="5"/>
  <c r="AQ56" i="5"/>
  <c r="AQ57" i="5"/>
  <c r="AQ58" i="5"/>
  <c r="AQ59" i="5"/>
  <c r="AQ60" i="5"/>
  <c r="AQ50" i="5"/>
  <c r="AP60" i="5"/>
  <c r="AP51" i="5"/>
  <c r="AP52" i="5"/>
  <c r="AP53" i="5"/>
  <c r="AP54" i="5"/>
  <c r="AP55" i="5"/>
  <c r="AP56" i="5"/>
  <c r="AP57" i="5"/>
  <c r="AP58" i="5"/>
  <c r="AP59" i="5"/>
  <c r="AP50" i="5"/>
  <c r="AO51" i="5"/>
  <c r="AO52" i="5"/>
  <c r="AO53" i="5"/>
  <c r="AO54" i="5"/>
  <c r="AO55" i="5"/>
  <c r="AO56" i="5"/>
  <c r="AO57" i="5"/>
  <c r="AO58" i="5"/>
  <c r="AO59" i="5"/>
  <c r="AO60" i="5"/>
  <c r="AO50" i="5"/>
  <c r="AN60" i="5"/>
  <c r="AN51" i="5"/>
  <c r="AN52" i="5"/>
  <c r="AN53" i="5"/>
  <c r="AN54" i="5"/>
  <c r="AN55" i="5"/>
  <c r="AN56" i="5"/>
  <c r="AN57" i="5"/>
  <c r="AN58" i="5"/>
  <c r="AN59" i="5"/>
  <c r="AN50" i="5"/>
  <c r="AM51" i="5"/>
  <c r="AM52" i="5"/>
  <c r="AM53" i="5"/>
  <c r="AM54" i="5"/>
  <c r="AM55" i="5"/>
  <c r="AM56" i="5"/>
  <c r="AM57" i="5"/>
  <c r="AM58" i="5"/>
  <c r="AM59" i="5"/>
  <c r="AM60" i="5"/>
  <c r="AM50" i="5"/>
  <c r="AL51" i="5"/>
  <c r="AL52" i="5"/>
  <c r="AL53" i="5"/>
  <c r="AL54" i="5"/>
  <c r="AL55" i="5"/>
  <c r="AL56" i="5"/>
  <c r="AL57" i="5"/>
  <c r="AL58" i="5"/>
  <c r="AL59" i="5"/>
  <c r="AL60" i="5"/>
  <c r="AL50" i="5"/>
  <c r="AK51" i="5"/>
  <c r="AK52" i="5"/>
  <c r="AK53" i="5"/>
  <c r="AK54" i="5"/>
  <c r="AK55" i="5"/>
  <c r="AK56" i="5"/>
  <c r="AK57" i="5"/>
  <c r="AK58" i="5"/>
  <c r="AK59" i="5"/>
  <c r="AK60" i="5"/>
  <c r="AK50" i="5"/>
  <c r="AJ60" i="5"/>
  <c r="AJ51" i="5"/>
  <c r="AJ52" i="5"/>
  <c r="AJ53" i="5"/>
  <c r="AJ54" i="5"/>
  <c r="AJ55" i="5"/>
  <c r="AJ56" i="5"/>
  <c r="AJ57" i="5"/>
  <c r="AJ58" i="5"/>
  <c r="AJ59" i="5"/>
  <c r="AJ50" i="5"/>
  <c r="AI51" i="5"/>
  <c r="AI52" i="5"/>
  <c r="AI53" i="5"/>
  <c r="AI54" i="5"/>
  <c r="AI55" i="5"/>
  <c r="AI56" i="5"/>
  <c r="AI57" i="5"/>
  <c r="AI58" i="5"/>
  <c r="AI59" i="5"/>
  <c r="AI60" i="5"/>
  <c r="AI50" i="5"/>
  <c r="M18" i="5"/>
  <c r="AF9" i="5" l="1"/>
  <c r="AF8" i="5"/>
  <c r="AF7" i="5"/>
  <c r="AF6" i="5"/>
  <c r="AF5" i="5"/>
  <c r="AF4" i="5"/>
  <c r="AC10" i="5"/>
  <c r="Y21" i="5" l="1"/>
  <c r="Y22" i="5"/>
  <c r="Y18" i="5"/>
  <c r="Z18" i="5"/>
  <c r="P28" i="5"/>
  <c r="O19" i="5"/>
  <c r="O20" i="5"/>
  <c r="O26" i="5"/>
  <c r="N26" i="5"/>
  <c r="M19" i="5"/>
  <c r="M20" i="5"/>
  <c r="M21" i="5"/>
  <c r="B18" i="5"/>
  <c r="AA20" i="5" l="1"/>
  <c r="X51" i="5"/>
  <c r="AF51" i="5"/>
  <c r="AE52" i="5"/>
  <c r="AD53" i="5"/>
  <c r="AC54" i="5"/>
  <c r="AB55" i="5"/>
  <c r="AA56" i="5"/>
  <c r="Z57" i="5"/>
  <c r="Y58" i="5"/>
  <c r="X59" i="5"/>
  <c r="AF59" i="5"/>
  <c r="AE60" i="5"/>
  <c r="AE50" i="5"/>
  <c r="U53" i="5"/>
  <c r="T51" i="5"/>
  <c r="T59" i="5"/>
  <c r="S57" i="5"/>
  <c r="R55" i="5"/>
  <c r="Q53" i="5"/>
  <c r="P51" i="5"/>
  <c r="P59" i="5"/>
  <c r="O57" i="5"/>
  <c r="N55" i="5"/>
  <c r="M53" i="5"/>
  <c r="N50" i="5"/>
  <c r="M50" i="5"/>
  <c r="AQ26" i="5"/>
  <c r="AP24" i="5"/>
  <c r="AO22" i="5"/>
  <c r="AN20" i="5"/>
  <c r="AN28" i="5"/>
  <c r="AM26" i="5"/>
  <c r="AF19" i="5"/>
  <c r="AF27" i="5"/>
  <c r="AE25" i="5"/>
  <c r="AD23" i="5"/>
  <c r="AC21" i="5"/>
  <c r="AB19" i="5"/>
  <c r="AB27" i="5"/>
  <c r="U20" i="5"/>
  <c r="U28" i="5"/>
  <c r="T26" i="5"/>
  <c r="S24" i="5"/>
  <c r="R22" i="5"/>
  <c r="Q20" i="5"/>
  <c r="Q28" i="5"/>
  <c r="X52" i="5"/>
  <c r="AF52" i="5"/>
  <c r="AE53" i="5"/>
  <c r="AD54" i="5"/>
  <c r="AC55" i="5"/>
  <c r="AB56" i="5"/>
  <c r="AA57" i="5"/>
  <c r="Z58" i="5"/>
  <c r="Y59" i="5"/>
  <c r="X60" i="5"/>
  <c r="AF60" i="5"/>
  <c r="AF50" i="5"/>
  <c r="U54" i="5"/>
  <c r="T52" i="5"/>
  <c r="T60" i="5"/>
  <c r="S58" i="5"/>
  <c r="R56" i="5"/>
  <c r="Q54" i="5"/>
  <c r="P52" i="5"/>
  <c r="P60" i="5"/>
  <c r="O58" i="5"/>
  <c r="N56" i="5"/>
  <c r="M54" i="5"/>
  <c r="O50" i="5"/>
  <c r="AQ19" i="5"/>
  <c r="AQ27" i="5"/>
  <c r="AP25" i="5"/>
  <c r="AO23" i="5"/>
  <c r="AN21" i="5"/>
  <c r="AM19" i="5"/>
  <c r="AM27" i="5"/>
  <c r="AF20" i="5"/>
  <c r="AF28" i="5"/>
  <c r="AE26" i="5"/>
  <c r="AC22" i="5"/>
  <c r="AB20" i="5"/>
  <c r="AB28" i="5"/>
  <c r="U21" i="5"/>
  <c r="T19" i="5"/>
  <c r="Y51" i="5"/>
  <c r="Z51" i="5"/>
  <c r="Y52" i="5"/>
  <c r="X53" i="5"/>
  <c r="AF53" i="5"/>
  <c r="AE54" i="5"/>
  <c r="AD55" i="5"/>
  <c r="AC56" i="5"/>
  <c r="AB57" i="5"/>
  <c r="AA58" i="5"/>
  <c r="Z59" i="5"/>
  <c r="Y60" i="5"/>
  <c r="Y50" i="5"/>
  <c r="X50" i="5"/>
  <c r="U55" i="5"/>
  <c r="T53" i="5"/>
  <c r="S51" i="5"/>
  <c r="S59" i="5"/>
  <c r="R57" i="5"/>
  <c r="Q55" i="5"/>
  <c r="P53" i="5"/>
  <c r="O51" i="5"/>
  <c r="O59" i="5"/>
  <c r="N57" i="5"/>
  <c r="M55" i="5"/>
  <c r="P50" i="5"/>
  <c r="AA51" i="5"/>
  <c r="AC52" i="5"/>
  <c r="Y54" i="5"/>
  <c r="AA55" i="5"/>
  <c r="AF56" i="5"/>
  <c r="AB58" i="5"/>
  <c r="AD59" i="5"/>
  <c r="AA50" i="5"/>
  <c r="U52" i="5"/>
  <c r="T56" i="5"/>
  <c r="S60" i="5"/>
  <c r="Q51" i="5"/>
  <c r="P55" i="5"/>
  <c r="O56" i="5"/>
  <c r="N60" i="5"/>
  <c r="Q50" i="5"/>
  <c r="AQ23" i="5"/>
  <c r="AP23" i="5"/>
  <c r="AO25" i="5"/>
  <c r="AN25" i="5"/>
  <c r="AM25" i="5"/>
  <c r="AF22" i="5"/>
  <c r="AE22" i="5"/>
  <c r="AD22" i="5"/>
  <c r="AC23" i="5"/>
  <c r="AB23" i="5"/>
  <c r="AF18" i="5"/>
  <c r="T20" i="5"/>
  <c r="S19" i="5"/>
  <c r="S28" i="5"/>
  <c r="R27" i="5"/>
  <c r="Q26" i="5"/>
  <c r="Y53" i="5"/>
  <c r="AC50" i="5"/>
  <c r="T58" i="5"/>
  <c r="P57" i="5"/>
  <c r="M52" i="5"/>
  <c r="AQ25" i="5"/>
  <c r="AO27" i="5"/>
  <c r="AM18" i="5"/>
  <c r="AE24" i="5"/>
  <c r="AB25" i="5"/>
  <c r="T22" i="5"/>
  <c r="R20" i="5"/>
  <c r="Q19" i="5"/>
  <c r="Z53" i="5"/>
  <c r="AC57" i="5"/>
  <c r="AD50" i="5"/>
  <c r="U58" i="5"/>
  <c r="R53" i="5"/>
  <c r="N52" i="5"/>
  <c r="T50" i="5"/>
  <c r="AP28" i="5"/>
  <c r="AM20" i="5"/>
  <c r="AF25" i="5"/>
  <c r="AD26" i="5"/>
  <c r="AB26" i="5"/>
  <c r="T23" i="5"/>
  <c r="S22" i="5"/>
  <c r="R21" i="5"/>
  <c r="Q21" i="5"/>
  <c r="R18" i="5"/>
  <c r="AE51" i="5"/>
  <c r="AA53" i="5"/>
  <c r="Y56" i="5"/>
  <c r="AD57" i="5"/>
  <c r="AF58" i="5"/>
  <c r="AB60" i="5"/>
  <c r="U59" i="5"/>
  <c r="R54" i="5"/>
  <c r="O52" i="5"/>
  <c r="M57" i="5"/>
  <c r="AP19" i="5"/>
  <c r="AN19" i="5"/>
  <c r="AO18" i="5"/>
  <c r="AE28" i="5"/>
  <c r="AC27" i="5"/>
  <c r="U24" i="5"/>
  <c r="S23" i="5"/>
  <c r="Q22" i="5"/>
  <c r="AB53" i="5"/>
  <c r="AC60" i="5"/>
  <c r="S54" i="5"/>
  <c r="AB51" i="5"/>
  <c r="AD52" i="5"/>
  <c r="Z54" i="5"/>
  <c r="AE55" i="5"/>
  <c r="X57" i="5"/>
  <c r="AC58" i="5"/>
  <c r="AE59" i="5"/>
  <c r="AB50" i="5"/>
  <c r="U56" i="5"/>
  <c r="T57" i="5"/>
  <c r="R51" i="5"/>
  <c r="Q52" i="5"/>
  <c r="P56" i="5"/>
  <c r="O60" i="5"/>
  <c r="M51" i="5"/>
  <c r="R50" i="5"/>
  <c r="AQ24" i="5"/>
  <c r="AP26" i="5"/>
  <c r="AO26" i="5"/>
  <c r="AN26" i="5"/>
  <c r="AM28" i="5"/>
  <c r="AF23" i="5"/>
  <c r="AE23" i="5"/>
  <c r="AD24" i="5"/>
  <c r="AC24" i="5"/>
  <c r="AB24" i="5"/>
  <c r="U19" i="5"/>
  <c r="T21" i="5"/>
  <c r="S20" i="5"/>
  <c r="R19" i="5"/>
  <c r="R28" i="5"/>
  <c r="Q27" i="5"/>
  <c r="AC51" i="5"/>
  <c r="AA54" i="5"/>
  <c r="AF55" i="5"/>
  <c r="Y57" i="5"/>
  <c r="AD58" i="5"/>
  <c r="Z60" i="5"/>
  <c r="U57" i="5"/>
  <c r="R52" i="5"/>
  <c r="Q56" i="5"/>
  <c r="N51" i="5"/>
  <c r="S50" i="5"/>
  <c r="AP27" i="5"/>
  <c r="AN27" i="5"/>
  <c r="AF24" i="5"/>
  <c r="AD25" i="5"/>
  <c r="AC25" i="5"/>
  <c r="U22" i="5"/>
  <c r="S21" i="5"/>
  <c r="Q18" i="5"/>
  <c r="AD51" i="5"/>
  <c r="AB54" i="5"/>
  <c r="X56" i="5"/>
  <c r="AE58" i="5"/>
  <c r="AA60" i="5"/>
  <c r="S52" i="5"/>
  <c r="Q57" i="5"/>
  <c r="P58" i="5"/>
  <c r="M56" i="5"/>
  <c r="AQ28" i="5"/>
  <c r="AO28" i="5"/>
  <c r="AN18" i="5"/>
  <c r="AE27" i="5"/>
  <c r="AC26" i="5"/>
  <c r="U23" i="5"/>
  <c r="AF54" i="5"/>
  <c r="S53" i="5"/>
  <c r="Q58" i="5"/>
  <c r="N53" i="5"/>
  <c r="U50" i="5"/>
  <c r="AO19" i="5"/>
  <c r="AM21" i="5"/>
  <c r="AF26" i="5"/>
  <c r="AD27" i="5"/>
  <c r="AB18" i="5"/>
  <c r="T24" i="5"/>
  <c r="R23" i="5"/>
  <c r="S18" i="5"/>
  <c r="Z52" i="5"/>
  <c r="X55" i="5"/>
  <c r="Z56" i="5"/>
  <c r="AE57" i="5"/>
  <c r="AA59" i="5"/>
  <c r="U60" i="5"/>
  <c r="AA52" i="5"/>
  <c r="AF57" i="5"/>
  <c r="R60" i="5"/>
  <c r="N58" i="5"/>
  <c r="AP20" i="5"/>
  <c r="AN24" i="5"/>
  <c r="AE20" i="5"/>
  <c r="AC28" i="5"/>
  <c r="U27" i="5"/>
  <c r="R25" i="5"/>
  <c r="AB52" i="5"/>
  <c r="X58" i="5"/>
  <c r="U51" i="5"/>
  <c r="Q59" i="5"/>
  <c r="N59" i="5"/>
  <c r="AP21" i="5"/>
  <c r="AM22" i="5"/>
  <c r="AE21" i="5"/>
  <c r="AB21" i="5"/>
  <c r="T25" i="5"/>
  <c r="R26" i="5"/>
  <c r="AC53" i="5"/>
  <c r="AB59" i="5"/>
  <c r="T54" i="5"/>
  <c r="Q60" i="5"/>
  <c r="M58" i="5"/>
  <c r="AP22" i="5"/>
  <c r="AM23" i="5"/>
  <c r="AD19" i="5"/>
  <c r="AB22" i="5"/>
  <c r="T27" i="5"/>
  <c r="Q23" i="5"/>
  <c r="X54" i="5"/>
  <c r="AC59" i="5"/>
  <c r="T55" i="5"/>
  <c r="P54" i="5"/>
  <c r="M59" i="5"/>
  <c r="AO20" i="5"/>
  <c r="AM24" i="5"/>
  <c r="AD20" i="5"/>
  <c r="AC18" i="5"/>
  <c r="T28" i="5"/>
  <c r="Q24" i="5"/>
  <c r="Y55" i="5"/>
  <c r="AD60" i="5"/>
  <c r="S55" i="5"/>
  <c r="O53" i="5"/>
  <c r="M60" i="5"/>
  <c r="AO21" i="5"/>
  <c r="AP18" i="5"/>
  <c r="AD21" i="5"/>
  <c r="S25" i="5"/>
  <c r="Q25" i="5"/>
  <c r="Z55" i="5"/>
  <c r="S56" i="5"/>
  <c r="O54" i="5"/>
  <c r="AQ20" i="5"/>
  <c r="AQ18" i="5"/>
  <c r="AD28" i="5"/>
  <c r="AE18" i="5"/>
  <c r="T18" i="5"/>
  <c r="AQ21" i="5"/>
  <c r="S27" i="5"/>
  <c r="AE56" i="5"/>
  <c r="N54" i="5"/>
  <c r="AN23" i="5"/>
  <c r="AC20" i="5"/>
  <c r="R24" i="5"/>
  <c r="AD18" i="5"/>
  <c r="Z50" i="5"/>
  <c r="AO24" i="5"/>
  <c r="S26" i="5"/>
  <c r="AD56" i="5"/>
  <c r="R58" i="5"/>
  <c r="O55" i="5"/>
  <c r="AN22" i="5"/>
  <c r="AF21" i="5"/>
  <c r="U25" i="5"/>
  <c r="U18" i="5"/>
  <c r="R59" i="5"/>
  <c r="AQ22" i="5"/>
  <c r="AE19" i="5"/>
  <c r="U26" i="5"/>
  <c r="N25" i="5"/>
  <c r="P22" i="5"/>
  <c r="Z24" i="5"/>
  <c r="N24" i="5"/>
  <c r="P21" i="5"/>
  <c r="Z23" i="5"/>
  <c r="M28" i="5"/>
  <c r="O28" i="5"/>
  <c r="X25" i="5"/>
  <c r="AA26" i="5"/>
  <c r="M27" i="5"/>
  <c r="O27" i="5"/>
  <c r="X24" i="5"/>
  <c r="AA25" i="5"/>
  <c r="P20" i="5"/>
  <c r="Y28" i="5"/>
  <c r="Z22" i="5"/>
  <c r="M26" i="5"/>
  <c r="P18" i="5"/>
  <c r="O25" i="5"/>
  <c r="P19" i="5"/>
  <c r="X22" i="5"/>
  <c r="Y19" i="5"/>
  <c r="AA23" i="5"/>
  <c r="O18" i="5"/>
  <c r="O24" i="5"/>
  <c r="P26" i="5"/>
  <c r="Y26" i="5"/>
  <c r="Z20" i="5"/>
  <c r="M24" i="5"/>
  <c r="N18" i="5"/>
  <c r="N21" i="5"/>
  <c r="O23" i="5"/>
  <c r="P25" i="5"/>
  <c r="X28" i="5"/>
  <c r="X20" i="5"/>
  <c r="Y25" i="5"/>
  <c r="Z27" i="5"/>
  <c r="Z19" i="5"/>
  <c r="AA21" i="5"/>
  <c r="X23" i="5"/>
  <c r="Y20" i="5"/>
  <c r="AA24" i="5"/>
  <c r="N23" i="5"/>
  <c r="P27" i="5"/>
  <c r="Y27" i="5"/>
  <c r="Z21" i="5"/>
  <c r="M25" i="5"/>
  <c r="N22" i="5"/>
  <c r="X18" i="5"/>
  <c r="X21" i="5"/>
  <c r="Z28" i="5"/>
  <c r="AA22" i="5"/>
  <c r="M23" i="5"/>
  <c r="N28" i="5"/>
  <c r="N20" i="5"/>
  <c r="O22" i="5"/>
  <c r="P24" i="5"/>
  <c r="X27" i="5"/>
  <c r="X19" i="5"/>
  <c r="Y24" i="5"/>
  <c r="Z26" i="5"/>
  <c r="AA28" i="5"/>
  <c r="AL19" i="5"/>
  <c r="AL20" i="5"/>
  <c r="AL21" i="5"/>
  <c r="AK19" i="5"/>
  <c r="AK27" i="5"/>
  <c r="AJ25" i="5"/>
  <c r="AI20" i="5"/>
  <c r="AI28" i="5"/>
  <c r="AL23" i="5"/>
  <c r="AJ19" i="5"/>
  <c r="AI22" i="5"/>
  <c r="AK22" i="5"/>
  <c r="AI23" i="5"/>
  <c r="AK23" i="5"/>
  <c r="AJ18" i="5"/>
  <c r="AI24" i="5"/>
  <c r="AJ22" i="5"/>
  <c r="AI25" i="5"/>
  <c r="AK25" i="5"/>
  <c r="AL28" i="5"/>
  <c r="AJ24" i="5"/>
  <c r="AI27" i="5"/>
  <c r="AL22" i="5"/>
  <c r="AK20" i="5"/>
  <c r="AK28" i="5"/>
  <c r="AJ26" i="5"/>
  <c r="AI21" i="5"/>
  <c r="AI18" i="5"/>
  <c r="AK21" i="5"/>
  <c r="AJ27" i="5"/>
  <c r="AL24" i="5"/>
  <c r="AJ20" i="5"/>
  <c r="AJ28" i="5"/>
  <c r="AL25" i="5"/>
  <c r="AJ21" i="5"/>
  <c r="AL26" i="5"/>
  <c r="AK24" i="5"/>
  <c r="AK18" i="5"/>
  <c r="AL27" i="5"/>
  <c r="AJ23" i="5"/>
  <c r="AL18" i="5"/>
  <c r="AI26" i="5"/>
  <c r="AK26" i="5"/>
  <c r="AI19" i="5"/>
  <c r="M22" i="5"/>
  <c r="N27" i="5"/>
  <c r="N19" i="5"/>
  <c r="O21" i="5"/>
  <c r="P23" i="5"/>
  <c r="X26" i="5"/>
  <c r="AA18" i="5"/>
  <c r="Y23" i="5"/>
  <c r="Z25" i="5"/>
  <c r="AA27" i="5"/>
  <c r="AA19" i="5"/>
  <c r="D15" i="1"/>
  <c r="D16" i="1"/>
  <c r="D14" i="1"/>
  <c r="O10" i="1"/>
  <c r="F10" i="1"/>
</calcChain>
</file>

<file path=xl/sharedStrings.xml><?xml version="1.0" encoding="utf-8"?>
<sst xmlns="http://schemas.openxmlformats.org/spreadsheetml/2006/main" count="958" uniqueCount="143">
  <si>
    <t>BAU,date=2024-16-5T13:07:53+06:030</t>
  </si>
  <si>
    <t>GJ</t>
  </si>
  <si>
    <t>trn_freight_road</t>
  </si>
  <si>
    <t>Truck</t>
  </si>
  <si>
    <t>Electric</t>
  </si>
  <si>
    <t>FCEV</t>
  </si>
  <si>
    <t>Liquids</t>
  </si>
  <si>
    <t>NG</t>
  </si>
  <si>
    <t>NZ-Ind_GJ-2070_ROW-2080,date=2024-20-5T07:50:32+05:30</t>
  </si>
  <si>
    <t>trn_freight</t>
  </si>
  <si>
    <t>Freight Rail</t>
  </si>
  <si>
    <t>Service output</t>
  </si>
  <si>
    <t>Total</t>
  </si>
  <si>
    <t>Trucks</t>
  </si>
  <si>
    <t>Coef</t>
  </si>
  <si>
    <t>Eff</t>
  </si>
  <si>
    <t>electricity</t>
  </si>
  <si>
    <t>biomass</t>
  </si>
  <si>
    <t>OM-fixed</t>
  </si>
  <si>
    <t>biomass (IGCC CCS)</t>
  </si>
  <si>
    <t>biomass (IGCC)</t>
  </si>
  <si>
    <t>biomass (conv CCS)</t>
  </si>
  <si>
    <t>biomass (conv)</t>
  </si>
  <si>
    <t>OM-var</t>
  </si>
  <si>
    <t>capital</t>
  </si>
  <si>
    <t>elec gen costs by subsector</t>
  </si>
  <si>
    <t>scenario</t>
  </si>
  <si>
    <t>region</t>
  </si>
  <si>
    <t>sector</t>
  </si>
  <si>
    <t>subsector</t>
  </si>
  <si>
    <t>Units</t>
  </si>
  <si>
    <t>1975$/GJ</t>
  </si>
  <si>
    <t>coal</t>
  </si>
  <si>
    <t>gas</t>
  </si>
  <si>
    <t>nuclear</t>
  </si>
  <si>
    <t>refined liquids</t>
  </si>
  <si>
    <t>solar</t>
  </si>
  <si>
    <t>wind</t>
  </si>
  <si>
    <t>&lt;region name="India"&gt;</t>
  </si>
  <si>
    <t xml:space="preserve">            &lt;PrimaryFuelCO2Coef name="biomass"&gt;0&lt;/PrimaryFuelCO2Coef&gt;</t>
  </si>
  <si>
    <t xml:space="preserve">            &lt;PrimaryFuelCO2Coef name="regional biomass"&gt;23&lt;/PrimaryFuelCO2Coef&gt;</t>
  </si>
  <si>
    <t xml:space="preserve">            &lt;PrimaryFuelCO2Coef name="delivered biomass"&gt;23&lt;/PrimaryFuelCO2Coef&gt;</t>
  </si>
  <si>
    <t xml:space="preserve">            &lt;PrimaryFuelCO2Coef name="regional biomassOil"&gt;19.6&lt;/PrimaryFuelCO2Coef&gt;</t>
  </si>
  <si>
    <t xml:space="preserve">            &lt;PrimaryFuelCO2Coef name="regional sugar for ethanol"&gt;19.6&lt;/PrimaryFuelCO2Coef&gt;</t>
  </si>
  <si>
    <t xml:space="preserve">            &lt;PrimaryFuelCO2Coef name="regional corn for ethanol"&gt;19.6&lt;/PrimaryFuelCO2Coef&gt;</t>
  </si>
  <si>
    <t xml:space="preserve">            &lt;PrimaryFuelCO2Coef name="coal"&gt;27.3&lt;/PrimaryFuelCO2Coef&gt;</t>
  </si>
  <si>
    <t xml:space="preserve">            &lt;PrimaryFuelCO2Coef name="regional coal"&gt;27.3&lt;/PrimaryFuelCO2Coef&gt;</t>
  </si>
  <si>
    <t xml:space="preserve">            &lt;PrimaryFuelCO2Coef name="delivered coal"&gt;27.3&lt;/PrimaryFuelCO2Coef&gt;</t>
  </si>
  <si>
    <t xml:space="preserve">            &lt;PrimaryFuelCO2Coef name="natural gas"&gt;14.2&lt;/PrimaryFuelCO2Coef&gt;</t>
  </si>
  <si>
    <t xml:space="preserve">            &lt;PrimaryFuelCO2Coef name="regional natural gas"&gt;14.2&lt;/PrimaryFuelCO2Coef&gt;</t>
  </si>
  <si>
    <t xml:space="preserve">            &lt;PrimaryFuelCO2Coef name="gas processing"&gt;14.2&lt;/PrimaryFuelCO2Coef&gt;</t>
  </si>
  <si>
    <t xml:space="preserve">            &lt;PrimaryFuelCO2Coef name="gas pipeline"&gt;14.2&lt;/PrimaryFuelCO2Coef&gt;</t>
  </si>
  <si>
    <t xml:space="preserve">            &lt;PrimaryFuelCO2Coef name="wholesale gas"&gt;14.2&lt;/PrimaryFuelCO2Coef&gt;</t>
  </si>
  <si>
    <t xml:space="preserve">            &lt;PrimaryFuelCO2Coef name="delivered gas"&gt;14.2&lt;/PrimaryFuelCO2Coef&gt;</t>
  </si>
  <si>
    <t xml:space="preserve">            &lt;PrimaryFuelCO2Coef name="crude oil"&gt;19.6&lt;/PrimaryFuelCO2Coef&gt;</t>
  </si>
  <si>
    <t xml:space="preserve">            &lt;PrimaryFuelCO2Coef name="unconventional oil"&gt;21.1&lt;/PrimaryFuelCO2Coef&gt;</t>
  </si>
  <si>
    <t xml:space="preserve">            &lt;PrimaryFuelCO2Coef name="unconventional oil production"&gt;19.6&lt;/PrimaryFuelCO2Coef&gt;</t>
  </si>
  <si>
    <t xml:space="preserve">            &lt;PrimaryFuelCO2Coef name="regional oil"&gt;19.6&lt;/PrimaryFuelCO2Coef&gt;</t>
  </si>
  <si>
    <t xml:space="preserve">            &lt;PrimaryFuelCO2Coef name="refining"&gt;19.6&lt;/PrimaryFuelCO2Coef&gt;</t>
  </si>
  <si>
    <t xml:space="preserve">            &lt;PrimaryFuelCO2Coef name="refined liquids industrial"&gt;19.6&lt;/PrimaryFuelCO2Coef&gt;</t>
  </si>
  <si>
    <t xml:space="preserve">            &lt;PrimaryFuelCO2Coef name="refined liquids enduse"&gt;19.6&lt;/PrimaryFuelCO2Coef&gt;</t>
  </si>
  <si>
    <t xml:space="preserve">            &lt;PrimaryFuelCO2Coef name="limestone"&gt;0.08&lt;/PrimaryFuelCO2Coef&gt;</t>
  </si>
  <si>
    <t xml:space="preserve">        &lt;/region&gt;</t>
  </si>
  <si>
    <t>NZ-Ind-2070_GJ-2050_ROW-2080,date=2024-20-5T13:14:44+06:030</t>
  </si>
  <si>
    <t>CSP</t>
  </si>
  <si>
    <t>CSP_storage</t>
  </si>
  <si>
    <t>PV</t>
  </si>
  <si>
    <t>PV_storage</t>
  </si>
  <si>
    <t>CO2 emissions by sector</t>
  </si>
  <si>
    <t>Agriculture_enuse</t>
  </si>
  <si>
    <t>MTC</t>
  </si>
  <si>
    <t>Chem_Fert_enuse</t>
  </si>
  <si>
    <t>Chem_Fert_fsuse</t>
  </si>
  <si>
    <t>Fisheries_enuse</t>
  </si>
  <si>
    <t>Food Processing_enuse</t>
  </si>
  <si>
    <t>Iron and Steel_enuse</t>
  </si>
  <si>
    <t>Iron and Steel_fsuse</t>
  </si>
  <si>
    <t>Non-Ferrous Metals_enuse</t>
  </si>
  <si>
    <t>Other Industries_enuse</t>
  </si>
  <si>
    <t>Other Industries_fsuse</t>
  </si>
  <si>
    <t>Paper and Pulp_enuse</t>
  </si>
  <si>
    <t>biomass liquids</t>
  </si>
  <si>
    <t>cement</t>
  </si>
  <si>
    <t>comm cooking</t>
  </si>
  <si>
    <t>comm others</t>
  </si>
  <si>
    <t>oil refining</t>
  </si>
  <si>
    <t>process heat cement</t>
  </si>
  <si>
    <t>resid rural apploth</t>
  </si>
  <si>
    <t>resid rural cooking</t>
  </si>
  <si>
    <t>resid rural space heating</t>
  </si>
  <si>
    <t>resid urban apploth</t>
  </si>
  <si>
    <t>resid urban cooking</t>
  </si>
  <si>
    <t>trn_aviation_intl</t>
  </si>
  <si>
    <t>trn_pass</t>
  </si>
  <si>
    <t>trn_pass_road</t>
  </si>
  <si>
    <t>trn_pass_road_LDV</t>
  </si>
  <si>
    <t>trn_pass_road_LDV_2W</t>
  </si>
  <si>
    <t>trn_pass_road_LDV_4W</t>
  </si>
  <si>
    <t>trn_shipping_intl</t>
  </si>
  <si>
    <t>state</t>
  </si>
  <si>
    <t>Capacity Utility Factor</t>
  </si>
  <si>
    <t>wind offshore</t>
  </si>
  <si>
    <t>Onshore</t>
  </si>
  <si>
    <t>New Installations-2070</t>
  </si>
  <si>
    <t>1 EJ</t>
  </si>
  <si>
    <t>1 GJ</t>
  </si>
  <si>
    <t>GWh</t>
  </si>
  <si>
    <t>hours/year</t>
  </si>
  <si>
    <t>1 year</t>
  </si>
  <si>
    <t>In GW</t>
  </si>
  <si>
    <t>BAU</t>
  </si>
  <si>
    <t>Biomass</t>
  </si>
  <si>
    <t>Nuclear</t>
  </si>
  <si>
    <t>RL</t>
  </si>
  <si>
    <t>Total Capacity-2050</t>
  </si>
  <si>
    <t>Total capacity-2050</t>
  </si>
  <si>
    <t>Total Capacity-2070</t>
  </si>
  <si>
    <t>Total capacity-2070</t>
  </si>
  <si>
    <t>Generation -NZ2070</t>
  </si>
  <si>
    <t>additional Generation -NZ2050</t>
  </si>
  <si>
    <t>New Installations-BAU</t>
  </si>
  <si>
    <t>year</t>
  </si>
  <si>
    <t>variable</t>
  </si>
  <si>
    <t>Reference</t>
  </si>
  <si>
    <t>new</t>
  </si>
  <si>
    <t>cumulative</t>
  </si>
  <si>
    <t>Unit</t>
  </si>
  <si>
    <t>GW</t>
  </si>
  <si>
    <t>2015-2020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</si>
  <si>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</si>
  <si>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</si>
  <si>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</si>
  <si>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</si>
  <si>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</si>
  <si>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</si>
  <si>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</si>
  <si>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</si>
  <si>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2065-2070</t>
  </si>
  <si>
    <t>2060-2065</t>
  </si>
  <si>
    <t>wind onshore</t>
  </si>
  <si>
    <t>solar PV</t>
  </si>
  <si>
    <t>solar CSP</t>
  </si>
  <si>
    <t>Net_Zero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</si>
</sst>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2" fillId="0" borderId="0" xfId="0" applyFont="1"/>
    <xf numFmtId="2" fontId="0" fillId="0" borderId="11" xfId="0" applyNumberFormat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24" xfId="0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28" xfId="0" applyBorder="1"/>
    <xf numFmtId="0" fontId="0" fillId="0" borderId="26" xfId="0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27" xfId="0" applyBorder="1"/>
    <xf numFmtId="2" fontId="0" fillId="0" borderId="17" xfId="0" applyNumberFormat="1" applyBorder="1"/>
    <xf numFmtId="2" fontId="0" fillId="0" borderId="3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4" sqref="C14:C16"/>
    </sheetView>
  </sheetViews>
  <sheetFormatPr defaultRowHeight="14.5" x14ac:dyDescent="0.35"/>
  <cols>
    <col min="6" max="6" width="14.453125" customWidth="1"/>
    <col min="15" max="15" width="10.7265625" customWidth="1"/>
  </cols>
  <sheetData>
    <row r="1" spans="1:15" x14ac:dyDescent="0.35">
      <c r="A1" s="1" t="s">
        <v>11</v>
      </c>
    </row>
    <row r="2" spans="1:15" x14ac:dyDescent="0.35">
      <c r="F2" s="1">
        <v>2070</v>
      </c>
      <c r="O2" s="1">
        <v>2070</v>
      </c>
    </row>
    <row r="3" spans="1:15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s="2">
        <v>576477.99</v>
      </c>
      <c r="J3" t="s">
        <v>8</v>
      </c>
      <c r="K3" t="s">
        <v>1</v>
      </c>
      <c r="L3" t="s">
        <v>2</v>
      </c>
      <c r="M3" t="s">
        <v>3</v>
      </c>
      <c r="N3" t="s">
        <v>4</v>
      </c>
      <c r="O3" s="2">
        <v>2114019.17</v>
      </c>
    </row>
    <row r="4" spans="1:15" x14ac:dyDescent="0.35">
      <c r="A4" t="s">
        <v>0</v>
      </c>
      <c r="B4" t="s">
        <v>1</v>
      </c>
      <c r="C4" t="s">
        <v>2</v>
      </c>
      <c r="D4" t="s">
        <v>3</v>
      </c>
      <c r="E4" t="s">
        <v>5</v>
      </c>
      <c r="F4" s="2">
        <v>1.21054128299999E-4</v>
      </c>
      <c r="J4" t="s">
        <v>8</v>
      </c>
      <c r="K4" t="s">
        <v>1</v>
      </c>
      <c r="L4" t="s">
        <v>2</v>
      </c>
      <c r="M4" t="s">
        <v>3</v>
      </c>
      <c r="N4" t="s">
        <v>5</v>
      </c>
      <c r="O4" s="2">
        <v>5.9714263625540003</v>
      </c>
    </row>
    <row r="5" spans="1:15" x14ac:dyDescent="0.35">
      <c r="A5" t="s">
        <v>0</v>
      </c>
      <c r="B5" t="s">
        <v>1</v>
      </c>
      <c r="C5" t="s">
        <v>2</v>
      </c>
      <c r="D5" t="s">
        <v>3</v>
      </c>
      <c r="E5" t="s">
        <v>6</v>
      </c>
      <c r="F5" s="2">
        <v>311361.83999999898</v>
      </c>
      <c r="J5" t="s">
        <v>8</v>
      </c>
      <c r="K5" t="s">
        <v>1</v>
      </c>
      <c r="L5" t="s">
        <v>2</v>
      </c>
      <c r="M5" t="s">
        <v>3</v>
      </c>
      <c r="N5" t="s">
        <v>6</v>
      </c>
      <c r="O5" s="2">
        <v>0</v>
      </c>
    </row>
    <row r="6" spans="1:15" x14ac:dyDescent="0.35">
      <c r="A6" t="s">
        <v>0</v>
      </c>
      <c r="B6" t="s">
        <v>1</v>
      </c>
      <c r="C6" t="s">
        <v>2</v>
      </c>
      <c r="D6" t="s">
        <v>3</v>
      </c>
      <c r="E6" t="s">
        <v>7</v>
      </c>
      <c r="F6" s="2">
        <v>1056289.1200000001</v>
      </c>
      <c r="J6" t="s">
        <v>8</v>
      </c>
      <c r="K6" t="s">
        <v>1</v>
      </c>
      <c r="L6" t="s">
        <v>2</v>
      </c>
      <c r="M6" t="s">
        <v>3</v>
      </c>
      <c r="N6" t="s">
        <v>7</v>
      </c>
      <c r="O6" s="2">
        <v>0</v>
      </c>
    </row>
    <row r="7" spans="1:15" x14ac:dyDescent="0.35">
      <c r="A7" t="s">
        <v>0</v>
      </c>
      <c r="B7" t="s">
        <v>1</v>
      </c>
      <c r="C7" t="s">
        <v>9</v>
      </c>
      <c r="D7" t="s">
        <v>10</v>
      </c>
      <c r="E7" t="s">
        <v>4</v>
      </c>
      <c r="F7" s="2">
        <v>212521</v>
      </c>
      <c r="J7" t="s">
        <v>8</v>
      </c>
      <c r="K7" t="s">
        <v>1</v>
      </c>
      <c r="L7" t="s">
        <v>9</v>
      </c>
      <c r="M7" t="s">
        <v>10</v>
      </c>
      <c r="N7" t="s">
        <v>4</v>
      </c>
      <c r="O7" s="2">
        <v>520841</v>
      </c>
    </row>
    <row r="8" spans="1:15" x14ac:dyDescent="0.35">
      <c r="A8" t="s">
        <v>0</v>
      </c>
      <c r="B8" t="s">
        <v>1</v>
      </c>
      <c r="C8" t="s">
        <v>9</v>
      </c>
      <c r="D8" t="s">
        <v>10</v>
      </c>
      <c r="E8" t="s">
        <v>6</v>
      </c>
      <c r="F8" s="2">
        <v>116351</v>
      </c>
      <c r="J8" t="s">
        <v>8</v>
      </c>
      <c r="K8" t="s">
        <v>1</v>
      </c>
      <c r="L8" t="s">
        <v>9</v>
      </c>
      <c r="M8" t="s">
        <v>10</v>
      </c>
      <c r="N8" t="s">
        <v>6</v>
      </c>
      <c r="O8" s="2">
        <v>0</v>
      </c>
    </row>
    <row r="10" spans="1:15" x14ac:dyDescent="0.35">
      <c r="E10" t="s">
        <v>12</v>
      </c>
      <c r="F10">
        <f>SUM(F3:F8)</f>
        <v>2273000.9501210535</v>
      </c>
      <c r="N10" t="s">
        <v>12</v>
      </c>
      <c r="O10">
        <f>SUM(O3:O8)</f>
        <v>2634866.1414263626</v>
      </c>
    </row>
    <row r="13" spans="1:15" x14ac:dyDescent="0.35">
      <c r="C13" t="s">
        <v>14</v>
      </c>
      <c r="D13" t="s">
        <v>15</v>
      </c>
    </row>
    <row r="14" spans="1:15" x14ac:dyDescent="0.35">
      <c r="A14" t="s">
        <v>13</v>
      </c>
      <c r="B14" t="s">
        <v>6</v>
      </c>
      <c r="C14">
        <v>5626.5334469999998</v>
      </c>
      <c r="D14">
        <f>1/C14</f>
        <v>1.7772932648844165E-4</v>
      </c>
    </row>
    <row r="15" spans="1:15" x14ac:dyDescent="0.35">
      <c r="A15" t="s">
        <v>13</v>
      </c>
      <c r="B15" t="s">
        <v>4</v>
      </c>
      <c r="C15">
        <v>6751.8606719999998</v>
      </c>
      <c r="D15">
        <f t="shared" ref="D15:D16" si="0">1/C15</f>
        <v>1.4810732160795394E-4</v>
      </c>
    </row>
    <row r="16" spans="1:15" x14ac:dyDescent="0.35">
      <c r="A16" t="s">
        <v>13</v>
      </c>
      <c r="B16" t="s">
        <v>7</v>
      </c>
      <c r="C16">
        <v>6751.8606719999998</v>
      </c>
      <c r="D16">
        <f t="shared" si="0"/>
        <v>1.4810732160795394E-4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3"/>
  <sheetViews>
    <sheetView topLeftCell="A43" workbookViewId="0">
      <selection activeCell="N51" sqref="N51"/>
    </sheetView>
  </sheetViews>
  <sheetFormatPr defaultRowHeight="14.5" x14ac:dyDescent="0.35"/>
  <cols>
    <col min="5" max="5" width="12.1796875" customWidth="1"/>
    <col min="6" max="6" width="17.54296875" customWidth="1"/>
  </cols>
  <sheetData>
    <row r="3" spans="1:21" x14ac:dyDescent="0.35">
      <c r="G3" s="1">
        <v>1990</v>
      </c>
      <c r="H3" s="1">
        <v>2005</v>
      </c>
      <c r="I3" s="1">
        <v>2010</v>
      </c>
      <c r="J3" s="1">
        <v>2015</v>
      </c>
      <c r="K3" s="1">
        <v>2020</v>
      </c>
      <c r="L3" s="1">
        <v>2025</v>
      </c>
      <c r="M3" s="1">
        <v>2030</v>
      </c>
      <c r="N3" s="1">
        <v>2035</v>
      </c>
      <c r="O3" s="1">
        <v>2040</v>
      </c>
      <c r="P3" s="1">
        <v>2045</v>
      </c>
      <c r="Q3" s="1">
        <v>2050</v>
      </c>
      <c r="R3" s="1">
        <v>2055</v>
      </c>
      <c r="S3" s="1">
        <v>2060</v>
      </c>
      <c r="T3" s="1">
        <v>2065</v>
      </c>
      <c r="U3" s="1">
        <v>2070</v>
      </c>
    </row>
    <row r="4" spans="1:21" x14ac:dyDescent="0.35">
      <c r="A4" t="s">
        <v>0</v>
      </c>
      <c r="B4" t="s">
        <v>1</v>
      </c>
      <c r="C4" t="s">
        <v>16</v>
      </c>
      <c r="D4" t="s">
        <v>17</v>
      </c>
      <c r="E4" t="s">
        <v>18</v>
      </c>
      <c r="F4" t="s">
        <v>19</v>
      </c>
      <c r="G4">
        <v>0.56754099999999996</v>
      </c>
      <c r="H4">
        <v>0.56754099999999996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5">
      <c r="A5" t="s">
        <v>0</v>
      </c>
      <c r="B5" t="s">
        <v>1</v>
      </c>
      <c r="C5" t="s">
        <v>16</v>
      </c>
      <c r="D5" t="s">
        <v>17</v>
      </c>
      <c r="E5" t="s">
        <v>18</v>
      </c>
      <c r="F5" t="s">
        <v>20</v>
      </c>
      <c r="G5">
        <v>0.50575700000000001</v>
      </c>
      <c r="H5">
        <v>0.50575700000000001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t="s">
        <v>0</v>
      </c>
      <c r="B6" t="s">
        <v>1</v>
      </c>
      <c r="C6" t="s">
        <v>16</v>
      </c>
      <c r="D6" t="s">
        <v>17</v>
      </c>
      <c r="E6" t="s">
        <v>18</v>
      </c>
      <c r="F6" t="s">
        <v>21</v>
      </c>
      <c r="G6">
        <v>1.3404199999999999</v>
      </c>
      <c r="H6">
        <v>1.3404199999999999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t="s">
        <v>0</v>
      </c>
      <c r="B7" t="s">
        <v>1</v>
      </c>
      <c r="C7" t="s">
        <v>16</v>
      </c>
      <c r="D7" t="s">
        <v>17</v>
      </c>
      <c r="E7" t="s">
        <v>18</v>
      </c>
      <c r="F7" t="s">
        <v>22</v>
      </c>
      <c r="G7">
        <v>0.338833</v>
      </c>
      <c r="H7">
        <v>0.338833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t="s">
        <v>0</v>
      </c>
      <c r="B8" t="s">
        <v>1</v>
      </c>
      <c r="C8" t="s">
        <v>16</v>
      </c>
      <c r="D8" t="s">
        <v>17</v>
      </c>
      <c r="E8" t="s">
        <v>23</v>
      </c>
      <c r="F8" t="s">
        <v>19</v>
      </c>
      <c r="G8">
        <v>0.44994299999999998</v>
      </c>
      <c r="H8">
        <v>0.44994299999999998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t="s">
        <v>0</v>
      </c>
      <c r="B9" t="s">
        <v>1</v>
      </c>
      <c r="C9" t="s">
        <v>16</v>
      </c>
      <c r="D9" t="s">
        <v>17</v>
      </c>
      <c r="E9" t="s">
        <v>23</v>
      </c>
      <c r="F9" t="s">
        <v>20</v>
      </c>
      <c r="G9">
        <v>0.26385500000000001</v>
      </c>
      <c r="H9">
        <v>0.26385500000000001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t="s">
        <v>0</v>
      </c>
      <c r="B10" t="s">
        <v>1</v>
      </c>
      <c r="C10" t="s">
        <v>16</v>
      </c>
      <c r="D10" t="s">
        <v>17</v>
      </c>
      <c r="E10" t="s">
        <v>23</v>
      </c>
      <c r="F10" t="s">
        <v>21</v>
      </c>
      <c r="G10">
        <v>1.14985</v>
      </c>
      <c r="H10">
        <v>1.14985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t="s">
        <v>0</v>
      </c>
      <c r="B11" t="s">
        <v>1</v>
      </c>
      <c r="C11" t="s">
        <v>16</v>
      </c>
      <c r="D11" t="s">
        <v>17</v>
      </c>
      <c r="E11" t="s">
        <v>23</v>
      </c>
      <c r="F11" t="s">
        <v>22</v>
      </c>
      <c r="G11">
        <v>0.41383599999999998</v>
      </c>
      <c r="H11">
        <v>0.41383599999999998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">
        <v>0</v>
      </c>
      <c r="B12" t="s">
        <v>1</v>
      </c>
      <c r="C12" t="s">
        <v>16</v>
      </c>
      <c r="D12" t="s">
        <v>17</v>
      </c>
      <c r="E12" t="s">
        <v>24</v>
      </c>
      <c r="F12" t="s">
        <v>19</v>
      </c>
      <c r="G12">
        <v>14.117599999999999</v>
      </c>
      <c r="H12">
        <v>14.117599999999999</v>
      </c>
      <c r="I12">
        <v>14.117599999999999</v>
      </c>
      <c r="J12">
        <v>14.117599999999999</v>
      </c>
      <c r="K12">
        <v>13.298999999999999</v>
      </c>
      <c r="L12">
        <v>12.6348</v>
      </c>
      <c r="M12">
        <v>12.0891</v>
      </c>
      <c r="N12">
        <v>11.6411</v>
      </c>
      <c r="O12">
        <v>11.2704</v>
      </c>
      <c r="P12">
        <v>10.9718</v>
      </c>
      <c r="Q12">
        <v>10.7195</v>
      </c>
      <c r="R12">
        <v>10.5084</v>
      </c>
      <c r="S12">
        <v>10.3385</v>
      </c>
      <c r="T12">
        <v>10.1943</v>
      </c>
      <c r="U12">
        <v>10.075900000000001</v>
      </c>
    </row>
    <row r="13" spans="1:21" x14ac:dyDescent="0.35">
      <c r="A13" t="s">
        <v>0</v>
      </c>
      <c r="B13" t="s">
        <v>1</v>
      </c>
      <c r="C13" t="s">
        <v>16</v>
      </c>
      <c r="D13" t="s">
        <v>17</v>
      </c>
      <c r="E13" t="s">
        <v>24</v>
      </c>
      <c r="F13" t="s">
        <v>20</v>
      </c>
      <c r="G13">
        <v>9.5713600000000003</v>
      </c>
      <c r="H13">
        <v>9.5713600000000003</v>
      </c>
      <c r="I13">
        <v>9.5713600000000003</v>
      </c>
      <c r="J13">
        <v>9.5713600000000003</v>
      </c>
      <c r="K13">
        <v>9.1646199999999993</v>
      </c>
      <c r="L13">
        <v>8.8196600000000007</v>
      </c>
      <c r="M13">
        <v>8.5158799999999992</v>
      </c>
      <c r="N13">
        <v>8.2636000000000003</v>
      </c>
      <c r="O13">
        <v>8.0422100000000007</v>
      </c>
      <c r="P13">
        <v>7.8517099999999997</v>
      </c>
      <c r="Q13">
        <v>7.6869500000000004</v>
      </c>
      <c r="R13">
        <v>7.5479399999999996</v>
      </c>
      <c r="S13">
        <v>7.4295200000000001</v>
      </c>
      <c r="T13">
        <v>7.3265399999999996</v>
      </c>
      <c r="U13">
        <v>7.23902</v>
      </c>
    </row>
    <row r="14" spans="1:21" x14ac:dyDescent="0.35">
      <c r="A14" t="s">
        <v>0</v>
      </c>
      <c r="B14" t="s">
        <v>1</v>
      </c>
      <c r="C14" t="s">
        <v>16</v>
      </c>
      <c r="D14" t="s">
        <v>17</v>
      </c>
      <c r="E14" t="s">
        <v>24</v>
      </c>
      <c r="F14" t="s">
        <v>21</v>
      </c>
      <c r="G14">
        <v>11.562099999999999</v>
      </c>
      <c r="H14">
        <v>11.562099999999999</v>
      </c>
      <c r="I14">
        <v>12.284700000000001</v>
      </c>
      <c r="J14">
        <v>12.284700000000001</v>
      </c>
      <c r="K14">
        <v>11.672000000000001</v>
      </c>
      <c r="L14">
        <v>11.1829</v>
      </c>
      <c r="M14">
        <v>10.791600000000001</v>
      </c>
      <c r="N14">
        <v>10.477499999999999</v>
      </c>
      <c r="O14">
        <v>10.2201</v>
      </c>
      <c r="P14">
        <v>10.014099999999999</v>
      </c>
      <c r="Q14">
        <v>9.8390900000000006</v>
      </c>
      <c r="R14">
        <v>9.6949299999999994</v>
      </c>
      <c r="S14">
        <v>9.5765100000000007</v>
      </c>
      <c r="T14">
        <v>9.4735399999999998</v>
      </c>
      <c r="U14">
        <v>9.3860100000000006</v>
      </c>
    </row>
    <row r="15" spans="1:21" x14ac:dyDescent="0.35">
      <c r="A15" t="s">
        <v>0</v>
      </c>
      <c r="B15" t="s">
        <v>1</v>
      </c>
      <c r="C15" t="s">
        <v>16</v>
      </c>
      <c r="D15" t="s">
        <v>17</v>
      </c>
      <c r="E15" t="s">
        <v>24</v>
      </c>
      <c r="F15" t="s">
        <v>22</v>
      </c>
      <c r="G15">
        <v>6.0039400000000001</v>
      </c>
      <c r="H15">
        <v>6.0039400000000001</v>
      </c>
      <c r="I15">
        <v>8.5055899999999998</v>
      </c>
      <c r="J15">
        <v>2.84965</v>
      </c>
      <c r="K15">
        <v>2.84965</v>
      </c>
      <c r="L15">
        <v>2.84965</v>
      </c>
      <c r="M15">
        <v>2.84965</v>
      </c>
      <c r="N15">
        <v>2.84965</v>
      </c>
      <c r="O15">
        <v>2.84965</v>
      </c>
      <c r="P15">
        <v>2.84965</v>
      </c>
      <c r="Q15">
        <v>2.84965</v>
      </c>
      <c r="R15">
        <v>2.84965</v>
      </c>
      <c r="S15">
        <v>2.84965</v>
      </c>
      <c r="T15">
        <v>2.84965</v>
      </c>
      <c r="U15">
        <v>2.84965</v>
      </c>
    </row>
    <row r="17" spans="1:22" x14ac:dyDescent="0.35">
      <c r="A17" t="s">
        <v>8</v>
      </c>
      <c r="B17" t="s">
        <v>1</v>
      </c>
      <c r="C17" t="s">
        <v>16</v>
      </c>
      <c r="D17" t="s">
        <v>17</v>
      </c>
      <c r="E17" t="s">
        <v>18</v>
      </c>
      <c r="F17" t="s">
        <v>19</v>
      </c>
      <c r="G17">
        <v>0.56754099999999996</v>
      </c>
      <c r="H17">
        <v>0.56754099999999996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2" x14ac:dyDescent="0.35">
      <c r="A18" t="s">
        <v>8</v>
      </c>
      <c r="B18" t="s">
        <v>1</v>
      </c>
      <c r="C18" t="s">
        <v>16</v>
      </c>
      <c r="D18" t="s">
        <v>17</v>
      </c>
      <c r="E18" t="s">
        <v>18</v>
      </c>
      <c r="F18" t="s">
        <v>20</v>
      </c>
      <c r="G18">
        <v>0.50575700000000001</v>
      </c>
      <c r="H18">
        <v>0.50575700000000001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2" x14ac:dyDescent="0.35">
      <c r="A19" t="s">
        <v>8</v>
      </c>
      <c r="B19" t="s">
        <v>1</v>
      </c>
      <c r="C19" t="s">
        <v>16</v>
      </c>
      <c r="D19" t="s">
        <v>17</v>
      </c>
      <c r="E19" t="s">
        <v>18</v>
      </c>
      <c r="F19" t="s">
        <v>21</v>
      </c>
      <c r="G19">
        <v>1.3404199999999999</v>
      </c>
      <c r="H19">
        <v>1.3404199999999999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2" x14ac:dyDescent="0.35">
      <c r="A20" t="s">
        <v>8</v>
      </c>
      <c r="B20" t="s">
        <v>1</v>
      </c>
      <c r="C20" t="s">
        <v>16</v>
      </c>
      <c r="D20" t="s">
        <v>17</v>
      </c>
      <c r="E20" t="s">
        <v>18</v>
      </c>
      <c r="F20" t="s">
        <v>22</v>
      </c>
      <c r="G20">
        <v>0.338833</v>
      </c>
      <c r="H20">
        <v>0.338833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2" x14ac:dyDescent="0.35">
      <c r="A21" t="s">
        <v>8</v>
      </c>
      <c r="B21" t="s">
        <v>1</v>
      </c>
      <c r="C21" t="s">
        <v>16</v>
      </c>
      <c r="D21" t="s">
        <v>17</v>
      </c>
      <c r="E21" t="s">
        <v>23</v>
      </c>
      <c r="F21" t="s">
        <v>19</v>
      </c>
      <c r="G21">
        <v>0.44994299999999998</v>
      </c>
      <c r="H21">
        <v>0.44994299999999998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2" x14ac:dyDescent="0.35">
      <c r="A22" t="s">
        <v>8</v>
      </c>
      <c r="B22" t="s">
        <v>1</v>
      </c>
      <c r="C22" t="s">
        <v>16</v>
      </c>
      <c r="D22" t="s">
        <v>17</v>
      </c>
      <c r="E22" t="s">
        <v>23</v>
      </c>
      <c r="F22" t="s">
        <v>20</v>
      </c>
      <c r="G22">
        <v>0.26385500000000001</v>
      </c>
      <c r="H22">
        <v>0.26385500000000001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2" x14ac:dyDescent="0.35">
      <c r="A23" t="s">
        <v>8</v>
      </c>
      <c r="B23" t="s">
        <v>1</v>
      </c>
      <c r="C23" t="s">
        <v>16</v>
      </c>
      <c r="D23" t="s">
        <v>17</v>
      </c>
      <c r="E23" t="s">
        <v>23</v>
      </c>
      <c r="F23" t="s">
        <v>21</v>
      </c>
      <c r="G23">
        <v>1.14985</v>
      </c>
      <c r="H23">
        <v>1.14985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2" x14ac:dyDescent="0.35">
      <c r="A24" t="s">
        <v>8</v>
      </c>
      <c r="B24" t="s">
        <v>1</v>
      </c>
      <c r="C24" t="s">
        <v>16</v>
      </c>
      <c r="D24" t="s">
        <v>17</v>
      </c>
      <c r="E24" t="s">
        <v>23</v>
      </c>
      <c r="F24" t="s">
        <v>22</v>
      </c>
      <c r="G24">
        <v>0.41383599999999998</v>
      </c>
      <c r="H24">
        <v>0.41383599999999998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2" x14ac:dyDescent="0.35">
      <c r="A25" t="s">
        <v>8</v>
      </c>
      <c r="B25" t="s">
        <v>1</v>
      </c>
      <c r="C25" t="s">
        <v>16</v>
      </c>
      <c r="D25" t="s">
        <v>17</v>
      </c>
      <c r="E25" t="s">
        <v>24</v>
      </c>
      <c r="F25" t="s">
        <v>19</v>
      </c>
      <c r="G25">
        <v>14.117599999999999</v>
      </c>
      <c r="H25">
        <v>14.117599999999999</v>
      </c>
      <c r="I25">
        <v>14.117599999999999</v>
      </c>
      <c r="J25">
        <v>14.117599999999999</v>
      </c>
      <c r="K25">
        <v>13.298999999999999</v>
      </c>
      <c r="L25">
        <v>12.6348</v>
      </c>
      <c r="M25">
        <v>12.0891</v>
      </c>
      <c r="N25">
        <v>11.6411</v>
      </c>
      <c r="O25">
        <v>11.2704</v>
      </c>
      <c r="P25">
        <v>10.9718</v>
      </c>
      <c r="Q25">
        <v>10.7195</v>
      </c>
      <c r="R25">
        <v>10.5084</v>
      </c>
      <c r="S25">
        <v>10.3385</v>
      </c>
      <c r="T25">
        <v>10.1943</v>
      </c>
      <c r="U25">
        <v>10.075900000000001</v>
      </c>
    </row>
    <row r="26" spans="1:22" x14ac:dyDescent="0.35">
      <c r="A26" t="s">
        <v>8</v>
      </c>
      <c r="B26" t="s">
        <v>1</v>
      </c>
      <c r="C26" t="s">
        <v>16</v>
      </c>
      <c r="D26" t="s">
        <v>17</v>
      </c>
      <c r="E26" t="s">
        <v>24</v>
      </c>
      <c r="F26" t="s">
        <v>20</v>
      </c>
      <c r="G26">
        <v>9.5713600000000003</v>
      </c>
      <c r="H26">
        <v>9.5713600000000003</v>
      </c>
      <c r="I26">
        <v>9.5713600000000003</v>
      </c>
      <c r="J26">
        <v>9.5713600000000003</v>
      </c>
      <c r="K26">
        <v>9.1646199999999993</v>
      </c>
      <c r="L26">
        <v>8.8196600000000007</v>
      </c>
      <c r="M26">
        <v>8.5158799999999992</v>
      </c>
      <c r="N26">
        <v>8.2636000000000003</v>
      </c>
      <c r="O26">
        <v>8.0422100000000007</v>
      </c>
      <c r="P26">
        <v>7.8517099999999997</v>
      </c>
      <c r="Q26">
        <v>7.6869500000000004</v>
      </c>
      <c r="R26">
        <v>7.5479399999999996</v>
      </c>
      <c r="S26">
        <v>7.4295200000000001</v>
      </c>
      <c r="T26">
        <v>7.3265399999999996</v>
      </c>
      <c r="U26">
        <v>7.23902</v>
      </c>
    </row>
    <row r="27" spans="1:22" x14ac:dyDescent="0.35">
      <c r="A27" t="s">
        <v>8</v>
      </c>
      <c r="B27" t="s">
        <v>1</v>
      </c>
      <c r="C27" t="s">
        <v>16</v>
      </c>
      <c r="D27" t="s">
        <v>17</v>
      </c>
      <c r="E27" t="s">
        <v>24</v>
      </c>
      <c r="F27" t="s">
        <v>21</v>
      </c>
      <c r="G27">
        <v>11.562099999999999</v>
      </c>
      <c r="H27">
        <v>11.562099999999999</v>
      </c>
      <c r="I27">
        <v>12.284700000000001</v>
      </c>
      <c r="J27">
        <v>12.284700000000001</v>
      </c>
      <c r="K27">
        <v>11.672000000000001</v>
      </c>
      <c r="L27">
        <v>11.1829</v>
      </c>
      <c r="M27">
        <v>10.791600000000001</v>
      </c>
      <c r="N27">
        <v>10.477499999999999</v>
      </c>
      <c r="O27">
        <v>10.2201</v>
      </c>
      <c r="P27">
        <v>10.014099999999999</v>
      </c>
      <c r="Q27">
        <v>9.8390900000000006</v>
      </c>
      <c r="R27">
        <v>9.6949299999999994</v>
      </c>
      <c r="S27">
        <v>9.5765100000000007</v>
      </c>
      <c r="T27">
        <v>9.4735399999999998</v>
      </c>
      <c r="U27">
        <v>9.3860100000000006</v>
      </c>
    </row>
    <row r="28" spans="1:22" x14ac:dyDescent="0.35">
      <c r="A28" t="s">
        <v>8</v>
      </c>
      <c r="B28" t="s">
        <v>1</v>
      </c>
      <c r="C28" t="s">
        <v>16</v>
      </c>
      <c r="D28" t="s">
        <v>17</v>
      </c>
      <c r="E28" t="s">
        <v>24</v>
      </c>
      <c r="F28" t="s">
        <v>22</v>
      </c>
      <c r="G28">
        <v>6.0039400000000001</v>
      </c>
      <c r="H28">
        <v>6.0039400000000001</v>
      </c>
      <c r="I28">
        <v>8.5055899999999998</v>
      </c>
      <c r="J28">
        <v>2.84965</v>
      </c>
      <c r="K28">
        <v>2.84965</v>
      </c>
      <c r="L28">
        <v>2.84965</v>
      </c>
      <c r="M28">
        <v>2.84965</v>
      </c>
      <c r="N28">
        <v>2.84965</v>
      </c>
      <c r="O28">
        <v>2.84965</v>
      </c>
      <c r="P28">
        <v>2.84965</v>
      </c>
      <c r="Q28">
        <v>2.84965</v>
      </c>
      <c r="R28">
        <v>2.84965</v>
      </c>
      <c r="S28">
        <v>2.84965</v>
      </c>
      <c r="T28">
        <v>2.84965</v>
      </c>
      <c r="U28">
        <v>2.84965</v>
      </c>
    </row>
    <row r="31" spans="1:22" x14ac:dyDescent="0.35">
      <c r="A31" t="s">
        <v>25</v>
      </c>
    </row>
    <row r="32" spans="1:22" x14ac:dyDescent="0.35">
      <c r="A32" t="s">
        <v>26</v>
      </c>
      <c r="B32" t="s">
        <v>27</v>
      </c>
      <c r="C32" t="s">
        <v>28</v>
      </c>
      <c r="D32" t="s">
        <v>29</v>
      </c>
      <c r="E32">
        <v>1990</v>
      </c>
      <c r="F32">
        <v>2005</v>
      </c>
      <c r="G32">
        <v>2010</v>
      </c>
      <c r="H32">
        <v>2015</v>
      </c>
      <c r="I32">
        <v>2020</v>
      </c>
      <c r="J32">
        <v>2025</v>
      </c>
      <c r="K32">
        <v>2030</v>
      </c>
      <c r="L32">
        <v>2035</v>
      </c>
      <c r="M32">
        <v>2040</v>
      </c>
      <c r="N32">
        <v>2045</v>
      </c>
      <c r="O32">
        <v>2050</v>
      </c>
      <c r="P32">
        <v>2055</v>
      </c>
      <c r="Q32">
        <v>2060</v>
      </c>
      <c r="R32">
        <v>2065</v>
      </c>
      <c r="S32">
        <v>2070</v>
      </c>
      <c r="T32">
        <v>2080</v>
      </c>
      <c r="U32">
        <v>2095</v>
      </c>
      <c r="V32" t="s">
        <v>30</v>
      </c>
    </row>
    <row r="33" spans="1:22" x14ac:dyDescent="0.35">
      <c r="A33" t="s">
        <v>0</v>
      </c>
      <c r="B33" t="s">
        <v>1</v>
      </c>
      <c r="C33" t="s">
        <v>16</v>
      </c>
      <c r="D33" t="s">
        <v>17</v>
      </c>
      <c r="E33">
        <v>0</v>
      </c>
      <c r="F33">
        <v>19.646100000000001</v>
      </c>
      <c r="G33">
        <v>21.577000000000002</v>
      </c>
      <c r="H33">
        <v>10.2011</v>
      </c>
      <c r="I33">
        <v>9.8553700000000006</v>
      </c>
      <c r="J33">
        <v>9.7671899999999994</v>
      </c>
      <c r="K33">
        <v>9.6075499999999998</v>
      </c>
      <c r="L33">
        <v>9.4969099999999997</v>
      </c>
      <c r="M33">
        <v>9.5633199999999992</v>
      </c>
      <c r="N33">
        <v>9.6210299999999993</v>
      </c>
      <c r="O33">
        <v>9.6702999999999992</v>
      </c>
      <c r="P33">
        <v>9.7678999999999991</v>
      </c>
      <c r="Q33">
        <v>9.8191000000000006</v>
      </c>
      <c r="R33">
        <v>9.8475400000000004</v>
      </c>
      <c r="S33">
        <v>9.8119800000000001</v>
      </c>
      <c r="T33">
        <v>0</v>
      </c>
      <c r="U33">
        <v>0</v>
      </c>
      <c r="V33" t="s">
        <v>31</v>
      </c>
    </row>
    <row r="34" spans="1:22" x14ac:dyDescent="0.35">
      <c r="A34" t="s">
        <v>8</v>
      </c>
      <c r="B34" t="s">
        <v>1</v>
      </c>
      <c r="C34" t="s">
        <v>16</v>
      </c>
      <c r="D34" t="s">
        <v>17</v>
      </c>
      <c r="E34">
        <v>0</v>
      </c>
      <c r="F34">
        <v>19.646100000000001</v>
      </c>
      <c r="G34">
        <v>21.577000000000002</v>
      </c>
      <c r="H34">
        <v>10.200699999999999</v>
      </c>
      <c r="I34">
        <v>9.8550400000000007</v>
      </c>
      <c r="J34">
        <v>9.7669099999999993</v>
      </c>
      <c r="K34">
        <v>9.6068599999999993</v>
      </c>
      <c r="L34">
        <v>9.4959399999999992</v>
      </c>
      <c r="M34">
        <v>9.5619399999999999</v>
      </c>
      <c r="N34">
        <v>17.484100000000002</v>
      </c>
      <c r="O34">
        <v>81.374499999999998</v>
      </c>
      <c r="P34">
        <v>233.863</v>
      </c>
      <c r="Q34">
        <v>440.25900000000001</v>
      </c>
      <c r="R34">
        <v>1092.57</v>
      </c>
      <c r="S34">
        <v>25003</v>
      </c>
      <c r="T34">
        <v>0</v>
      </c>
      <c r="U34">
        <v>0</v>
      </c>
      <c r="V34" t="s">
        <v>31</v>
      </c>
    </row>
    <row r="35" spans="1:22" x14ac:dyDescent="0.35">
      <c r="A35" t="s">
        <v>0</v>
      </c>
      <c r="B35" t="s">
        <v>1</v>
      </c>
      <c r="C35" t="s">
        <v>16</v>
      </c>
      <c r="D35" t="s">
        <v>32</v>
      </c>
      <c r="E35">
        <v>12.6965</v>
      </c>
      <c r="F35">
        <v>12.958</v>
      </c>
      <c r="G35">
        <v>4.0764300000000002</v>
      </c>
      <c r="H35">
        <v>4.3078900000000004</v>
      </c>
      <c r="I35">
        <v>5.1489599999999998</v>
      </c>
      <c r="J35">
        <v>5.1785699999999997</v>
      </c>
      <c r="K35">
        <v>5.0137999999999998</v>
      </c>
      <c r="L35">
        <v>5.0312099999999997</v>
      </c>
      <c r="M35">
        <v>5.0420400000000001</v>
      </c>
      <c r="N35">
        <v>5.0645100000000003</v>
      </c>
      <c r="O35">
        <v>5.09117</v>
      </c>
      <c r="P35">
        <v>5.1064400000000001</v>
      </c>
      <c r="Q35">
        <v>5.1166600000000004</v>
      </c>
      <c r="R35">
        <v>5.1332899999999997</v>
      </c>
      <c r="S35">
        <v>5.1451000000000002</v>
      </c>
      <c r="T35">
        <v>0</v>
      </c>
      <c r="U35">
        <v>0</v>
      </c>
      <c r="V35" t="s">
        <v>31</v>
      </c>
    </row>
    <row r="36" spans="1:22" x14ac:dyDescent="0.35">
      <c r="A36" t="s">
        <v>8</v>
      </c>
      <c r="B36" t="s">
        <v>1</v>
      </c>
      <c r="C36" t="s">
        <v>16</v>
      </c>
      <c r="D36" t="s">
        <v>32</v>
      </c>
      <c r="E36">
        <v>12.6965</v>
      </c>
      <c r="F36">
        <v>12.958</v>
      </c>
      <c r="G36">
        <v>4.0764300000000002</v>
      </c>
      <c r="H36">
        <v>4.30755</v>
      </c>
      <c r="I36">
        <v>5.1484899999999998</v>
      </c>
      <c r="J36">
        <v>5.1780400000000002</v>
      </c>
      <c r="K36">
        <v>5.0130999999999997</v>
      </c>
      <c r="L36">
        <v>5.0308599999999997</v>
      </c>
      <c r="M36">
        <v>5.0416699999999999</v>
      </c>
      <c r="N36">
        <v>8.3944399999999995</v>
      </c>
      <c r="O36">
        <v>73.559399999999997</v>
      </c>
      <c r="P36">
        <v>237.31800000000001</v>
      </c>
      <c r="Q36">
        <v>478.56</v>
      </c>
      <c r="R36">
        <v>1216.76</v>
      </c>
      <c r="S36">
        <v>28239.4</v>
      </c>
      <c r="T36">
        <v>0</v>
      </c>
      <c r="U36">
        <v>0</v>
      </c>
      <c r="V36" t="s">
        <v>31</v>
      </c>
    </row>
    <row r="37" spans="1:22" x14ac:dyDescent="0.35">
      <c r="A37" t="s">
        <v>0</v>
      </c>
      <c r="B37" t="s">
        <v>1</v>
      </c>
      <c r="C37" t="s">
        <v>16</v>
      </c>
      <c r="D37" t="s">
        <v>33</v>
      </c>
      <c r="E37">
        <v>7.1704299999999996</v>
      </c>
      <c r="F37">
        <v>9.5275099999999995</v>
      </c>
      <c r="G37">
        <v>10.008699999999999</v>
      </c>
      <c r="H37">
        <v>0</v>
      </c>
      <c r="I37">
        <v>0</v>
      </c>
      <c r="J37">
        <v>16.397200000000002</v>
      </c>
      <c r="K37">
        <v>18.219000000000001</v>
      </c>
      <c r="L37">
        <v>16.075500000000002</v>
      </c>
      <c r="M37">
        <v>16.022200000000002</v>
      </c>
      <c r="N37">
        <v>16.176500000000001</v>
      </c>
      <c r="O37">
        <v>16.4238</v>
      </c>
      <c r="P37">
        <v>16.594100000000001</v>
      </c>
      <c r="Q37">
        <v>16.674499999999998</v>
      </c>
      <c r="R37">
        <v>16.767299999999999</v>
      </c>
      <c r="S37">
        <v>16.819500000000001</v>
      </c>
      <c r="T37">
        <v>0</v>
      </c>
      <c r="U37">
        <v>0</v>
      </c>
      <c r="V37" t="s">
        <v>31</v>
      </c>
    </row>
    <row r="38" spans="1:22" x14ac:dyDescent="0.35">
      <c r="A38" t="s">
        <v>8</v>
      </c>
      <c r="B38" t="s">
        <v>1</v>
      </c>
      <c r="C38" t="s">
        <v>16</v>
      </c>
      <c r="D38" t="s">
        <v>33</v>
      </c>
      <c r="E38">
        <v>7.1704299999999996</v>
      </c>
      <c r="F38">
        <v>9.5275099999999995</v>
      </c>
      <c r="G38">
        <v>10.008699999999999</v>
      </c>
      <c r="H38">
        <v>0</v>
      </c>
      <c r="I38">
        <v>0</v>
      </c>
      <c r="J38">
        <v>16.397099999999998</v>
      </c>
      <c r="K38">
        <v>18.218699999999998</v>
      </c>
      <c r="L38">
        <v>16.0749</v>
      </c>
      <c r="M38">
        <v>16.0214</v>
      </c>
      <c r="N38">
        <v>19.3672</v>
      </c>
      <c r="O38">
        <v>89.861000000000004</v>
      </c>
      <c r="P38">
        <v>157.07599999999999</v>
      </c>
      <c r="Q38">
        <v>255.83600000000001</v>
      </c>
      <c r="R38">
        <v>558.24900000000002</v>
      </c>
      <c r="S38">
        <v>11626.3</v>
      </c>
      <c r="T38">
        <v>0</v>
      </c>
      <c r="U38">
        <v>0</v>
      </c>
      <c r="V38" t="s">
        <v>31</v>
      </c>
    </row>
    <row r="39" spans="1:22" x14ac:dyDescent="0.35">
      <c r="A39" t="s">
        <v>0</v>
      </c>
      <c r="B39" t="s">
        <v>1</v>
      </c>
      <c r="C39" t="s">
        <v>16</v>
      </c>
      <c r="D39" t="s">
        <v>34</v>
      </c>
      <c r="E39">
        <v>7.6078400000000004</v>
      </c>
      <c r="F39">
        <v>7.6963999999999997</v>
      </c>
      <c r="G39">
        <v>3.71225</v>
      </c>
      <c r="H39">
        <v>4.0193000000000003</v>
      </c>
      <c r="I39">
        <v>5.3533900000000001</v>
      </c>
      <c r="J39">
        <v>3.6695799999999998</v>
      </c>
      <c r="K39">
        <v>3.69198</v>
      </c>
      <c r="L39">
        <v>3.71882</v>
      </c>
      <c r="M39">
        <v>3.7498499999999999</v>
      </c>
      <c r="N39">
        <v>3.7846600000000001</v>
      </c>
      <c r="O39">
        <v>3.8230900000000001</v>
      </c>
      <c r="P39">
        <v>3.8734299999999999</v>
      </c>
      <c r="Q39">
        <v>3.9274499999999999</v>
      </c>
      <c r="R39">
        <v>3.9852599999999998</v>
      </c>
      <c r="S39">
        <v>4.0251000000000001</v>
      </c>
      <c r="T39">
        <v>0</v>
      </c>
      <c r="U39">
        <v>0</v>
      </c>
      <c r="V39" t="s">
        <v>31</v>
      </c>
    </row>
    <row r="40" spans="1:22" x14ac:dyDescent="0.35">
      <c r="A40" t="s">
        <v>8</v>
      </c>
      <c r="B40" t="s">
        <v>1</v>
      </c>
      <c r="C40" t="s">
        <v>16</v>
      </c>
      <c r="D40" t="s">
        <v>34</v>
      </c>
      <c r="E40">
        <v>7.6078400000000004</v>
      </c>
      <c r="F40">
        <v>7.6963999999999997</v>
      </c>
      <c r="G40">
        <v>3.71225</v>
      </c>
      <c r="H40">
        <v>4.0193000000000003</v>
      </c>
      <c r="I40">
        <v>5.35337</v>
      </c>
      <c r="J40">
        <v>3.6695500000000001</v>
      </c>
      <c r="K40">
        <v>3.6919300000000002</v>
      </c>
      <c r="L40">
        <v>3.71875</v>
      </c>
      <c r="M40">
        <v>3.7497699999999998</v>
      </c>
      <c r="N40">
        <v>3.79115</v>
      </c>
      <c r="O40">
        <v>3.8526799999999999</v>
      </c>
      <c r="P40">
        <v>3.9422899999999998</v>
      </c>
      <c r="Q40">
        <v>4.0217499999999999</v>
      </c>
      <c r="R40">
        <v>4.0982200000000004</v>
      </c>
      <c r="S40">
        <v>4.1848200000000002</v>
      </c>
      <c r="T40">
        <v>0</v>
      </c>
      <c r="U40">
        <v>0</v>
      </c>
      <c r="V40" t="s">
        <v>31</v>
      </c>
    </row>
    <row r="41" spans="1:22" x14ac:dyDescent="0.35">
      <c r="A41" t="s">
        <v>0</v>
      </c>
      <c r="B41" t="s">
        <v>1</v>
      </c>
      <c r="C41" t="s">
        <v>16</v>
      </c>
      <c r="D41" t="s">
        <v>35</v>
      </c>
      <c r="E41">
        <v>26.571999999999999</v>
      </c>
      <c r="F41">
        <v>27.753799999999998</v>
      </c>
      <c r="G41">
        <v>49.0077</v>
      </c>
      <c r="H41">
        <v>45.305900000000001</v>
      </c>
      <c r="I41">
        <v>45.141399999999997</v>
      </c>
      <c r="J41">
        <v>45.026499999999999</v>
      </c>
      <c r="K41">
        <v>44.936100000000003</v>
      </c>
      <c r="L41">
        <v>44.927900000000001</v>
      </c>
      <c r="M41">
        <v>45.023000000000003</v>
      </c>
      <c r="N41">
        <v>45.117100000000001</v>
      </c>
      <c r="O41">
        <v>45.027500000000003</v>
      </c>
      <c r="P41">
        <v>44.835799999999999</v>
      </c>
      <c r="Q41">
        <v>44.628999999999998</v>
      </c>
      <c r="R41">
        <v>44.4985</v>
      </c>
      <c r="S41">
        <v>44.423400000000001</v>
      </c>
      <c r="T41">
        <v>0</v>
      </c>
      <c r="U41">
        <v>0</v>
      </c>
      <c r="V41" t="s">
        <v>31</v>
      </c>
    </row>
    <row r="42" spans="1:22" x14ac:dyDescent="0.35">
      <c r="A42" t="s">
        <v>8</v>
      </c>
      <c r="B42" t="s">
        <v>1</v>
      </c>
      <c r="C42" t="s">
        <v>16</v>
      </c>
      <c r="D42" t="s">
        <v>35</v>
      </c>
      <c r="E42">
        <v>26.571999999999999</v>
      </c>
      <c r="F42">
        <v>27.753799999999998</v>
      </c>
      <c r="G42">
        <v>49.0077</v>
      </c>
      <c r="H42">
        <v>45.308199999999999</v>
      </c>
      <c r="I42">
        <v>45.144500000000001</v>
      </c>
      <c r="J42">
        <v>45.026899999999998</v>
      </c>
      <c r="K42">
        <v>44.934399999999997</v>
      </c>
      <c r="L42">
        <v>44.924500000000002</v>
      </c>
      <c r="M42">
        <v>45.018300000000004</v>
      </c>
      <c r="N42">
        <v>45.381500000000003</v>
      </c>
      <c r="O42">
        <v>96.157700000000006</v>
      </c>
      <c r="P42">
        <v>219.76499999999999</v>
      </c>
      <c r="Q42">
        <v>405.178</v>
      </c>
      <c r="R42">
        <v>978.00900000000001</v>
      </c>
      <c r="S42">
        <v>21231.9</v>
      </c>
      <c r="T42">
        <v>0</v>
      </c>
      <c r="U42">
        <v>0</v>
      </c>
      <c r="V42" t="s">
        <v>31</v>
      </c>
    </row>
    <row r="43" spans="1:22" x14ac:dyDescent="0.35">
      <c r="A43" t="s">
        <v>0</v>
      </c>
      <c r="B43" t="s">
        <v>1</v>
      </c>
      <c r="C43" t="s">
        <v>16</v>
      </c>
      <c r="D43" t="s">
        <v>36</v>
      </c>
      <c r="E43">
        <v>0</v>
      </c>
      <c r="F43">
        <v>9.7756399999999992</v>
      </c>
      <c r="G43">
        <v>13.2272</v>
      </c>
      <c r="H43">
        <v>3.1055199999999998</v>
      </c>
      <c r="I43">
        <v>4.0469400000000002</v>
      </c>
      <c r="J43">
        <v>3.2365499999999998</v>
      </c>
      <c r="K43">
        <v>2.9535300000000002</v>
      </c>
      <c r="L43">
        <v>2.77094</v>
      </c>
      <c r="M43">
        <v>2.7466200000000001</v>
      </c>
      <c r="N43">
        <v>2.9345400000000001</v>
      </c>
      <c r="O43">
        <v>2.9380799999999998</v>
      </c>
      <c r="P43">
        <v>3.0438700000000001</v>
      </c>
      <c r="Q43">
        <v>3.0460099999999999</v>
      </c>
      <c r="R43">
        <v>3.1808800000000002</v>
      </c>
      <c r="S43">
        <v>3.2352400000000001</v>
      </c>
      <c r="T43">
        <v>0</v>
      </c>
      <c r="U43">
        <v>0</v>
      </c>
      <c r="V43" t="s">
        <v>31</v>
      </c>
    </row>
    <row r="44" spans="1:22" x14ac:dyDescent="0.35">
      <c r="A44" t="s">
        <v>8</v>
      </c>
      <c r="B44" t="s">
        <v>1</v>
      </c>
      <c r="C44" t="s">
        <v>16</v>
      </c>
      <c r="D44" t="s">
        <v>36</v>
      </c>
      <c r="E44">
        <v>0</v>
      </c>
      <c r="F44">
        <v>9.7756399999999992</v>
      </c>
      <c r="G44">
        <v>13.2272</v>
      </c>
      <c r="H44">
        <v>3.1055199999999998</v>
      </c>
      <c r="I44">
        <v>4.0469400000000002</v>
      </c>
      <c r="J44">
        <v>3.2365499999999998</v>
      </c>
      <c r="K44">
        <v>2.9535300000000002</v>
      </c>
      <c r="L44">
        <v>2.77094</v>
      </c>
      <c r="M44">
        <v>2.7466200000000001</v>
      </c>
      <c r="N44">
        <v>2.9345500000000002</v>
      </c>
      <c r="O44">
        <v>2.9380899999999999</v>
      </c>
      <c r="P44">
        <v>3.0438800000000001</v>
      </c>
      <c r="Q44">
        <v>3.04603</v>
      </c>
      <c r="R44">
        <v>3.18092</v>
      </c>
      <c r="S44">
        <v>3.23529</v>
      </c>
      <c r="T44">
        <v>0</v>
      </c>
      <c r="U44">
        <v>0</v>
      </c>
      <c r="V44" t="s">
        <v>31</v>
      </c>
    </row>
    <row r="45" spans="1:22" x14ac:dyDescent="0.35">
      <c r="A45" t="s">
        <v>0</v>
      </c>
      <c r="B45" t="s">
        <v>1</v>
      </c>
      <c r="C45" t="s">
        <v>16</v>
      </c>
      <c r="D45" t="s">
        <v>37</v>
      </c>
      <c r="E45">
        <v>0.72676099999999999</v>
      </c>
      <c r="F45">
        <v>0.72699599999999998</v>
      </c>
      <c r="G45">
        <v>1.84535</v>
      </c>
      <c r="H45">
        <v>2.7714500000000002</v>
      </c>
      <c r="I45">
        <v>3.9673799999999999</v>
      </c>
      <c r="J45">
        <v>3.9543699999999999</v>
      </c>
      <c r="K45">
        <v>3.88998</v>
      </c>
      <c r="L45">
        <v>3.8906399999999999</v>
      </c>
      <c r="M45">
        <v>3.89079</v>
      </c>
      <c r="N45">
        <v>3.9850099999999999</v>
      </c>
      <c r="O45">
        <v>3.9868700000000001</v>
      </c>
      <c r="P45">
        <v>4.0478500000000004</v>
      </c>
      <c r="Q45">
        <v>4.0478500000000004</v>
      </c>
      <c r="R45">
        <v>4.1267100000000001</v>
      </c>
      <c r="S45">
        <v>4.2085600000000003</v>
      </c>
      <c r="T45">
        <v>0</v>
      </c>
      <c r="U45">
        <v>0</v>
      </c>
      <c r="V45" t="s">
        <v>31</v>
      </c>
    </row>
    <row r="46" spans="1:22" x14ac:dyDescent="0.35">
      <c r="A46" t="s">
        <v>8</v>
      </c>
      <c r="B46" t="s">
        <v>1</v>
      </c>
      <c r="C46" t="s">
        <v>16</v>
      </c>
      <c r="D46" t="s">
        <v>37</v>
      </c>
      <c r="E46">
        <v>0.72676099999999999</v>
      </c>
      <c r="F46">
        <v>0.72699499999999995</v>
      </c>
      <c r="G46">
        <v>1.84535</v>
      </c>
      <c r="H46">
        <v>2.7714500000000002</v>
      </c>
      <c r="I46">
        <v>3.9673799999999999</v>
      </c>
      <c r="J46">
        <v>3.9543599999999999</v>
      </c>
      <c r="K46">
        <v>3.88998</v>
      </c>
      <c r="L46">
        <v>3.8906399999999999</v>
      </c>
      <c r="M46">
        <v>3.89079</v>
      </c>
      <c r="N46">
        <v>3.98502</v>
      </c>
      <c r="O46">
        <v>4.2460899999999997</v>
      </c>
      <c r="P46">
        <v>6.2343000000000002</v>
      </c>
      <c r="Q46">
        <v>7.1634000000000002</v>
      </c>
      <c r="R46">
        <v>7.3357400000000004</v>
      </c>
      <c r="S46">
        <v>4.6275700000000004</v>
      </c>
      <c r="T46">
        <v>0</v>
      </c>
      <c r="U46">
        <v>0</v>
      </c>
      <c r="V46" t="s">
        <v>31</v>
      </c>
    </row>
    <row r="49" spans="6:6" x14ac:dyDescent="0.35">
      <c r="F49" t="s">
        <v>38</v>
      </c>
    </row>
    <row r="50" spans="6:6" x14ac:dyDescent="0.35">
      <c r="F50" t="s">
        <v>39</v>
      </c>
    </row>
    <row r="51" spans="6:6" x14ac:dyDescent="0.35">
      <c r="F51" t="s">
        <v>40</v>
      </c>
    </row>
    <row r="52" spans="6:6" x14ac:dyDescent="0.35">
      <c r="F52" t="s">
        <v>41</v>
      </c>
    </row>
    <row r="53" spans="6:6" x14ac:dyDescent="0.35">
      <c r="F53" t="s">
        <v>42</v>
      </c>
    </row>
    <row r="54" spans="6:6" x14ac:dyDescent="0.35">
      <c r="F54" t="s">
        <v>43</v>
      </c>
    </row>
    <row r="55" spans="6:6" x14ac:dyDescent="0.35">
      <c r="F55" t="s">
        <v>44</v>
      </c>
    </row>
    <row r="56" spans="6:6" x14ac:dyDescent="0.35">
      <c r="F56" t="s">
        <v>45</v>
      </c>
    </row>
    <row r="57" spans="6:6" x14ac:dyDescent="0.35">
      <c r="F57" t="s">
        <v>46</v>
      </c>
    </row>
    <row r="58" spans="6:6" x14ac:dyDescent="0.35">
      <c r="F58" t="s">
        <v>47</v>
      </c>
    </row>
    <row r="59" spans="6:6" x14ac:dyDescent="0.35">
      <c r="F59" t="s">
        <v>48</v>
      </c>
    </row>
    <row r="60" spans="6:6" x14ac:dyDescent="0.35">
      <c r="F60" t="s">
        <v>49</v>
      </c>
    </row>
    <row r="61" spans="6:6" x14ac:dyDescent="0.35">
      <c r="F61" t="s">
        <v>50</v>
      </c>
    </row>
    <row r="62" spans="6:6" x14ac:dyDescent="0.35">
      <c r="F62" t="s">
        <v>51</v>
      </c>
    </row>
    <row r="63" spans="6:6" x14ac:dyDescent="0.35">
      <c r="F63" t="s">
        <v>52</v>
      </c>
    </row>
    <row r="64" spans="6:6" x14ac:dyDescent="0.35">
      <c r="F64" t="s">
        <v>53</v>
      </c>
    </row>
    <row r="65" spans="6:6" x14ac:dyDescent="0.35">
      <c r="F65" t="s">
        <v>54</v>
      </c>
    </row>
    <row r="66" spans="6:6" x14ac:dyDescent="0.35">
      <c r="F66" t="s">
        <v>55</v>
      </c>
    </row>
    <row r="67" spans="6:6" x14ac:dyDescent="0.35">
      <c r="F67" t="s">
        <v>56</v>
      </c>
    </row>
    <row r="68" spans="6:6" x14ac:dyDescent="0.35">
      <c r="F68" t="s">
        <v>57</v>
      </c>
    </row>
    <row r="69" spans="6:6" x14ac:dyDescent="0.35">
      <c r="F69" t="s">
        <v>58</v>
      </c>
    </row>
    <row r="70" spans="6:6" x14ac:dyDescent="0.35">
      <c r="F70" t="s">
        <v>59</v>
      </c>
    </row>
    <row r="71" spans="6:6" x14ac:dyDescent="0.35">
      <c r="F71" t="s">
        <v>60</v>
      </c>
    </row>
    <row r="72" spans="6:6" x14ac:dyDescent="0.35">
      <c r="F72" t="s">
        <v>61</v>
      </c>
    </row>
    <row r="73" spans="6:6" x14ac:dyDescent="0.35">
      <c r="F73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opLeftCell="A14" workbookViewId="0">
      <selection activeCell="K14" sqref="K14:P14"/>
    </sheetView>
  </sheetViews>
  <sheetFormatPr defaultRowHeight="14.5" x14ac:dyDescent="0.35"/>
  <cols>
    <col min="1" max="1" width="22.54296875" customWidth="1"/>
  </cols>
  <sheetData>
    <row r="1" spans="1:22" x14ac:dyDescent="0.35">
      <c r="A1" t="s">
        <v>25</v>
      </c>
    </row>
    <row r="2" spans="1:22" x14ac:dyDescent="0.35">
      <c r="A2" t="s">
        <v>26</v>
      </c>
      <c r="B2" t="s">
        <v>27</v>
      </c>
      <c r="C2" t="s">
        <v>28</v>
      </c>
      <c r="D2" t="s">
        <v>29</v>
      </c>
      <c r="E2">
        <v>1990</v>
      </c>
      <c r="F2">
        <v>2005</v>
      </c>
      <c r="G2">
        <v>2010</v>
      </c>
      <c r="H2">
        <v>2015</v>
      </c>
      <c r="I2">
        <v>2020</v>
      </c>
      <c r="J2">
        <v>2025</v>
      </c>
      <c r="K2">
        <v>2030</v>
      </c>
      <c r="L2">
        <v>2035</v>
      </c>
      <c r="M2">
        <v>2040</v>
      </c>
      <c r="N2">
        <v>2045</v>
      </c>
      <c r="O2">
        <v>2050</v>
      </c>
      <c r="P2">
        <v>2055</v>
      </c>
      <c r="Q2">
        <v>2060</v>
      </c>
      <c r="R2">
        <v>2065</v>
      </c>
      <c r="S2">
        <v>2070</v>
      </c>
      <c r="T2">
        <v>2080</v>
      </c>
      <c r="U2">
        <v>2095</v>
      </c>
      <c r="V2" t="s">
        <v>30</v>
      </c>
    </row>
    <row r="3" spans="1:22" x14ac:dyDescent="0.35">
      <c r="A3" t="s">
        <v>63</v>
      </c>
      <c r="B3" t="s">
        <v>1</v>
      </c>
      <c r="C3" t="s">
        <v>16</v>
      </c>
      <c r="D3" t="s">
        <v>17</v>
      </c>
      <c r="E3">
        <v>0</v>
      </c>
      <c r="F3">
        <v>19.646100000000001</v>
      </c>
      <c r="G3">
        <v>21.577000000000002</v>
      </c>
      <c r="H3">
        <v>10.200699999999999</v>
      </c>
      <c r="I3">
        <v>9.8550400000000007</v>
      </c>
      <c r="J3">
        <v>9.7669099999999993</v>
      </c>
      <c r="K3">
        <v>9.6068599999999993</v>
      </c>
      <c r="L3">
        <v>41.625599999999999</v>
      </c>
      <c r="M3">
        <v>530.07399999999996</v>
      </c>
      <c r="N3">
        <v>5745.33</v>
      </c>
      <c r="O3">
        <v>202881</v>
      </c>
      <c r="P3">
        <v>152768</v>
      </c>
      <c r="Q3">
        <v>135989</v>
      </c>
      <c r="R3">
        <v>148043</v>
      </c>
      <c r="S3">
        <v>177087</v>
      </c>
      <c r="T3">
        <v>0</v>
      </c>
      <c r="U3">
        <v>0</v>
      </c>
      <c r="V3" t="s">
        <v>31</v>
      </c>
    </row>
    <row r="4" spans="1:22" x14ac:dyDescent="0.35">
      <c r="A4" t="s">
        <v>8</v>
      </c>
      <c r="B4" t="s">
        <v>1</v>
      </c>
      <c r="C4" t="s">
        <v>16</v>
      </c>
      <c r="D4" t="s">
        <v>17</v>
      </c>
      <c r="E4">
        <v>0</v>
      </c>
      <c r="F4">
        <v>19.646100000000001</v>
      </c>
      <c r="G4">
        <v>21.577000000000002</v>
      </c>
      <c r="H4">
        <v>10.200699999999999</v>
      </c>
      <c r="I4">
        <v>9.8550400000000007</v>
      </c>
      <c r="J4">
        <v>9.7669099999999993</v>
      </c>
      <c r="K4">
        <v>9.6068599999999993</v>
      </c>
      <c r="L4">
        <v>9.4959399999999992</v>
      </c>
      <c r="M4">
        <v>9.5619399999999999</v>
      </c>
      <c r="N4">
        <v>17.484100000000002</v>
      </c>
      <c r="O4">
        <v>81.374499999999998</v>
      </c>
      <c r="P4">
        <v>233.863</v>
      </c>
      <c r="Q4">
        <v>440.25900000000001</v>
      </c>
      <c r="R4">
        <v>1092.57</v>
      </c>
      <c r="S4">
        <v>25003</v>
      </c>
      <c r="T4">
        <v>0</v>
      </c>
      <c r="U4">
        <v>0</v>
      </c>
      <c r="V4" t="s">
        <v>31</v>
      </c>
    </row>
    <row r="5" spans="1:22" x14ac:dyDescent="0.35">
      <c r="A5" t="s">
        <v>63</v>
      </c>
      <c r="B5" t="s">
        <v>1</v>
      </c>
      <c r="C5" t="s">
        <v>16</v>
      </c>
      <c r="D5" t="s">
        <v>32</v>
      </c>
      <c r="E5">
        <v>12.6965</v>
      </c>
      <c r="F5">
        <v>12.958</v>
      </c>
      <c r="G5">
        <v>4.0764300000000002</v>
      </c>
      <c r="H5">
        <v>4.30755</v>
      </c>
      <c r="I5">
        <v>5.1484899999999998</v>
      </c>
      <c r="J5">
        <v>5.1780400000000002</v>
      </c>
      <c r="K5">
        <v>5.0130999999999997</v>
      </c>
      <c r="L5">
        <v>31.0428</v>
      </c>
      <c r="M5">
        <v>504.94299999999998</v>
      </c>
      <c r="N5">
        <v>5774.21</v>
      </c>
      <c r="O5">
        <v>210855</v>
      </c>
      <c r="P5">
        <v>162961</v>
      </c>
      <c r="Q5">
        <v>148124</v>
      </c>
      <c r="R5">
        <v>164612</v>
      </c>
      <c r="S5">
        <v>200004</v>
      </c>
      <c r="T5">
        <v>0</v>
      </c>
      <c r="U5">
        <v>0</v>
      </c>
      <c r="V5" t="s">
        <v>31</v>
      </c>
    </row>
    <row r="6" spans="1:22" x14ac:dyDescent="0.35">
      <c r="A6" t="s">
        <v>8</v>
      </c>
      <c r="B6" t="s">
        <v>1</v>
      </c>
      <c r="C6" t="s">
        <v>16</v>
      </c>
      <c r="D6" t="s">
        <v>32</v>
      </c>
      <c r="E6">
        <v>12.6965</v>
      </c>
      <c r="F6">
        <v>12.958</v>
      </c>
      <c r="G6">
        <v>4.0764300000000002</v>
      </c>
      <c r="H6">
        <v>4.30755</v>
      </c>
      <c r="I6">
        <v>5.1484899999999998</v>
      </c>
      <c r="J6">
        <v>5.1780400000000002</v>
      </c>
      <c r="K6">
        <v>5.0130999999999997</v>
      </c>
      <c r="L6">
        <v>5.0308599999999997</v>
      </c>
      <c r="M6">
        <v>5.0416699999999999</v>
      </c>
      <c r="N6">
        <v>8.3944399999999995</v>
      </c>
      <c r="O6">
        <v>73.559399999999997</v>
      </c>
      <c r="P6">
        <v>237.31800000000001</v>
      </c>
      <c r="Q6">
        <v>478.56</v>
      </c>
      <c r="R6">
        <v>1216.76</v>
      </c>
      <c r="S6">
        <v>28239.4</v>
      </c>
      <c r="T6">
        <v>0</v>
      </c>
      <c r="U6">
        <v>0</v>
      </c>
      <c r="V6" t="s">
        <v>31</v>
      </c>
    </row>
    <row r="7" spans="1:22" x14ac:dyDescent="0.35">
      <c r="A7" t="s">
        <v>63</v>
      </c>
      <c r="B7" t="s">
        <v>1</v>
      </c>
      <c r="C7" t="s">
        <v>16</v>
      </c>
      <c r="D7" t="s">
        <v>33</v>
      </c>
      <c r="E7">
        <v>7.1704299999999996</v>
      </c>
      <c r="F7">
        <v>9.5275099999999995</v>
      </c>
      <c r="G7">
        <v>10.008699999999999</v>
      </c>
      <c r="H7">
        <v>0</v>
      </c>
      <c r="I7">
        <v>0</v>
      </c>
      <c r="J7">
        <v>16.397099999999998</v>
      </c>
      <c r="K7">
        <v>18.218699999999998</v>
      </c>
      <c r="L7">
        <v>75.859700000000004</v>
      </c>
      <c r="M7">
        <v>266.20699999999999</v>
      </c>
      <c r="N7">
        <v>2424.6</v>
      </c>
      <c r="O7">
        <v>86422.399999999994</v>
      </c>
      <c r="P7">
        <v>66806</v>
      </c>
      <c r="Q7">
        <v>60729.2</v>
      </c>
      <c r="R7">
        <v>67482.2</v>
      </c>
      <c r="S7">
        <v>81978.2</v>
      </c>
      <c r="T7">
        <v>0</v>
      </c>
      <c r="U7">
        <v>0</v>
      </c>
      <c r="V7" t="s">
        <v>31</v>
      </c>
    </row>
    <row r="8" spans="1:22" x14ac:dyDescent="0.35">
      <c r="A8" t="s">
        <v>8</v>
      </c>
      <c r="B8" t="s">
        <v>1</v>
      </c>
      <c r="C8" t="s">
        <v>16</v>
      </c>
      <c r="D8" t="s">
        <v>33</v>
      </c>
      <c r="E8">
        <v>7.1704299999999996</v>
      </c>
      <c r="F8">
        <v>9.5275099999999995</v>
      </c>
      <c r="G8">
        <v>10.008699999999999</v>
      </c>
      <c r="H8">
        <v>0</v>
      </c>
      <c r="I8">
        <v>0</v>
      </c>
      <c r="J8">
        <v>16.397099999999998</v>
      </c>
      <c r="K8">
        <v>18.218699999999998</v>
      </c>
      <c r="L8">
        <v>16.0749</v>
      </c>
      <c r="M8">
        <v>16.0214</v>
      </c>
      <c r="N8">
        <v>19.3672</v>
      </c>
      <c r="O8">
        <v>89.861000000000004</v>
      </c>
      <c r="P8">
        <v>157.07599999999999</v>
      </c>
      <c r="Q8">
        <v>255.83600000000001</v>
      </c>
      <c r="R8">
        <v>558.24900000000002</v>
      </c>
      <c r="S8">
        <v>11626.3</v>
      </c>
      <c r="T8">
        <v>0</v>
      </c>
      <c r="U8">
        <v>0</v>
      </c>
      <c r="V8" t="s">
        <v>31</v>
      </c>
    </row>
    <row r="9" spans="1:22" x14ac:dyDescent="0.35">
      <c r="A9" t="s">
        <v>63</v>
      </c>
      <c r="B9" t="s">
        <v>1</v>
      </c>
      <c r="C9" t="s">
        <v>16</v>
      </c>
      <c r="D9" t="s">
        <v>34</v>
      </c>
      <c r="E9">
        <v>7.6078400000000004</v>
      </c>
      <c r="F9">
        <v>7.6963999999999997</v>
      </c>
      <c r="G9">
        <v>3.71225</v>
      </c>
      <c r="H9">
        <v>4.0193000000000003</v>
      </c>
      <c r="I9">
        <v>5.35337</v>
      </c>
      <c r="J9">
        <v>3.6695500000000001</v>
      </c>
      <c r="K9">
        <v>3.6919300000000002</v>
      </c>
      <c r="L9">
        <v>3.7190599999999998</v>
      </c>
      <c r="M9">
        <v>3.7505799999999998</v>
      </c>
      <c r="N9">
        <v>3.79271</v>
      </c>
      <c r="O9">
        <v>3.8534299999999999</v>
      </c>
      <c r="P9">
        <v>3.9424800000000002</v>
      </c>
      <c r="Q9">
        <v>4.0213299999999998</v>
      </c>
      <c r="R9">
        <v>4.0976299999999997</v>
      </c>
      <c r="S9">
        <v>4.1848200000000002</v>
      </c>
      <c r="T9">
        <v>0</v>
      </c>
      <c r="U9">
        <v>0</v>
      </c>
      <c r="V9" t="s">
        <v>31</v>
      </c>
    </row>
    <row r="10" spans="1:22" x14ac:dyDescent="0.35">
      <c r="A10" t="s">
        <v>8</v>
      </c>
      <c r="B10" t="s">
        <v>1</v>
      </c>
      <c r="C10" t="s">
        <v>16</v>
      </c>
      <c r="D10" t="s">
        <v>34</v>
      </c>
      <c r="E10">
        <v>7.6078400000000004</v>
      </c>
      <c r="F10">
        <v>7.6963999999999997</v>
      </c>
      <c r="G10">
        <v>3.71225</v>
      </c>
      <c r="H10">
        <v>4.0193000000000003</v>
      </c>
      <c r="I10">
        <v>5.35337</v>
      </c>
      <c r="J10">
        <v>3.6695500000000001</v>
      </c>
      <c r="K10">
        <v>3.6919300000000002</v>
      </c>
      <c r="L10">
        <v>3.71875</v>
      </c>
      <c r="M10">
        <v>3.7497699999999998</v>
      </c>
      <c r="N10">
        <v>3.79115</v>
      </c>
      <c r="O10">
        <v>3.8526799999999999</v>
      </c>
      <c r="P10">
        <v>3.9422899999999998</v>
      </c>
      <c r="Q10">
        <v>4.0217499999999999</v>
      </c>
      <c r="R10">
        <v>4.0982200000000004</v>
      </c>
      <c r="S10">
        <v>4.1848200000000002</v>
      </c>
      <c r="T10">
        <v>0</v>
      </c>
      <c r="U10">
        <v>0</v>
      </c>
      <c r="V10" t="s">
        <v>31</v>
      </c>
    </row>
    <row r="11" spans="1:22" x14ac:dyDescent="0.35">
      <c r="A11" t="s">
        <v>63</v>
      </c>
      <c r="B11" t="s">
        <v>1</v>
      </c>
      <c r="C11" t="s">
        <v>16</v>
      </c>
      <c r="D11" t="s">
        <v>35</v>
      </c>
      <c r="E11">
        <v>26.571999999999999</v>
      </c>
      <c r="F11">
        <v>27.753799999999998</v>
      </c>
      <c r="G11">
        <v>49.0077</v>
      </c>
      <c r="H11">
        <v>45.308199999999999</v>
      </c>
      <c r="I11">
        <v>45.144500000000001</v>
      </c>
      <c r="J11">
        <v>45.026899999999998</v>
      </c>
      <c r="K11">
        <v>44.934399999999997</v>
      </c>
      <c r="L11">
        <v>56.334200000000003</v>
      </c>
      <c r="M11">
        <v>322.42200000000003</v>
      </c>
      <c r="N11">
        <v>3184.46</v>
      </c>
      <c r="O11">
        <v>111916</v>
      </c>
      <c r="P11">
        <v>84746.9</v>
      </c>
      <c r="Q11">
        <v>75760.7</v>
      </c>
      <c r="R11">
        <v>83005.5</v>
      </c>
      <c r="S11">
        <v>104619</v>
      </c>
      <c r="T11">
        <v>0</v>
      </c>
      <c r="U11">
        <v>0</v>
      </c>
      <c r="V11" t="s">
        <v>31</v>
      </c>
    </row>
    <row r="12" spans="1:22" x14ac:dyDescent="0.35">
      <c r="A12" t="s">
        <v>8</v>
      </c>
      <c r="B12" t="s">
        <v>1</v>
      </c>
      <c r="C12" t="s">
        <v>16</v>
      </c>
      <c r="D12" t="s">
        <v>35</v>
      </c>
      <c r="E12">
        <v>26.571999999999999</v>
      </c>
      <c r="F12">
        <v>27.753799999999998</v>
      </c>
      <c r="G12">
        <v>49.0077</v>
      </c>
      <c r="H12">
        <v>45.308199999999999</v>
      </c>
      <c r="I12">
        <v>45.144500000000001</v>
      </c>
      <c r="J12">
        <v>45.026899999999998</v>
      </c>
      <c r="K12">
        <v>44.934399999999997</v>
      </c>
      <c r="L12">
        <v>44.924500000000002</v>
      </c>
      <c r="M12">
        <v>45.018300000000004</v>
      </c>
      <c r="N12">
        <v>45.381500000000003</v>
      </c>
      <c r="O12">
        <v>96.157700000000006</v>
      </c>
      <c r="P12">
        <v>219.76499999999999</v>
      </c>
      <c r="Q12">
        <v>405.178</v>
      </c>
      <c r="R12">
        <v>978.00900000000001</v>
      </c>
      <c r="S12">
        <v>21231.9</v>
      </c>
      <c r="T12">
        <v>0</v>
      </c>
      <c r="U12">
        <v>0</v>
      </c>
      <c r="V12" t="s">
        <v>31</v>
      </c>
    </row>
    <row r="13" spans="1:22" x14ac:dyDescent="0.35">
      <c r="A13" t="s">
        <v>63</v>
      </c>
      <c r="B13" t="s">
        <v>1</v>
      </c>
      <c r="C13" t="s">
        <v>16</v>
      </c>
      <c r="D13" t="s">
        <v>36</v>
      </c>
      <c r="E13">
        <v>0</v>
      </c>
      <c r="F13">
        <v>9.7756399999999992</v>
      </c>
      <c r="G13">
        <v>13.2272</v>
      </c>
      <c r="H13">
        <v>3.1055199999999998</v>
      </c>
      <c r="I13">
        <v>4.0469400000000002</v>
      </c>
      <c r="J13">
        <v>3.2365499999999998</v>
      </c>
      <c r="K13">
        <v>2.9535300000000002</v>
      </c>
      <c r="L13">
        <v>2.77094</v>
      </c>
      <c r="M13">
        <v>2.7466300000000001</v>
      </c>
      <c r="N13">
        <v>2.9345699999999999</v>
      </c>
      <c r="O13">
        <v>3.1727300000000001</v>
      </c>
      <c r="P13">
        <v>3.86436</v>
      </c>
      <c r="Q13">
        <v>3.2770199999999998</v>
      </c>
      <c r="R13">
        <v>3.18702</v>
      </c>
      <c r="S13">
        <v>3.2352599999999998</v>
      </c>
      <c r="T13">
        <v>0</v>
      </c>
      <c r="U13">
        <v>0</v>
      </c>
      <c r="V13" t="s">
        <v>31</v>
      </c>
    </row>
    <row r="14" spans="1:22" x14ac:dyDescent="0.35">
      <c r="A14" t="s">
        <v>8</v>
      </c>
      <c r="B14" t="s">
        <v>1</v>
      </c>
      <c r="C14" t="s">
        <v>16</v>
      </c>
      <c r="D14" t="s">
        <v>36</v>
      </c>
      <c r="E14">
        <v>0</v>
      </c>
      <c r="F14">
        <v>9.7756399999999992</v>
      </c>
      <c r="G14">
        <v>13.2272</v>
      </c>
      <c r="H14">
        <v>3.1055199999999998</v>
      </c>
      <c r="I14">
        <v>4.0469400000000002</v>
      </c>
      <c r="J14">
        <v>3.2365499999999998</v>
      </c>
      <c r="K14">
        <v>2.9535300000000002</v>
      </c>
      <c r="L14">
        <v>2.77094</v>
      </c>
      <c r="M14">
        <v>2.7466200000000001</v>
      </c>
      <c r="N14">
        <v>2.9345500000000002</v>
      </c>
      <c r="O14">
        <v>2.9380899999999999</v>
      </c>
      <c r="P14">
        <v>3.0438800000000001</v>
      </c>
      <c r="Q14">
        <v>3.04603</v>
      </c>
      <c r="R14">
        <v>3.18092</v>
      </c>
      <c r="S14">
        <v>3.23529</v>
      </c>
      <c r="T14">
        <v>0</v>
      </c>
      <c r="U14">
        <v>0</v>
      </c>
      <c r="V14" t="s">
        <v>31</v>
      </c>
    </row>
    <row r="15" spans="1:22" x14ac:dyDescent="0.35">
      <c r="A15" t="s">
        <v>63</v>
      </c>
      <c r="B15" t="s">
        <v>1</v>
      </c>
      <c r="C15" t="s">
        <v>16</v>
      </c>
      <c r="D15" t="s">
        <v>37</v>
      </c>
      <c r="E15">
        <v>0.72676099999999999</v>
      </c>
      <c r="F15">
        <v>0.72699499999999995</v>
      </c>
      <c r="G15">
        <v>1.84535</v>
      </c>
      <c r="H15">
        <v>2.7714500000000002</v>
      </c>
      <c r="I15">
        <v>3.9673799999999999</v>
      </c>
      <c r="J15">
        <v>3.9543599999999999</v>
      </c>
      <c r="K15">
        <v>3.88998</v>
      </c>
      <c r="L15">
        <v>3.8906499999999999</v>
      </c>
      <c r="M15">
        <v>4.0254899999999996</v>
      </c>
      <c r="N15">
        <v>10.1159</v>
      </c>
      <c r="O15">
        <v>7.2815700000000003</v>
      </c>
      <c r="P15">
        <v>5.6722599999999996</v>
      </c>
      <c r="Q15">
        <v>4.5232900000000003</v>
      </c>
      <c r="R15">
        <v>4.4550099999999997</v>
      </c>
      <c r="S15">
        <v>8.40625</v>
      </c>
      <c r="T15">
        <v>0</v>
      </c>
      <c r="U15">
        <v>0</v>
      </c>
      <c r="V15" t="s">
        <v>31</v>
      </c>
    </row>
    <row r="16" spans="1:22" x14ac:dyDescent="0.35">
      <c r="A16" t="s">
        <v>8</v>
      </c>
      <c r="B16" t="s">
        <v>1</v>
      </c>
      <c r="C16" t="s">
        <v>16</v>
      </c>
      <c r="D16" t="s">
        <v>37</v>
      </c>
      <c r="E16">
        <v>0.72676099999999999</v>
      </c>
      <c r="F16">
        <v>0.72699499999999995</v>
      </c>
      <c r="G16">
        <v>1.84535</v>
      </c>
      <c r="H16">
        <v>2.7714500000000002</v>
      </c>
      <c r="I16">
        <v>3.9673799999999999</v>
      </c>
      <c r="J16">
        <v>3.9543599999999999</v>
      </c>
      <c r="K16">
        <v>3.88998</v>
      </c>
      <c r="L16">
        <v>3.8906399999999999</v>
      </c>
      <c r="M16">
        <v>3.89079</v>
      </c>
      <c r="N16">
        <v>3.98502</v>
      </c>
      <c r="O16">
        <v>4.2460899999999997</v>
      </c>
      <c r="P16">
        <v>6.2343000000000002</v>
      </c>
      <c r="Q16">
        <v>7.1634000000000002</v>
      </c>
      <c r="R16">
        <v>7.3357400000000004</v>
      </c>
      <c r="S16">
        <v>4.6275700000000004</v>
      </c>
      <c r="T16">
        <v>0</v>
      </c>
      <c r="U16">
        <v>0</v>
      </c>
      <c r="V16" t="s">
        <v>31</v>
      </c>
    </row>
    <row r="19" spans="1:21" x14ac:dyDescent="0.35">
      <c r="G19">
        <v>1990</v>
      </c>
      <c r="H19">
        <v>2005</v>
      </c>
      <c r="I19">
        <v>2010</v>
      </c>
      <c r="J19">
        <v>2015</v>
      </c>
      <c r="K19">
        <v>2020</v>
      </c>
      <c r="L19">
        <v>2025</v>
      </c>
      <c r="M19">
        <v>2030</v>
      </c>
      <c r="N19">
        <v>2035</v>
      </c>
      <c r="O19">
        <v>2040</v>
      </c>
      <c r="P19">
        <v>2045</v>
      </c>
      <c r="Q19">
        <v>2050</v>
      </c>
      <c r="R19">
        <v>2055</v>
      </c>
      <c r="S19">
        <v>2060</v>
      </c>
      <c r="T19">
        <v>2065</v>
      </c>
      <c r="U19">
        <v>2070</v>
      </c>
    </row>
    <row r="20" spans="1:21" x14ac:dyDescent="0.35">
      <c r="A20" t="s">
        <v>63</v>
      </c>
      <c r="B20" t="s">
        <v>1</v>
      </c>
      <c r="C20" t="s">
        <v>16</v>
      </c>
      <c r="D20" t="s">
        <v>36</v>
      </c>
      <c r="E20" t="s">
        <v>18</v>
      </c>
      <c r="F20" t="s">
        <v>64</v>
      </c>
      <c r="G20" s="3">
        <v>1.8726499999999999</v>
      </c>
      <c r="H20" s="3">
        <v>1.8726499999999999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1" spans="1:21" x14ac:dyDescent="0.35">
      <c r="A21" t="s">
        <v>63</v>
      </c>
      <c r="B21" t="s">
        <v>1</v>
      </c>
      <c r="C21" t="s">
        <v>16</v>
      </c>
      <c r="D21" t="s">
        <v>36</v>
      </c>
      <c r="E21" t="s">
        <v>23</v>
      </c>
      <c r="F21" t="s">
        <v>64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0.83986400000000005</v>
      </c>
      <c r="M21" s="3">
        <v>0.89985400000000004</v>
      </c>
      <c r="N21" s="3">
        <v>0.95984400000000003</v>
      </c>
      <c r="O21" s="3">
        <v>1.0798300000000001</v>
      </c>
      <c r="P21" s="3">
        <v>1.19981</v>
      </c>
      <c r="Q21" s="3">
        <v>1.31979</v>
      </c>
      <c r="R21" s="3">
        <v>1.31979</v>
      </c>
      <c r="S21" s="3">
        <v>1.31979</v>
      </c>
      <c r="T21" s="3">
        <v>1.31979</v>
      </c>
      <c r="U21" s="3">
        <v>1.31979</v>
      </c>
    </row>
    <row r="22" spans="1:21" x14ac:dyDescent="0.35">
      <c r="A22" t="s">
        <v>63</v>
      </c>
      <c r="B22" t="s">
        <v>1</v>
      </c>
      <c r="C22" t="s">
        <v>16</v>
      </c>
      <c r="D22" t="s">
        <v>36</v>
      </c>
      <c r="E22" t="s">
        <v>24</v>
      </c>
      <c r="F22" t="s">
        <v>64</v>
      </c>
      <c r="G22" s="3">
        <v>7.5928500000000003</v>
      </c>
      <c r="H22" s="3">
        <v>7.5928500000000003</v>
      </c>
      <c r="I22" s="3">
        <v>12.6823</v>
      </c>
      <c r="J22" s="3">
        <v>12.6823</v>
      </c>
      <c r="K22" s="3">
        <v>9.1381200000000007</v>
      </c>
      <c r="L22" s="3">
        <v>7.8101200000000004</v>
      </c>
      <c r="M22" s="3">
        <v>6.7029399999999999</v>
      </c>
      <c r="N22" s="3">
        <v>5.8845200000000002</v>
      </c>
      <c r="O22" s="3">
        <v>5.5273599999999998</v>
      </c>
      <c r="P22" s="3">
        <v>5.2393900000000002</v>
      </c>
      <c r="Q22" s="3">
        <v>5.0870499999999996</v>
      </c>
      <c r="R22" s="3">
        <v>4.9179199999999996</v>
      </c>
      <c r="S22" s="3">
        <v>4.7674399999999997</v>
      </c>
      <c r="T22" s="3">
        <v>4.6232300000000004</v>
      </c>
      <c r="U22" s="3">
        <v>4.5783500000000004</v>
      </c>
    </row>
    <row r="23" spans="1:21" x14ac:dyDescent="0.35">
      <c r="A23" t="s">
        <v>8</v>
      </c>
      <c r="B23" t="s">
        <v>1</v>
      </c>
      <c r="C23" t="s">
        <v>16</v>
      </c>
      <c r="D23" t="s">
        <v>36</v>
      </c>
      <c r="E23" t="s">
        <v>18</v>
      </c>
      <c r="F23" t="s">
        <v>64</v>
      </c>
      <c r="G23">
        <v>1.8726499999999999</v>
      </c>
      <c r="H23">
        <v>1.8726499999999999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">
        <v>8</v>
      </c>
      <c r="B24" t="s">
        <v>1</v>
      </c>
      <c r="C24" t="s">
        <v>16</v>
      </c>
      <c r="D24" t="s">
        <v>36</v>
      </c>
      <c r="E24" t="s">
        <v>23</v>
      </c>
      <c r="F24" t="s">
        <v>64</v>
      </c>
      <c r="G24">
        <v>0</v>
      </c>
      <c r="H24">
        <v>0</v>
      </c>
      <c r="I24">
        <v>0</v>
      </c>
      <c r="J24">
        <v>0</v>
      </c>
      <c r="K24">
        <v>0</v>
      </c>
      <c r="L24">
        <v>0.83986400000000005</v>
      </c>
      <c r="M24">
        <v>0.89985400000000004</v>
      </c>
      <c r="N24">
        <v>0.95984400000000003</v>
      </c>
      <c r="O24">
        <v>1.0798300000000001</v>
      </c>
      <c r="P24">
        <v>1.19981</v>
      </c>
      <c r="Q24">
        <v>1.31979</v>
      </c>
      <c r="R24">
        <v>1.31979</v>
      </c>
      <c r="S24">
        <v>1.31979</v>
      </c>
      <c r="T24">
        <v>1.31979</v>
      </c>
      <c r="U24">
        <v>1.31979</v>
      </c>
    </row>
    <row r="25" spans="1:21" x14ac:dyDescent="0.35">
      <c r="A25" t="s">
        <v>8</v>
      </c>
      <c r="B25" t="s">
        <v>1</v>
      </c>
      <c r="C25" t="s">
        <v>16</v>
      </c>
      <c r="D25" t="s">
        <v>36</v>
      </c>
      <c r="E25" t="s">
        <v>24</v>
      </c>
      <c r="F25" t="s">
        <v>64</v>
      </c>
      <c r="G25">
        <v>7.5928500000000003</v>
      </c>
      <c r="H25">
        <v>7.5928500000000003</v>
      </c>
      <c r="I25">
        <v>12.6823</v>
      </c>
      <c r="J25">
        <v>12.6823</v>
      </c>
      <c r="K25">
        <v>9.1381200000000007</v>
      </c>
      <c r="L25">
        <v>7.8101200000000004</v>
      </c>
      <c r="M25">
        <v>6.7029399999999999</v>
      </c>
      <c r="N25">
        <v>5.8845200000000002</v>
      </c>
      <c r="O25">
        <v>5.5273599999999998</v>
      </c>
      <c r="P25">
        <v>5.2393900000000002</v>
      </c>
      <c r="Q25">
        <v>5.0870499999999996</v>
      </c>
      <c r="R25">
        <v>4.9179199999999996</v>
      </c>
      <c r="S25">
        <v>4.7674399999999997</v>
      </c>
      <c r="T25">
        <v>4.6232300000000004</v>
      </c>
      <c r="U25">
        <v>4.5783500000000004</v>
      </c>
    </row>
    <row r="26" spans="1:21" x14ac:dyDescent="0.35">
      <c r="A26" t="s">
        <v>63</v>
      </c>
      <c r="B26" t="s">
        <v>1</v>
      </c>
      <c r="C26" t="s">
        <v>16</v>
      </c>
      <c r="D26" t="s">
        <v>36</v>
      </c>
      <c r="E26" t="s">
        <v>18</v>
      </c>
      <c r="F26" t="s">
        <v>65</v>
      </c>
      <c r="G26" s="3">
        <v>0.72036800000000001</v>
      </c>
      <c r="H26" s="3">
        <v>0.72036800000000001</v>
      </c>
      <c r="I26" s="3">
        <v>0.98171900000000001</v>
      </c>
      <c r="J26" s="3">
        <v>0.98171900000000001</v>
      </c>
      <c r="K26" s="3">
        <v>0.90031499999999998</v>
      </c>
      <c r="L26" s="3">
        <v>0.83645899999999995</v>
      </c>
      <c r="M26" s="3">
        <v>0.78673999999999999</v>
      </c>
      <c r="N26" s="3">
        <v>0.74774399999999996</v>
      </c>
      <c r="O26" s="3">
        <v>0.71752199999999999</v>
      </c>
      <c r="P26" s="3">
        <v>0.69363699999999995</v>
      </c>
      <c r="Q26" s="3">
        <v>0.67511399999999999</v>
      </c>
      <c r="R26" s="3">
        <v>0.66000300000000001</v>
      </c>
      <c r="S26" s="3">
        <v>0.64879200000000004</v>
      </c>
      <c r="T26" s="3">
        <v>0.63953099999999996</v>
      </c>
      <c r="U26" s="3">
        <v>0.63221899999999998</v>
      </c>
    </row>
    <row r="27" spans="1:21" x14ac:dyDescent="0.35">
      <c r="A27" t="s">
        <v>63</v>
      </c>
      <c r="B27" t="s">
        <v>1</v>
      </c>
      <c r="C27" t="s">
        <v>16</v>
      </c>
      <c r="D27" t="s">
        <v>36</v>
      </c>
      <c r="E27" t="s">
        <v>24</v>
      </c>
      <c r="F27" t="s">
        <v>65</v>
      </c>
      <c r="G27" s="3">
        <v>13.968299999999999</v>
      </c>
      <c r="H27" s="3">
        <v>13.968299999999999</v>
      </c>
      <c r="I27" s="3">
        <v>15.709</v>
      </c>
      <c r="J27" s="3">
        <v>15.709</v>
      </c>
      <c r="K27" s="3">
        <v>10.2111</v>
      </c>
      <c r="L27" s="3">
        <v>12.3302</v>
      </c>
      <c r="M27" s="3">
        <v>11.6914</v>
      </c>
      <c r="N27" s="3">
        <v>11.1838</v>
      </c>
      <c r="O27" s="3">
        <v>10.7789</v>
      </c>
      <c r="P27" s="3">
        <v>10.453799999999999</v>
      </c>
      <c r="Q27" s="3">
        <v>10.1972</v>
      </c>
      <c r="R27" s="3">
        <v>9.9861799999999992</v>
      </c>
      <c r="S27" s="3">
        <v>9.8150899999999996</v>
      </c>
      <c r="T27" s="3">
        <v>9.67821</v>
      </c>
      <c r="U27" s="3">
        <v>9.5641499999999997</v>
      </c>
    </row>
    <row r="28" spans="1:21" x14ac:dyDescent="0.35">
      <c r="A28" t="s">
        <v>8</v>
      </c>
      <c r="B28" t="s">
        <v>1</v>
      </c>
      <c r="C28" t="s">
        <v>16</v>
      </c>
      <c r="D28" t="s">
        <v>36</v>
      </c>
      <c r="E28" t="s">
        <v>18</v>
      </c>
      <c r="F28" t="s">
        <v>65</v>
      </c>
      <c r="G28">
        <v>0.72036800000000001</v>
      </c>
      <c r="H28">
        <v>0.72036800000000001</v>
      </c>
      <c r="I28">
        <v>0.98171900000000001</v>
      </c>
      <c r="J28">
        <v>0.98171900000000001</v>
      </c>
      <c r="K28">
        <v>0.90031499999999998</v>
      </c>
      <c r="L28">
        <v>0.83645899999999995</v>
      </c>
      <c r="M28">
        <v>0.78673999999999999</v>
      </c>
      <c r="N28">
        <v>0.74774399999999996</v>
      </c>
      <c r="O28">
        <v>0.71752199999999999</v>
      </c>
      <c r="P28">
        <v>0.69363699999999995</v>
      </c>
      <c r="Q28">
        <v>0.67511399999999999</v>
      </c>
      <c r="R28">
        <v>0.66000300000000001</v>
      </c>
      <c r="S28">
        <v>0.64879200000000004</v>
      </c>
      <c r="T28">
        <v>0.63953099999999996</v>
      </c>
      <c r="U28">
        <v>0.63221899999999998</v>
      </c>
    </row>
    <row r="29" spans="1:21" x14ac:dyDescent="0.35">
      <c r="A29" t="s">
        <v>8</v>
      </c>
      <c r="B29" t="s">
        <v>1</v>
      </c>
      <c r="C29" t="s">
        <v>16</v>
      </c>
      <c r="D29" t="s">
        <v>36</v>
      </c>
      <c r="E29" t="s">
        <v>24</v>
      </c>
      <c r="F29" t="s">
        <v>65</v>
      </c>
      <c r="G29">
        <v>13.968299999999999</v>
      </c>
      <c r="H29">
        <v>13.968299999999999</v>
      </c>
      <c r="I29">
        <v>15.709</v>
      </c>
      <c r="J29">
        <v>15.709</v>
      </c>
      <c r="K29">
        <v>10.2111</v>
      </c>
      <c r="L29">
        <v>12.3302</v>
      </c>
      <c r="M29">
        <v>11.6914</v>
      </c>
      <c r="N29">
        <v>11.1838</v>
      </c>
      <c r="O29">
        <v>10.7789</v>
      </c>
      <c r="P29">
        <v>10.453799999999999</v>
      </c>
      <c r="Q29">
        <v>10.1972</v>
      </c>
      <c r="R29">
        <v>9.9861799999999992</v>
      </c>
      <c r="S29">
        <v>9.8150899999999996</v>
      </c>
      <c r="T29">
        <v>9.67821</v>
      </c>
      <c r="U29">
        <v>9.5641499999999997</v>
      </c>
    </row>
    <row r="30" spans="1:21" x14ac:dyDescent="0.35">
      <c r="A30" t="s">
        <v>63</v>
      </c>
      <c r="B30" t="s">
        <v>1</v>
      </c>
      <c r="C30" t="s">
        <v>16</v>
      </c>
      <c r="D30" t="s">
        <v>36</v>
      </c>
      <c r="E30" t="s">
        <v>18</v>
      </c>
      <c r="F30" t="s">
        <v>66</v>
      </c>
      <c r="G30" s="3">
        <v>1.0383100000000001</v>
      </c>
      <c r="H30" s="3">
        <v>1.0383100000000001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</row>
    <row r="31" spans="1:21" x14ac:dyDescent="0.35">
      <c r="A31" t="s">
        <v>63</v>
      </c>
      <c r="B31" t="s">
        <v>1</v>
      </c>
      <c r="C31" t="s">
        <v>16</v>
      </c>
      <c r="D31" t="s">
        <v>36</v>
      </c>
      <c r="E31" t="s">
        <v>23</v>
      </c>
      <c r="F31" t="s">
        <v>66</v>
      </c>
      <c r="G31" s="3">
        <v>0</v>
      </c>
      <c r="H31" s="3">
        <v>0</v>
      </c>
      <c r="I31" s="3">
        <v>0</v>
      </c>
      <c r="J31" s="3">
        <v>1.2498400000000001</v>
      </c>
      <c r="K31" s="3">
        <v>2.5552299999999999</v>
      </c>
      <c r="L31" s="3">
        <v>1.3053900000000001</v>
      </c>
      <c r="M31" s="3">
        <v>1.3887100000000001</v>
      </c>
      <c r="N31" s="3">
        <v>1.4442600000000001</v>
      </c>
      <c r="O31" s="3">
        <v>1.5275799999999999</v>
      </c>
      <c r="P31" s="3">
        <v>1.6109100000000001</v>
      </c>
      <c r="Q31" s="3">
        <v>1.6942299999999999</v>
      </c>
      <c r="R31" s="3">
        <v>1.77755</v>
      </c>
      <c r="S31" s="3">
        <v>1.86087</v>
      </c>
      <c r="T31" s="3">
        <v>1.97197</v>
      </c>
      <c r="U31" s="3">
        <v>2.0552899999999998</v>
      </c>
    </row>
    <row r="32" spans="1:21" x14ac:dyDescent="0.35">
      <c r="A32" t="s">
        <v>63</v>
      </c>
      <c r="B32" t="s">
        <v>1</v>
      </c>
      <c r="C32" t="s">
        <v>16</v>
      </c>
      <c r="D32" t="s">
        <v>36</v>
      </c>
      <c r="E32" t="s">
        <v>24</v>
      </c>
      <c r="F32" t="s">
        <v>66</v>
      </c>
      <c r="G32" s="3">
        <v>8.7366600000000005</v>
      </c>
      <c r="H32" s="3">
        <v>8.7366600000000005</v>
      </c>
      <c r="I32" s="3">
        <v>13.2263</v>
      </c>
      <c r="J32" s="3">
        <v>1.8059000000000001</v>
      </c>
      <c r="K32" s="3">
        <v>0.94356899999999999</v>
      </c>
      <c r="L32" s="3">
        <v>1.91513</v>
      </c>
      <c r="M32" s="3">
        <v>1.54752</v>
      </c>
      <c r="N32" s="3">
        <v>1.30738</v>
      </c>
      <c r="O32" s="3">
        <v>1.1976599999999999</v>
      </c>
      <c r="P32" s="3">
        <v>1.2908200000000001</v>
      </c>
      <c r="Q32" s="3">
        <v>1.2097599999999999</v>
      </c>
      <c r="R32" s="3">
        <v>1.2218500000000001</v>
      </c>
      <c r="S32" s="3">
        <v>1.13649</v>
      </c>
      <c r="T32" s="3">
        <v>1.14476</v>
      </c>
      <c r="U32" s="3">
        <v>1.10894</v>
      </c>
    </row>
    <row r="33" spans="1:21" x14ac:dyDescent="0.35">
      <c r="A33" t="s">
        <v>8</v>
      </c>
      <c r="B33" t="s">
        <v>1</v>
      </c>
      <c r="C33" t="s">
        <v>16</v>
      </c>
      <c r="D33" t="s">
        <v>36</v>
      </c>
      <c r="E33" t="s">
        <v>18</v>
      </c>
      <c r="F33" t="s">
        <v>66</v>
      </c>
      <c r="G33">
        <v>1.0383100000000001</v>
      </c>
      <c r="H33">
        <v>1.0383100000000001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t="s">
        <v>8</v>
      </c>
      <c r="B34" t="s">
        <v>1</v>
      </c>
      <c r="C34" t="s">
        <v>16</v>
      </c>
      <c r="D34" t="s">
        <v>36</v>
      </c>
      <c r="E34" t="s">
        <v>23</v>
      </c>
      <c r="F34" t="s">
        <v>66</v>
      </c>
      <c r="G34">
        <v>0</v>
      </c>
      <c r="H34">
        <v>0</v>
      </c>
      <c r="I34">
        <v>0</v>
      </c>
      <c r="J34">
        <v>1.2498400000000001</v>
      </c>
      <c r="K34">
        <v>2.5552299999999999</v>
      </c>
      <c r="L34">
        <v>1.3053900000000001</v>
      </c>
      <c r="M34">
        <v>1.3887100000000001</v>
      </c>
      <c r="N34">
        <v>1.4442600000000001</v>
      </c>
      <c r="O34">
        <v>1.5275799999999999</v>
      </c>
      <c r="P34">
        <v>1.6109100000000001</v>
      </c>
      <c r="Q34">
        <v>1.6942299999999999</v>
      </c>
      <c r="R34">
        <v>1.77755</v>
      </c>
      <c r="S34">
        <v>1.86087</v>
      </c>
      <c r="T34">
        <v>1.97197</v>
      </c>
      <c r="U34">
        <v>2.0552899999999998</v>
      </c>
    </row>
    <row r="35" spans="1:21" x14ac:dyDescent="0.35">
      <c r="A35" t="s">
        <v>8</v>
      </c>
      <c r="B35" t="s">
        <v>1</v>
      </c>
      <c r="C35" t="s">
        <v>16</v>
      </c>
      <c r="D35" t="s">
        <v>36</v>
      </c>
      <c r="E35" t="s">
        <v>24</v>
      </c>
      <c r="F35" t="s">
        <v>66</v>
      </c>
      <c r="G35">
        <v>8.7366600000000005</v>
      </c>
      <c r="H35">
        <v>8.7366600000000005</v>
      </c>
      <c r="I35">
        <v>13.2263</v>
      </c>
      <c r="J35">
        <v>1.8059000000000001</v>
      </c>
      <c r="K35">
        <v>0.94356899999999999</v>
      </c>
      <c r="L35">
        <v>1.91513</v>
      </c>
      <c r="M35">
        <v>1.54752</v>
      </c>
      <c r="N35">
        <v>1.30738</v>
      </c>
      <c r="O35">
        <v>1.1976599999999999</v>
      </c>
      <c r="P35">
        <v>1.2908200000000001</v>
      </c>
      <c r="Q35">
        <v>1.2097599999999999</v>
      </c>
      <c r="R35">
        <v>1.2218500000000001</v>
      </c>
      <c r="S35">
        <v>1.13649</v>
      </c>
      <c r="T35">
        <v>1.14476</v>
      </c>
      <c r="U35">
        <v>1.10894</v>
      </c>
    </row>
    <row r="36" spans="1:21" x14ac:dyDescent="0.35">
      <c r="A36" t="s">
        <v>63</v>
      </c>
      <c r="B36" t="s">
        <v>1</v>
      </c>
      <c r="C36" t="s">
        <v>16</v>
      </c>
      <c r="D36" t="s">
        <v>36</v>
      </c>
      <c r="E36" t="s">
        <v>18</v>
      </c>
      <c r="F36" t="s">
        <v>67</v>
      </c>
      <c r="G36" s="3">
        <v>2.0254500000000002</v>
      </c>
      <c r="H36" s="3">
        <v>2.0254500000000002</v>
      </c>
      <c r="I36" s="3">
        <v>2.3557100000000002</v>
      </c>
      <c r="J36" s="3">
        <v>2.3557100000000002</v>
      </c>
      <c r="K36" s="3">
        <v>2.2559100000000001</v>
      </c>
      <c r="L36" s="3">
        <v>2.1703600000000001</v>
      </c>
      <c r="M36" s="3">
        <v>2.0974900000000001</v>
      </c>
      <c r="N36" s="3">
        <v>2.0341200000000002</v>
      </c>
      <c r="O36" s="3">
        <v>1.9786699999999999</v>
      </c>
      <c r="P36" s="3">
        <v>1.9327300000000001</v>
      </c>
      <c r="Q36" s="3">
        <v>1.8931199999999999</v>
      </c>
      <c r="R36" s="3">
        <v>1.8582700000000001</v>
      </c>
      <c r="S36" s="3">
        <v>1.8281700000000001</v>
      </c>
      <c r="T36" s="3">
        <v>1.8028200000000001</v>
      </c>
      <c r="U36" s="3">
        <v>1.78223</v>
      </c>
    </row>
    <row r="37" spans="1:21" x14ac:dyDescent="0.35">
      <c r="A37" t="s">
        <v>63</v>
      </c>
      <c r="B37" t="s">
        <v>1</v>
      </c>
      <c r="C37" t="s">
        <v>16</v>
      </c>
      <c r="D37" t="s">
        <v>36</v>
      </c>
      <c r="E37" t="s">
        <v>24</v>
      </c>
      <c r="F37" t="s">
        <v>67</v>
      </c>
      <c r="G37" s="3">
        <v>20.6022</v>
      </c>
      <c r="H37" s="3">
        <v>20.6022</v>
      </c>
      <c r="I37" s="3">
        <v>28.070499999999999</v>
      </c>
      <c r="J37" s="3">
        <v>28.070499999999999</v>
      </c>
      <c r="K37" s="3">
        <v>18.813199999999998</v>
      </c>
      <c r="L37" s="3">
        <v>23.280200000000001</v>
      </c>
      <c r="M37" s="3">
        <v>22.4832</v>
      </c>
      <c r="N37" s="3">
        <v>21.815899999999999</v>
      </c>
      <c r="O37" s="3">
        <v>21.222799999999999</v>
      </c>
      <c r="P37" s="3">
        <v>20.722300000000001</v>
      </c>
      <c r="Q37" s="3">
        <v>20.295999999999999</v>
      </c>
      <c r="R37" s="3">
        <v>19.9253</v>
      </c>
      <c r="S37" s="3">
        <v>19.610199999999999</v>
      </c>
      <c r="T37" s="3">
        <v>19.3322</v>
      </c>
      <c r="U37" s="3">
        <v>19.1098</v>
      </c>
    </row>
    <row r="38" spans="1:21" x14ac:dyDescent="0.35">
      <c r="A38" t="s">
        <v>8</v>
      </c>
      <c r="B38" t="s">
        <v>1</v>
      </c>
      <c r="C38" t="s">
        <v>16</v>
      </c>
      <c r="D38" t="s">
        <v>36</v>
      </c>
      <c r="E38" t="s">
        <v>18</v>
      </c>
      <c r="F38" t="s">
        <v>67</v>
      </c>
      <c r="G38">
        <v>2.0254500000000002</v>
      </c>
      <c r="H38">
        <v>2.0254500000000002</v>
      </c>
      <c r="I38">
        <v>2.3557100000000002</v>
      </c>
      <c r="J38">
        <v>2.3557100000000002</v>
      </c>
      <c r="K38">
        <v>2.2559100000000001</v>
      </c>
      <c r="L38">
        <v>2.1703600000000001</v>
      </c>
      <c r="M38">
        <v>2.0974900000000001</v>
      </c>
      <c r="N38">
        <v>2.0341200000000002</v>
      </c>
      <c r="O38">
        <v>1.9786699999999999</v>
      </c>
      <c r="P38">
        <v>1.9327300000000001</v>
      </c>
      <c r="Q38">
        <v>1.8931199999999999</v>
      </c>
      <c r="R38">
        <v>1.8582700000000001</v>
      </c>
      <c r="S38">
        <v>1.8281700000000001</v>
      </c>
      <c r="T38">
        <v>1.8028200000000001</v>
      </c>
      <c r="U38">
        <v>1.78223</v>
      </c>
    </row>
    <row r="39" spans="1:21" x14ac:dyDescent="0.35">
      <c r="A39" t="s">
        <v>8</v>
      </c>
      <c r="B39" t="s">
        <v>1</v>
      </c>
      <c r="C39" t="s">
        <v>16</v>
      </c>
      <c r="D39" t="s">
        <v>36</v>
      </c>
      <c r="E39" t="s">
        <v>24</v>
      </c>
      <c r="F39" t="s">
        <v>67</v>
      </c>
      <c r="G39">
        <v>20.6022</v>
      </c>
      <c r="H39">
        <v>20.6022</v>
      </c>
      <c r="I39">
        <v>28.070499999999999</v>
      </c>
      <c r="J39">
        <v>28.070499999999999</v>
      </c>
      <c r="K39">
        <v>18.813199999999998</v>
      </c>
      <c r="L39">
        <v>23.280200000000001</v>
      </c>
      <c r="M39">
        <v>22.4832</v>
      </c>
      <c r="N39">
        <v>21.815899999999999</v>
      </c>
      <c r="O39">
        <v>21.222799999999999</v>
      </c>
      <c r="P39">
        <v>20.722300000000001</v>
      </c>
      <c r="Q39">
        <v>20.295999999999999</v>
      </c>
      <c r="R39">
        <v>19.9253</v>
      </c>
      <c r="S39">
        <v>19.610199999999999</v>
      </c>
      <c r="T39">
        <v>19.3322</v>
      </c>
      <c r="U39">
        <v>19.1098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E18" sqref="E18"/>
    </sheetView>
  </sheetViews>
  <sheetFormatPr defaultRowHeight="14.5" x14ac:dyDescent="0.35"/>
  <cols>
    <col min="3" max="3" width="20.81640625" customWidth="1"/>
  </cols>
  <sheetData>
    <row r="1" spans="1:21" x14ac:dyDescent="0.35">
      <c r="A1" t="s">
        <v>68</v>
      </c>
    </row>
    <row r="2" spans="1:21" x14ac:dyDescent="0.35">
      <c r="A2" t="s">
        <v>26</v>
      </c>
      <c r="B2" t="s">
        <v>27</v>
      </c>
      <c r="C2" t="s">
        <v>28</v>
      </c>
      <c r="D2">
        <v>1990</v>
      </c>
      <c r="E2">
        <v>2005</v>
      </c>
      <c r="F2">
        <v>2010</v>
      </c>
      <c r="G2">
        <v>2015</v>
      </c>
      <c r="H2">
        <v>2020</v>
      </c>
      <c r="I2">
        <v>2025</v>
      </c>
      <c r="J2">
        <v>2030</v>
      </c>
      <c r="K2">
        <v>2035</v>
      </c>
      <c r="L2">
        <v>2040</v>
      </c>
      <c r="M2">
        <v>2045</v>
      </c>
      <c r="N2">
        <v>2050</v>
      </c>
      <c r="O2">
        <v>2055</v>
      </c>
      <c r="P2">
        <v>2060</v>
      </c>
      <c r="Q2">
        <v>2065</v>
      </c>
      <c r="R2">
        <v>2070</v>
      </c>
      <c r="S2">
        <v>2080</v>
      </c>
      <c r="T2">
        <v>2095</v>
      </c>
      <c r="U2" t="s">
        <v>30</v>
      </c>
    </row>
    <row r="3" spans="1:21" x14ac:dyDescent="0.35">
      <c r="A3" t="s">
        <v>0</v>
      </c>
      <c r="B3" t="s">
        <v>1</v>
      </c>
      <c r="C3" t="s">
        <v>69</v>
      </c>
      <c r="D3">
        <v>7.7800099999999997E-2</v>
      </c>
      <c r="E3">
        <v>0.18862100000000001</v>
      </c>
      <c r="F3">
        <v>0.249</v>
      </c>
      <c r="G3">
        <v>6.5442E-3</v>
      </c>
      <c r="H3">
        <v>1.4382600000000001</v>
      </c>
      <c r="I3">
        <v>3.9640000000000002E-2</v>
      </c>
      <c r="J3">
        <v>2.7888E-2</v>
      </c>
      <c r="K3">
        <v>1.8124399999999999E-2</v>
      </c>
      <c r="L3">
        <v>1.2542899999999999E-2</v>
      </c>
      <c r="M3">
        <v>1.30913E-2</v>
      </c>
      <c r="N3">
        <v>1.36353E-2</v>
      </c>
      <c r="O3">
        <v>1.46737E-2</v>
      </c>
      <c r="P3">
        <v>1.3689E-2</v>
      </c>
      <c r="Q3">
        <v>1.58312E-2</v>
      </c>
      <c r="R3">
        <v>1.34205E-2</v>
      </c>
      <c r="S3">
        <v>0</v>
      </c>
      <c r="T3">
        <v>0</v>
      </c>
      <c r="U3" t="s">
        <v>70</v>
      </c>
    </row>
    <row r="4" spans="1:21" x14ac:dyDescent="0.35">
      <c r="A4" t="s">
        <v>0</v>
      </c>
      <c r="B4" t="s">
        <v>1</v>
      </c>
      <c r="C4" t="s">
        <v>71</v>
      </c>
      <c r="D4">
        <v>0.5294605</v>
      </c>
      <c r="E4">
        <v>0.63573479998000004</v>
      </c>
      <c r="F4">
        <v>1.48463669999</v>
      </c>
      <c r="G4">
        <v>2.0343987408099999</v>
      </c>
      <c r="H4">
        <v>0.72975322590000002</v>
      </c>
      <c r="I4">
        <v>1.797556014</v>
      </c>
      <c r="J4">
        <v>2.4849612505000001</v>
      </c>
      <c r="K4">
        <v>3.3689243207000001</v>
      </c>
      <c r="L4">
        <v>4.3312836698999897</v>
      </c>
      <c r="M4">
        <v>5.4910659494999896</v>
      </c>
      <c r="N4">
        <v>6.8353080452999997</v>
      </c>
      <c r="O4">
        <v>8.2633842067999996</v>
      </c>
      <c r="P4">
        <v>9.4707170416000004</v>
      </c>
      <c r="Q4">
        <v>10.593380927</v>
      </c>
      <c r="R4">
        <v>11.519099878</v>
      </c>
      <c r="S4">
        <v>0</v>
      </c>
      <c r="T4">
        <v>0</v>
      </c>
      <c r="U4" t="s">
        <v>70</v>
      </c>
    </row>
    <row r="5" spans="1:21" x14ac:dyDescent="0.35">
      <c r="A5" t="s">
        <v>0</v>
      </c>
      <c r="B5" t="s">
        <v>1</v>
      </c>
      <c r="C5" t="s">
        <v>72</v>
      </c>
      <c r="D5">
        <v>0.58451299999999995</v>
      </c>
      <c r="E5">
        <v>0.75070400000000004</v>
      </c>
      <c r="F5">
        <v>0.102755</v>
      </c>
      <c r="G5">
        <v>8.6526099999999995E-2</v>
      </c>
      <c r="H5">
        <v>9.1440999999999995E-2</v>
      </c>
      <c r="I5">
        <v>0.12812599999999999</v>
      </c>
      <c r="J5">
        <v>0.17868600000000001</v>
      </c>
      <c r="K5">
        <v>0.244589</v>
      </c>
      <c r="L5">
        <v>0.31789000000000001</v>
      </c>
      <c r="M5">
        <v>0.40797600000000001</v>
      </c>
      <c r="N5">
        <v>0.50938600000000001</v>
      </c>
      <c r="O5">
        <v>0.61646699999999999</v>
      </c>
      <c r="P5">
        <v>0.70703800000000006</v>
      </c>
      <c r="Q5">
        <v>0.79209099999999999</v>
      </c>
      <c r="R5">
        <v>0.86402500000000004</v>
      </c>
      <c r="S5">
        <v>0</v>
      </c>
      <c r="T5">
        <v>0</v>
      </c>
      <c r="U5" t="s">
        <v>70</v>
      </c>
    </row>
    <row r="6" spans="1:21" x14ac:dyDescent="0.35">
      <c r="A6" t="s">
        <v>0</v>
      </c>
      <c r="B6" t="s">
        <v>1</v>
      </c>
      <c r="C6" t="s">
        <v>73</v>
      </c>
      <c r="D6">
        <v>6.7684800000000003E-3</v>
      </c>
      <c r="E6">
        <v>1.6408499999999999E-2</v>
      </c>
      <c r="F6">
        <v>3.1364000000000001E-3</v>
      </c>
      <c r="G6">
        <v>3.89946E-3</v>
      </c>
      <c r="H6">
        <v>4.76838E-3</v>
      </c>
      <c r="I6">
        <v>5.9538000000000004E-3</v>
      </c>
      <c r="J6">
        <v>7.3070599999999998E-3</v>
      </c>
      <c r="K6">
        <v>8.7272900000000004E-3</v>
      </c>
      <c r="L6">
        <v>9.9599200000000006E-3</v>
      </c>
      <c r="M6">
        <v>1.11223E-2</v>
      </c>
      <c r="N6">
        <v>1.21662E-2</v>
      </c>
      <c r="O6">
        <v>1.29956E-2</v>
      </c>
      <c r="P6">
        <v>1.35292E-2</v>
      </c>
      <c r="Q6">
        <v>1.38993E-2</v>
      </c>
      <c r="R6">
        <v>1.4100400000000001E-2</v>
      </c>
      <c r="S6">
        <v>0</v>
      </c>
      <c r="T6">
        <v>0</v>
      </c>
      <c r="U6" t="s">
        <v>70</v>
      </c>
    </row>
    <row r="7" spans="1:21" x14ac:dyDescent="0.35">
      <c r="A7" t="s">
        <v>0</v>
      </c>
      <c r="B7" t="s">
        <v>1</v>
      </c>
      <c r="C7" t="s">
        <v>74</v>
      </c>
      <c r="D7">
        <v>0.89999928000999996</v>
      </c>
      <c r="E7">
        <v>1.0591269000000001</v>
      </c>
      <c r="F7">
        <v>0.49951089999999998</v>
      </c>
      <c r="G7">
        <v>2.2213156470080002</v>
      </c>
      <c r="H7">
        <v>2.5528419708180001</v>
      </c>
      <c r="I7">
        <v>3.4725392342500001</v>
      </c>
      <c r="J7">
        <v>4.7450523855700002</v>
      </c>
      <c r="K7">
        <v>6.37736761737</v>
      </c>
      <c r="L7">
        <v>8.1447672682299999</v>
      </c>
      <c r="M7">
        <v>10.306857848739901</v>
      </c>
      <c r="N7">
        <v>12.78648598218</v>
      </c>
      <c r="O7">
        <v>15.437319105879901</v>
      </c>
      <c r="P7">
        <v>17.666947981659899</v>
      </c>
      <c r="Q7">
        <v>19.760673079069999</v>
      </c>
      <c r="R7">
        <v>21.43199042753</v>
      </c>
      <c r="S7">
        <v>0</v>
      </c>
      <c r="T7">
        <v>0</v>
      </c>
      <c r="U7" t="s">
        <v>70</v>
      </c>
    </row>
    <row r="8" spans="1:21" x14ac:dyDescent="0.35">
      <c r="A8" t="s">
        <v>0</v>
      </c>
      <c r="B8" t="s">
        <v>1</v>
      </c>
      <c r="C8" t="s">
        <v>75</v>
      </c>
      <c r="D8">
        <v>0.22856970004999999</v>
      </c>
      <c r="E8">
        <v>0.31118260001999998</v>
      </c>
      <c r="F8">
        <v>0.94924770000000003</v>
      </c>
      <c r="G8">
        <v>2.0833343955600001</v>
      </c>
      <c r="H8">
        <v>2.0123800088400001</v>
      </c>
      <c r="I8">
        <v>2.6596376793799998</v>
      </c>
      <c r="J8">
        <v>3.4365520751999998</v>
      </c>
      <c r="K8">
        <v>4.3809560981999898</v>
      </c>
      <c r="L8">
        <v>5.3150343832000004</v>
      </c>
      <c r="M8">
        <v>6.3784550285000003</v>
      </c>
      <c r="N8">
        <v>7.5284033231</v>
      </c>
      <c r="O8">
        <v>9.0908538549000006</v>
      </c>
      <c r="P8">
        <v>10.4160367683</v>
      </c>
      <c r="Q8">
        <v>11.635219335</v>
      </c>
      <c r="R8">
        <v>12.637229101200001</v>
      </c>
      <c r="S8">
        <v>0</v>
      </c>
      <c r="T8">
        <v>0</v>
      </c>
      <c r="U8" t="s">
        <v>70</v>
      </c>
    </row>
    <row r="9" spans="1:21" x14ac:dyDescent="0.35">
      <c r="A9" t="s">
        <v>0</v>
      </c>
      <c r="B9" t="s">
        <v>1</v>
      </c>
      <c r="C9" t="s">
        <v>76</v>
      </c>
      <c r="D9" s="4">
        <v>1.4195699999999999E-6</v>
      </c>
      <c r="E9" s="4">
        <v>2.8397399999999999E-6</v>
      </c>
      <c r="F9" s="4">
        <v>7.1141199999999999E-6</v>
      </c>
      <c r="G9" s="4">
        <v>5.8777799999999998E-5</v>
      </c>
      <c r="H9" s="4">
        <v>6.4106583999999997E-5</v>
      </c>
      <c r="I9" s="4">
        <v>8.9630834999999897E-5</v>
      </c>
      <c r="J9" s="4">
        <v>1.2401399400000001E-4</v>
      </c>
      <c r="K9" s="4">
        <v>1.6824388E-4</v>
      </c>
      <c r="L9" s="4">
        <v>2.1622325000000001E-4</v>
      </c>
      <c r="M9" s="4">
        <v>2.7406262000000001E-4</v>
      </c>
      <c r="N9" s="4">
        <v>3.4095508999999898E-4</v>
      </c>
      <c r="O9" s="4">
        <v>4.1238027000000001E-4</v>
      </c>
      <c r="P9" s="4">
        <v>4.7276689999999999E-4</v>
      </c>
      <c r="Q9" s="4">
        <v>5.2894749999999897E-4</v>
      </c>
      <c r="R9" s="4">
        <v>5.7548109999999903E-4</v>
      </c>
      <c r="S9">
        <v>0</v>
      </c>
      <c r="T9">
        <v>0</v>
      </c>
      <c r="U9" t="s">
        <v>70</v>
      </c>
    </row>
    <row r="10" spans="1:21" x14ac:dyDescent="0.35">
      <c r="A10" t="s">
        <v>0</v>
      </c>
      <c r="B10" t="s">
        <v>1</v>
      </c>
      <c r="C10" t="s">
        <v>77</v>
      </c>
      <c r="D10">
        <v>6.4921819919999998E-2</v>
      </c>
      <c r="E10">
        <v>7.6406140109999895E-2</v>
      </c>
      <c r="F10">
        <v>9.3974400040000003E-2</v>
      </c>
      <c r="G10">
        <v>0.30021695759</v>
      </c>
      <c r="H10">
        <v>0.41786993079999901</v>
      </c>
      <c r="I10">
        <v>0.57932136069999995</v>
      </c>
      <c r="J10">
        <v>0.79978950719999997</v>
      </c>
      <c r="K10">
        <v>1.0835302436000001</v>
      </c>
      <c r="L10">
        <v>1.3907718653000001</v>
      </c>
      <c r="M10">
        <v>1.7617269948000001</v>
      </c>
      <c r="N10">
        <v>2.188655367</v>
      </c>
      <c r="O10">
        <v>2.642212738</v>
      </c>
      <c r="P10">
        <v>3.0262100349999899</v>
      </c>
      <c r="Q10">
        <v>3.379855091</v>
      </c>
      <c r="R10">
        <v>3.6706425010000001</v>
      </c>
      <c r="S10">
        <v>0</v>
      </c>
      <c r="T10">
        <v>0</v>
      </c>
      <c r="U10" t="s">
        <v>70</v>
      </c>
    </row>
    <row r="11" spans="1:21" x14ac:dyDescent="0.35">
      <c r="A11" t="s">
        <v>0</v>
      </c>
      <c r="B11" t="s">
        <v>1</v>
      </c>
      <c r="C11" t="s">
        <v>78</v>
      </c>
      <c r="D11">
        <v>6.2231972999999998</v>
      </c>
      <c r="E11">
        <v>11.834429999999999</v>
      </c>
      <c r="F11">
        <v>9.7650439999999996</v>
      </c>
      <c r="G11">
        <v>13.750368</v>
      </c>
      <c r="H11">
        <v>16.223618999999999</v>
      </c>
      <c r="I11">
        <v>23.10472</v>
      </c>
      <c r="J11">
        <v>31.838329999999999</v>
      </c>
      <c r="K11">
        <v>43.040610000000001</v>
      </c>
      <c r="L11">
        <v>55.131189999999997</v>
      </c>
      <c r="M11">
        <v>69.650199999999998</v>
      </c>
      <c r="N11">
        <v>86.352310000000003</v>
      </c>
      <c r="O11">
        <v>104.05195999999999</v>
      </c>
      <c r="P11">
        <v>118.89784</v>
      </c>
      <c r="Q11">
        <v>132.54841999999999</v>
      </c>
      <c r="R11">
        <v>143.69413</v>
      </c>
      <c r="S11">
        <v>0</v>
      </c>
      <c r="T11">
        <v>0</v>
      </c>
      <c r="U11" t="s">
        <v>70</v>
      </c>
    </row>
    <row r="12" spans="1:21" x14ac:dyDescent="0.35">
      <c r="A12" t="s">
        <v>0</v>
      </c>
      <c r="B12" t="s">
        <v>1</v>
      </c>
      <c r="C12" t="s">
        <v>79</v>
      </c>
      <c r="D12" s="4">
        <v>1.42E-6</v>
      </c>
      <c r="E12" s="4">
        <v>2.8400100000000002E-6</v>
      </c>
      <c r="F12">
        <v>3.6579099999999999E-3</v>
      </c>
      <c r="G12">
        <v>4.1144900000000002E-3</v>
      </c>
      <c r="H12">
        <v>5.0399499999999996E-3</v>
      </c>
      <c r="I12">
        <v>6.9769799999999998E-3</v>
      </c>
      <c r="J12">
        <v>9.8926299999999995E-3</v>
      </c>
      <c r="K12">
        <v>1.3826E-2</v>
      </c>
      <c r="L12">
        <v>1.85209E-2</v>
      </c>
      <c r="M12">
        <v>2.4645899999999998E-2</v>
      </c>
      <c r="N12">
        <v>3.09281E-2</v>
      </c>
      <c r="O12">
        <v>3.7233000000000002E-2</v>
      </c>
      <c r="P12">
        <v>4.2438200000000002E-2</v>
      </c>
      <c r="Q12">
        <v>4.7403899999999999E-2</v>
      </c>
      <c r="R12">
        <v>5.17974E-2</v>
      </c>
      <c r="S12">
        <v>0</v>
      </c>
      <c r="T12">
        <v>0</v>
      </c>
      <c r="U12" t="s">
        <v>70</v>
      </c>
    </row>
    <row r="13" spans="1:21" x14ac:dyDescent="0.35">
      <c r="A13" t="s">
        <v>0</v>
      </c>
      <c r="B13" t="s">
        <v>1</v>
      </c>
      <c r="C13" t="s">
        <v>80</v>
      </c>
      <c r="D13">
        <v>0.20534261006999999</v>
      </c>
      <c r="E13">
        <v>0.24586647994999999</v>
      </c>
      <c r="F13">
        <v>0.39712289999</v>
      </c>
      <c r="G13">
        <v>0.70180338109999996</v>
      </c>
      <c r="H13">
        <v>0.75542674850000002</v>
      </c>
      <c r="I13">
        <v>1.0457132024</v>
      </c>
      <c r="J13">
        <v>1.4431220449</v>
      </c>
      <c r="K13">
        <v>1.9550534432</v>
      </c>
      <c r="L13">
        <v>2.5092757828000001</v>
      </c>
      <c r="M13">
        <v>3.1807506661999998</v>
      </c>
      <c r="N13">
        <v>3.95233785589999</v>
      </c>
      <c r="O13">
        <v>4.7736561560000004</v>
      </c>
      <c r="P13">
        <v>5.4712115929999996</v>
      </c>
      <c r="Q13">
        <v>6.1139959629999998</v>
      </c>
      <c r="R13">
        <v>6.6430178299999998</v>
      </c>
      <c r="S13">
        <v>0</v>
      </c>
      <c r="T13">
        <v>0</v>
      </c>
      <c r="U13" t="s">
        <v>70</v>
      </c>
    </row>
    <row r="14" spans="1:21" x14ac:dyDescent="0.35">
      <c r="A14" t="s">
        <v>0</v>
      </c>
      <c r="B14" t="s">
        <v>1</v>
      </c>
      <c r="C14" t="s">
        <v>81</v>
      </c>
      <c r="D14">
        <v>0</v>
      </c>
      <c r="E14" s="4">
        <v>5.5680699999999998E-4</v>
      </c>
      <c r="F14">
        <v>1.39134E-3</v>
      </c>
      <c r="G14">
        <v>1.8991539000000002E-2</v>
      </c>
      <c r="H14">
        <v>5.0050247999999901E-2</v>
      </c>
      <c r="I14">
        <v>0.128491468</v>
      </c>
      <c r="J14">
        <v>0.232971069999999</v>
      </c>
      <c r="K14">
        <v>0.36945360700000002</v>
      </c>
      <c r="L14">
        <v>0.512514157999999</v>
      </c>
      <c r="M14">
        <v>0.67291764099999996</v>
      </c>
      <c r="N14">
        <v>0.83136237769999999</v>
      </c>
      <c r="O14">
        <v>0.94527161969999896</v>
      </c>
      <c r="P14">
        <v>1.0338096037</v>
      </c>
      <c r="Q14">
        <v>1.0895835170999999</v>
      </c>
      <c r="R14">
        <v>1.12194677989999</v>
      </c>
      <c r="S14">
        <v>0</v>
      </c>
      <c r="T14">
        <v>0</v>
      </c>
      <c r="U14" t="s">
        <v>70</v>
      </c>
    </row>
    <row r="15" spans="1:21" x14ac:dyDescent="0.35">
      <c r="A15" t="s">
        <v>0</v>
      </c>
      <c r="B15" t="s">
        <v>1</v>
      </c>
      <c r="C15" t="s">
        <v>82</v>
      </c>
      <c r="D15">
        <v>0.997174</v>
      </c>
      <c r="E15">
        <v>2.9508200000000002</v>
      </c>
      <c r="F15">
        <v>4.1718500000000001</v>
      </c>
      <c r="G15">
        <v>5.0287899999999999</v>
      </c>
      <c r="H15">
        <v>5.6228783556000002</v>
      </c>
      <c r="I15">
        <v>7.8307091179999997</v>
      </c>
      <c r="J15">
        <v>10.864251383999999</v>
      </c>
      <c r="K15">
        <v>14.777605907</v>
      </c>
      <c r="L15">
        <v>19.038265265</v>
      </c>
      <c r="M15">
        <v>24.188637016000001</v>
      </c>
      <c r="N15">
        <v>30.159220190999999</v>
      </c>
      <c r="O15">
        <v>36.549609209000003</v>
      </c>
      <c r="P15">
        <v>41.988084959999902</v>
      </c>
      <c r="Q15">
        <v>47.074655802999999</v>
      </c>
      <c r="R15">
        <v>51.322814962000002</v>
      </c>
      <c r="S15">
        <v>0</v>
      </c>
      <c r="T15">
        <v>0</v>
      </c>
      <c r="U15" t="s">
        <v>70</v>
      </c>
    </row>
    <row r="16" spans="1:21" x14ac:dyDescent="0.35">
      <c r="A16" t="s">
        <v>0</v>
      </c>
      <c r="B16" t="s">
        <v>1</v>
      </c>
      <c r="C16" t="s">
        <v>83</v>
      </c>
      <c r="D16">
        <v>6.9088780000000002E-2</v>
      </c>
      <c r="E16">
        <v>0.13115926999999999</v>
      </c>
      <c r="F16">
        <v>6.6182500000000005E-2</v>
      </c>
      <c r="G16">
        <v>0.82690039999999998</v>
      </c>
      <c r="H16">
        <v>0.12871187000000001</v>
      </c>
      <c r="I16">
        <v>0.19410506999999999</v>
      </c>
      <c r="J16">
        <v>0.28978072999999999</v>
      </c>
      <c r="K16">
        <v>0.42563914000000003</v>
      </c>
      <c r="L16">
        <v>0.57967029999999997</v>
      </c>
      <c r="M16">
        <v>0.76106110000000005</v>
      </c>
      <c r="N16">
        <v>0.95187909999999998</v>
      </c>
      <c r="O16">
        <v>1.1222387</v>
      </c>
      <c r="P16">
        <v>1.2391297299999999</v>
      </c>
      <c r="Q16">
        <v>1.3208295000000001</v>
      </c>
      <c r="R16">
        <v>1.3659409</v>
      </c>
      <c r="S16">
        <v>0</v>
      </c>
      <c r="T16">
        <v>0</v>
      </c>
      <c r="U16" t="s">
        <v>70</v>
      </c>
    </row>
    <row r="17" spans="1:21" x14ac:dyDescent="0.35">
      <c r="A17" t="s">
        <v>0</v>
      </c>
      <c r="B17" t="s">
        <v>1</v>
      </c>
      <c r="C17" t="s">
        <v>84</v>
      </c>
      <c r="D17">
        <v>0.48753619599999998</v>
      </c>
      <c r="E17">
        <v>0.50827584000000003</v>
      </c>
      <c r="F17">
        <v>0.64273248299999997</v>
      </c>
      <c r="G17">
        <v>0.67567524999999995</v>
      </c>
      <c r="H17">
        <v>0.57807755699999996</v>
      </c>
      <c r="I17">
        <v>0.121802972</v>
      </c>
      <c r="J17">
        <v>0.101134776</v>
      </c>
      <c r="K17">
        <v>7.4520643100000006E-2</v>
      </c>
      <c r="L17">
        <v>4.8072999999999998E-2</v>
      </c>
      <c r="M17">
        <v>3.0044031999999998E-2</v>
      </c>
      <c r="N17">
        <v>1.5670858999999999E-2</v>
      </c>
      <c r="O17">
        <v>1.8133608999999998E-2</v>
      </c>
      <c r="P17">
        <v>2.0034099E-2</v>
      </c>
      <c r="Q17">
        <v>2.15310339999999E-2</v>
      </c>
      <c r="R17">
        <v>2.2391267999999999E-2</v>
      </c>
      <c r="S17">
        <v>0</v>
      </c>
      <c r="T17">
        <v>0</v>
      </c>
      <c r="U17" t="s">
        <v>70</v>
      </c>
    </row>
    <row r="18" spans="1:21" x14ac:dyDescent="0.35">
      <c r="A18" t="s">
        <v>0</v>
      </c>
      <c r="B18" t="s">
        <v>1</v>
      </c>
      <c r="C18" t="s">
        <v>16</v>
      </c>
      <c r="D18">
        <v>4.3894354</v>
      </c>
      <c r="E18">
        <v>11.821958800000001</v>
      </c>
      <c r="F18">
        <v>14.234802505999999</v>
      </c>
      <c r="G18">
        <v>22.812042054569901</v>
      </c>
      <c r="H18">
        <v>22.1665274413199</v>
      </c>
      <c r="I18">
        <v>27.364746637425</v>
      </c>
      <c r="J18">
        <v>31.730546184278001</v>
      </c>
      <c r="K18">
        <v>35.614001780689897</v>
      </c>
      <c r="L18">
        <v>39.169222629185597</v>
      </c>
      <c r="M18">
        <v>43.664839614851701</v>
      </c>
      <c r="N18">
        <v>49.865634993873897</v>
      </c>
      <c r="O18">
        <v>55.797301458</v>
      </c>
      <c r="P18">
        <v>53.265966488999901</v>
      </c>
      <c r="Q18">
        <v>59.994977114999998</v>
      </c>
      <c r="R18">
        <v>60.385412981999998</v>
      </c>
      <c r="S18">
        <v>0</v>
      </c>
      <c r="T18">
        <v>0</v>
      </c>
      <c r="U18" t="s">
        <v>70</v>
      </c>
    </row>
    <row r="19" spans="1:21" x14ac:dyDescent="0.35">
      <c r="A19" t="s">
        <v>0</v>
      </c>
      <c r="B19" t="s">
        <v>1</v>
      </c>
      <c r="C19" t="s">
        <v>85</v>
      </c>
      <c r="D19">
        <v>0.92745</v>
      </c>
      <c r="E19">
        <v>3.3721100000000002</v>
      </c>
      <c r="F19">
        <v>6.5647200000000003</v>
      </c>
      <c r="G19">
        <v>6.842714</v>
      </c>
      <c r="H19">
        <v>7.1783299999999999</v>
      </c>
      <c r="I19">
        <v>8.046106</v>
      </c>
      <c r="J19">
        <v>8.7963979999999999</v>
      </c>
      <c r="K19">
        <v>9.1535869999999999</v>
      </c>
      <c r="L19">
        <v>8.8600279999999998</v>
      </c>
      <c r="M19">
        <v>8.5187390000000001</v>
      </c>
      <c r="N19">
        <v>8.5408149999999896</v>
      </c>
      <c r="O19">
        <v>8.6143774999999998</v>
      </c>
      <c r="P19">
        <v>8.5717315000000003</v>
      </c>
      <c r="Q19">
        <v>8.56942559999999</v>
      </c>
      <c r="R19">
        <v>8.4092286999999999</v>
      </c>
      <c r="S19">
        <v>0</v>
      </c>
      <c r="T19">
        <v>0</v>
      </c>
      <c r="U19" t="s">
        <v>70</v>
      </c>
    </row>
    <row r="20" spans="1:21" x14ac:dyDescent="0.35">
      <c r="A20" t="s">
        <v>0</v>
      </c>
      <c r="B20" t="s">
        <v>1</v>
      </c>
      <c r="C20" t="s">
        <v>86</v>
      </c>
      <c r="D20">
        <v>0.94264621000000004</v>
      </c>
      <c r="E20">
        <v>1.7378104599999999</v>
      </c>
      <c r="F20">
        <v>2.4543740999999999</v>
      </c>
      <c r="G20">
        <v>4.2485069999999903</v>
      </c>
      <c r="H20">
        <v>4.7142358</v>
      </c>
      <c r="I20">
        <v>6.4031916000000004</v>
      </c>
      <c r="J20">
        <v>8.6582744999999992</v>
      </c>
      <c r="K20">
        <v>11.472560999999899</v>
      </c>
      <c r="L20">
        <v>14.390539</v>
      </c>
      <c r="M20">
        <v>17.789290000000001</v>
      </c>
      <c r="N20">
        <v>21.566330999999899</v>
      </c>
      <c r="O20">
        <v>25.393048</v>
      </c>
      <c r="P20">
        <v>28.318325000000002</v>
      </c>
      <c r="Q20">
        <v>30.794689999999999</v>
      </c>
      <c r="R20">
        <v>32.535406000000002</v>
      </c>
      <c r="S20">
        <v>0</v>
      </c>
      <c r="T20">
        <v>0</v>
      </c>
      <c r="U20" t="s">
        <v>70</v>
      </c>
    </row>
    <row r="21" spans="1:21" x14ac:dyDescent="0.35">
      <c r="A21" t="s">
        <v>0</v>
      </c>
      <c r="B21" t="s">
        <v>1</v>
      </c>
      <c r="C21" t="s">
        <v>87</v>
      </c>
      <c r="D21">
        <v>0.186710443</v>
      </c>
      <c r="E21">
        <v>0.164241677</v>
      </c>
      <c r="F21">
        <v>3.3649633999999998E-2</v>
      </c>
      <c r="G21">
        <v>1.0597079999999999E-3</v>
      </c>
      <c r="H21">
        <v>1.098644E-3</v>
      </c>
      <c r="I21">
        <v>1.2123909999999999E-3</v>
      </c>
      <c r="J21">
        <v>1.2985129999999901E-3</v>
      </c>
      <c r="K21">
        <v>1.2130216000000001E-3</v>
      </c>
      <c r="L21" s="4">
        <v>9.0093680000000002E-4</v>
      </c>
      <c r="M21" s="4">
        <v>7.1222270000000001E-4</v>
      </c>
      <c r="N21" s="4">
        <v>5.3510030000000004E-4</v>
      </c>
      <c r="O21" s="4">
        <v>4.0993060000000002E-4</v>
      </c>
      <c r="P21" s="4">
        <v>3.279372E-4</v>
      </c>
      <c r="Q21" s="4">
        <v>2.848681E-4</v>
      </c>
      <c r="R21" s="4">
        <v>2.5695939999999999E-4</v>
      </c>
      <c r="S21">
        <v>0</v>
      </c>
      <c r="T21">
        <v>0</v>
      </c>
      <c r="U21" t="s">
        <v>70</v>
      </c>
    </row>
    <row r="22" spans="1:21" x14ac:dyDescent="0.35">
      <c r="A22" t="s">
        <v>0</v>
      </c>
      <c r="B22" t="s">
        <v>1</v>
      </c>
      <c r="C22" t="s">
        <v>88</v>
      </c>
      <c r="D22">
        <v>0.29263600000000001</v>
      </c>
      <c r="E22">
        <v>0.36760499999999902</v>
      </c>
      <c r="F22">
        <v>0.23513000000000001</v>
      </c>
      <c r="G22">
        <v>0.16211104646999999</v>
      </c>
      <c r="H22">
        <v>0.83467215171999998</v>
      </c>
      <c r="I22">
        <v>1.1724059278299901</v>
      </c>
      <c r="J22">
        <v>1.3571323182399999</v>
      </c>
      <c r="K22">
        <v>1.45768540864</v>
      </c>
      <c r="L22">
        <v>1.43774208475</v>
      </c>
      <c r="M22">
        <v>1.3936663</v>
      </c>
      <c r="N22">
        <v>1.3002594999999999</v>
      </c>
      <c r="O22">
        <v>1.2923168</v>
      </c>
      <c r="P22">
        <v>1.2836688999999999</v>
      </c>
      <c r="Q22">
        <v>1.269317</v>
      </c>
      <c r="R22">
        <v>1.2219234999999999</v>
      </c>
      <c r="S22">
        <v>0</v>
      </c>
      <c r="T22">
        <v>0</v>
      </c>
      <c r="U22" t="s">
        <v>70</v>
      </c>
    </row>
    <row r="23" spans="1:21" x14ac:dyDescent="0.35">
      <c r="A23" t="s">
        <v>0</v>
      </c>
      <c r="B23" t="s">
        <v>1</v>
      </c>
      <c r="C23" t="s">
        <v>89</v>
      </c>
      <c r="D23">
        <v>1.8624700000000001E-2</v>
      </c>
      <c r="E23">
        <v>1.6331499999999999E-2</v>
      </c>
      <c r="F23">
        <v>3.2759999999999998E-3</v>
      </c>
      <c r="G23">
        <v>0.12077400000000001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70</v>
      </c>
    </row>
    <row r="24" spans="1:21" x14ac:dyDescent="0.35">
      <c r="A24" t="s">
        <v>0</v>
      </c>
      <c r="B24" t="s">
        <v>1</v>
      </c>
      <c r="C24" t="s">
        <v>90</v>
      </c>
      <c r="D24">
        <v>6.3542529999999998E-3</v>
      </c>
      <c r="E24">
        <v>9.8022149999999995E-3</v>
      </c>
      <c r="F24">
        <v>0.35421159800000002</v>
      </c>
      <c r="G24">
        <v>0.279959925</v>
      </c>
      <c r="H24">
        <v>0.61618198299999904</v>
      </c>
      <c r="I24">
        <v>2.3736099660000001</v>
      </c>
      <c r="J24">
        <v>3.917109575</v>
      </c>
      <c r="K24">
        <v>5.6186349309999999</v>
      </c>
      <c r="L24">
        <v>7.4894477494</v>
      </c>
      <c r="M24">
        <v>9.6877652160000007</v>
      </c>
      <c r="N24">
        <v>12.049507395199999</v>
      </c>
      <c r="O24">
        <v>13.8664317041</v>
      </c>
      <c r="P24">
        <v>15.183786940999999</v>
      </c>
      <c r="Q24">
        <v>16.215061173999999</v>
      </c>
      <c r="R24">
        <v>16.909764103000001</v>
      </c>
      <c r="S24">
        <v>0</v>
      </c>
      <c r="T24">
        <v>0</v>
      </c>
      <c r="U24" t="s">
        <v>70</v>
      </c>
    </row>
    <row r="25" spans="1:21" x14ac:dyDescent="0.35">
      <c r="A25" t="s">
        <v>0</v>
      </c>
      <c r="B25" t="s">
        <v>1</v>
      </c>
      <c r="C25" t="s">
        <v>91</v>
      </c>
      <c r="D25">
        <v>0.39474436000000002</v>
      </c>
      <c r="E25">
        <v>0.75688493999999995</v>
      </c>
      <c r="F25">
        <v>0.56694999999999995</v>
      </c>
      <c r="G25">
        <v>0.58489458629999902</v>
      </c>
      <c r="H25">
        <v>0.87053321668798</v>
      </c>
      <c r="I25">
        <v>0.86309170498571997</v>
      </c>
      <c r="J25">
        <v>1.00601560028643</v>
      </c>
      <c r="K25">
        <v>1.2094989948939801</v>
      </c>
      <c r="L25">
        <v>1.4476042623215499</v>
      </c>
      <c r="M25">
        <v>1.8681916813022501</v>
      </c>
      <c r="N25">
        <v>2.3337330500000002</v>
      </c>
      <c r="O25">
        <v>2.7088720099999999</v>
      </c>
      <c r="P25">
        <v>2.97653854</v>
      </c>
      <c r="Q25">
        <v>3.1866737999999999</v>
      </c>
      <c r="R25">
        <v>3.3361383</v>
      </c>
      <c r="S25">
        <v>0</v>
      </c>
      <c r="T25">
        <v>0</v>
      </c>
      <c r="U25" t="s">
        <v>70</v>
      </c>
    </row>
    <row r="26" spans="1:21" x14ac:dyDescent="0.35">
      <c r="A26" t="s">
        <v>0</v>
      </c>
      <c r="B26" t="s">
        <v>1</v>
      </c>
      <c r="C26" t="s">
        <v>92</v>
      </c>
      <c r="D26">
        <v>3.98876E-3</v>
      </c>
      <c r="E26">
        <v>5.5148599999999999E-3</v>
      </c>
      <c r="F26">
        <v>9.0064199999999994E-3</v>
      </c>
      <c r="G26">
        <v>2.1998799999999999E-2</v>
      </c>
      <c r="H26">
        <v>5.5752700000000002E-2</v>
      </c>
      <c r="I26">
        <v>8.3485100000000007E-2</v>
      </c>
      <c r="J26">
        <v>0.12386</v>
      </c>
      <c r="K26">
        <v>0.17801500000000001</v>
      </c>
      <c r="L26">
        <v>0.23810999999999999</v>
      </c>
      <c r="M26">
        <v>0.31012600000000001</v>
      </c>
      <c r="N26">
        <v>0.39079599999999998</v>
      </c>
      <c r="O26">
        <v>0.48036600000000002</v>
      </c>
      <c r="P26">
        <v>0.55377699999999996</v>
      </c>
      <c r="Q26">
        <v>0.61779700000000004</v>
      </c>
      <c r="R26">
        <v>0.667211</v>
      </c>
      <c r="S26">
        <v>0</v>
      </c>
      <c r="T26">
        <v>0</v>
      </c>
      <c r="U26" t="s">
        <v>70</v>
      </c>
    </row>
    <row r="27" spans="1:21" x14ac:dyDescent="0.35">
      <c r="A27" t="s">
        <v>0</v>
      </c>
      <c r="B27" t="s">
        <v>1</v>
      </c>
      <c r="C27" t="s">
        <v>9</v>
      </c>
      <c r="D27">
        <v>7.9058299999999998E-2</v>
      </c>
      <c r="E27">
        <v>0.1092509</v>
      </c>
      <c r="F27">
        <v>0.1761094</v>
      </c>
      <c r="G27">
        <v>0.204490899999999</v>
      </c>
      <c r="H27">
        <v>0.14996959999999901</v>
      </c>
      <c r="I27">
        <v>0.32236239999999999</v>
      </c>
      <c r="J27">
        <v>0.43049999999999999</v>
      </c>
      <c r="K27">
        <v>0.57931100000000002</v>
      </c>
      <c r="L27">
        <v>0.74799199999999999</v>
      </c>
      <c r="M27">
        <v>0.963557</v>
      </c>
      <c r="N27">
        <v>1.257404</v>
      </c>
      <c r="O27">
        <v>1.5849899999999999</v>
      </c>
      <c r="P27">
        <v>1.889273</v>
      </c>
      <c r="Q27">
        <v>2.2104949999999999</v>
      </c>
      <c r="R27">
        <v>2.488156</v>
      </c>
      <c r="S27">
        <v>0</v>
      </c>
      <c r="T27">
        <v>0</v>
      </c>
      <c r="U27" t="s">
        <v>70</v>
      </c>
    </row>
    <row r="28" spans="1:21" x14ac:dyDescent="0.35">
      <c r="A28" t="s">
        <v>0</v>
      </c>
      <c r="B28" t="s">
        <v>1</v>
      </c>
      <c r="C28" t="s">
        <v>2</v>
      </c>
      <c r="D28">
        <v>0.90700400000000003</v>
      </c>
      <c r="E28">
        <v>1.2534099999999999</v>
      </c>
      <c r="F28">
        <v>0.83843199999999996</v>
      </c>
      <c r="G28">
        <v>1.3060563999999999</v>
      </c>
      <c r="H28">
        <v>3.1989120999999998</v>
      </c>
      <c r="I28">
        <v>4.0528143999999999</v>
      </c>
      <c r="J28">
        <v>5.93016276</v>
      </c>
      <c r="K28">
        <v>8.1015318199999999</v>
      </c>
      <c r="L28">
        <v>10.252735919999999</v>
      </c>
      <c r="M28">
        <v>12.74168422</v>
      </c>
      <c r="N28">
        <v>15.3476985</v>
      </c>
      <c r="O28">
        <v>18.670633299999999</v>
      </c>
      <c r="P28">
        <v>21.7247293</v>
      </c>
      <c r="Q28">
        <v>25.046956399999999</v>
      </c>
      <c r="R28">
        <v>28.092920700000001</v>
      </c>
      <c r="S28">
        <v>0</v>
      </c>
      <c r="T28">
        <v>0</v>
      </c>
      <c r="U28" t="s">
        <v>70</v>
      </c>
    </row>
    <row r="29" spans="1:21" x14ac:dyDescent="0.35">
      <c r="A29" t="s">
        <v>0</v>
      </c>
      <c r="B29" t="s">
        <v>1</v>
      </c>
      <c r="C29" t="s">
        <v>93</v>
      </c>
      <c r="D29">
        <v>5.5081100000000001E-2</v>
      </c>
      <c r="E29">
        <v>7.6117299999999999E-2</v>
      </c>
      <c r="F29">
        <v>0.12778510000000001</v>
      </c>
      <c r="G29">
        <v>0.20289289999999999</v>
      </c>
      <c r="H29">
        <v>9.3380299999999999E-2</v>
      </c>
      <c r="I29">
        <v>0.24863779999999999</v>
      </c>
      <c r="J29">
        <v>0.387211899999999</v>
      </c>
      <c r="K29">
        <v>0.62568469999999998</v>
      </c>
      <c r="L29">
        <v>0.90686789999999995</v>
      </c>
      <c r="M29">
        <v>1.2518400000000001</v>
      </c>
      <c r="N29">
        <v>1.6278174000000001</v>
      </c>
      <c r="O29">
        <v>2.0302248999999999</v>
      </c>
      <c r="P29">
        <v>2.3671389999999999</v>
      </c>
      <c r="Q29">
        <v>2.6721002</v>
      </c>
      <c r="R29">
        <v>2.9259406999999999</v>
      </c>
      <c r="S29">
        <v>0</v>
      </c>
      <c r="T29">
        <v>0</v>
      </c>
      <c r="U29" t="s">
        <v>70</v>
      </c>
    </row>
    <row r="30" spans="1:21" x14ac:dyDescent="0.35">
      <c r="A30" t="s">
        <v>0</v>
      </c>
      <c r="B30" t="s">
        <v>1</v>
      </c>
      <c r="C30" t="s">
        <v>94</v>
      </c>
      <c r="D30">
        <v>2.06286E-2</v>
      </c>
      <c r="E30">
        <v>3.8256989999999998E-2</v>
      </c>
      <c r="F30">
        <v>8.05453E-2</v>
      </c>
      <c r="G30">
        <v>0.26780499999999902</v>
      </c>
      <c r="H30">
        <v>0.50286626000000001</v>
      </c>
      <c r="I30">
        <v>0.42411880000000002</v>
      </c>
      <c r="J30">
        <v>0.30226799999999998</v>
      </c>
      <c r="K30">
        <v>0.27752129999999903</v>
      </c>
      <c r="L30">
        <v>0.2813869</v>
      </c>
      <c r="M30">
        <v>0.27934690000000001</v>
      </c>
      <c r="N30">
        <v>0.29916979999999999</v>
      </c>
      <c r="O30">
        <v>0.33393029999999901</v>
      </c>
      <c r="P30">
        <v>0.3803743</v>
      </c>
      <c r="Q30">
        <v>0.41147879999999998</v>
      </c>
      <c r="R30">
        <v>0.40519100000000002</v>
      </c>
      <c r="S30">
        <v>0</v>
      </c>
      <c r="T30">
        <v>0</v>
      </c>
      <c r="U30" t="s">
        <v>70</v>
      </c>
    </row>
    <row r="31" spans="1:21" x14ac:dyDescent="0.35">
      <c r="A31" t="s">
        <v>0</v>
      </c>
      <c r="B31" t="s">
        <v>1</v>
      </c>
      <c r="C31" t="s">
        <v>95</v>
      </c>
      <c r="D31">
        <v>0.13844999999999999</v>
      </c>
      <c r="E31">
        <v>0.21123649999999999</v>
      </c>
      <c r="F31">
        <v>0.3235034</v>
      </c>
      <c r="G31">
        <v>0.4005341</v>
      </c>
      <c r="H31">
        <v>0.32817000200000002</v>
      </c>
      <c r="I31">
        <v>0.25681284900000001</v>
      </c>
      <c r="J31">
        <v>0.207463870399999</v>
      </c>
      <c r="K31">
        <v>0.1562244954</v>
      </c>
      <c r="L31">
        <v>6.3391196110000006E-2</v>
      </c>
      <c r="M31">
        <v>1.42988173999999E-2</v>
      </c>
      <c r="N31">
        <v>2.2647574000000002E-3</v>
      </c>
      <c r="O31" s="4">
        <v>4.9697169999999896E-4</v>
      </c>
      <c r="P31" s="4">
        <v>2.2649798E-4</v>
      </c>
      <c r="Q31" s="4">
        <v>1.5094629000000001E-4</v>
      </c>
      <c r="R31" s="4">
        <v>1.18501128E-4</v>
      </c>
      <c r="S31">
        <v>0</v>
      </c>
      <c r="T31">
        <v>0</v>
      </c>
      <c r="U31" t="s">
        <v>70</v>
      </c>
    </row>
    <row r="32" spans="1:21" x14ac:dyDescent="0.35">
      <c r="A32" t="s">
        <v>0</v>
      </c>
      <c r="B32" t="s">
        <v>1</v>
      </c>
      <c r="C32" t="s">
        <v>96</v>
      </c>
      <c r="D32">
        <v>0.528586</v>
      </c>
      <c r="E32">
        <v>0.73046299999999997</v>
      </c>
      <c r="F32">
        <v>1.2250799999999999</v>
      </c>
      <c r="G32">
        <v>1.0419499999999999</v>
      </c>
      <c r="H32">
        <v>0.53806500000000002</v>
      </c>
      <c r="I32">
        <v>1.1462699999999999</v>
      </c>
      <c r="J32">
        <v>1.0773026999999999</v>
      </c>
      <c r="K32">
        <v>0.54413440000000002</v>
      </c>
      <c r="L32">
        <v>0.2414366</v>
      </c>
      <c r="M32">
        <v>9.8184999999999995E-2</v>
      </c>
      <c r="N32">
        <v>4.1273369999999997E-2</v>
      </c>
      <c r="O32">
        <v>1.7745879999999999E-2</v>
      </c>
      <c r="P32">
        <v>1.1140506E-2</v>
      </c>
      <c r="Q32">
        <v>7.8511629999999995E-3</v>
      </c>
      <c r="R32">
        <v>6.0014780000000002E-3</v>
      </c>
      <c r="S32">
        <v>0</v>
      </c>
      <c r="T32">
        <v>0</v>
      </c>
      <c r="U32" t="s">
        <v>70</v>
      </c>
    </row>
    <row r="33" spans="1:21" x14ac:dyDescent="0.35">
      <c r="A33" t="s">
        <v>0</v>
      </c>
      <c r="B33" t="s">
        <v>1</v>
      </c>
      <c r="C33" t="s">
        <v>97</v>
      </c>
      <c r="D33">
        <v>0.25405100000000003</v>
      </c>
      <c r="E33">
        <v>0.36109530000000001</v>
      </c>
      <c r="F33">
        <v>0.59694649999999905</v>
      </c>
      <c r="G33">
        <v>1.1940027799999999</v>
      </c>
      <c r="H33">
        <v>0.89932018799999902</v>
      </c>
      <c r="I33">
        <v>1.3369001570000001</v>
      </c>
      <c r="J33">
        <v>2.1686540484000001</v>
      </c>
      <c r="K33">
        <v>2.6275068173</v>
      </c>
      <c r="L33">
        <v>2.6892079729999998</v>
      </c>
      <c r="M33">
        <v>2.5164714610000001</v>
      </c>
      <c r="N33">
        <v>2.1202297379999999</v>
      </c>
      <c r="O33">
        <v>1.383505151</v>
      </c>
      <c r="P33">
        <v>0.84803698500000002</v>
      </c>
      <c r="Q33">
        <v>0.64893731899999996</v>
      </c>
      <c r="R33">
        <v>0.61313898600000005</v>
      </c>
      <c r="S33">
        <v>0</v>
      </c>
      <c r="T33">
        <v>0</v>
      </c>
      <c r="U33" t="s">
        <v>70</v>
      </c>
    </row>
    <row r="34" spans="1:21" x14ac:dyDescent="0.35">
      <c r="A34" t="s">
        <v>0</v>
      </c>
      <c r="B34" t="s">
        <v>1</v>
      </c>
      <c r="C34" t="s">
        <v>98</v>
      </c>
      <c r="D34">
        <v>5.8794399999999997E-3</v>
      </c>
      <c r="E34">
        <v>8.12534E-3</v>
      </c>
      <c r="F34">
        <v>1.3267899999999999E-2</v>
      </c>
      <c r="G34">
        <v>1.5254E-2</v>
      </c>
      <c r="H34">
        <v>1.7475299999999999E-2</v>
      </c>
      <c r="I34">
        <v>2.0754000000000002E-2</v>
      </c>
      <c r="J34">
        <v>2.46667E-2</v>
      </c>
      <c r="K34">
        <v>2.9075699999999999E-2</v>
      </c>
      <c r="L34">
        <v>3.3367399999999998E-2</v>
      </c>
      <c r="M34">
        <v>3.8138699999999998E-2</v>
      </c>
      <c r="N34">
        <v>4.3548200000000002E-2</v>
      </c>
      <c r="O34">
        <v>4.9168799999999999E-2</v>
      </c>
      <c r="P34">
        <v>5.4008199999999999E-2</v>
      </c>
      <c r="Q34">
        <v>5.8524699999999999E-2</v>
      </c>
      <c r="R34">
        <v>6.2388899999999997E-2</v>
      </c>
      <c r="S34">
        <v>0</v>
      </c>
      <c r="T34">
        <v>0</v>
      </c>
      <c r="U34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opLeftCell="AH2" zoomScale="66" workbookViewId="0">
      <selection activeCell="E20" sqref="E20"/>
    </sheetView>
  </sheetViews>
  <sheetFormatPr defaultRowHeight="14.5" x14ac:dyDescent="0.35"/>
  <cols>
    <col min="2" max="2" width="12.453125" customWidth="1"/>
    <col min="4" max="4" width="15.453125" customWidth="1"/>
    <col min="5" max="5" width="9.54296875" customWidth="1"/>
    <col min="6" max="6" width="8.54296875" customWidth="1"/>
    <col min="7" max="7" width="8.453125" customWidth="1"/>
    <col min="8" max="8" width="9.1796875" customWidth="1"/>
    <col min="13" max="13" width="9.453125" bestFit="1" customWidth="1"/>
    <col min="14" max="14" width="8.81640625" bestFit="1" customWidth="1"/>
    <col min="15" max="15" width="14.453125" customWidth="1"/>
    <col min="16" max="16" width="8.81640625" bestFit="1" customWidth="1"/>
    <col min="17" max="22" width="8.81640625" customWidth="1"/>
    <col min="24" max="24" width="9.453125" bestFit="1" customWidth="1"/>
    <col min="25" max="25" width="8.81640625" bestFit="1" customWidth="1"/>
    <col min="26" max="26" width="12.453125" customWidth="1"/>
    <col min="27" max="27" width="8.81640625" bestFit="1" customWidth="1"/>
    <col min="28" max="31" width="8.81640625" customWidth="1"/>
    <col min="36" max="36" width="15.453125" customWidth="1"/>
  </cols>
  <sheetData>
    <row r="1" spans="1:42" x14ac:dyDescent="0.35">
      <c r="A1" t="s">
        <v>100</v>
      </c>
      <c r="M1" t="s">
        <v>119</v>
      </c>
      <c r="X1" t="s">
        <v>118</v>
      </c>
      <c r="AH1" t="s">
        <v>110</v>
      </c>
    </row>
    <row r="2" spans="1:42" x14ac:dyDescent="0.35">
      <c r="A2" t="s">
        <v>99</v>
      </c>
      <c r="B2" t="s">
        <v>66</v>
      </c>
      <c r="C2" t="s">
        <v>64</v>
      </c>
      <c r="D2" t="s">
        <v>101</v>
      </c>
      <c r="E2" t="s">
        <v>102</v>
      </c>
      <c r="F2" t="s">
        <v>111</v>
      </c>
      <c r="G2" t="s">
        <v>32</v>
      </c>
      <c r="H2" t="s">
        <v>33</v>
      </c>
      <c r="I2" t="s">
        <v>112</v>
      </c>
      <c r="J2" t="s">
        <v>113</v>
      </c>
      <c r="M2" t="s">
        <v>66</v>
      </c>
      <c r="N2" t="s">
        <v>64</v>
      </c>
      <c r="O2" t="s">
        <v>101</v>
      </c>
      <c r="P2" t="s">
        <v>102</v>
      </c>
      <c r="Q2" t="s">
        <v>111</v>
      </c>
      <c r="R2" t="s">
        <v>32</v>
      </c>
      <c r="S2" t="s">
        <v>33</v>
      </c>
      <c r="T2" t="s">
        <v>112</v>
      </c>
      <c r="U2" t="s">
        <v>113</v>
      </c>
      <c r="X2" t="s">
        <v>66</v>
      </c>
      <c r="Y2" t="s">
        <v>64</v>
      </c>
      <c r="Z2" t="s">
        <v>101</v>
      </c>
      <c r="AA2" t="s">
        <v>102</v>
      </c>
      <c r="AB2" t="s">
        <v>111</v>
      </c>
      <c r="AC2" t="s">
        <v>32</v>
      </c>
      <c r="AD2" t="s">
        <v>33</v>
      </c>
      <c r="AE2" t="s">
        <v>112</v>
      </c>
      <c r="AF2" t="s">
        <v>113</v>
      </c>
      <c r="AH2" t="s">
        <v>66</v>
      </c>
      <c r="AI2" t="s">
        <v>64</v>
      </c>
      <c r="AJ2" t="s">
        <v>101</v>
      </c>
      <c r="AK2" t="s">
        <v>102</v>
      </c>
      <c r="AL2" t="s">
        <v>111</v>
      </c>
      <c r="AM2" t="s">
        <v>32</v>
      </c>
      <c r="AN2" t="s">
        <v>33</v>
      </c>
      <c r="AO2" t="s">
        <v>112</v>
      </c>
      <c r="AP2" t="s">
        <v>113</v>
      </c>
    </row>
    <row r="3" spans="1:42" x14ac:dyDescent="0.35">
      <c r="A3" t="s">
        <v>1</v>
      </c>
    </row>
    <row r="4" spans="1:42" x14ac:dyDescent="0.35">
      <c r="A4">
        <v>2020</v>
      </c>
      <c r="B4">
        <v>0.14000000000000001</v>
      </c>
      <c r="C4">
        <v>0.28999999999999998</v>
      </c>
      <c r="D4">
        <v>0.35</v>
      </c>
      <c r="E4">
        <v>0.24</v>
      </c>
      <c r="F4">
        <v>0.2</v>
      </c>
      <c r="G4">
        <v>0.6</v>
      </c>
      <c r="H4">
        <v>0.2</v>
      </c>
      <c r="I4">
        <v>0.9</v>
      </c>
      <c r="J4">
        <v>0.2</v>
      </c>
      <c r="M4">
        <v>8.0000000000000002E-3</v>
      </c>
      <c r="N4">
        <v>1E-3</v>
      </c>
      <c r="O4">
        <v>0</v>
      </c>
      <c r="P4">
        <v>2.5000000000000001E-2</v>
      </c>
      <c r="Q4" s="4">
        <v>3.74979E-4</v>
      </c>
      <c r="R4" s="4">
        <v>2.3481399999999999E-4</v>
      </c>
      <c r="S4">
        <v>2.05792E-3</v>
      </c>
      <c r="T4">
        <v>8.3549399999999999E-3</v>
      </c>
      <c r="U4">
        <v>2.3976725999999998E-3</v>
      </c>
      <c r="X4">
        <v>8.0000000000000002E-3</v>
      </c>
      <c r="Y4">
        <v>1E-3</v>
      </c>
      <c r="Z4">
        <v>0</v>
      </c>
      <c r="AA4">
        <v>2.5000000000000001E-2</v>
      </c>
      <c r="AB4">
        <v>0</v>
      </c>
      <c r="AC4">
        <v>0.15348100000000001</v>
      </c>
      <c r="AD4">
        <v>0.105073</v>
      </c>
      <c r="AE4">
        <v>8.3549399999999999E-3</v>
      </c>
      <c r="AF4" s="4">
        <f>AG4+AH4</f>
        <v>8.0000000000000002E-3</v>
      </c>
      <c r="AH4">
        <v>8.0000000000000002E-3</v>
      </c>
      <c r="AI4">
        <v>1E-3</v>
      </c>
      <c r="AJ4">
        <v>0</v>
      </c>
      <c r="AK4">
        <v>2.5000000000000001E-2</v>
      </c>
      <c r="AL4">
        <v>0</v>
      </c>
      <c r="AM4">
        <v>0</v>
      </c>
      <c r="AN4">
        <v>0.105</v>
      </c>
      <c r="AO4">
        <v>8.0000000000000002E-3</v>
      </c>
      <c r="AP4">
        <v>2E-3</v>
      </c>
    </row>
    <row r="5" spans="1:42" x14ac:dyDescent="0.35">
      <c r="A5">
        <v>2025</v>
      </c>
      <c r="B5">
        <v>0.16</v>
      </c>
      <c r="C5">
        <v>0.32</v>
      </c>
      <c r="D5">
        <v>0.35</v>
      </c>
      <c r="E5">
        <v>0.24</v>
      </c>
      <c r="F5">
        <v>0.2</v>
      </c>
      <c r="G5">
        <v>0.6</v>
      </c>
      <c r="H5">
        <v>0.2</v>
      </c>
      <c r="I5">
        <v>0.9</v>
      </c>
      <c r="J5">
        <v>0.2</v>
      </c>
      <c r="M5">
        <v>0.27100000000000002</v>
      </c>
      <c r="N5">
        <v>1E-3</v>
      </c>
      <c r="O5">
        <v>0</v>
      </c>
      <c r="P5">
        <v>0.14899999999999999</v>
      </c>
      <c r="Q5" s="4">
        <v>4.0573961E-3</v>
      </c>
      <c r="R5" s="4">
        <v>0.11327</v>
      </c>
      <c r="S5">
        <v>8.07228E-4</v>
      </c>
      <c r="T5">
        <v>6.9482930000000012E-2</v>
      </c>
      <c r="U5">
        <v>3.1057249999999996E-4</v>
      </c>
      <c r="X5">
        <v>0.27100000000000002</v>
      </c>
      <c r="Y5">
        <v>1E-3</v>
      </c>
      <c r="Z5">
        <v>0</v>
      </c>
      <c r="AA5">
        <v>0.14899999999999999</v>
      </c>
      <c r="AB5">
        <v>4.0000000000000001E-3</v>
      </c>
      <c r="AC5">
        <v>2.3481399999999999E-4</v>
      </c>
      <c r="AD5">
        <v>2.05792E-3</v>
      </c>
      <c r="AE5">
        <v>6.9482930000000012E-2</v>
      </c>
      <c r="AF5" s="4">
        <f t="shared" ref="AF5:AF9" si="0">AG5+AH5</f>
        <v>0.27200000000000002</v>
      </c>
      <c r="AH5">
        <v>0.27200000000000002</v>
      </c>
      <c r="AI5">
        <v>1E-3</v>
      </c>
      <c r="AJ5">
        <v>0</v>
      </c>
      <c r="AK5">
        <v>0.14899999999999999</v>
      </c>
      <c r="AL5">
        <v>4.0000000000000001E-3</v>
      </c>
      <c r="AM5">
        <v>0.113</v>
      </c>
      <c r="AN5">
        <v>2E-3</v>
      </c>
      <c r="AO5">
        <v>7.0000000000000007E-2</v>
      </c>
      <c r="AP5">
        <v>0</v>
      </c>
    </row>
    <row r="6" spans="1:42" x14ac:dyDescent="0.35">
      <c r="A6">
        <v>2030</v>
      </c>
      <c r="B6">
        <v>0.16</v>
      </c>
      <c r="C6">
        <v>0.36</v>
      </c>
      <c r="D6">
        <v>0.35</v>
      </c>
      <c r="E6">
        <v>0.24</v>
      </c>
      <c r="F6">
        <v>0.2</v>
      </c>
      <c r="G6">
        <v>0.6</v>
      </c>
      <c r="H6">
        <v>0.2</v>
      </c>
      <c r="I6">
        <v>0.9</v>
      </c>
      <c r="J6">
        <v>0.2</v>
      </c>
      <c r="M6">
        <v>0.318</v>
      </c>
      <c r="N6">
        <v>1E-3</v>
      </c>
      <c r="O6">
        <v>0</v>
      </c>
      <c r="P6">
        <v>0.13900000000000001</v>
      </c>
      <c r="Q6" s="4">
        <v>2.1732664999999998E-3</v>
      </c>
      <c r="R6" s="4">
        <v>0.101964</v>
      </c>
      <c r="S6">
        <v>3.7260469000000002E-5</v>
      </c>
      <c r="T6">
        <v>6.1265630000000001E-2</v>
      </c>
      <c r="U6">
        <v>1.238903E-4</v>
      </c>
      <c r="X6">
        <v>0.318</v>
      </c>
      <c r="Y6">
        <v>1E-3</v>
      </c>
      <c r="Z6">
        <v>0</v>
      </c>
      <c r="AA6">
        <v>0.13900000000000001</v>
      </c>
      <c r="AB6">
        <v>2E-3</v>
      </c>
      <c r="AC6">
        <v>0.11327</v>
      </c>
      <c r="AD6" s="4">
        <v>8.07228E-4</v>
      </c>
      <c r="AE6">
        <v>6.1265630000000001E-2</v>
      </c>
      <c r="AF6" s="4">
        <f t="shared" si="0"/>
        <v>0.32</v>
      </c>
      <c r="AH6">
        <v>0.32</v>
      </c>
      <c r="AI6">
        <v>1E-3</v>
      </c>
      <c r="AJ6">
        <v>0</v>
      </c>
      <c r="AK6">
        <v>0.14000000000000001</v>
      </c>
      <c r="AL6">
        <v>2E-3</v>
      </c>
      <c r="AM6">
        <v>0.10299999999999999</v>
      </c>
      <c r="AN6">
        <v>1E-3</v>
      </c>
      <c r="AO6">
        <v>6.0999999999999999E-2</v>
      </c>
      <c r="AP6">
        <v>0</v>
      </c>
    </row>
    <row r="7" spans="1:42" x14ac:dyDescent="0.35">
      <c r="A7">
        <v>2035</v>
      </c>
      <c r="B7">
        <v>0.16</v>
      </c>
      <c r="C7">
        <v>0.4</v>
      </c>
      <c r="D7">
        <v>0.35</v>
      </c>
      <c r="E7">
        <v>0.24</v>
      </c>
      <c r="F7">
        <v>0.2</v>
      </c>
      <c r="G7">
        <v>0.6</v>
      </c>
      <c r="H7">
        <v>0.2</v>
      </c>
      <c r="I7">
        <v>0.9</v>
      </c>
      <c r="J7">
        <v>0.2</v>
      </c>
      <c r="M7">
        <v>1.125</v>
      </c>
      <c r="N7">
        <v>5.0000000000000001E-3</v>
      </c>
      <c r="O7">
        <v>1E-3</v>
      </c>
      <c r="P7">
        <v>0.40799999999999997</v>
      </c>
      <c r="Q7" s="4">
        <v>8.5798500000000002E-5</v>
      </c>
      <c r="R7" s="4">
        <v>1.1820649999999999E-3</v>
      </c>
      <c r="S7">
        <v>1.3171799999999999E-6</v>
      </c>
      <c r="T7">
        <v>0.19247871</v>
      </c>
      <c r="U7">
        <v>3.32377E-9</v>
      </c>
      <c r="X7">
        <v>0.375</v>
      </c>
      <c r="Y7">
        <v>2E-3</v>
      </c>
      <c r="Z7">
        <v>0</v>
      </c>
      <c r="AA7">
        <v>0.13600000000000001</v>
      </c>
      <c r="AB7">
        <v>2E-3</v>
      </c>
      <c r="AC7">
        <v>0.101964</v>
      </c>
      <c r="AD7">
        <v>1.30496E-3</v>
      </c>
      <c r="AE7">
        <v>6.4158270000000003E-2</v>
      </c>
      <c r="AF7" s="4">
        <f t="shared" si="0"/>
        <v>0.377</v>
      </c>
      <c r="AH7">
        <v>0.377</v>
      </c>
      <c r="AI7">
        <v>2E-3</v>
      </c>
      <c r="AJ7">
        <v>0</v>
      </c>
      <c r="AK7">
        <v>0.13700000000000001</v>
      </c>
      <c r="AL7">
        <v>2E-3</v>
      </c>
      <c r="AM7">
        <v>9.2999999999999999E-2</v>
      </c>
      <c r="AN7">
        <v>1E-3</v>
      </c>
      <c r="AO7">
        <v>6.4000000000000001E-2</v>
      </c>
      <c r="AP7">
        <v>0</v>
      </c>
    </row>
    <row r="8" spans="1:42" x14ac:dyDescent="0.35">
      <c r="A8">
        <v>2040</v>
      </c>
      <c r="B8">
        <v>0.17</v>
      </c>
      <c r="C8">
        <v>0.42</v>
      </c>
      <c r="D8">
        <v>0.35</v>
      </c>
      <c r="E8">
        <v>0.24</v>
      </c>
      <c r="F8">
        <v>0.2</v>
      </c>
      <c r="G8">
        <v>0.6</v>
      </c>
      <c r="H8">
        <v>0.2</v>
      </c>
      <c r="I8">
        <v>0.9</v>
      </c>
      <c r="J8">
        <v>0.2</v>
      </c>
      <c r="M8">
        <v>1.591</v>
      </c>
      <c r="N8">
        <v>8.0000000000000002E-3</v>
      </c>
      <c r="O8">
        <v>1E-3</v>
      </c>
      <c r="P8">
        <v>0.50700000000000001</v>
      </c>
      <c r="Q8" s="4">
        <v>6.1791799999999991E-8</v>
      </c>
      <c r="R8" s="4">
        <v>3.574225E-7</v>
      </c>
      <c r="S8">
        <v>4.2709499999999996E-9</v>
      </c>
      <c r="T8">
        <v>0.27910229999999997</v>
      </c>
      <c r="U8">
        <v>0</v>
      </c>
      <c r="X8">
        <v>0.38300000000000001</v>
      </c>
      <c r="Y8">
        <v>2E-3</v>
      </c>
      <c r="Z8">
        <v>0</v>
      </c>
      <c r="AA8">
        <v>0.13500000000000001</v>
      </c>
      <c r="AB8">
        <v>2E-3</v>
      </c>
      <c r="AC8">
        <v>9.2546600000000007E-2</v>
      </c>
      <c r="AD8">
        <v>1.4541700000000001E-3</v>
      </c>
      <c r="AE8">
        <v>6.7213660000000008E-2</v>
      </c>
      <c r="AF8" s="4">
        <f t="shared" si="0"/>
        <v>0.38200000000000001</v>
      </c>
      <c r="AH8">
        <v>0.38200000000000001</v>
      </c>
      <c r="AI8">
        <v>2E-3</v>
      </c>
      <c r="AJ8">
        <v>0</v>
      </c>
      <c r="AK8">
        <v>0.13500000000000001</v>
      </c>
      <c r="AL8">
        <v>2E-3</v>
      </c>
      <c r="AM8">
        <v>8.5999999999999993E-2</v>
      </c>
      <c r="AN8">
        <v>1E-3</v>
      </c>
      <c r="AO8">
        <v>6.7000000000000004E-2</v>
      </c>
      <c r="AP8">
        <v>0</v>
      </c>
    </row>
    <row r="9" spans="1:42" x14ac:dyDescent="0.35">
      <c r="A9">
        <v>2045</v>
      </c>
      <c r="B9">
        <v>0.17</v>
      </c>
      <c r="C9">
        <v>0.44</v>
      </c>
      <c r="D9">
        <v>0.35</v>
      </c>
      <c r="E9">
        <v>0.24</v>
      </c>
      <c r="F9">
        <v>0.2</v>
      </c>
      <c r="G9">
        <v>0.6</v>
      </c>
      <c r="H9">
        <v>0.2</v>
      </c>
      <c r="I9">
        <v>0.9</v>
      </c>
      <c r="J9">
        <v>0.2</v>
      </c>
      <c r="M9">
        <v>2.927</v>
      </c>
      <c r="N9">
        <v>2.5000000000000001E-2</v>
      </c>
      <c r="O9">
        <v>3.0000000000000001E-3</v>
      </c>
      <c r="P9">
        <v>6.8000000000000005E-2</v>
      </c>
      <c r="Q9" s="4">
        <v>1.00919E-10</v>
      </c>
      <c r="R9" s="4">
        <v>4.2546E-10</v>
      </c>
      <c r="S9">
        <v>0</v>
      </c>
      <c r="T9">
        <v>0.64790429999999999</v>
      </c>
      <c r="U9">
        <v>0</v>
      </c>
      <c r="X9">
        <v>1.0640000000000001</v>
      </c>
      <c r="Y9">
        <v>8.9999999999999993E-3</v>
      </c>
      <c r="Z9">
        <v>4.0000000000000001E-3</v>
      </c>
      <c r="AA9">
        <v>0.42499999999999999</v>
      </c>
      <c r="AB9">
        <v>1E-3</v>
      </c>
      <c r="AC9">
        <v>8.6416699999999999E-2</v>
      </c>
      <c r="AD9">
        <v>3.04543E-3</v>
      </c>
      <c r="AE9">
        <v>0.2357494</v>
      </c>
      <c r="AF9" s="4">
        <f t="shared" si="0"/>
        <v>0.36499999999999999</v>
      </c>
      <c r="AH9">
        <v>0.36499999999999999</v>
      </c>
      <c r="AI9">
        <v>3.0000000000000001E-3</v>
      </c>
      <c r="AJ9">
        <v>1E-3</v>
      </c>
      <c r="AK9">
        <v>0.14599999999999999</v>
      </c>
      <c r="AL9">
        <v>3.0000000000000001E-3</v>
      </c>
      <c r="AM9">
        <v>9.4E-2</v>
      </c>
      <c r="AN9">
        <v>2E-3</v>
      </c>
      <c r="AO9">
        <v>8.1000000000000003E-2</v>
      </c>
      <c r="AP9">
        <v>0</v>
      </c>
    </row>
    <row r="10" spans="1:42" x14ac:dyDescent="0.35">
      <c r="A10">
        <v>2050</v>
      </c>
      <c r="B10">
        <v>0.17</v>
      </c>
      <c r="C10">
        <v>0.45</v>
      </c>
      <c r="D10">
        <v>0.35</v>
      </c>
      <c r="E10">
        <v>0.24</v>
      </c>
      <c r="F10">
        <v>0.2</v>
      </c>
      <c r="G10">
        <v>0.6</v>
      </c>
      <c r="H10">
        <v>0.2</v>
      </c>
      <c r="I10">
        <v>0.9</v>
      </c>
      <c r="J10">
        <v>0.2</v>
      </c>
      <c r="M10">
        <v>1.6890000000000001</v>
      </c>
      <c r="N10">
        <v>1.9E-2</v>
      </c>
      <c r="O10">
        <v>4.0000000000000001E-3</v>
      </c>
      <c r="P10">
        <v>0.13700000000000001</v>
      </c>
      <c r="Q10">
        <v>0</v>
      </c>
      <c r="R10">
        <v>0</v>
      </c>
      <c r="S10">
        <v>0</v>
      </c>
      <c r="T10">
        <v>0.47694529999999996</v>
      </c>
      <c r="U10">
        <v>0</v>
      </c>
      <c r="X10">
        <v>1.1910000000000001</v>
      </c>
      <c r="Y10">
        <v>0.01</v>
      </c>
      <c r="Z10">
        <v>3.0000000000000001E-3</v>
      </c>
      <c r="AA10">
        <v>0.39500000000000002</v>
      </c>
      <c r="AB10">
        <v>0</v>
      </c>
      <c r="AC10">
        <f>0.00469454+0.00151291</f>
        <v>6.2074499999999998E-3</v>
      </c>
      <c r="AD10" s="4">
        <v>3.6768299999999998E-5</v>
      </c>
      <c r="AE10">
        <v>0.26660120000000004</v>
      </c>
      <c r="AF10">
        <v>0</v>
      </c>
      <c r="AH10">
        <v>0.49299999999999999</v>
      </c>
      <c r="AI10">
        <v>4.0000000000000001E-3</v>
      </c>
      <c r="AJ10">
        <v>1E-3</v>
      </c>
      <c r="AK10">
        <v>0.19800000000000001</v>
      </c>
      <c r="AL10">
        <v>4.0000000000000001E-3</v>
      </c>
      <c r="AM10">
        <v>0.12</v>
      </c>
      <c r="AN10">
        <v>2E-3</v>
      </c>
      <c r="AO10">
        <v>0.113</v>
      </c>
      <c r="AP10">
        <v>0</v>
      </c>
    </row>
    <row r="11" spans="1:42" x14ac:dyDescent="0.35">
      <c r="A11">
        <v>2055</v>
      </c>
      <c r="B11">
        <v>0.18</v>
      </c>
      <c r="C11">
        <v>0.46</v>
      </c>
      <c r="D11">
        <v>0.35</v>
      </c>
      <c r="E11">
        <v>0.24</v>
      </c>
      <c r="F11">
        <v>0.2</v>
      </c>
      <c r="G11">
        <v>0.6</v>
      </c>
      <c r="H11">
        <v>0.2</v>
      </c>
      <c r="I11">
        <v>0.9</v>
      </c>
      <c r="J11">
        <v>0.2</v>
      </c>
      <c r="M11">
        <v>0.40300000000000002</v>
      </c>
      <c r="N11">
        <v>0.01</v>
      </c>
      <c r="O11">
        <v>3.0000000000000001E-3</v>
      </c>
      <c r="P11">
        <v>0.128</v>
      </c>
      <c r="Q11">
        <v>0</v>
      </c>
      <c r="R11">
        <v>0</v>
      </c>
      <c r="S11">
        <v>0</v>
      </c>
      <c r="T11">
        <v>0.19477250000000002</v>
      </c>
      <c r="U11">
        <v>0</v>
      </c>
      <c r="X11">
        <v>1.4079999999999999</v>
      </c>
      <c r="Y11">
        <v>1.7000000000000001E-2</v>
      </c>
      <c r="Z11">
        <v>4.0000000000000001E-3</v>
      </c>
      <c r="AA11">
        <v>0.16200000000000001</v>
      </c>
      <c r="AB11">
        <v>0</v>
      </c>
      <c r="AC11" s="4">
        <v>1.29408E-5</v>
      </c>
      <c r="AD11" s="4">
        <v>9.0784600000000002E-6</v>
      </c>
      <c r="AE11">
        <v>0.32813700000000001</v>
      </c>
      <c r="AF11">
        <v>0</v>
      </c>
      <c r="AH11">
        <v>0.498</v>
      </c>
      <c r="AI11">
        <v>6.0000000000000001E-3</v>
      </c>
      <c r="AJ11">
        <v>2E-3</v>
      </c>
      <c r="AK11">
        <v>0.21199999999999999</v>
      </c>
      <c r="AL11">
        <v>5.0000000000000001E-3</v>
      </c>
      <c r="AM11">
        <v>0.13300000000000001</v>
      </c>
      <c r="AN11">
        <v>3.0000000000000001E-3</v>
      </c>
      <c r="AO11">
        <v>0.123</v>
      </c>
      <c r="AP11">
        <v>0</v>
      </c>
    </row>
    <row r="12" spans="1:42" x14ac:dyDescent="0.35">
      <c r="A12">
        <v>2060</v>
      </c>
      <c r="B12">
        <v>0.18</v>
      </c>
      <c r="C12">
        <v>0.47</v>
      </c>
      <c r="D12">
        <v>0.35</v>
      </c>
      <c r="E12">
        <v>0.24</v>
      </c>
      <c r="F12">
        <v>0.2</v>
      </c>
      <c r="G12">
        <v>0.6</v>
      </c>
      <c r="H12">
        <v>0.2</v>
      </c>
      <c r="I12">
        <v>0.9</v>
      </c>
      <c r="J12">
        <v>0.2</v>
      </c>
      <c r="M12">
        <v>1.0149999999999999</v>
      </c>
      <c r="N12">
        <v>1.7999999999999999E-2</v>
      </c>
      <c r="O12">
        <v>5.0000000000000001E-3</v>
      </c>
      <c r="P12">
        <v>0.38800000000000001</v>
      </c>
      <c r="Q12">
        <v>0</v>
      </c>
      <c r="R12">
        <v>0</v>
      </c>
      <c r="S12">
        <v>0</v>
      </c>
      <c r="T12">
        <v>0.27968660000000001</v>
      </c>
      <c r="U12">
        <v>0</v>
      </c>
      <c r="X12">
        <v>1.8</v>
      </c>
      <c r="Y12">
        <v>2.5999999999999999E-2</v>
      </c>
      <c r="Z12">
        <v>4.0000000000000001E-3</v>
      </c>
      <c r="AA12">
        <v>0.13600000000000001</v>
      </c>
      <c r="AB12">
        <v>0</v>
      </c>
      <c r="AC12" s="4">
        <v>5.4735700000000002E-7</v>
      </c>
      <c r="AD12" s="4">
        <v>2.6976799999999999E-6</v>
      </c>
      <c r="AE12">
        <v>0.39681620000000001</v>
      </c>
      <c r="AF12">
        <v>0</v>
      </c>
      <c r="AH12">
        <v>0.48099999999999998</v>
      </c>
      <c r="AI12">
        <v>7.0000000000000001E-3</v>
      </c>
      <c r="AJ12">
        <v>2E-3</v>
      </c>
      <c r="AK12">
        <v>0.20599999999999999</v>
      </c>
      <c r="AL12">
        <v>5.0000000000000001E-3</v>
      </c>
      <c r="AM12">
        <v>0.129</v>
      </c>
      <c r="AN12">
        <v>3.0000000000000001E-3</v>
      </c>
      <c r="AO12">
        <v>0.114</v>
      </c>
      <c r="AP12">
        <v>0</v>
      </c>
    </row>
    <row r="13" spans="1:42" x14ac:dyDescent="0.35">
      <c r="A13">
        <v>2065</v>
      </c>
      <c r="B13">
        <v>0.18</v>
      </c>
      <c r="C13">
        <v>0.48</v>
      </c>
      <c r="D13">
        <v>0.35</v>
      </c>
      <c r="E13">
        <v>0.24</v>
      </c>
      <c r="F13">
        <v>0.2</v>
      </c>
      <c r="G13">
        <v>0.6</v>
      </c>
      <c r="H13">
        <v>0.2</v>
      </c>
      <c r="I13">
        <v>0.9</v>
      </c>
      <c r="J13">
        <v>0.2</v>
      </c>
      <c r="M13">
        <v>1.3460000000000001</v>
      </c>
      <c r="N13">
        <v>2.8000000000000001E-2</v>
      </c>
      <c r="O13">
        <v>1.7000000000000001E-2</v>
      </c>
      <c r="P13">
        <v>0.48499999999999999</v>
      </c>
      <c r="Q13">
        <v>0</v>
      </c>
      <c r="R13">
        <v>0</v>
      </c>
      <c r="S13">
        <v>0</v>
      </c>
      <c r="T13">
        <v>0.32343090000000002</v>
      </c>
      <c r="U13">
        <v>0</v>
      </c>
      <c r="X13">
        <v>1.629</v>
      </c>
      <c r="Y13">
        <v>3.4000000000000002E-2</v>
      </c>
      <c r="Z13">
        <v>8.0000000000000002E-3</v>
      </c>
      <c r="AA13">
        <v>0.127</v>
      </c>
      <c r="AB13">
        <v>0</v>
      </c>
      <c r="AC13" s="4">
        <v>9.5371699999999999E-8</v>
      </c>
      <c r="AD13" s="4">
        <v>2.6947399999999999E-7</v>
      </c>
      <c r="AE13">
        <v>0.3892024</v>
      </c>
      <c r="AF13">
        <v>0</v>
      </c>
      <c r="AH13">
        <v>0.37</v>
      </c>
      <c r="AI13">
        <v>8.0000000000000002E-3</v>
      </c>
      <c r="AJ13">
        <v>5.0000000000000001E-3</v>
      </c>
      <c r="AK13">
        <v>0.16700000000000001</v>
      </c>
      <c r="AL13">
        <v>5.0000000000000001E-3</v>
      </c>
      <c r="AM13">
        <v>0.112</v>
      </c>
      <c r="AN13">
        <v>2E-3</v>
      </c>
      <c r="AO13">
        <v>9.6000000000000002E-2</v>
      </c>
      <c r="AP13">
        <v>0</v>
      </c>
    </row>
    <row r="14" spans="1:42" x14ac:dyDescent="0.35">
      <c r="A14">
        <v>2070</v>
      </c>
      <c r="B14">
        <v>0.18</v>
      </c>
      <c r="C14">
        <v>0.48</v>
      </c>
      <c r="D14">
        <v>0.35</v>
      </c>
      <c r="E14">
        <v>0.24</v>
      </c>
      <c r="F14">
        <v>0.2</v>
      </c>
      <c r="G14">
        <v>0.6</v>
      </c>
      <c r="H14">
        <v>0.2</v>
      </c>
      <c r="I14">
        <v>0.9</v>
      </c>
      <c r="J14">
        <v>0.2</v>
      </c>
      <c r="M14">
        <v>1.778</v>
      </c>
      <c r="N14">
        <v>4.2000000000000003E-2</v>
      </c>
      <c r="O14">
        <v>1.2999999999999999E-2</v>
      </c>
      <c r="P14">
        <v>0.09</v>
      </c>
      <c r="Q14">
        <v>0</v>
      </c>
      <c r="R14">
        <v>0</v>
      </c>
      <c r="S14">
        <v>0</v>
      </c>
      <c r="T14">
        <v>0.42093320000000001</v>
      </c>
      <c r="U14">
        <v>0</v>
      </c>
      <c r="X14">
        <v>1.1519999999999999</v>
      </c>
      <c r="Y14">
        <v>2.7E-2</v>
      </c>
      <c r="Z14">
        <v>4.2000000000000003E-2</v>
      </c>
      <c r="AA14">
        <v>0.36099999999999999</v>
      </c>
      <c r="AB14">
        <v>0</v>
      </c>
      <c r="AC14" s="4">
        <v>6.1206699999999997E-9</v>
      </c>
      <c r="AD14" s="4">
        <v>0</v>
      </c>
      <c r="AE14">
        <v>0.2726944</v>
      </c>
      <c r="AF14">
        <v>0</v>
      </c>
      <c r="AH14">
        <v>0.372</v>
      </c>
      <c r="AI14">
        <v>8.9999999999999993E-3</v>
      </c>
      <c r="AJ14">
        <v>1.7000000000000001E-2</v>
      </c>
      <c r="AK14">
        <v>0.156</v>
      </c>
      <c r="AL14">
        <v>6.0000000000000001E-3</v>
      </c>
      <c r="AM14">
        <v>0.11899999999999999</v>
      </c>
      <c r="AN14">
        <v>2E-3</v>
      </c>
      <c r="AO14">
        <v>9.9000000000000005E-2</v>
      </c>
      <c r="AP14">
        <v>0</v>
      </c>
    </row>
    <row r="15" spans="1:42" x14ac:dyDescent="0.35">
      <c r="AC15" s="4"/>
    </row>
    <row r="16" spans="1:42" ht="15" thickBot="1" x14ac:dyDescent="0.4">
      <c r="A16" t="s">
        <v>104</v>
      </c>
      <c r="B16">
        <v>1000000000</v>
      </c>
      <c r="C16" t="s">
        <v>1</v>
      </c>
      <c r="M16" t="s">
        <v>103</v>
      </c>
      <c r="X16" t="s">
        <v>103</v>
      </c>
      <c r="AI16" t="s">
        <v>120</v>
      </c>
    </row>
    <row r="17" spans="1:43" ht="15" thickBot="1" x14ac:dyDescent="0.4">
      <c r="A17" t="s">
        <v>105</v>
      </c>
      <c r="B17" s="27">
        <v>2.777778E-4</v>
      </c>
      <c r="C17" t="s">
        <v>106</v>
      </c>
      <c r="L17" s="9" t="s">
        <v>109</v>
      </c>
      <c r="M17" s="6" t="s">
        <v>66</v>
      </c>
      <c r="N17" s="7" t="s">
        <v>64</v>
      </c>
      <c r="O17" s="7" t="s">
        <v>101</v>
      </c>
      <c r="P17" s="8" t="s">
        <v>102</v>
      </c>
      <c r="Q17" s="31" t="s">
        <v>111</v>
      </c>
      <c r="R17" s="15" t="s">
        <v>32</v>
      </c>
      <c r="S17" s="15" t="s">
        <v>33</v>
      </c>
      <c r="T17" s="15" t="s">
        <v>112</v>
      </c>
      <c r="U17" s="16" t="s">
        <v>113</v>
      </c>
      <c r="V17" s="5"/>
      <c r="W17" s="9" t="s">
        <v>109</v>
      </c>
      <c r="X17" s="15" t="s">
        <v>66</v>
      </c>
      <c r="Y17" s="15" t="s">
        <v>64</v>
      </c>
      <c r="Z17" s="15" t="s">
        <v>101</v>
      </c>
      <c r="AA17" s="16" t="s">
        <v>102</v>
      </c>
      <c r="AB17" s="31" t="s">
        <v>111</v>
      </c>
      <c r="AC17" s="15" t="s">
        <v>32</v>
      </c>
      <c r="AD17" s="15" t="s">
        <v>33</v>
      </c>
      <c r="AE17" s="15" t="s">
        <v>112</v>
      </c>
      <c r="AF17" s="16" t="s">
        <v>113</v>
      </c>
      <c r="AH17" s="9" t="s">
        <v>109</v>
      </c>
      <c r="AI17" s="15" t="s">
        <v>66</v>
      </c>
      <c r="AJ17" s="15" t="s">
        <v>64</v>
      </c>
      <c r="AK17" s="15" t="s">
        <v>101</v>
      </c>
      <c r="AL17" s="16" t="s">
        <v>102</v>
      </c>
      <c r="AM17" s="42" t="s">
        <v>111</v>
      </c>
      <c r="AN17" s="38" t="s">
        <v>32</v>
      </c>
      <c r="AO17" s="38" t="s">
        <v>33</v>
      </c>
      <c r="AP17" s="38" t="s">
        <v>112</v>
      </c>
      <c r="AQ17" s="39" t="s">
        <v>113</v>
      </c>
    </row>
    <row r="18" spans="1:43" x14ac:dyDescent="0.35">
      <c r="A18" t="s">
        <v>104</v>
      </c>
      <c r="B18">
        <f>B16*B17</f>
        <v>277777.8</v>
      </c>
      <c r="C18" t="s">
        <v>106</v>
      </c>
      <c r="L18" s="10">
        <v>2020</v>
      </c>
      <c r="M18" s="28">
        <f>($B$18*M4)/(B4*$B$19)</f>
        <v>1.8119882583170255</v>
      </c>
      <c r="N18" s="17">
        <f t="shared" ref="N18:N28" si="1">($B$18*N4)/(C4*$B$19)</f>
        <v>0.10934411903637224</v>
      </c>
      <c r="O18" s="17">
        <f t="shared" ref="O18:O28" si="2">($B$18*O4)/(D4*$B$19)</f>
        <v>0</v>
      </c>
      <c r="P18" s="18">
        <f t="shared" ref="P18:P28" si="3">($B$18*P4)/(E4*$B$19)</f>
        <v>3.3031035958904105</v>
      </c>
      <c r="Q18" s="43">
        <f t="shared" ref="Q18:Q28" si="4">($B$18*Q4)/(F4*$B$19)</f>
        <v>5.9452535197602741E-2</v>
      </c>
      <c r="R18" s="18">
        <f t="shared" ref="R18:R28" si="5">($B$18*R4)/(G4*$B$19)</f>
        <v>1.2409839484246574E-2</v>
      </c>
      <c r="S18" s="18">
        <f t="shared" ref="S18:S28" si="6">($B$18*S4)/(H4*$B$19)</f>
        <v>0.32628110169863012</v>
      </c>
      <c r="T18" s="18">
        <f t="shared" ref="T18:T28" si="7">($B$18*T4)/(I4*$B$19)</f>
        <v>0.29437047847945208</v>
      </c>
      <c r="U18" s="18">
        <f t="shared" ref="U18:U28" si="8">($B$18*U4)/(J4*$B$19)</f>
        <v>0.38014852736773963</v>
      </c>
      <c r="V18" s="23"/>
      <c r="W18" s="13">
        <v>2020</v>
      </c>
      <c r="X18" s="23">
        <f>($B$18*X4)/(B4*$B$19)</f>
        <v>1.8119882583170255</v>
      </c>
      <c r="Y18" s="23">
        <f>($B$18*Y4)/(C4*$B$19)</f>
        <v>0.10934411903637224</v>
      </c>
      <c r="Z18" s="23">
        <f>($B$18*Z4)/(D4*$B$19)</f>
        <v>0</v>
      </c>
      <c r="AA18" s="24">
        <f>($B$18*AA4)/(E4*$B$19)</f>
        <v>3.3031035958904105</v>
      </c>
      <c r="AB18" s="32">
        <f t="shared" ref="AB18:AF28" si="9">($B$18*AB4)/(F4*$B$19)</f>
        <v>0</v>
      </c>
      <c r="AC18" s="33">
        <f t="shared" si="9"/>
        <v>8.1114182880136987</v>
      </c>
      <c r="AD18" s="33">
        <f t="shared" si="9"/>
        <v>16.65921619828767</v>
      </c>
      <c r="AE18" s="33">
        <f t="shared" si="9"/>
        <v>0.29437047847945208</v>
      </c>
      <c r="AF18" s="33">
        <f t="shared" si="9"/>
        <v>1.2683917808219178</v>
      </c>
      <c r="AH18" s="13">
        <v>2020</v>
      </c>
      <c r="AI18" s="36">
        <f t="shared" ref="AI18:AI28" si="10">($B$18*AH4)/(B4*$B$19)</f>
        <v>1.8119882583170255</v>
      </c>
      <c r="AJ18" s="37">
        <f t="shared" ref="AJ18:AJ28" si="11">($B$18*AI4)/(C4*$B$19)</f>
        <v>0.10934411903637224</v>
      </c>
      <c r="AK18" s="37">
        <f t="shared" ref="AK18:AK28" si="12">($B$18*AJ4)/(D4*$B$19)</f>
        <v>0</v>
      </c>
      <c r="AL18" s="37">
        <f t="shared" ref="AL18:AL28" si="13">($B$18*AK4)/(E4*$B$19)</f>
        <v>3.3031035958904105</v>
      </c>
      <c r="AM18" s="36">
        <f t="shared" ref="AM18:AM28" si="14">($B$18*AL4)/(F4*$B$19)</f>
        <v>0</v>
      </c>
      <c r="AN18" s="37">
        <f t="shared" ref="AN18:AN28" si="15">($B$18*AM4)/(G4*$B$19)</f>
        <v>0</v>
      </c>
      <c r="AO18" s="37">
        <f t="shared" ref="AO18:AO28" si="16">($B$18*AN4)/(H4*$B$19)</f>
        <v>16.647642123287671</v>
      </c>
      <c r="AP18" s="37">
        <f t="shared" ref="AP18:AP28" si="17">($B$18*AO4)/(I4*$B$19)</f>
        <v>0.2818648401826484</v>
      </c>
      <c r="AQ18" s="33">
        <f t="shared" ref="AQ18:AQ28" si="18">($B$18*AP4)/(J4*$B$19)</f>
        <v>0.31709794520547946</v>
      </c>
    </row>
    <row r="19" spans="1:43" x14ac:dyDescent="0.35">
      <c r="A19" t="s">
        <v>108</v>
      </c>
      <c r="B19">
        <v>8760</v>
      </c>
      <c r="C19" t="s">
        <v>107</v>
      </c>
      <c r="L19" s="11">
        <v>2025</v>
      </c>
      <c r="M19" s="29">
        <f t="shared" ref="M19:M28" si="19">($B$18*M5)/(B5*$B$19)</f>
        <v>53.708464469178082</v>
      </c>
      <c r="N19" s="19">
        <f t="shared" si="1"/>
        <v>9.9093107876712327E-2</v>
      </c>
      <c r="O19" s="19">
        <f t="shared" si="2"/>
        <v>0</v>
      </c>
      <c r="P19" s="20">
        <f t="shared" si="3"/>
        <v>19.686497431506847</v>
      </c>
      <c r="Q19" s="43">
        <f t="shared" si="4"/>
        <v>0.64329598309736302</v>
      </c>
      <c r="R19" s="18">
        <f t="shared" si="5"/>
        <v>5.9862807089041095</v>
      </c>
      <c r="S19" s="18">
        <f t="shared" si="6"/>
        <v>0.12798517005616436</v>
      </c>
      <c r="T19" s="18">
        <f t="shared" si="7"/>
        <v>2.4480993699840186</v>
      </c>
      <c r="U19" s="18">
        <f t="shared" si="8"/>
        <v>4.9240950793664376E-2</v>
      </c>
      <c r="V19" s="23"/>
      <c r="W19" s="13">
        <v>2025</v>
      </c>
      <c r="X19" s="23">
        <f t="shared" ref="X19:X28" si="20">($B$18*X5)/(B5*$B$19)</f>
        <v>53.708464469178082</v>
      </c>
      <c r="Y19" s="23">
        <f t="shared" ref="Y19:Y28" si="21">($B$18*Y5)/(C5*$B$19)</f>
        <v>9.9093107876712327E-2</v>
      </c>
      <c r="Z19" s="23">
        <f t="shared" ref="Z19:Z28" si="22">($B$18*Z5)/(D5*$B$19)</f>
        <v>0</v>
      </c>
      <c r="AA19" s="24">
        <f t="shared" ref="AA19:AA28" si="23">($B$18*AA5)/(E5*$B$19)</f>
        <v>19.686497431506847</v>
      </c>
      <c r="AB19" s="34">
        <f t="shared" si="9"/>
        <v>0.63419589041095892</v>
      </c>
      <c r="AC19" s="24">
        <f>($B$18*AC5)/(G5*$B$19)</f>
        <v>1.2409839484246574E-2</v>
      </c>
      <c r="AD19" s="24">
        <f t="shared" si="9"/>
        <v>0.32628110169863012</v>
      </c>
      <c r="AE19" s="24">
        <f t="shared" si="9"/>
        <v>2.4480993699840186</v>
      </c>
      <c r="AF19" s="24">
        <f t="shared" si="9"/>
        <v>43.125320547945208</v>
      </c>
      <c r="AH19" s="13">
        <v>2025</v>
      </c>
      <c r="AI19" s="40">
        <f t="shared" si="10"/>
        <v>53.906650684931499</v>
      </c>
      <c r="AJ19" s="23">
        <f t="shared" si="11"/>
        <v>9.9093107876712327E-2</v>
      </c>
      <c r="AK19" s="23">
        <f t="shared" si="12"/>
        <v>0</v>
      </c>
      <c r="AL19" s="23">
        <f t="shared" si="13"/>
        <v>19.686497431506847</v>
      </c>
      <c r="AM19" s="40">
        <f t="shared" si="14"/>
        <v>0.63419589041095892</v>
      </c>
      <c r="AN19" s="23">
        <f t="shared" si="15"/>
        <v>5.9720113013698635</v>
      </c>
      <c r="AO19" s="23">
        <f t="shared" si="16"/>
        <v>0.31709794520547946</v>
      </c>
      <c r="AP19" s="23">
        <f t="shared" si="17"/>
        <v>2.4663173515981733</v>
      </c>
      <c r="AQ19" s="24">
        <f t="shared" si="18"/>
        <v>0</v>
      </c>
    </row>
    <row r="20" spans="1:43" x14ac:dyDescent="0.35">
      <c r="L20" s="11">
        <v>2030</v>
      </c>
      <c r="M20" s="29">
        <f t="shared" si="19"/>
        <v>63.023216609589035</v>
      </c>
      <c r="N20" s="19">
        <f t="shared" si="1"/>
        <v>8.8082762557077629E-2</v>
      </c>
      <c r="O20" s="19">
        <f t="shared" si="2"/>
        <v>0</v>
      </c>
      <c r="P20" s="20">
        <f t="shared" si="3"/>
        <v>18.365255993150686</v>
      </c>
      <c r="Q20" s="43">
        <f t="shared" si="4"/>
        <v>0.34456917076695198</v>
      </c>
      <c r="R20" s="18">
        <f t="shared" si="5"/>
        <v>5.3887624808219181</v>
      </c>
      <c r="S20" s="18">
        <f t="shared" si="6"/>
        <v>5.9076090786462331E-3</v>
      </c>
      <c r="T20" s="18">
        <f t="shared" si="7"/>
        <v>2.1585783760799089</v>
      </c>
      <c r="U20" s="18">
        <f t="shared" si="8"/>
        <v>1.9642679780445205E-2</v>
      </c>
      <c r="V20" s="23"/>
      <c r="W20" s="13">
        <v>2030</v>
      </c>
      <c r="X20" s="23">
        <f t="shared" si="20"/>
        <v>63.023216609589035</v>
      </c>
      <c r="Y20" s="23">
        <f t="shared" si="21"/>
        <v>8.8082762557077629E-2</v>
      </c>
      <c r="Z20" s="23">
        <f t="shared" si="22"/>
        <v>0</v>
      </c>
      <c r="AA20" s="24">
        <f t="shared" si="23"/>
        <v>18.365255993150686</v>
      </c>
      <c r="AB20" s="34">
        <f t="shared" si="9"/>
        <v>0.31709794520547946</v>
      </c>
      <c r="AC20" s="24">
        <f t="shared" si="9"/>
        <v>5.9862807089041095</v>
      </c>
      <c r="AD20" s="24">
        <f t="shared" si="9"/>
        <v>0.12798517005616436</v>
      </c>
      <c r="AE20" s="24">
        <f t="shared" si="9"/>
        <v>2.1585783760799089</v>
      </c>
      <c r="AF20" s="24">
        <f t="shared" si="9"/>
        <v>50.735671232876712</v>
      </c>
      <c r="AH20" s="13">
        <v>2030</v>
      </c>
      <c r="AI20" s="40">
        <f t="shared" si="10"/>
        <v>63.419589041095882</v>
      </c>
      <c r="AJ20" s="23">
        <f t="shared" si="11"/>
        <v>8.8082762557077629E-2</v>
      </c>
      <c r="AK20" s="23">
        <f t="shared" si="12"/>
        <v>0</v>
      </c>
      <c r="AL20" s="23">
        <f t="shared" si="13"/>
        <v>18.497380136986301</v>
      </c>
      <c r="AM20" s="40">
        <f t="shared" si="14"/>
        <v>0.31709794520547946</v>
      </c>
      <c r="AN20" s="23">
        <f t="shared" si="15"/>
        <v>5.4435147260273968</v>
      </c>
      <c r="AO20" s="23">
        <f t="shared" si="16"/>
        <v>0.15854897260273973</v>
      </c>
      <c r="AP20" s="23">
        <f t="shared" si="17"/>
        <v>2.1492194063926937</v>
      </c>
      <c r="AQ20" s="24">
        <f t="shared" si="18"/>
        <v>0</v>
      </c>
    </row>
    <row r="21" spans="1:43" x14ac:dyDescent="0.35">
      <c r="L21" s="11">
        <v>2035</v>
      </c>
      <c r="M21" s="29">
        <f t="shared" si="19"/>
        <v>222.9594927226027</v>
      </c>
      <c r="N21" s="19">
        <f t="shared" si="1"/>
        <v>0.39637243150684931</v>
      </c>
      <c r="O21" s="19">
        <f t="shared" si="2"/>
        <v>9.0599412915851274E-2</v>
      </c>
      <c r="P21" s="20">
        <f t="shared" si="3"/>
        <v>53.906650684931499</v>
      </c>
      <c r="Q21" s="43">
        <f t="shared" si="4"/>
        <v>1.3603264025856163E-2</v>
      </c>
      <c r="R21" s="18">
        <f t="shared" si="5"/>
        <v>6.2471730433219172E-2</v>
      </c>
      <c r="S21" s="18">
        <f t="shared" si="6"/>
        <v>2.0883753573287667E-4</v>
      </c>
      <c r="T21" s="18">
        <f t="shared" si="7"/>
        <v>6.7816226040890415</v>
      </c>
      <c r="U21" s="18">
        <f t="shared" si="8"/>
        <v>5.2698031866780825E-7</v>
      </c>
      <c r="V21" s="23"/>
      <c r="W21" s="13">
        <v>2035</v>
      </c>
      <c r="X21" s="23">
        <f t="shared" si="20"/>
        <v>74.319830907534225</v>
      </c>
      <c r="Y21" s="23">
        <f t="shared" si="21"/>
        <v>0.15854897260273973</v>
      </c>
      <c r="Z21" s="23">
        <f t="shared" si="22"/>
        <v>0</v>
      </c>
      <c r="AA21" s="24">
        <f t="shared" si="23"/>
        <v>17.968883561643835</v>
      </c>
      <c r="AB21" s="34">
        <f t="shared" si="9"/>
        <v>0.31709794520547946</v>
      </c>
      <c r="AC21" s="24">
        <f t="shared" si="9"/>
        <v>5.3887624808219181</v>
      </c>
      <c r="AD21" s="24">
        <f t="shared" si="9"/>
        <v>0.20690006728767124</v>
      </c>
      <c r="AE21" s="24">
        <f t="shared" si="9"/>
        <v>2.2604950649931506</v>
      </c>
      <c r="AF21" s="24">
        <f t="shared" si="9"/>
        <v>59.772962671232875</v>
      </c>
      <c r="AH21" s="13">
        <v>2035</v>
      </c>
      <c r="AI21" s="40">
        <f t="shared" si="10"/>
        <v>74.716203339041087</v>
      </c>
      <c r="AJ21" s="23">
        <f t="shared" si="11"/>
        <v>0.15854897260273973</v>
      </c>
      <c r="AK21" s="23">
        <f t="shared" si="12"/>
        <v>0</v>
      </c>
      <c r="AL21" s="23">
        <f t="shared" si="13"/>
        <v>18.101007705479454</v>
      </c>
      <c r="AM21" s="40">
        <f t="shared" si="14"/>
        <v>0.31709794520547946</v>
      </c>
      <c r="AN21" s="23">
        <f t="shared" si="15"/>
        <v>4.9150181506849311</v>
      </c>
      <c r="AO21" s="23">
        <f t="shared" si="16"/>
        <v>0.15854897260273973</v>
      </c>
      <c r="AP21" s="23">
        <f t="shared" si="17"/>
        <v>2.2549187214611872</v>
      </c>
      <c r="AQ21" s="24">
        <f t="shared" si="18"/>
        <v>0</v>
      </c>
    </row>
    <row r="22" spans="1:43" x14ac:dyDescent="0.35">
      <c r="L22" s="11">
        <v>2040</v>
      </c>
      <c r="M22" s="29">
        <f t="shared" si="19"/>
        <v>296.76637107171632</v>
      </c>
      <c r="N22" s="19">
        <f t="shared" si="1"/>
        <v>0.60399608610567523</v>
      </c>
      <c r="O22" s="19">
        <f t="shared" si="2"/>
        <v>9.0599412915851274E-2</v>
      </c>
      <c r="P22" s="20">
        <f t="shared" si="3"/>
        <v>66.986940924657517</v>
      </c>
      <c r="Q22" s="43">
        <f t="shared" si="4"/>
        <v>9.7970264052739698E-6</v>
      </c>
      <c r="R22" s="18">
        <f t="shared" si="5"/>
        <v>1.8889656720034248E-5</v>
      </c>
      <c r="S22" s="18">
        <f t="shared" si="6"/>
        <v>6.7715473453767118E-7</v>
      </c>
      <c r="T22" s="18">
        <f t="shared" si="7"/>
        <v>9.8336406480136969</v>
      </c>
      <c r="U22" s="18">
        <f t="shared" si="8"/>
        <v>0</v>
      </c>
      <c r="V22" s="23"/>
      <c r="W22" s="13">
        <v>2040</v>
      </c>
      <c r="X22" s="23">
        <f t="shared" si="20"/>
        <v>71.440301772763902</v>
      </c>
      <c r="Y22" s="23">
        <f t="shared" si="21"/>
        <v>0.15099902152641881</v>
      </c>
      <c r="Z22" s="23">
        <f t="shared" si="22"/>
        <v>0</v>
      </c>
      <c r="AA22" s="24">
        <f t="shared" si="23"/>
        <v>17.836759417808221</v>
      </c>
      <c r="AB22" s="34">
        <f t="shared" si="9"/>
        <v>0.31709794520547946</v>
      </c>
      <c r="AC22" s="24">
        <f t="shared" si="9"/>
        <v>4.8910561159589045</v>
      </c>
      <c r="AD22" s="24">
        <f t="shared" si="9"/>
        <v>0.23055715948972602</v>
      </c>
      <c r="AE22" s="24">
        <f t="shared" si="9"/>
        <v>2.3681459417488586</v>
      </c>
      <c r="AF22" s="24">
        <f t="shared" si="9"/>
        <v>60.56570753424657</v>
      </c>
      <c r="AH22" s="13">
        <v>2040</v>
      </c>
      <c r="AI22" s="40">
        <f t="shared" si="10"/>
        <v>71.253773569701849</v>
      </c>
      <c r="AJ22" s="23">
        <f t="shared" si="11"/>
        <v>0.15099902152641881</v>
      </c>
      <c r="AK22" s="23">
        <f t="shared" si="12"/>
        <v>0</v>
      </c>
      <c r="AL22" s="23">
        <f t="shared" si="13"/>
        <v>17.836759417808221</v>
      </c>
      <c r="AM22" s="40">
        <f t="shared" si="14"/>
        <v>0.31709794520547946</v>
      </c>
      <c r="AN22" s="23">
        <f t="shared" si="15"/>
        <v>4.5450705479452047</v>
      </c>
      <c r="AO22" s="23">
        <f t="shared" si="16"/>
        <v>0.15854897260273973</v>
      </c>
      <c r="AP22" s="23">
        <f t="shared" si="17"/>
        <v>2.3606180365296803</v>
      </c>
      <c r="AQ22" s="24">
        <f t="shared" si="18"/>
        <v>0</v>
      </c>
    </row>
    <row r="23" spans="1:43" x14ac:dyDescent="0.35">
      <c r="L23" s="11">
        <v>2045</v>
      </c>
      <c r="M23" s="29">
        <f t="shared" si="19"/>
        <v>545.96805036261082</v>
      </c>
      <c r="N23" s="19">
        <f t="shared" si="1"/>
        <v>1.8016928704856785</v>
      </c>
      <c r="O23" s="19">
        <f t="shared" si="2"/>
        <v>0.27179823874755382</v>
      </c>
      <c r="P23" s="20">
        <f t="shared" si="3"/>
        <v>8.9844417808219177</v>
      </c>
      <c r="Q23" s="43">
        <f t="shared" si="4"/>
        <v>1.600060376609589E-8</v>
      </c>
      <c r="R23" s="18">
        <f t="shared" si="5"/>
        <v>2.2485415294520545E-8</v>
      </c>
      <c r="S23" s="18">
        <f t="shared" si="6"/>
        <v>0</v>
      </c>
      <c r="T23" s="18">
        <f t="shared" si="7"/>
        <v>22.827680246643837</v>
      </c>
      <c r="U23" s="18">
        <f t="shared" si="8"/>
        <v>0</v>
      </c>
      <c r="V23" s="23"/>
      <c r="W23" s="13">
        <v>2045</v>
      </c>
      <c r="X23" s="23">
        <f t="shared" si="20"/>
        <v>198.46600805801771</v>
      </c>
      <c r="Y23" s="23">
        <f t="shared" si="21"/>
        <v>0.64860943337484422</v>
      </c>
      <c r="Z23" s="23">
        <f t="shared" si="22"/>
        <v>0.3623976516634051</v>
      </c>
      <c r="AA23" s="24">
        <f t="shared" si="23"/>
        <v>56.15276113013698</v>
      </c>
      <c r="AB23" s="34">
        <f t="shared" si="9"/>
        <v>0.15854897260273973</v>
      </c>
      <c r="AC23" s="24">
        <f t="shared" si="9"/>
        <v>4.5670930002397263</v>
      </c>
      <c r="AD23" s="24">
        <f t="shared" si="9"/>
        <v>0.48284979763356162</v>
      </c>
      <c r="AE23" s="24">
        <f t="shared" si="9"/>
        <v>8.3061833692694051</v>
      </c>
      <c r="AF23" s="24">
        <f t="shared" si="9"/>
        <v>57.870374999999996</v>
      </c>
      <c r="AH23" s="13">
        <v>2045</v>
      </c>
      <c r="AI23" s="40">
        <f t="shared" si="10"/>
        <v>68.082794117647055</v>
      </c>
      <c r="AJ23" s="23">
        <f t="shared" si="11"/>
        <v>0.21620314445828143</v>
      </c>
      <c r="AK23" s="23">
        <f t="shared" si="12"/>
        <v>9.0599412915851274E-2</v>
      </c>
      <c r="AL23" s="23">
        <f t="shared" si="13"/>
        <v>19.290125</v>
      </c>
      <c r="AM23" s="40">
        <f t="shared" si="14"/>
        <v>0.47564691780821916</v>
      </c>
      <c r="AN23" s="23">
        <f t="shared" si="15"/>
        <v>4.9678678082191778</v>
      </c>
      <c r="AO23" s="23">
        <f t="shared" si="16"/>
        <v>0.31709794520547946</v>
      </c>
      <c r="AP23" s="23">
        <f t="shared" si="17"/>
        <v>2.8538815068493149</v>
      </c>
      <c r="AQ23" s="24">
        <f t="shared" si="18"/>
        <v>0</v>
      </c>
    </row>
    <row r="24" spans="1:43" x14ac:dyDescent="0.35">
      <c r="L24" s="11">
        <v>2050</v>
      </c>
      <c r="M24" s="29">
        <f t="shared" si="19"/>
        <v>315.0461349717969</v>
      </c>
      <c r="N24" s="19">
        <f t="shared" si="1"/>
        <v>1.33885799086758</v>
      </c>
      <c r="O24" s="19">
        <f t="shared" si="2"/>
        <v>0.3623976516634051</v>
      </c>
      <c r="P24" s="20">
        <f t="shared" si="3"/>
        <v>18.101007705479454</v>
      </c>
      <c r="Q24" s="43">
        <f t="shared" si="4"/>
        <v>0</v>
      </c>
      <c r="R24" s="18">
        <f t="shared" si="5"/>
        <v>0</v>
      </c>
      <c r="S24" s="18">
        <f t="shared" si="6"/>
        <v>0</v>
      </c>
      <c r="T24" s="18">
        <f t="shared" si="7"/>
        <v>16.804263845045661</v>
      </c>
      <c r="U24" s="18">
        <f t="shared" si="8"/>
        <v>0</v>
      </c>
      <c r="V24" s="23"/>
      <c r="W24" s="13">
        <v>2050</v>
      </c>
      <c r="X24" s="23">
        <f t="shared" si="20"/>
        <v>222.15508984689765</v>
      </c>
      <c r="Y24" s="23">
        <f t="shared" si="21"/>
        <v>0.70466210045662092</v>
      </c>
      <c r="Z24" s="23">
        <f t="shared" si="22"/>
        <v>0.27179823874755382</v>
      </c>
      <c r="AA24" s="24">
        <f t="shared" si="23"/>
        <v>52.189036815068491</v>
      </c>
      <c r="AB24" s="34">
        <f t="shared" si="9"/>
        <v>0</v>
      </c>
      <c r="AC24" s="24">
        <f t="shared" si="9"/>
        <v>0.3280616066609589</v>
      </c>
      <c r="AD24" s="24">
        <f t="shared" si="9"/>
        <v>5.8295761893493144E-3</v>
      </c>
      <c r="AE24" s="24">
        <f t="shared" si="9"/>
        <v>9.3931880788127859</v>
      </c>
      <c r="AF24" s="24">
        <f t="shared" si="9"/>
        <v>0</v>
      </c>
      <c r="AH24" s="13">
        <v>2050</v>
      </c>
      <c r="AI24" s="40">
        <f t="shared" si="10"/>
        <v>91.95840410958904</v>
      </c>
      <c r="AJ24" s="23">
        <f t="shared" si="11"/>
        <v>0.2818648401826484</v>
      </c>
      <c r="AK24" s="23">
        <f t="shared" si="12"/>
        <v>9.0599412915851274E-2</v>
      </c>
      <c r="AL24" s="23">
        <f t="shared" si="13"/>
        <v>26.160580479452054</v>
      </c>
      <c r="AM24" s="40">
        <f t="shared" si="14"/>
        <v>0.63419589041095892</v>
      </c>
      <c r="AN24" s="23">
        <f t="shared" si="15"/>
        <v>6.3419589041095881</v>
      </c>
      <c r="AO24" s="23">
        <f t="shared" si="16"/>
        <v>0.31709794520547946</v>
      </c>
      <c r="AP24" s="23">
        <f t="shared" si="17"/>
        <v>3.9813408675799087</v>
      </c>
      <c r="AQ24" s="24">
        <f t="shared" si="18"/>
        <v>0</v>
      </c>
    </row>
    <row r="25" spans="1:43" x14ac:dyDescent="0.35">
      <c r="L25" s="11">
        <v>2055</v>
      </c>
      <c r="M25" s="29">
        <f t="shared" si="19"/>
        <v>70.994706621004568</v>
      </c>
      <c r="N25" s="19">
        <f t="shared" si="1"/>
        <v>0.68934335914234657</v>
      </c>
      <c r="O25" s="19">
        <f t="shared" si="2"/>
        <v>0.27179823874755382</v>
      </c>
      <c r="P25" s="20">
        <f t="shared" si="3"/>
        <v>16.911890410958904</v>
      </c>
      <c r="Q25" s="43">
        <f t="shared" si="4"/>
        <v>0</v>
      </c>
      <c r="R25" s="18">
        <f t="shared" si="5"/>
        <v>0</v>
      </c>
      <c r="S25" s="18">
        <f t="shared" si="6"/>
        <v>0</v>
      </c>
      <c r="T25" s="18">
        <f t="shared" si="7"/>
        <v>6.862439948059361</v>
      </c>
      <c r="U25" s="18">
        <f t="shared" si="8"/>
        <v>0</v>
      </c>
      <c r="V25" s="23"/>
      <c r="W25" s="13">
        <v>2055</v>
      </c>
      <c r="X25" s="23">
        <f t="shared" si="20"/>
        <v>248.04105936073057</v>
      </c>
      <c r="Y25" s="23">
        <f t="shared" si="21"/>
        <v>1.1718837105419893</v>
      </c>
      <c r="Z25" s="23">
        <f t="shared" si="22"/>
        <v>0.3623976516634051</v>
      </c>
      <c r="AA25" s="24">
        <f t="shared" si="23"/>
        <v>21.404111301369859</v>
      </c>
      <c r="AB25" s="34">
        <f t="shared" si="9"/>
        <v>0</v>
      </c>
      <c r="AC25" s="24">
        <f t="shared" si="9"/>
        <v>6.8391684821917796E-4</v>
      </c>
      <c r="AD25" s="24">
        <f t="shared" si="9"/>
        <v>1.4393805058150685E-3</v>
      </c>
      <c r="AE25" s="24">
        <f t="shared" si="9"/>
        <v>11.561285382876713</v>
      </c>
      <c r="AF25" s="24">
        <f t="shared" si="9"/>
        <v>0</v>
      </c>
      <c r="AH25" s="13">
        <v>2055</v>
      </c>
      <c r="AI25" s="40">
        <f t="shared" si="10"/>
        <v>87.730431506849314</v>
      </c>
      <c r="AJ25" s="23">
        <f t="shared" si="11"/>
        <v>0.41360601548540793</v>
      </c>
      <c r="AK25" s="23">
        <f t="shared" si="12"/>
        <v>0.18119882583170255</v>
      </c>
      <c r="AL25" s="23">
        <f t="shared" si="13"/>
        <v>28.010318493150681</v>
      </c>
      <c r="AM25" s="40">
        <f t="shared" si="14"/>
        <v>0.79274486301369862</v>
      </c>
      <c r="AN25" s="23">
        <f t="shared" si="15"/>
        <v>7.0290044520547941</v>
      </c>
      <c r="AO25" s="23">
        <f t="shared" si="16"/>
        <v>0.47564691780821916</v>
      </c>
      <c r="AP25" s="23">
        <f t="shared" si="17"/>
        <v>4.3336719178082195</v>
      </c>
      <c r="AQ25" s="24">
        <f t="shared" si="18"/>
        <v>0</v>
      </c>
    </row>
    <row r="26" spans="1:43" x14ac:dyDescent="0.35">
      <c r="L26" s="11">
        <v>2060</v>
      </c>
      <c r="M26" s="29">
        <f t="shared" si="19"/>
        <v>178.80800799086754</v>
      </c>
      <c r="N26" s="19">
        <f t="shared" si="1"/>
        <v>1.2144176624890701</v>
      </c>
      <c r="O26" s="19">
        <f t="shared" si="2"/>
        <v>0.45299706457925631</v>
      </c>
      <c r="P26" s="20">
        <f t="shared" si="3"/>
        <v>51.264167808219177</v>
      </c>
      <c r="Q26" s="43">
        <f t="shared" si="4"/>
        <v>0</v>
      </c>
      <c r="R26" s="18">
        <f t="shared" si="5"/>
        <v>0</v>
      </c>
      <c r="S26" s="18">
        <f t="shared" si="6"/>
        <v>0</v>
      </c>
      <c r="T26" s="18">
        <f t="shared" si="7"/>
        <v>9.8542273512785385</v>
      </c>
      <c r="U26" s="18">
        <f t="shared" si="8"/>
        <v>0</v>
      </c>
      <c r="V26" s="23"/>
      <c r="W26" s="13">
        <v>2060</v>
      </c>
      <c r="X26" s="23">
        <f t="shared" si="20"/>
        <v>317.09794520547945</v>
      </c>
      <c r="Y26" s="23">
        <f t="shared" si="21"/>
        <v>1.7541588458175459</v>
      </c>
      <c r="Z26" s="23">
        <f t="shared" si="22"/>
        <v>0.3623976516634051</v>
      </c>
      <c r="AA26" s="24">
        <f t="shared" si="23"/>
        <v>17.968883561643835</v>
      </c>
      <c r="AB26" s="34">
        <f t="shared" si="9"/>
        <v>0</v>
      </c>
      <c r="AC26" s="24">
        <f t="shared" si="9"/>
        <v>2.8927629998972603E-5</v>
      </c>
      <c r="AD26" s="24">
        <f t="shared" si="9"/>
        <v>4.2771439241095892E-4</v>
      </c>
      <c r="AE26" s="24">
        <f t="shared" si="9"/>
        <v>13.981066849360731</v>
      </c>
      <c r="AF26" s="24">
        <f t="shared" si="9"/>
        <v>0</v>
      </c>
      <c r="AH26" s="13">
        <v>2060</v>
      </c>
      <c r="AI26" s="40">
        <f t="shared" si="10"/>
        <v>84.735617579908677</v>
      </c>
      <c r="AJ26" s="23">
        <f t="shared" si="11"/>
        <v>0.47227353541241623</v>
      </c>
      <c r="AK26" s="23">
        <f t="shared" si="12"/>
        <v>0.18119882583170255</v>
      </c>
      <c r="AL26" s="23">
        <f t="shared" si="13"/>
        <v>27.217573630136982</v>
      </c>
      <c r="AM26" s="40">
        <f t="shared" si="14"/>
        <v>0.79274486301369862</v>
      </c>
      <c r="AN26" s="23">
        <f t="shared" si="15"/>
        <v>6.817605821917808</v>
      </c>
      <c r="AO26" s="23">
        <f t="shared" si="16"/>
        <v>0.47564691780821916</v>
      </c>
      <c r="AP26" s="23">
        <f t="shared" si="17"/>
        <v>4.0165739726027399</v>
      </c>
      <c r="AQ26" s="24">
        <f t="shared" si="18"/>
        <v>0</v>
      </c>
    </row>
    <row r="27" spans="1:43" x14ac:dyDescent="0.35">
      <c r="L27" s="11">
        <v>2065</v>
      </c>
      <c r="M27" s="29">
        <f t="shared" si="19"/>
        <v>237.11879680365297</v>
      </c>
      <c r="N27" s="19">
        <f t="shared" si="1"/>
        <v>1.8497380136986301</v>
      </c>
      <c r="O27" s="19">
        <f t="shared" si="2"/>
        <v>1.5401900195694715</v>
      </c>
      <c r="P27" s="20">
        <f t="shared" si="3"/>
        <v>64.080209760273959</v>
      </c>
      <c r="Q27" s="43">
        <f t="shared" si="4"/>
        <v>0</v>
      </c>
      <c r="R27" s="18">
        <f t="shared" si="5"/>
        <v>0</v>
      </c>
      <c r="S27" s="18">
        <f t="shared" si="6"/>
        <v>0</v>
      </c>
      <c r="T27" s="18">
        <f t="shared" si="7"/>
        <v>11.395474867328767</v>
      </c>
      <c r="U27" s="18">
        <f t="shared" si="8"/>
        <v>0</v>
      </c>
      <c r="V27" s="23"/>
      <c r="W27" s="13">
        <v>2065</v>
      </c>
      <c r="X27" s="23">
        <f t="shared" si="20"/>
        <v>286.97364041095892</v>
      </c>
      <c r="Y27" s="23">
        <f t="shared" si="21"/>
        <v>2.2461104452054794</v>
      </c>
      <c r="Z27" s="23">
        <f t="shared" si="22"/>
        <v>0.72479530332681019</v>
      </c>
      <c r="AA27" s="24">
        <f t="shared" si="23"/>
        <v>16.779766267123286</v>
      </c>
      <c r="AB27" s="34">
        <f t="shared" si="9"/>
        <v>0</v>
      </c>
      <c r="AC27" s="24">
        <f t="shared" si="9"/>
        <v>5.0403616834589039E-6</v>
      </c>
      <c r="AD27" s="24">
        <f t="shared" si="9"/>
        <v>4.2724825843150687E-5</v>
      </c>
      <c r="AE27" s="24">
        <f t="shared" si="9"/>
        <v>13.712809034337898</v>
      </c>
      <c r="AF27" s="24">
        <f t="shared" si="9"/>
        <v>0</v>
      </c>
      <c r="AH27" s="13">
        <v>2065</v>
      </c>
      <c r="AI27" s="40">
        <f t="shared" si="10"/>
        <v>65.181244292237437</v>
      </c>
      <c r="AJ27" s="23">
        <f t="shared" si="11"/>
        <v>0.52849657534246575</v>
      </c>
      <c r="AK27" s="23">
        <f t="shared" si="12"/>
        <v>0.45299706457925631</v>
      </c>
      <c r="AL27" s="23">
        <f t="shared" si="13"/>
        <v>22.064732020547943</v>
      </c>
      <c r="AM27" s="40">
        <f t="shared" si="14"/>
        <v>0.79274486301369862</v>
      </c>
      <c r="AN27" s="23">
        <f t="shared" si="15"/>
        <v>5.9191616438356167</v>
      </c>
      <c r="AO27" s="23">
        <f t="shared" si="16"/>
        <v>0.31709794520547946</v>
      </c>
      <c r="AP27" s="23">
        <f t="shared" si="17"/>
        <v>3.3823780821917806</v>
      </c>
      <c r="AQ27" s="24">
        <f t="shared" si="18"/>
        <v>0</v>
      </c>
    </row>
    <row r="28" spans="1:43" ht="15" thickBot="1" x14ac:dyDescent="0.4">
      <c r="L28" s="12">
        <v>2070</v>
      </c>
      <c r="M28" s="30">
        <f t="shared" si="19"/>
        <v>313.22230365296804</v>
      </c>
      <c r="N28" s="21">
        <f t="shared" si="1"/>
        <v>2.7746070205479452</v>
      </c>
      <c r="O28" s="21">
        <f t="shared" si="2"/>
        <v>1.1777923679060665</v>
      </c>
      <c r="P28" s="22">
        <f t="shared" si="3"/>
        <v>11.891172945205478</v>
      </c>
      <c r="Q28" s="35">
        <f t="shared" si="4"/>
        <v>0</v>
      </c>
      <c r="R28" s="44">
        <f t="shared" si="5"/>
        <v>0</v>
      </c>
      <c r="S28" s="44">
        <f t="shared" si="6"/>
        <v>0</v>
      </c>
      <c r="T28" s="44">
        <f t="shared" si="7"/>
        <v>14.830783643196346</v>
      </c>
      <c r="U28" s="44">
        <f t="shared" si="8"/>
        <v>0</v>
      </c>
      <c r="V28" s="23"/>
      <c r="W28" s="14">
        <v>2070</v>
      </c>
      <c r="X28" s="25">
        <f t="shared" si="20"/>
        <v>202.94268493150682</v>
      </c>
      <c r="Y28" s="25">
        <f t="shared" si="21"/>
        <v>1.7836759417808217</v>
      </c>
      <c r="Z28" s="25">
        <f t="shared" si="22"/>
        <v>3.8051753424657537</v>
      </c>
      <c r="AA28" s="26">
        <f t="shared" si="23"/>
        <v>47.696815924657528</v>
      </c>
      <c r="AB28" s="35">
        <f t="shared" si="9"/>
        <v>0</v>
      </c>
      <c r="AC28" s="26">
        <f t="shared" si="9"/>
        <v>3.2347531338013693E-7</v>
      </c>
      <c r="AD28" s="26">
        <f t="shared" si="9"/>
        <v>0</v>
      </c>
      <c r="AE28" s="26">
        <f t="shared" si="9"/>
        <v>9.6078704343379009</v>
      </c>
      <c r="AF28" s="26">
        <f t="shared" si="9"/>
        <v>0</v>
      </c>
      <c r="AH28" s="14">
        <v>2070</v>
      </c>
      <c r="AI28" s="41">
        <f t="shared" si="10"/>
        <v>65.533575342465753</v>
      </c>
      <c r="AJ28" s="25">
        <f t="shared" si="11"/>
        <v>0.59455864726027385</v>
      </c>
      <c r="AK28" s="25">
        <f t="shared" si="12"/>
        <v>1.5401900195694715</v>
      </c>
      <c r="AL28" s="25">
        <f t="shared" si="13"/>
        <v>20.611366438356161</v>
      </c>
      <c r="AM28" s="41">
        <f t="shared" si="14"/>
        <v>0.95129383561643832</v>
      </c>
      <c r="AN28" s="25">
        <f t="shared" si="15"/>
        <v>6.2891092465753422</v>
      </c>
      <c r="AO28" s="25">
        <f t="shared" si="16"/>
        <v>0.31709794520547946</v>
      </c>
      <c r="AP28" s="25">
        <f t="shared" si="17"/>
        <v>3.4880773972602737</v>
      </c>
      <c r="AQ28" s="26">
        <f t="shared" si="18"/>
        <v>0</v>
      </c>
    </row>
    <row r="31" spans="1:43" x14ac:dyDescent="0.35">
      <c r="M31" t="s">
        <v>114</v>
      </c>
      <c r="X31" t="s">
        <v>116</v>
      </c>
      <c r="AI31" t="s">
        <v>110</v>
      </c>
    </row>
    <row r="32" spans="1:43" x14ac:dyDescent="0.35">
      <c r="M32" t="s">
        <v>66</v>
      </c>
      <c r="N32" t="s">
        <v>64</v>
      </c>
      <c r="O32" t="s">
        <v>101</v>
      </c>
      <c r="P32" t="s">
        <v>102</v>
      </c>
      <c r="Q32" t="s">
        <v>111</v>
      </c>
      <c r="R32" t="s">
        <v>32</v>
      </c>
      <c r="S32" t="s">
        <v>33</v>
      </c>
      <c r="T32" t="s">
        <v>112</v>
      </c>
      <c r="U32" t="s">
        <v>113</v>
      </c>
      <c r="X32" t="s">
        <v>66</v>
      </c>
      <c r="Y32" t="s">
        <v>64</v>
      </c>
      <c r="Z32" t="s">
        <v>101</v>
      </c>
      <c r="AA32" t="s">
        <v>102</v>
      </c>
      <c r="AB32" t="s">
        <v>111</v>
      </c>
      <c r="AC32" t="s">
        <v>32</v>
      </c>
      <c r="AD32" t="s">
        <v>33</v>
      </c>
      <c r="AE32" t="s">
        <v>112</v>
      </c>
      <c r="AF32" t="s">
        <v>113</v>
      </c>
      <c r="AI32" t="s">
        <v>66</v>
      </c>
      <c r="AJ32" t="s">
        <v>64</v>
      </c>
      <c r="AK32" t="s">
        <v>101</v>
      </c>
      <c r="AL32" t="s">
        <v>102</v>
      </c>
      <c r="AM32" t="s">
        <v>111</v>
      </c>
      <c r="AN32" t="s">
        <v>32</v>
      </c>
      <c r="AO32" t="s">
        <v>33</v>
      </c>
      <c r="AP32" t="s">
        <v>112</v>
      </c>
      <c r="AQ32" t="s">
        <v>113</v>
      </c>
    </row>
    <row r="34" spans="12:43" x14ac:dyDescent="0.35">
      <c r="L34">
        <v>2020</v>
      </c>
      <c r="M34">
        <v>1.526399386E-2</v>
      </c>
      <c r="N34">
        <v>8.4253369999999993E-4</v>
      </c>
      <c r="O34">
        <v>1.1525208999999999E-5</v>
      </c>
      <c r="P34">
        <v>5.0134600000000001E-2</v>
      </c>
      <c r="Q34">
        <v>6.2849991689999996E-4</v>
      </c>
      <c r="R34">
        <v>0.28490181400000003</v>
      </c>
      <c r="S34">
        <v>0.11350101999999999</v>
      </c>
      <c r="T34">
        <v>1.2518489999999998E-2</v>
      </c>
      <c r="U34">
        <v>1.31565146E-2</v>
      </c>
      <c r="X34">
        <v>1.526399386E-2</v>
      </c>
      <c r="Y34">
        <v>8.4253369999999993E-4</v>
      </c>
      <c r="Z34">
        <v>1.1525208999999999E-5</v>
      </c>
      <c r="AA34">
        <v>5.0134600000000001E-2</v>
      </c>
      <c r="AB34">
        <v>6.2849991689999996E-4</v>
      </c>
      <c r="AC34">
        <v>0.28490181400000003</v>
      </c>
      <c r="AD34">
        <v>0.11350101999999999</v>
      </c>
      <c r="AE34">
        <v>1.2518489999999998E-2</v>
      </c>
      <c r="AF34">
        <v>1.31565146E-2</v>
      </c>
      <c r="AI34">
        <v>1.529270386E-2</v>
      </c>
      <c r="AJ34">
        <v>8.4570890000000001E-4</v>
      </c>
      <c r="AK34">
        <v>1.1569335E-5</v>
      </c>
      <c r="AL34">
        <v>5.02289E-2</v>
      </c>
      <c r="AM34">
        <v>6.2985591429999999E-4</v>
      </c>
      <c r="AN34">
        <v>0.28483567899999995</v>
      </c>
      <c r="AO34">
        <v>0.11350125999999999</v>
      </c>
      <c r="AP34">
        <v>1.255121E-2</v>
      </c>
      <c r="AQ34">
        <v>1.3169861200000001E-2</v>
      </c>
    </row>
    <row r="35" spans="12:43" x14ac:dyDescent="0.35">
      <c r="L35">
        <v>2025</v>
      </c>
      <c r="M35">
        <v>0.28658399386</v>
      </c>
      <c r="N35">
        <v>1.5660256999999998E-3</v>
      </c>
      <c r="O35">
        <v>6.4479709000000003E-5</v>
      </c>
      <c r="P35">
        <v>0.1992216</v>
      </c>
      <c r="Q35">
        <v>4.1264349951899999E-3</v>
      </c>
      <c r="R35">
        <v>0.38333537900000003</v>
      </c>
      <c r="S35">
        <v>8.037865000000001E-2</v>
      </c>
      <c r="T35">
        <v>8.1687930000000006E-2</v>
      </c>
      <c r="U35">
        <v>8.7057612999999999E-3</v>
      </c>
      <c r="X35">
        <v>0.28658399386</v>
      </c>
      <c r="Y35">
        <v>1.5660256999999998E-3</v>
      </c>
      <c r="Z35">
        <v>6.4479709000000003E-5</v>
      </c>
      <c r="AA35">
        <v>0.1992216</v>
      </c>
      <c r="AB35">
        <v>4.1264349951899999E-3</v>
      </c>
      <c r="AC35">
        <v>0.38333537900000003</v>
      </c>
      <c r="AD35">
        <v>8.037865000000001E-2</v>
      </c>
      <c r="AE35">
        <v>8.1687930000000006E-2</v>
      </c>
      <c r="AF35">
        <v>8.7057612999999999E-3</v>
      </c>
      <c r="AI35">
        <v>0.28684970385999997</v>
      </c>
      <c r="AJ35">
        <v>1.5698339E-3</v>
      </c>
      <c r="AK35">
        <v>6.4570135000000003E-5</v>
      </c>
      <c r="AL35">
        <v>0.19944689999999998</v>
      </c>
      <c r="AM35">
        <v>4.1297487946300006E-3</v>
      </c>
      <c r="AN35">
        <v>0.38333124100000004</v>
      </c>
      <c r="AO35">
        <v>8.0380420000000008E-2</v>
      </c>
      <c r="AP35">
        <v>8.1779679999999993E-2</v>
      </c>
      <c r="AQ35">
        <v>8.7153290000000008E-3</v>
      </c>
    </row>
    <row r="36" spans="12:43" x14ac:dyDescent="0.35">
      <c r="L36">
        <v>2030</v>
      </c>
      <c r="M36">
        <v>0.60459699385999999</v>
      </c>
      <c r="N36">
        <v>2.6225456999999998E-3</v>
      </c>
      <c r="O36">
        <v>2.8089370900000004E-4</v>
      </c>
      <c r="P36">
        <v>0.33864559999999999</v>
      </c>
      <c r="Q36">
        <v>2.5159392752999998E-3</v>
      </c>
      <c r="R36">
        <v>0.46669538300000002</v>
      </c>
      <c r="S36">
        <v>5.9892957699999999E-2</v>
      </c>
      <c r="T36">
        <v>7.7045360000000007E-2</v>
      </c>
      <c r="U36">
        <v>7.5540219999999996E-3</v>
      </c>
      <c r="X36">
        <v>0.60459699385999999</v>
      </c>
      <c r="Y36">
        <v>2.6225456999999998E-3</v>
      </c>
      <c r="Z36">
        <v>2.8089370900000004E-4</v>
      </c>
      <c r="AA36">
        <v>0.33864559999999999</v>
      </c>
      <c r="AB36">
        <v>2.5159392752999998E-3</v>
      </c>
      <c r="AC36">
        <v>0.46669538300000002</v>
      </c>
      <c r="AD36">
        <v>5.9892957699999999E-2</v>
      </c>
      <c r="AE36">
        <v>7.7045360000000007E-2</v>
      </c>
      <c r="AF36">
        <v>7.5540219999999996E-3</v>
      </c>
      <c r="AI36">
        <v>0.60688770386000002</v>
      </c>
      <c r="AJ36">
        <v>2.6330838999999999E-3</v>
      </c>
      <c r="AK36">
        <v>2.8236213499999998E-4</v>
      </c>
      <c r="AL36">
        <v>0.33975889999999997</v>
      </c>
      <c r="AM36">
        <v>2.5281448684100001E-3</v>
      </c>
      <c r="AN36">
        <v>0.46728683899999995</v>
      </c>
      <c r="AO36">
        <v>5.9824004299999997E-2</v>
      </c>
      <c r="AP36">
        <v>7.7469419999999997E-2</v>
      </c>
      <c r="AQ36">
        <v>7.5511849000000006E-3</v>
      </c>
    </row>
    <row r="37" spans="12:43" x14ac:dyDescent="0.35">
      <c r="L37">
        <v>2035</v>
      </c>
      <c r="M37">
        <v>1.7298929599999999</v>
      </c>
      <c r="N37">
        <v>7.3800757000000005E-3</v>
      </c>
      <c r="O37">
        <v>9.3666870900000008E-4</v>
      </c>
      <c r="P37">
        <v>0.74617359999999999</v>
      </c>
      <c r="Q37">
        <v>8.5798500000000002E-5</v>
      </c>
      <c r="R37">
        <v>1.1820649999999999E-3</v>
      </c>
      <c r="S37">
        <v>3.7282109377000004E-5</v>
      </c>
      <c r="T37">
        <v>0.21110549000000001</v>
      </c>
      <c r="U37">
        <v>1.6070532376999999E-4</v>
      </c>
      <c r="X37">
        <v>0.97959496000000001</v>
      </c>
      <c r="Y37">
        <v>4.2079656999999999E-3</v>
      </c>
      <c r="Z37">
        <v>4.9942770899999997E-4</v>
      </c>
      <c r="AA37">
        <v>0.47445360000000003</v>
      </c>
      <c r="AB37">
        <v>2.7708639806439997E-3</v>
      </c>
      <c r="AC37">
        <v>0.53827419200000004</v>
      </c>
      <c r="AD37">
        <v>4.3309205410000003E-2</v>
      </c>
      <c r="AE37">
        <v>8.2785810000000001E-2</v>
      </c>
      <c r="AF37">
        <v>6.4462060100000003E-3</v>
      </c>
      <c r="AI37">
        <v>0.98385666999999999</v>
      </c>
      <c r="AJ37">
        <v>4.2268339E-3</v>
      </c>
      <c r="AK37">
        <v>5.0204513500000001E-4</v>
      </c>
      <c r="AL37">
        <v>0.47627989999999998</v>
      </c>
      <c r="AM37">
        <v>2.783600700165E-3</v>
      </c>
      <c r="AN37">
        <v>0.53933925099999991</v>
      </c>
      <c r="AO37">
        <v>4.3313821049999993E-2</v>
      </c>
      <c r="AP37">
        <v>8.3177009999999996E-2</v>
      </c>
      <c r="AQ37">
        <v>6.4469911800000002E-3</v>
      </c>
    </row>
    <row r="38" spans="12:43" x14ac:dyDescent="0.35">
      <c r="L38">
        <v>2040</v>
      </c>
      <c r="M38">
        <v>3.3131743399999998</v>
      </c>
      <c r="N38">
        <v>1.5185759E-2</v>
      </c>
      <c r="O38">
        <v>1.7965038999999999E-3</v>
      </c>
      <c r="P38">
        <v>1.2280723999999998</v>
      </c>
      <c r="Q38">
        <v>6.1791799999999991E-8</v>
      </c>
      <c r="R38">
        <v>3.574225E-7</v>
      </c>
      <c r="S38">
        <v>1.3171799999999999E-6</v>
      </c>
      <c r="T38">
        <v>0.30722035999999997</v>
      </c>
      <c r="U38">
        <v>1.02966E-6</v>
      </c>
      <c r="X38">
        <v>1.3548633400000001</v>
      </c>
      <c r="Y38">
        <v>6.0574789999999993E-3</v>
      </c>
      <c r="Z38">
        <v>7.0411189999999998E-4</v>
      </c>
      <c r="AA38">
        <v>0.58461040000000009</v>
      </c>
      <c r="AB38">
        <v>2.940162378518E-3</v>
      </c>
      <c r="AC38">
        <v>0.60427151999999995</v>
      </c>
      <c r="AD38">
        <v>3.0672438870000002E-2</v>
      </c>
      <c r="AE38">
        <v>8.8708759999999998E-2</v>
      </c>
      <c r="AF38">
        <v>5.4286342E-3</v>
      </c>
      <c r="AI38">
        <v>1.35789761</v>
      </c>
      <c r="AJ38">
        <v>6.0703049999999998E-3</v>
      </c>
      <c r="AK38">
        <v>7.0607140000000009E-4</v>
      </c>
      <c r="AL38">
        <v>0.58600890000000005</v>
      </c>
      <c r="AM38">
        <v>2.9318625379300004E-3</v>
      </c>
      <c r="AN38">
        <v>0.60503447700000013</v>
      </c>
      <c r="AO38">
        <v>3.0659110469999997E-2</v>
      </c>
      <c r="AP38">
        <v>8.8563539999999996E-2</v>
      </c>
      <c r="AQ38">
        <v>5.4229497399999995E-3</v>
      </c>
    </row>
    <row r="39" spans="12:43" x14ac:dyDescent="0.35">
      <c r="L39">
        <v>2045</v>
      </c>
      <c r="M39">
        <v>6.2329330000000001</v>
      </c>
      <c r="N39">
        <v>3.8924951999999999E-2</v>
      </c>
      <c r="O39">
        <v>4.8693825E-3</v>
      </c>
      <c r="P39">
        <v>1.2709731</v>
      </c>
      <c r="Q39">
        <v>1.00919E-10</v>
      </c>
      <c r="R39">
        <v>4.2546E-10</v>
      </c>
      <c r="S39">
        <v>4.2709499999999996E-9</v>
      </c>
      <c r="T39">
        <v>0.68966940999999993</v>
      </c>
      <c r="U39">
        <v>2.0903599999999998E-9</v>
      </c>
      <c r="X39">
        <v>2.4111120000000001</v>
      </c>
      <c r="Y39">
        <v>1.4172701999999999E-2</v>
      </c>
      <c r="Z39">
        <v>4.2430704999999996E-3</v>
      </c>
      <c r="AA39">
        <v>0.98426199999999997</v>
      </c>
      <c r="AB39">
        <v>1.5085134090999999E-3</v>
      </c>
      <c r="AC39">
        <v>8.1982485600000016E-2</v>
      </c>
      <c r="AD39">
        <v>9.8135212003000009E-3</v>
      </c>
      <c r="AE39">
        <v>0.260231133</v>
      </c>
      <c r="AF39">
        <v>6.8274589899999989E-4</v>
      </c>
      <c r="AI39">
        <v>1.71522</v>
      </c>
      <c r="AJ39">
        <v>8.3229250000000001E-3</v>
      </c>
      <c r="AK39">
        <v>1.9128458000000001E-3</v>
      </c>
      <c r="AL39">
        <v>0.70649300000000004</v>
      </c>
      <c r="AM39">
        <v>3.7306555210169998E-3</v>
      </c>
      <c r="AN39">
        <v>0.68251656699999996</v>
      </c>
      <c r="AO39">
        <v>2.440167939E-2</v>
      </c>
      <c r="AP39">
        <v>0.10584360400000001</v>
      </c>
      <c r="AQ39">
        <v>5.2691541599999992E-3</v>
      </c>
    </row>
    <row r="40" spans="12:43" x14ac:dyDescent="0.35">
      <c r="L40">
        <v>2050</v>
      </c>
      <c r="M40">
        <v>7.6510829999999999</v>
      </c>
      <c r="N40">
        <v>5.686426E-2</v>
      </c>
      <c r="O40">
        <v>8.3968879999999999E-3</v>
      </c>
      <c r="P40">
        <v>1.2589911</v>
      </c>
      <c r="Q40">
        <v>0</v>
      </c>
      <c r="R40">
        <v>0</v>
      </c>
      <c r="S40">
        <v>0</v>
      </c>
      <c r="T40">
        <v>0.55059467200000001</v>
      </c>
      <c r="U40">
        <v>0</v>
      </c>
      <c r="X40">
        <v>3.331232</v>
      </c>
      <c r="Y40">
        <v>2.3792710000000002E-2</v>
      </c>
      <c r="Z40">
        <v>7.6346859999999999E-3</v>
      </c>
      <c r="AA40">
        <v>1.2298</v>
      </c>
      <c r="AB40">
        <v>1.7683379999999999E-5</v>
      </c>
      <c r="AC40">
        <v>9.5759579960000003E-5</v>
      </c>
      <c r="AD40">
        <v>3.6768299999999998E-5</v>
      </c>
      <c r="AE40">
        <v>0.30247116200000002</v>
      </c>
      <c r="AF40">
        <v>2.6792699999999998E-5</v>
      </c>
      <c r="AI40">
        <v>1.9366459999999999</v>
      </c>
      <c r="AJ40">
        <v>1.1878569999999998E-2</v>
      </c>
      <c r="AK40">
        <v>3.3371650000000004E-3</v>
      </c>
      <c r="AL40">
        <v>0.75479499999999999</v>
      </c>
      <c r="AM40">
        <v>5.1255230712430001E-3</v>
      </c>
      <c r="AN40">
        <v>0.78746215600000002</v>
      </c>
      <c r="AO40">
        <v>1.6893633349999999E-2</v>
      </c>
      <c r="AP40">
        <v>0.14114776899999998</v>
      </c>
      <c r="AQ40">
        <v>4.8286107400000002E-3</v>
      </c>
    </row>
    <row r="41" spans="12:43" x14ac:dyDescent="0.35">
      <c r="L41">
        <v>2055</v>
      </c>
      <c r="M41">
        <v>7.7363610000000005</v>
      </c>
      <c r="N41">
        <v>6.5632460000000004E-2</v>
      </c>
      <c r="O41">
        <v>1.0794564E-2</v>
      </c>
      <c r="P41">
        <v>1.2474691</v>
      </c>
      <c r="Q41">
        <v>0</v>
      </c>
      <c r="R41">
        <v>0</v>
      </c>
      <c r="S41">
        <v>0</v>
      </c>
      <c r="T41">
        <v>0.29150322000000001</v>
      </c>
      <c r="U41">
        <v>0</v>
      </c>
      <c r="X41">
        <v>4.4208590000000001</v>
      </c>
      <c r="Y41">
        <v>4.0154490000000001E-2</v>
      </c>
      <c r="Z41">
        <v>1.1330802000000001E-2</v>
      </c>
      <c r="AA41">
        <v>1.2519009999999999</v>
      </c>
      <c r="AB41">
        <v>1.080667E-6</v>
      </c>
      <c r="AC41">
        <v>3.7605369999999998E-6</v>
      </c>
      <c r="AD41">
        <v>9.0784600000000002E-6</v>
      </c>
      <c r="AE41">
        <v>0.37661359</v>
      </c>
      <c r="AF41">
        <v>2.6637099999999999E-6</v>
      </c>
      <c r="AI41">
        <v>2.1144280000000002</v>
      </c>
      <c r="AJ41">
        <v>1.697533E-2</v>
      </c>
      <c r="AK41">
        <v>5.2650430000000005E-3</v>
      </c>
      <c r="AL41">
        <v>0.826627</v>
      </c>
      <c r="AM41">
        <v>6.3079958800000002E-3</v>
      </c>
      <c r="AN41">
        <v>0.89181946499999987</v>
      </c>
      <c r="AO41">
        <v>2.81472774E-3</v>
      </c>
      <c r="AP41">
        <v>0.15548391</v>
      </c>
      <c r="AQ41">
        <v>5.0433787899999997E-3</v>
      </c>
    </row>
    <row r="42" spans="12:43" x14ac:dyDescent="0.35">
      <c r="L42">
        <v>2060</v>
      </c>
      <c r="M42">
        <v>7.6260510000000004</v>
      </c>
      <c r="N42">
        <v>7.8765929999999998E-2</v>
      </c>
      <c r="O42">
        <v>1.5015729E-2</v>
      </c>
      <c r="P42">
        <v>1.2277411</v>
      </c>
      <c r="Q42">
        <v>0</v>
      </c>
      <c r="R42">
        <v>0</v>
      </c>
      <c r="S42">
        <v>0</v>
      </c>
      <c r="T42">
        <v>0.38602373000000001</v>
      </c>
      <c r="U42">
        <v>0</v>
      </c>
      <c r="X42">
        <v>5.8458369999999995</v>
      </c>
      <c r="Y42">
        <v>6.4251669999999997E-2</v>
      </c>
      <c r="Z42">
        <v>1.5150758E-2</v>
      </c>
      <c r="AA42">
        <v>1.2517290000000001</v>
      </c>
      <c r="AB42">
        <v>2.2686639999999998E-7</v>
      </c>
      <c r="AC42">
        <v>5.8879470000000002E-7</v>
      </c>
      <c r="AD42">
        <v>2.6976799999999999E-6</v>
      </c>
      <c r="AE42">
        <v>0.46232974999999998</v>
      </c>
      <c r="AF42">
        <v>4.8507300000000002E-7</v>
      </c>
      <c r="AI42">
        <v>2.218242</v>
      </c>
      <c r="AJ42">
        <v>2.224143E-2</v>
      </c>
      <c r="AK42">
        <v>7.05888E-3</v>
      </c>
      <c r="AL42">
        <v>0.89587499999999998</v>
      </c>
      <c r="AM42">
        <v>6.7390868500000001E-3</v>
      </c>
      <c r="AN42">
        <v>0.86748000100000011</v>
      </c>
      <c r="AO42">
        <v>2.7139321800000002E-3</v>
      </c>
      <c r="AP42">
        <v>0.15233903000000001</v>
      </c>
      <c r="AQ42">
        <v>1.8871166700000002E-3</v>
      </c>
    </row>
    <row r="43" spans="12:43" x14ac:dyDescent="0.35">
      <c r="L43">
        <v>2065</v>
      </c>
      <c r="M43">
        <v>7.3808009999999999</v>
      </c>
      <c r="N43">
        <v>9.9091520000000002E-2</v>
      </c>
      <c r="O43">
        <v>3.1535029999999999E-2</v>
      </c>
      <c r="P43">
        <v>1.2063591</v>
      </c>
      <c r="Q43">
        <v>0</v>
      </c>
      <c r="R43">
        <v>0</v>
      </c>
      <c r="S43">
        <v>0</v>
      </c>
      <c r="T43">
        <v>0.43857640000000003</v>
      </c>
      <c r="U43">
        <v>0</v>
      </c>
      <c r="X43">
        <v>7.09246</v>
      </c>
      <c r="Y43">
        <v>9.6296729999999997E-2</v>
      </c>
      <c r="Z43">
        <v>2.3280099999999998E-2</v>
      </c>
      <c r="AA43">
        <v>1.2431400000000001</v>
      </c>
      <c r="AB43">
        <v>1.668938E-8</v>
      </c>
      <c r="AC43">
        <v>3.7177669999999998E-8</v>
      </c>
      <c r="AD43">
        <v>2.6947399999999999E-7</v>
      </c>
      <c r="AE43">
        <v>0.47072502999999999</v>
      </c>
      <c r="AF43">
        <v>3.1322199999999998E-8</v>
      </c>
      <c r="AI43">
        <v>2.2062029999999999</v>
      </c>
      <c r="AJ43">
        <v>2.8056190000000002E-2</v>
      </c>
      <c r="AK43">
        <v>1.2190919999999999E-2</v>
      </c>
      <c r="AL43">
        <v>0.92864499999999994</v>
      </c>
      <c r="AM43">
        <v>7.0126137799999995E-3</v>
      </c>
      <c r="AN43">
        <v>0.97939799999999999</v>
      </c>
      <c r="AO43">
        <v>2.4089606100000001E-3</v>
      </c>
      <c r="AP43">
        <v>0.13284762</v>
      </c>
      <c r="AQ43">
        <v>7.0687264000000014E-4</v>
      </c>
    </row>
    <row r="44" spans="12:43" x14ac:dyDescent="0.35">
      <c r="L44">
        <v>2070</v>
      </c>
      <c r="M44">
        <v>6.231331</v>
      </c>
      <c r="N44">
        <v>0.11697412000000001</v>
      </c>
      <c r="O44">
        <v>4.1668190000000001E-2</v>
      </c>
      <c r="P44">
        <v>1.2278857999999999</v>
      </c>
      <c r="Q44">
        <v>0</v>
      </c>
      <c r="R44">
        <v>0</v>
      </c>
      <c r="S44">
        <v>0</v>
      </c>
      <c r="T44">
        <v>0.55386060000000004</v>
      </c>
      <c r="U44">
        <v>0</v>
      </c>
      <c r="X44">
        <v>7.1803499999999998</v>
      </c>
      <c r="Y44">
        <v>0.1148622</v>
      </c>
      <c r="Z44">
        <v>6.1866780000000003E-2</v>
      </c>
      <c r="AA44">
        <v>1.179073</v>
      </c>
      <c r="AB44">
        <v>0</v>
      </c>
      <c r="AC44">
        <v>0</v>
      </c>
      <c r="AD44">
        <v>0</v>
      </c>
      <c r="AE44">
        <v>0.37644358</v>
      </c>
      <c r="AF44">
        <v>0</v>
      </c>
      <c r="AI44">
        <v>2.213543</v>
      </c>
      <c r="AJ44">
        <v>3.3880930000000004E-2</v>
      </c>
      <c r="AK44">
        <v>2.8278939999999999E-2</v>
      </c>
      <c r="AL44">
        <v>0.93879400000000002</v>
      </c>
      <c r="AM44">
        <v>8.2021396499999989E-3</v>
      </c>
      <c r="AN44">
        <v>0.98475859999999993</v>
      </c>
      <c r="AO44">
        <v>2.5439544400000002E-3</v>
      </c>
      <c r="AP44">
        <v>0.13810544999999999</v>
      </c>
      <c r="AQ44">
        <v>5.7011203999999995E-4</v>
      </c>
    </row>
    <row r="48" spans="12:43" ht="15" thickBot="1" x14ac:dyDescent="0.4">
      <c r="M48" t="s">
        <v>115</v>
      </c>
      <c r="X48" t="s">
        <v>117</v>
      </c>
      <c r="AI48" t="s">
        <v>110</v>
      </c>
    </row>
    <row r="49" spans="12:46" ht="15" thickBot="1" x14ac:dyDescent="0.4">
      <c r="L49" s="9" t="s">
        <v>109</v>
      </c>
      <c r="M49" s="6" t="s">
        <v>66</v>
      </c>
      <c r="N49" s="7" t="s">
        <v>64</v>
      </c>
      <c r="O49" s="7" t="s">
        <v>101</v>
      </c>
      <c r="P49" s="8" t="s">
        <v>102</v>
      </c>
      <c r="Q49" s="31" t="s">
        <v>111</v>
      </c>
      <c r="R49" s="15" t="s">
        <v>32</v>
      </c>
      <c r="S49" s="15" t="s">
        <v>33</v>
      </c>
      <c r="T49" s="15" t="s">
        <v>112</v>
      </c>
      <c r="U49" s="16" t="s">
        <v>113</v>
      </c>
      <c r="W49" s="9" t="s">
        <v>109</v>
      </c>
      <c r="X49" s="6" t="s">
        <v>66</v>
      </c>
      <c r="Y49" s="7" t="s">
        <v>64</v>
      </c>
      <c r="Z49" s="7" t="s">
        <v>101</v>
      </c>
      <c r="AA49" s="8" t="s">
        <v>102</v>
      </c>
      <c r="AB49" s="31" t="s">
        <v>111</v>
      </c>
      <c r="AC49" s="15" t="s">
        <v>32</v>
      </c>
      <c r="AD49" s="15" t="s">
        <v>33</v>
      </c>
      <c r="AE49" s="15" t="s">
        <v>112</v>
      </c>
      <c r="AF49" s="16" t="s">
        <v>113</v>
      </c>
      <c r="AH49" s="9" t="s">
        <v>109</v>
      </c>
      <c r="AI49" s="6" t="s">
        <v>66</v>
      </c>
      <c r="AJ49" s="7" t="s">
        <v>64</v>
      </c>
      <c r="AK49" s="7" t="s">
        <v>101</v>
      </c>
      <c r="AL49" s="8" t="s">
        <v>102</v>
      </c>
      <c r="AM49" s="31" t="s">
        <v>111</v>
      </c>
      <c r="AN49" s="15" t="s">
        <v>32</v>
      </c>
      <c r="AO49" s="15" t="s">
        <v>33</v>
      </c>
      <c r="AP49" s="15" t="s">
        <v>112</v>
      </c>
      <c r="AQ49" s="16" t="s">
        <v>113</v>
      </c>
    </row>
    <row r="50" spans="12:46" x14ac:dyDescent="0.35">
      <c r="L50" s="10">
        <v>2020</v>
      </c>
      <c r="M50" s="28">
        <f t="shared" ref="M50:M60" si="24">($B$18*M34)/(B4*$B$19)</f>
        <v>3.4572722061678962</v>
      </c>
      <c r="N50" s="28">
        <f t="shared" ref="N50:N60" si="25">($B$18*N34)/(C4*$B$19)</f>
        <v>9.2126105184955134E-2</v>
      </c>
      <c r="O50" s="28">
        <f t="shared" ref="O50:O60" si="26">($B$18*O34)/(D4*$B$19)</f>
        <v>1.0441771691324852E-3</v>
      </c>
      <c r="P50" s="28">
        <f t="shared" ref="P50:P60" si="27">($B$18*P34)/(E4*$B$19)</f>
        <v>6.6239911015410957</v>
      </c>
      <c r="Q50" s="28">
        <f t="shared" ref="Q50:Q60" si="28">($B$18*Q34)/(F4*$B$19)</f>
        <v>9.964801610540229E-2</v>
      </c>
      <c r="R50" s="28">
        <f t="shared" ref="R50:R60" si="29">($B$18*R34)/(G4*$B$19)</f>
        <v>15.056963300785618</v>
      </c>
      <c r="S50" s="28">
        <f t="shared" ref="S50:S60" si="30">($B$18*S34)/(H4*$B$19)</f>
        <v>17.995470110363012</v>
      </c>
      <c r="T50" s="28">
        <f t="shared" ref="T50:T60" si="31">($B$18*T34)/(I4*$B$19)</f>
        <v>0.44106527289726022</v>
      </c>
      <c r="U50" s="28">
        <f t="shared" ref="U50:U60" si="32">($B$18*U34)/(J4*$B$19)</f>
        <v>2.0859518728629451</v>
      </c>
      <c r="W50" s="10">
        <v>2020</v>
      </c>
      <c r="X50" s="28">
        <f t="shared" ref="X50:X60" si="33">($B$18*X34)/(B4*$B$19)</f>
        <v>3.4572722061678962</v>
      </c>
      <c r="Y50" s="28">
        <f t="shared" ref="Y50:Y60" si="34">($B$18*Y34)/(C4*$B$19)</f>
        <v>9.2126105184955134E-2</v>
      </c>
      <c r="Z50" s="28">
        <f t="shared" ref="Z50:Z60" si="35">($B$18*Z34)/(D4*$B$19)</f>
        <v>1.0441771691324852E-3</v>
      </c>
      <c r="AA50" s="28">
        <f t="shared" ref="AA50:AA60" si="36">($B$18*AA34)/(E4*$B$19)</f>
        <v>6.6239911015410957</v>
      </c>
      <c r="AB50" s="28">
        <f t="shared" ref="AB50:AB60" si="37">($B$18*AB34)/(F4*$B$19)</f>
        <v>9.964801610540229E-2</v>
      </c>
      <c r="AC50" s="28">
        <f t="shared" ref="AC50:AC60" si="38">($B$18*AC34)/(G4*$B$19)</f>
        <v>15.056963300785618</v>
      </c>
      <c r="AD50" s="28">
        <f t="shared" ref="AD50:AD60" si="39">($B$18*AD34)/(H4*$B$19)</f>
        <v>17.995470110363012</v>
      </c>
      <c r="AE50" s="28">
        <f t="shared" ref="AE50:AE60" si="40">($B$18*AE34)/(I4*$B$19)</f>
        <v>0.44106527289726022</v>
      </c>
      <c r="AF50" s="28">
        <f t="shared" ref="AF50:AF60" si="41">($B$18*AF34)/(J4*$B$19)</f>
        <v>2.0859518728629451</v>
      </c>
      <c r="AH50" s="10">
        <v>2020</v>
      </c>
      <c r="AI50" s="28">
        <f t="shared" ref="AI50:AQ50" si="42">($B$18*AI34)/(B4*$B$19)</f>
        <v>3.4637749790299313</v>
      </c>
      <c r="AJ50" s="28">
        <f t="shared" si="42"/>
        <v>9.2473294631719424E-2</v>
      </c>
      <c r="AK50" s="28">
        <f t="shared" si="42"/>
        <v>1.0481749588268103E-3</v>
      </c>
      <c r="AL50" s="28">
        <f t="shared" si="42"/>
        <v>6.6364504083047935</v>
      </c>
      <c r="AM50" s="28">
        <f t="shared" si="42"/>
        <v>9.986300810002427E-2</v>
      </c>
      <c r="AN50" s="28">
        <f t="shared" si="42"/>
        <v>15.053468088684587</v>
      </c>
      <c r="AO50" s="28">
        <f t="shared" si="42"/>
        <v>17.995508162116437</v>
      </c>
      <c r="AP50" s="28">
        <f t="shared" si="42"/>
        <v>0.44221810009360729</v>
      </c>
      <c r="AQ50" s="28">
        <f t="shared" si="42"/>
        <v>2.0880679625806851</v>
      </c>
      <c r="AR50" s="28"/>
      <c r="AS50" s="28"/>
      <c r="AT50" s="28"/>
    </row>
    <row r="51" spans="12:46" x14ac:dyDescent="0.35">
      <c r="L51" s="11">
        <v>2025</v>
      </c>
      <c r="M51" s="28">
        <f t="shared" si="24"/>
        <v>56.796997238616079</v>
      </c>
      <c r="N51" s="28">
        <f t="shared" si="25"/>
        <v>0.15518235362780389</v>
      </c>
      <c r="O51" s="28">
        <f t="shared" si="26"/>
        <v>5.8418237803849315E-3</v>
      </c>
      <c r="P51" s="28">
        <f t="shared" si="27"/>
        <v>26.32198333356164</v>
      </c>
      <c r="Q51" s="28">
        <f t="shared" si="28"/>
        <v>0.65424202899936579</v>
      </c>
      <c r="R51" s="28">
        <f t="shared" si="29"/>
        <v>20.259143500910618</v>
      </c>
      <c r="S51" s="28">
        <f t="shared" si="30"/>
        <v>12.743952376695207</v>
      </c>
      <c r="T51" s="28">
        <f t="shared" si="31"/>
        <v>2.8781194167876714</v>
      </c>
      <c r="U51" s="28">
        <f t="shared" si="32"/>
        <v>1.3802895098396917</v>
      </c>
      <c r="W51" s="11">
        <v>2025</v>
      </c>
      <c r="X51" s="28">
        <f t="shared" si="33"/>
        <v>56.796997238616079</v>
      </c>
      <c r="Y51" s="28">
        <f t="shared" si="34"/>
        <v>0.15518235362780389</v>
      </c>
      <c r="Z51" s="28">
        <f t="shared" si="35"/>
        <v>5.8418237803849315E-3</v>
      </c>
      <c r="AA51" s="28">
        <f t="shared" si="36"/>
        <v>26.32198333356164</v>
      </c>
      <c r="AB51" s="28">
        <f t="shared" si="37"/>
        <v>0.65424202899936579</v>
      </c>
      <c r="AC51" s="28">
        <f t="shared" si="38"/>
        <v>20.259143500910618</v>
      </c>
      <c r="AD51" s="28">
        <f t="shared" si="39"/>
        <v>12.743952376695207</v>
      </c>
      <c r="AE51" s="28">
        <f t="shared" si="40"/>
        <v>2.8781194167876714</v>
      </c>
      <c r="AF51" s="28">
        <f t="shared" si="41"/>
        <v>1.3802895098396917</v>
      </c>
      <c r="AH51" s="11">
        <v>2025</v>
      </c>
      <c r="AI51" s="28">
        <f t="shared" ref="AI51:AI60" si="43">($B$18*AI35)/(B5*$B$19)</f>
        <v>56.849657298003919</v>
      </c>
      <c r="AJ51" s="28">
        <f t="shared" ref="AJ51:AJ59" si="44">($B$18*AJ35)/(C5*$B$19)</f>
        <v>0.15555972000122001</v>
      </c>
      <c r="AK51" s="28">
        <f t="shared" ref="AK51:AK60" si="45">($B$18*AK35)/(D5*$B$19)</f>
        <v>5.8500163228972606E-3</v>
      </c>
      <c r="AL51" s="28">
        <f t="shared" ref="AL51:AL60" si="46">($B$18*AL35)/(E5*$B$19)</f>
        <v>26.351750903167805</v>
      </c>
      <c r="AM51" s="28">
        <f t="shared" ref="AM51:AM60" si="47">($B$18*AM35)/(F5*$B$19)</f>
        <v>0.65476742849598935</v>
      </c>
      <c r="AN51" s="28">
        <f t="shared" ref="AN51:AN59" si="48">($B$18*AN35)/(G5*$B$19)</f>
        <v>20.258924809027739</v>
      </c>
      <c r="AO51" s="28">
        <f t="shared" ref="AO51:AO60" si="49">($B$18*AO35)/(H5*$B$19)</f>
        <v>12.744233008376712</v>
      </c>
      <c r="AP51" s="28">
        <f t="shared" ref="AP51:AP59" si="50">($B$18*AP35)/(I5*$B$19)</f>
        <v>2.8813520541735156</v>
      </c>
      <c r="AQ51" s="28">
        <f t="shared" ref="AQ51:AQ60" si="51">($B$18*AQ35)/(J5*$B$19)</f>
        <v>1.3818064588448631</v>
      </c>
    </row>
    <row r="52" spans="12:46" x14ac:dyDescent="0.35">
      <c r="L52" s="11">
        <v>2030</v>
      </c>
      <c r="M52" s="28">
        <f t="shared" si="24"/>
        <v>119.8227902690099</v>
      </c>
      <c r="N52" s="28">
        <f t="shared" si="25"/>
        <v>0.23100107018818491</v>
      </c>
      <c r="O52" s="28">
        <f t="shared" si="26"/>
        <v>2.5448805127155975E-2</v>
      </c>
      <c r="P52" s="28">
        <f t="shared" si="27"/>
        <v>44.74325996369862</v>
      </c>
      <c r="Q52" s="28">
        <f t="shared" si="28"/>
        <v>0.39889958722969648</v>
      </c>
      <c r="R52" s="28">
        <f t="shared" si="29"/>
        <v>24.66469116436404</v>
      </c>
      <c r="S52" s="28">
        <f t="shared" si="30"/>
        <v>9.4959669094743493</v>
      </c>
      <c r="T52" s="28">
        <f t="shared" si="31"/>
        <v>2.7145472604018268</v>
      </c>
      <c r="U52" s="28">
        <f t="shared" si="32"/>
        <v>1.1976824271184932</v>
      </c>
      <c r="W52" s="11">
        <v>2030</v>
      </c>
      <c r="X52" s="28">
        <f t="shared" si="33"/>
        <v>119.8227902690099</v>
      </c>
      <c r="Y52" s="28">
        <f t="shared" si="34"/>
        <v>0.23100107018818491</v>
      </c>
      <c r="Z52" s="28">
        <f t="shared" si="35"/>
        <v>2.5448805127155975E-2</v>
      </c>
      <c r="AA52" s="28">
        <f t="shared" si="36"/>
        <v>44.74325996369862</v>
      </c>
      <c r="AB52" s="28">
        <f t="shared" si="37"/>
        <v>0.39889958722969648</v>
      </c>
      <c r="AC52" s="28">
        <f t="shared" si="38"/>
        <v>24.66469116436404</v>
      </c>
      <c r="AD52" s="28">
        <f t="shared" si="39"/>
        <v>9.4959669094743493</v>
      </c>
      <c r="AE52" s="28">
        <f t="shared" si="40"/>
        <v>2.7145472604018268</v>
      </c>
      <c r="AF52" s="28">
        <f t="shared" si="41"/>
        <v>1.1976824271184932</v>
      </c>
      <c r="AH52" s="11">
        <v>2030</v>
      </c>
      <c r="AI52" s="28">
        <f t="shared" si="43"/>
        <v>120.27677741529844</v>
      </c>
      <c r="AJ52" s="28">
        <f t="shared" si="44"/>
        <v>0.23192930395656391</v>
      </c>
      <c r="AK52" s="28">
        <f t="shared" si="45"/>
        <v>2.5581843660666338E-2</v>
      </c>
      <c r="AL52" s="28">
        <f t="shared" si="46"/>
        <v>44.890353773030817</v>
      </c>
      <c r="AM52" s="28">
        <f t="shared" si="47"/>
        <v>0.40083477147729407</v>
      </c>
      <c r="AN52" s="28">
        <f t="shared" si="48"/>
        <v>24.695949411410613</v>
      </c>
      <c r="AO52" s="28">
        <f t="shared" si="49"/>
        <v>9.4850344187468831</v>
      </c>
      <c r="AP52" s="28">
        <f t="shared" si="50"/>
        <v>2.729488210917808</v>
      </c>
      <c r="AQ52" s="28">
        <f t="shared" si="51"/>
        <v>1.197232607828322</v>
      </c>
    </row>
    <row r="53" spans="12:46" x14ac:dyDescent="0.35">
      <c r="L53" s="11">
        <v>2035</v>
      </c>
      <c r="M53" s="28">
        <f t="shared" si="24"/>
        <v>342.84093940089031</v>
      </c>
      <c r="N53" s="28">
        <f t="shared" si="25"/>
        <v>0.5850517099827226</v>
      </c>
      <c r="O53" s="28">
        <f t="shared" si="26"/>
        <v>8.4861635132048349E-2</v>
      </c>
      <c r="P53" s="28">
        <f t="shared" si="27"/>
        <v>98.58754805273972</v>
      </c>
      <c r="Q53" s="28">
        <f t="shared" si="28"/>
        <v>1.3603264025856163E-2</v>
      </c>
      <c r="R53" s="28">
        <f t="shared" si="29"/>
        <v>6.2471730433219172E-2</v>
      </c>
      <c r="S53" s="28">
        <f t="shared" si="30"/>
        <v>5.9110401381863194E-3</v>
      </c>
      <c r="T53" s="28">
        <f t="shared" si="31"/>
        <v>7.4379019000662101</v>
      </c>
      <c r="U53" s="28">
        <f t="shared" si="32"/>
        <v>2.5479663975524144E-2</v>
      </c>
      <c r="W53" s="11">
        <v>2035</v>
      </c>
      <c r="X53" s="28">
        <f t="shared" si="33"/>
        <v>194.14221809352736</v>
      </c>
      <c r="Y53" s="28">
        <f t="shared" si="34"/>
        <v>0.33358431924128423</v>
      </c>
      <c r="Z53" s="28">
        <f t="shared" si="35"/>
        <v>4.5247857229308602E-2</v>
      </c>
      <c r="AA53" s="28">
        <f t="shared" si="36"/>
        <v>62.686775689726026</v>
      </c>
      <c r="AB53" s="28">
        <f t="shared" si="37"/>
        <v>0.43931763735304385</v>
      </c>
      <c r="AC53" s="28">
        <f t="shared" si="38"/>
        <v>28.447606706723292</v>
      </c>
      <c r="AD53" s="28">
        <f t="shared" si="39"/>
        <v>6.8666300219965173</v>
      </c>
      <c r="AE53" s="28">
        <f t="shared" si="40"/>
        <v>2.9168011381301366</v>
      </c>
      <c r="AF53" s="28">
        <f t="shared" si="41"/>
        <v>1.0220393400711061</v>
      </c>
      <c r="AH53" s="11">
        <v>2035</v>
      </c>
      <c r="AI53" s="28">
        <f t="shared" si="43"/>
        <v>194.98683027106591</v>
      </c>
      <c r="AJ53" s="28">
        <f t="shared" si="44"/>
        <v>0.33508008610371576</v>
      </c>
      <c r="AK53" s="28">
        <f t="shared" si="45"/>
        <v>4.5484994488259295E-2</v>
      </c>
      <c r="AL53" s="28">
        <f t="shared" si="46"/>
        <v>62.928074013612999</v>
      </c>
      <c r="AM53" s="28">
        <f t="shared" si="47"/>
        <v>0.44133703114742773</v>
      </c>
      <c r="AN53" s="28">
        <f t="shared" si="48"/>
        <v>28.503894710127049</v>
      </c>
      <c r="AO53" s="28">
        <f t="shared" si="49"/>
        <v>6.8673618269764196</v>
      </c>
      <c r="AP53" s="28">
        <f t="shared" si="50"/>
        <v>2.9305843288150686</v>
      </c>
      <c r="AQ53" s="28">
        <f t="shared" si="51"/>
        <v>1.0221638279679246</v>
      </c>
    </row>
    <row r="54" spans="12:46" x14ac:dyDescent="0.35">
      <c r="L54" s="11">
        <v>2040</v>
      </c>
      <c r="M54" s="28">
        <f t="shared" si="24"/>
        <v>618.00045607148263</v>
      </c>
      <c r="N54" s="28">
        <f t="shared" si="25"/>
        <v>1.146517375068004</v>
      </c>
      <c r="O54" s="28">
        <f t="shared" si="26"/>
        <v>0.16276219864103716</v>
      </c>
      <c r="P54" s="28">
        <f t="shared" si="27"/>
        <v>162.25801441815065</v>
      </c>
      <c r="Q54" s="28">
        <f t="shared" si="28"/>
        <v>9.7970264052739698E-6</v>
      </c>
      <c r="R54" s="28">
        <f t="shared" si="29"/>
        <v>1.8889656720034248E-5</v>
      </c>
      <c r="S54" s="28">
        <f t="shared" si="30"/>
        <v>2.0883753573287667E-4</v>
      </c>
      <c r="T54" s="28">
        <f t="shared" si="31"/>
        <v>10.824327209031964</v>
      </c>
      <c r="U54" s="28">
        <f t="shared" si="32"/>
        <v>1.6325153513013698E-4</v>
      </c>
      <c r="W54" s="11">
        <v>2040</v>
      </c>
      <c r="X54" s="28">
        <f t="shared" si="33"/>
        <v>252.72022420484288</v>
      </c>
      <c r="Y54" s="28">
        <f t="shared" si="34"/>
        <v>0.45733670095841483</v>
      </c>
      <c r="Z54" s="28">
        <f t="shared" si="35"/>
        <v>6.379212476706457E-2</v>
      </c>
      <c r="AA54" s="28">
        <f t="shared" si="36"/>
        <v>77.241148577397254</v>
      </c>
      <c r="AB54" s="28">
        <f t="shared" si="37"/>
        <v>0.4661597243992564</v>
      </c>
      <c r="AC54" s="28">
        <f t="shared" si="38"/>
        <v>31.935542889698628</v>
      </c>
      <c r="AD54" s="28">
        <f t="shared" si="39"/>
        <v>4.8630836700588391</v>
      </c>
      <c r="AE54" s="28">
        <f t="shared" si="40"/>
        <v>3.1254850575251139</v>
      </c>
      <c r="AF54" s="28">
        <f t="shared" si="41"/>
        <v>0.86070437504609576</v>
      </c>
      <c r="AH54" s="11">
        <v>2040</v>
      </c>
      <c r="AI54" s="28">
        <f t="shared" si="43"/>
        <v>253.28620113554791</v>
      </c>
      <c r="AJ54" s="28">
        <f t="shared" si="44"/>
        <v>0.4583050576834638</v>
      </c>
      <c r="AK54" s="28">
        <f t="shared" si="45"/>
        <v>6.3969654316673202E-2</v>
      </c>
      <c r="AL54" s="28">
        <f t="shared" si="46"/>
        <v>77.425924192551363</v>
      </c>
      <c r="AM54" s="28">
        <f t="shared" si="47"/>
        <v>0.46484379320126257</v>
      </c>
      <c r="AN54" s="28">
        <f t="shared" si="48"/>
        <v>31.975864905861989</v>
      </c>
      <c r="AO54" s="28">
        <f t="shared" si="49"/>
        <v>4.8609704659323993</v>
      </c>
      <c r="AP54" s="28">
        <f t="shared" si="50"/>
        <v>3.1203685060136985</v>
      </c>
      <c r="AQ54" s="28">
        <f t="shared" si="51"/>
        <v>0.85980310975329433</v>
      </c>
    </row>
    <row r="55" spans="12:46" x14ac:dyDescent="0.35">
      <c r="L55" s="11">
        <v>2045</v>
      </c>
      <c r="M55" s="28">
        <f t="shared" si="24"/>
        <v>1162.6177922961319</v>
      </c>
      <c r="N55" s="28">
        <f t="shared" si="25"/>
        <v>2.8052323400958903</v>
      </c>
      <c r="O55" s="28">
        <f t="shared" si="26"/>
        <v>0.44116319576272012</v>
      </c>
      <c r="P55" s="28">
        <f t="shared" si="27"/>
        <v>167.92623267559929</v>
      </c>
      <c r="Q55" s="28">
        <f t="shared" si="28"/>
        <v>1.600060376609589E-8</v>
      </c>
      <c r="R55" s="28">
        <f t="shared" si="29"/>
        <v>2.2485415294520545E-8</v>
      </c>
      <c r="S55" s="28">
        <f t="shared" si="30"/>
        <v>6.7715473453767118E-7</v>
      </c>
      <c r="T55" s="28">
        <f t="shared" si="31"/>
        <v>24.299194753563924</v>
      </c>
      <c r="U55" s="28">
        <f t="shared" si="32"/>
        <v>3.3142443036986293E-7</v>
      </c>
      <c r="W55" s="11">
        <v>2045</v>
      </c>
      <c r="X55" s="28">
        <f t="shared" si="33"/>
        <v>449.74038874133765</v>
      </c>
      <c r="Y55" s="28">
        <f t="shared" si="34"/>
        <v>1.0213942459567247</v>
      </c>
      <c r="Z55" s="28">
        <f t="shared" si="35"/>
        <v>0.38441969626056749</v>
      </c>
      <c r="AA55" s="28">
        <f t="shared" si="36"/>
        <v>130.04477405993148</v>
      </c>
      <c r="AB55" s="28">
        <f t="shared" si="37"/>
        <v>0.23917325117026136</v>
      </c>
      <c r="AC55" s="28">
        <f t="shared" si="38"/>
        <v>4.3327462877663017</v>
      </c>
      <c r="AD55" s="28">
        <f t="shared" si="39"/>
        <v>1.5559237039227702</v>
      </c>
      <c r="AE55" s="28">
        <f t="shared" si="40"/>
        <v>9.1687508391993155</v>
      </c>
      <c r="AF55" s="28">
        <f t="shared" si="41"/>
        <v>0.10824866083518388</v>
      </c>
      <c r="AH55" s="11">
        <v>2045</v>
      </c>
      <c r="AI55" s="28">
        <f t="shared" si="43"/>
        <v>319.93690445608377</v>
      </c>
      <c r="AJ55" s="28">
        <f t="shared" si="44"/>
        <v>0.59981418536348063</v>
      </c>
      <c r="AK55" s="28">
        <f t="shared" si="45"/>
        <v>0.17330270647855187</v>
      </c>
      <c r="AL55" s="28">
        <f t="shared" si="46"/>
        <v>93.344782750856155</v>
      </c>
      <c r="AM55" s="28">
        <f t="shared" si="47"/>
        <v>0.59149159999198397</v>
      </c>
      <c r="AN55" s="28">
        <f t="shared" si="48"/>
        <v>36.070766827399659</v>
      </c>
      <c r="AO55" s="28">
        <f t="shared" si="49"/>
        <v>3.8688611970659483</v>
      </c>
      <c r="AP55" s="28">
        <f t="shared" si="50"/>
        <v>3.7291988157269409</v>
      </c>
      <c r="AQ55" s="28">
        <f t="shared" si="51"/>
        <v>0.83541897855345193</v>
      </c>
    </row>
    <row r="56" spans="12:46" x14ac:dyDescent="0.35">
      <c r="L56" s="11">
        <v>2050</v>
      </c>
      <c r="M56" s="28">
        <f t="shared" si="24"/>
        <v>1427.1427634685735</v>
      </c>
      <c r="N56" s="28">
        <f t="shared" si="25"/>
        <v>4.0070088892511411</v>
      </c>
      <c r="O56" s="28">
        <f t="shared" si="26"/>
        <v>0.76075312312015653</v>
      </c>
      <c r="P56" s="28">
        <f t="shared" si="27"/>
        <v>166.34312118416094</v>
      </c>
      <c r="Q56" s="28">
        <f t="shared" si="28"/>
        <v>0</v>
      </c>
      <c r="R56" s="28">
        <f t="shared" si="29"/>
        <v>0</v>
      </c>
      <c r="S56" s="28">
        <f t="shared" si="30"/>
        <v>0</v>
      </c>
      <c r="T56" s="28">
        <f t="shared" si="31"/>
        <v>19.399159903587215</v>
      </c>
      <c r="U56" s="28">
        <f t="shared" si="32"/>
        <v>0</v>
      </c>
      <c r="W56" s="11">
        <v>2050</v>
      </c>
      <c r="X56" s="28">
        <f t="shared" si="33"/>
        <v>621.36871894278806</v>
      </c>
      <c r="Y56" s="28">
        <f t="shared" si="34"/>
        <v>1.6765821004155252</v>
      </c>
      <c r="Z56" s="28">
        <f t="shared" si="35"/>
        <v>0.69169806939686884</v>
      </c>
      <c r="AA56" s="28">
        <f t="shared" si="36"/>
        <v>162.48627208904108</v>
      </c>
      <c r="AB56" s="28">
        <f t="shared" si="37"/>
        <v>2.8036817311438357E-3</v>
      </c>
      <c r="AC56" s="28">
        <f t="shared" si="38"/>
        <v>5.0608610065093016E-3</v>
      </c>
      <c r="AD56" s="28">
        <f t="shared" si="39"/>
        <v>5.8295761893493144E-3</v>
      </c>
      <c r="AE56" s="28">
        <f t="shared" si="40"/>
        <v>10.656998217123745</v>
      </c>
      <c r="AF56" s="28">
        <f t="shared" si="41"/>
        <v>4.2479550582534241E-3</v>
      </c>
      <c r="AH56" s="11">
        <v>2050</v>
      </c>
      <c r="AI56" s="28">
        <f t="shared" si="43"/>
        <v>361.23909834730046</v>
      </c>
      <c r="AJ56" s="28">
        <f t="shared" si="44"/>
        <v>0.83703780866210031</v>
      </c>
      <c r="AK56" s="28">
        <f t="shared" si="45"/>
        <v>0.30234518980332686</v>
      </c>
      <c r="AL56" s="28">
        <f t="shared" si="46"/>
        <v>99.726643146404101</v>
      </c>
      <c r="AM56" s="28">
        <f t="shared" si="47"/>
        <v>0.81264641699721685</v>
      </c>
      <c r="AN56" s="28">
        <f t="shared" si="48"/>
        <v>41.61710526577945</v>
      </c>
      <c r="AO56" s="28">
        <f t="shared" si="49"/>
        <v>2.6784682111698799</v>
      </c>
      <c r="AP56" s="28">
        <f t="shared" si="50"/>
        <v>4.9730741689152955</v>
      </c>
      <c r="AQ56" s="28">
        <f t="shared" si="51"/>
        <v>0.76557127192555485</v>
      </c>
    </row>
    <row r="57" spans="12:46" x14ac:dyDescent="0.35">
      <c r="L57" s="11">
        <v>2055</v>
      </c>
      <c r="M57" s="28">
        <f t="shared" si="24"/>
        <v>1362.8800980376714</v>
      </c>
      <c r="N57" s="28">
        <f t="shared" si="25"/>
        <v>4.52433004451757</v>
      </c>
      <c r="O57" s="28">
        <f t="shared" si="26"/>
        <v>0.97798116108258304</v>
      </c>
      <c r="P57" s="28">
        <f t="shared" si="27"/>
        <v>164.82078679888696</v>
      </c>
      <c r="Q57" s="28">
        <f t="shared" si="28"/>
        <v>0</v>
      </c>
      <c r="R57" s="28">
        <f t="shared" si="29"/>
        <v>0</v>
      </c>
      <c r="S57" s="28">
        <f t="shared" si="30"/>
        <v>0</v>
      </c>
      <c r="T57" s="28">
        <f t="shared" si="31"/>
        <v>10.270563564753424</v>
      </c>
      <c r="U57" s="28">
        <f t="shared" si="32"/>
        <v>0</v>
      </c>
      <c r="W57" s="11">
        <v>2055</v>
      </c>
      <c r="X57" s="28">
        <f t="shared" si="33"/>
        <v>778.80294719063932</v>
      </c>
      <c r="Y57" s="28">
        <f t="shared" si="34"/>
        <v>2.7680231021247761</v>
      </c>
      <c r="Z57" s="28">
        <f t="shared" si="35"/>
        <v>1.0265640090657535</v>
      </c>
      <c r="AA57" s="28">
        <f t="shared" si="36"/>
        <v>165.40634779195202</v>
      </c>
      <c r="AB57" s="28">
        <f t="shared" si="37"/>
        <v>1.7133864257568493E-4</v>
      </c>
      <c r="AC57" s="28">
        <f t="shared" si="38"/>
        <v>1.9874309259486299E-4</v>
      </c>
      <c r="AD57" s="28">
        <f t="shared" si="39"/>
        <v>1.4393805058150685E-3</v>
      </c>
      <c r="AE57" s="28">
        <f t="shared" si="40"/>
        <v>13.269266169495433</v>
      </c>
      <c r="AF57" s="28">
        <f t="shared" si="41"/>
        <v>4.2232848381164382E-4</v>
      </c>
      <c r="AH57" s="11">
        <v>2055</v>
      </c>
      <c r="AI57" s="28">
        <f t="shared" si="43"/>
        <v>372.48931893607306</v>
      </c>
      <c r="AJ57" s="28">
        <f t="shared" si="44"/>
        <v>1.170183100474985</v>
      </c>
      <c r="AK57" s="28">
        <f t="shared" si="45"/>
        <v>0.4770098047767124</v>
      </c>
      <c r="AL57" s="28">
        <f t="shared" si="46"/>
        <v>109.2173846464041</v>
      </c>
      <c r="AM57" s="28">
        <f t="shared" si="47"/>
        <v>1.000126265956315</v>
      </c>
      <c r="AN57" s="28">
        <f t="shared" si="48"/>
        <v>47.132353307624989</v>
      </c>
      <c r="AO57" s="28">
        <f t="shared" si="49"/>
        <v>0.44627219133343149</v>
      </c>
      <c r="AP57" s="28">
        <f t="shared" si="50"/>
        <v>5.478180930390411</v>
      </c>
      <c r="AQ57" s="28">
        <f t="shared" si="51"/>
        <v>0.7996225256009486</v>
      </c>
    </row>
    <row r="58" spans="12:46" x14ac:dyDescent="0.35">
      <c r="L58" s="11">
        <v>2060</v>
      </c>
      <c r="M58" s="28">
        <f t="shared" si="24"/>
        <v>1343.4472789623287</v>
      </c>
      <c r="N58" s="28">
        <f t="shared" si="25"/>
        <v>5.314152033020985</v>
      </c>
      <c r="O58" s="28">
        <f t="shared" si="26"/>
        <v>1.3604162319035225</v>
      </c>
      <c r="P58" s="28">
        <f t="shared" si="27"/>
        <v>162.21424168929795</v>
      </c>
      <c r="Q58" s="28">
        <f t="shared" si="28"/>
        <v>0</v>
      </c>
      <c r="R58" s="28">
        <f t="shared" si="29"/>
        <v>0</v>
      </c>
      <c r="S58" s="28">
        <f t="shared" si="30"/>
        <v>0</v>
      </c>
      <c r="T58" s="28">
        <f t="shared" si="31"/>
        <v>13.600814620394976</v>
      </c>
      <c r="U58" s="28">
        <f t="shared" si="32"/>
        <v>0</v>
      </c>
      <c r="W58" s="11">
        <v>2060</v>
      </c>
      <c r="X58" s="28">
        <f t="shared" si="33"/>
        <v>1029.8349448367578</v>
      </c>
      <c r="Y58" s="28">
        <f t="shared" si="34"/>
        <v>4.3349090495788394</v>
      </c>
      <c r="Z58" s="28">
        <f t="shared" si="35"/>
        <v>1.3726497800301369</v>
      </c>
      <c r="AA58" s="28">
        <f t="shared" si="36"/>
        <v>165.3836224392123</v>
      </c>
      <c r="AB58" s="28">
        <f t="shared" si="37"/>
        <v>3.5969434638082185E-5</v>
      </c>
      <c r="AC58" s="28">
        <f t="shared" si="38"/>
        <v>3.111759825297945E-5</v>
      </c>
      <c r="AD58" s="28">
        <f t="shared" si="39"/>
        <v>4.2771439241095892E-4</v>
      </c>
      <c r="AE58" s="28">
        <f t="shared" si="40"/>
        <v>16.289312636929221</v>
      </c>
      <c r="AF58" s="28">
        <f t="shared" si="41"/>
        <v>7.6907825787328764E-5</v>
      </c>
      <c r="AH58" s="11">
        <v>2060</v>
      </c>
      <c r="AI58" s="28">
        <f t="shared" si="43"/>
        <v>390.77776676027401</v>
      </c>
      <c r="AJ58" s="28">
        <f t="shared" si="44"/>
        <v>1.5005769683896821</v>
      </c>
      <c r="AK58" s="28">
        <f t="shared" si="45"/>
        <v>0.63953038384344418</v>
      </c>
      <c r="AL58" s="28">
        <f t="shared" si="46"/>
        <v>118.36671735873286</v>
      </c>
      <c r="AM58" s="28">
        <f t="shared" si="47"/>
        <v>1.0684752963481334</v>
      </c>
      <c r="AN58" s="28">
        <f t="shared" si="48"/>
        <v>45.846020970657882</v>
      </c>
      <c r="AO58" s="28">
        <f t="shared" si="49"/>
        <v>0.43029115885251368</v>
      </c>
      <c r="AP58" s="28">
        <f t="shared" si="50"/>
        <v>5.3673770430662104</v>
      </c>
      <c r="AQ58" s="28">
        <f t="shared" si="51"/>
        <v>0.29920040921000346</v>
      </c>
    </row>
    <row r="59" spans="12:46" x14ac:dyDescent="0.35">
      <c r="L59" s="11">
        <v>2065</v>
      </c>
      <c r="M59" s="28">
        <f t="shared" si="24"/>
        <v>1300.2426839280822</v>
      </c>
      <c r="N59" s="28">
        <f t="shared" si="25"/>
        <v>6.5461911206849308</v>
      </c>
      <c r="O59" s="28">
        <f t="shared" si="26"/>
        <v>2.8570552042837574</v>
      </c>
      <c r="P59" s="28">
        <f t="shared" si="27"/>
        <v>159.38916324580478</v>
      </c>
      <c r="Q59" s="28">
        <f t="shared" si="28"/>
        <v>0</v>
      </c>
      <c r="R59" s="28">
        <f t="shared" si="29"/>
        <v>0</v>
      </c>
      <c r="S59" s="28">
        <f t="shared" si="30"/>
        <v>0</v>
      </c>
      <c r="T59" s="28">
        <f t="shared" si="31"/>
        <v>15.452408361735161</v>
      </c>
      <c r="U59" s="28">
        <f t="shared" si="32"/>
        <v>0</v>
      </c>
      <c r="W59" s="11">
        <v>2065</v>
      </c>
      <c r="X59" s="28">
        <f t="shared" si="33"/>
        <v>1249.4469402511415</v>
      </c>
      <c r="Y59" s="28">
        <f t="shared" si="34"/>
        <v>6.3615615027097601</v>
      </c>
      <c r="Z59" s="28">
        <f t="shared" si="35"/>
        <v>2.109163392622309</v>
      </c>
      <c r="AA59" s="28">
        <f t="shared" si="36"/>
        <v>164.24880816780822</v>
      </c>
      <c r="AB59" s="28">
        <f t="shared" si="37"/>
        <v>2.6460840523767121E-6</v>
      </c>
      <c r="AC59" s="28">
        <f t="shared" si="38"/>
        <v>1.9648271274212329E-6</v>
      </c>
      <c r="AD59" s="28">
        <f t="shared" si="39"/>
        <v>4.2724825843150687E-5</v>
      </c>
      <c r="AE59" s="28">
        <f t="shared" si="40"/>
        <v>16.585104418865296</v>
      </c>
      <c r="AF59" s="28">
        <f t="shared" si="41"/>
        <v>4.9661026296575338E-6</v>
      </c>
      <c r="AH59" s="11">
        <v>2065</v>
      </c>
      <c r="AI59" s="28">
        <f t="shared" si="43"/>
        <v>388.65691000342468</v>
      </c>
      <c r="AJ59" s="28">
        <f t="shared" si="44"/>
        <v>1.8534500415196917</v>
      </c>
      <c r="AK59" s="28">
        <f t="shared" si="45"/>
        <v>1.1044901949041095</v>
      </c>
      <c r="AL59" s="28">
        <f t="shared" si="46"/>
        <v>122.696425552226</v>
      </c>
      <c r="AM59" s="28">
        <f t="shared" si="47"/>
        <v>1.1118427100788149</v>
      </c>
      <c r="AN59" s="28">
        <f t="shared" si="48"/>
        <v>51.760848889726027</v>
      </c>
      <c r="AO59" s="28">
        <f t="shared" si="49"/>
        <v>0.38193822975596919</v>
      </c>
      <c r="AP59" s="28">
        <f t="shared" si="50"/>
        <v>4.6806341474931505</v>
      </c>
      <c r="AQ59" s="28">
        <f t="shared" si="51"/>
        <v>0.11207393083298632</v>
      </c>
    </row>
    <row r="60" spans="12:46" ht="15" thickBot="1" x14ac:dyDescent="0.4">
      <c r="L60" s="12">
        <v>2070</v>
      </c>
      <c r="M60" s="28">
        <f t="shared" si="24"/>
        <v>1097.7456977751142</v>
      </c>
      <c r="N60" s="28">
        <f t="shared" si="25"/>
        <v>7.7275527279623297</v>
      </c>
      <c r="O60" s="28">
        <f t="shared" si="26"/>
        <v>3.7751135512661445</v>
      </c>
      <c r="P60" s="28">
        <f t="shared" si="27"/>
        <v>162.23336005291094</v>
      </c>
      <c r="Q60" s="28">
        <f t="shared" si="28"/>
        <v>0</v>
      </c>
      <c r="R60" s="28">
        <f t="shared" si="29"/>
        <v>0</v>
      </c>
      <c r="S60" s="28">
        <f t="shared" si="30"/>
        <v>0</v>
      </c>
      <c r="T60" s="28">
        <f t="shared" si="31"/>
        <v>19.514228687808217</v>
      </c>
      <c r="U60" s="28">
        <f t="shared" si="32"/>
        <v>0</v>
      </c>
      <c r="W60" s="12">
        <v>2070</v>
      </c>
      <c r="X60" s="28">
        <f t="shared" si="33"/>
        <v>1264.9301282534245</v>
      </c>
      <c r="Y60" s="28">
        <f t="shared" si="34"/>
        <v>7.5880349170376702</v>
      </c>
      <c r="Z60" s="28">
        <f t="shared" si="35"/>
        <v>5.6050939469941294</v>
      </c>
      <c r="AA60" s="28">
        <f t="shared" si="36"/>
        <v>155.78401064469179</v>
      </c>
      <c r="AB60" s="28">
        <f t="shared" si="37"/>
        <v>0</v>
      </c>
      <c r="AC60" s="28">
        <f t="shared" si="38"/>
        <v>0</v>
      </c>
      <c r="AD60" s="28">
        <f t="shared" si="39"/>
        <v>0</v>
      </c>
      <c r="AE60" s="28">
        <f t="shared" si="40"/>
        <v>13.263276189310501</v>
      </c>
      <c r="AF60" s="28">
        <f t="shared" si="41"/>
        <v>0</v>
      </c>
      <c r="AH60" s="12">
        <v>2070</v>
      </c>
      <c r="AI60" s="28">
        <f t="shared" si="43"/>
        <v>389.94996495776257</v>
      </c>
      <c r="AJ60" s="28">
        <f>($B$18*AJ44)/(C14*$B$19)</f>
        <v>2.2382444343022261</v>
      </c>
      <c r="AK60" s="28">
        <f t="shared" si="45"/>
        <v>2.562055361882583</v>
      </c>
      <c r="AL60" s="28">
        <f t="shared" si="46"/>
        <v>124.03735348801368</v>
      </c>
      <c r="AM60" s="28">
        <f t="shared" si="47"/>
        <v>1.3004408146516948</v>
      </c>
      <c r="AN60" s="28">
        <f>($B$18*AN44)/(G14*$B$19)</f>
        <v>52.04415476390411</v>
      </c>
      <c r="AO60" s="28">
        <f t="shared" si="49"/>
        <v>0.40334136281017807</v>
      </c>
      <c r="AP60" s="28">
        <f>($B$18*AP44)/(I14*$B$19)</f>
        <v>4.8658838240753415</v>
      </c>
      <c r="AQ60" s="28">
        <f t="shared" si="51"/>
        <v>9.0390678210452033E-2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7"/>
  <sheetViews>
    <sheetView tabSelected="1" workbookViewId="0">
      <selection activeCell="B34" sqref="B34:J34"/>
    </sheetView>
  </sheetViews>
  <sheetFormatPr defaultRowHeight="14.5" x14ac:dyDescent="0.35"/>
  <cols>
    <col min="2" max="10" width="8.7265625" style="45"/>
    <col min="13" max="13" width="8.54296875" customWidth="1"/>
  </cols>
  <sheetData>
    <row r="1" spans="1:13" x14ac:dyDescent="0.35">
      <c r="A1" t="s">
        <v>121</v>
      </c>
      <c r="B1" s="45" t="s">
        <v>140</v>
      </c>
      <c r="C1" s="45" t="s">
        <v>141</v>
      </c>
      <c r="D1" s="45" t="s">
        <v>101</v>
      </c>
      <c r="E1" s="45" t="s">
        <v>139</v>
      </c>
      <c r="F1" s="45" t="s">
        <v>17</v>
      </c>
      <c r="G1" s="45" t="s">
        <v>32</v>
      </c>
      <c r="H1" s="45" t="s">
        <v>33</v>
      </c>
      <c r="I1" s="45" t="s">
        <v>34</v>
      </c>
      <c r="J1" s="45" t="s">
        <v>35</v>
      </c>
      <c r="K1" t="s">
        <v>122</v>
      </c>
      <c r="L1" t="s">
        <v>126</v>
      </c>
      <c r="M1" t="s">
        <v>26</v>
      </c>
    </row>
    <row r="2" spans="1:13" hidden="1" x14ac:dyDescent="0.35">
      <c r="A2" t="s">
        <v>128</v>
      </c>
      <c r="B2" s="45">
        <v>1.7678980540215261</v>
      </c>
      <c r="C2" s="45">
        <v>8.9716193604629194E-2</v>
      </c>
      <c r="D2" s="45">
        <v>2.0548309246966731E-3</v>
      </c>
      <c r="E2" s="45">
        <v>3.3778197992294521</v>
      </c>
      <c r="F2" s="45">
        <v>6.1061014524657523E-2</v>
      </c>
      <c r="G2" s="45">
        <v>3</v>
      </c>
      <c r="H2" s="45">
        <v>0</v>
      </c>
      <c r="I2" s="45">
        <v>0.30029492508904115</v>
      </c>
      <c r="J2" s="45">
        <v>0.37845037274178078</v>
      </c>
      <c r="K2" t="s">
        <v>124</v>
      </c>
      <c r="L2" t="s">
        <v>127</v>
      </c>
      <c r="M2" t="s">
        <v>123</v>
      </c>
    </row>
    <row r="3" spans="1:13" hidden="1" x14ac:dyDescent="0.35">
      <c r="A3" t="s">
        <v>129</v>
      </c>
      <c r="B3" s="45">
        <v>40.673757059075335</v>
      </c>
      <c r="C3" s="45">
        <v>5.422929784417807E-2</v>
      </c>
      <c r="D3" s="45">
        <v>9.0406164368101762E-3</v>
      </c>
      <c r="E3" s="45">
        <v>14.847450663527397</v>
      </c>
      <c r="F3" s="45">
        <v>1.0424261995787671</v>
      </c>
      <c r="G3" s="45">
        <v>4.5295168937328762</v>
      </c>
      <c r="H3" s="45">
        <v>0.24675293704109588</v>
      </c>
      <c r="I3" s="45">
        <v>7.6873350194063921</v>
      </c>
      <c r="J3" s="45">
        <v>2.4998440292619859E-2</v>
      </c>
      <c r="K3" t="s">
        <v>124</v>
      </c>
      <c r="L3" t="s">
        <v>127</v>
      </c>
      <c r="M3" t="s">
        <v>123</v>
      </c>
    </row>
    <row r="4" spans="1:13" hidden="1" x14ac:dyDescent="0.35">
      <c r="A4" t="s">
        <v>130</v>
      </c>
      <c r="B4" s="45">
        <v>77.691176623715748</v>
      </c>
      <c r="C4" s="45">
        <v>0.11471546664383561</v>
      </c>
      <c r="D4" s="45">
        <v>7.1458384349706458E-2</v>
      </c>
      <c r="E4" s="45">
        <v>22.379055358732874</v>
      </c>
      <c r="F4" s="45">
        <v>1.1660579319452054</v>
      </c>
      <c r="G4" s="45">
        <v>6.6413522140410963</v>
      </c>
      <c r="H4" s="45">
        <v>0.15780791470479452</v>
      </c>
      <c r="I4" s="45">
        <v>6.2911175335616436</v>
      </c>
      <c r="J4" s="45">
        <v>2.1294712510273969E-2</v>
      </c>
      <c r="K4" t="s">
        <v>124</v>
      </c>
      <c r="L4" t="s">
        <v>127</v>
      </c>
      <c r="M4" t="s">
        <v>123</v>
      </c>
    </row>
    <row r="5" spans="1:13" hidden="1" x14ac:dyDescent="0.35">
      <c r="A5" t="s">
        <v>131</v>
      </c>
      <c r="B5" s="45">
        <v>84.54326684717465</v>
      </c>
      <c r="C5" s="45">
        <v>0.14297153604452054</v>
      </c>
      <c r="D5" s="45">
        <v>7.7368365253033256E-2</v>
      </c>
      <c r="E5" s="45">
        <v>20.033587557363013</v>
      </c>
      <c r="F5" s="45">
        <v>1.3813896335958902</v>
      </c>
      <c r="G5" s="45">
        <v>5.5639590955479452</v>
      </c>
      <c r="H5" s="45">
        <v>0.23572902697602738</v>
      </c>
      <c r="I5" s="45">
        <v>6.0918743246575335</v>
      </c>
      <c r="J5" s="45">
        <v>1.7319731218150683E-2</v>
      </c>
      <c r="K5" t="s">
        <v>124</v>
      </c>
      <c r="L5" t="s">
        <v>127</v>
      </c>
      <c r="M5" t="s">
        <v>123</v>
      </c>
    </row>
    <row r="6" spans="1:13" hidden="1" x14ac:dyDescent="0.35">
      <c r="A6" t="s">
        <v>132</v>
      </c>
      <c r="B6" s="45">
        <v>76.945308629734086</v>
      </c>
      <c r="C6" s="45">
        <v>0.1535561899559687</v>
      </c>
      <c r="D6" s="45">
        <v>7.8362422011545987E-2</v>
      </c>
      <c r="E6" s="45">
        <v>18.827822620719175</v>
      </c>
      <c r="F6" s="45">
        <v>1.513609963808219</v>
      </c>
      <c r="G6" s="45">
        <v>4.9192672631506849</v>
      </c>
      <c r="H6" s="45">
        <v>0.24932618686643834</v>
      </c>
      <c r="I6" s="45">
        <v>6.0514267200913228</v>
      </c>
      <c r="J6" s="45">
        <v>1.5819699388356163E-2</v>
      </c>
      <c r="K6" t="s">
        <v>124</v>
      </c>
      <c r="L6" t="s">
        <v>127</v>
      </c>
      <c r="M6" t="s">
        <v>123</v>
      </c>
    </row>
    <row r="7" spans="1:13" hidden="1" x14ac:dyDescent="0.35">
      <c r="A7" t="s">
        <v>133</v>
      </c>
      <c r="B7" s="45">
        <v>68.219146234085414</v>
      </c>
      <c r="C7" s="45">
        <v>0.22097402717932749</v>
      </c>
      <c r="D7" s="45">
        <v>0.45655309153620349</v>
      </c>
      <c r="E7" s="45">
        <v>17.704899522260277</v>
      </c>
      <c r="F7" s="45">
        <v>1.8385338863013698</v>
      </c>
      <c r="G7" s="45">
        <v>4.9916765789383559</v>
      </c>
      <c r="H7" s="45">
        <v>0.28659629385616436</v>
      </c>
      <c r="I7" s="45">
        <v>6.8117571264840189</v>
      </c>
      <c r="J7" s="45">
        <v>1.7557729080924657E-2</v>
      </c>
      <c r="K7" t="s">
        <v>124</v>
      </c>
      <c r="L7" t="s">
        <v>127</v>
      </c>
      <c r="M7" t="s">
        <v>123</v>
      </c>
    </row>
    <row r="8" spans="1:13" hidden="1" x14ac:dyDescent="0.35">
      <c r="A8" t="s">
        <v>134</v>
      </c>
      <c r="B8" s="45">
        <v>77.308852097502012</v>
      </c>
      <c r="C8" s="45">
        <v>0.25354447036529676</v>
      </c>
      <c r="D8" s="45">
        <v>0.51385722020547941</v>
      </c>
      <c r="E8" s="45">
        <v>20.038476150684929</v>
      </c>
      <c r="F8" s="45">
        <v>2.2898435368150687</v>
      </c>
      <c r="G8" s="45">
        <v>5.3116019808219175</v>
      </c>
      <c r="H8" s="45">
        <v>0.33483164779109592</v>
      </c>
      <c r="I8" s="45">
        <v>7.9384061257990863</v>
      </c>
      <c r="J8" s="45">
        <v>2.0207066558219178E-2</v>
      </c>
      <c r="K8" t="s">
        <v>124</v>
      </c>
      <c r="L8" t="s">
        <v>127</v>
      </c>
      <c r="M8" t="s">
        <v>123</v>
      </c>
    </row>
    <row r="9" spans="1:13" hidden="1" x14ac:dyDescent="0.35">
      <c r="A9" t="s">
        <v>135</v>
      </c>
      <c r="B9" s="45">
        <v>80.430836808219183</v>
      </c>
      <c r="C9" s="45">
        <v>0.38944522009082783</v>
      </c>
      <c r="D9" s="45">
        <v>0.79755297385714286</v>
      </c>
      <c r="E9" s="45">
        <v>22.999378214041098</v>
      </c>
      <c r="F9" s="45">
        <v>2.770785990308219</v>
      </c>
      <c r="G9" s="45">
        <v>6.4723390092465749</v>
      </c>
      <c r="H9" s="45">
        <v>0.39999527553082187</v>
      </c>
      <c r="I9" s="45">
        <v>9.3353635068493137</v>
      </c>
      <c r="J9" s="45">
        <v>2.5291415011643829E-2</v>
      </c>
      <c r="K9" t="s">
        <v>124</v>
      </c>
      <c r="L9" t="s">
        <v>127</v>
      </c>
      <c r="M9" t="s">
        <v>123</v>
      </c>
    </row>
    <row r="10" spans="1:13" hidden="1" x14ac:dyDescent="0.35">
      <c r="A10" t="s">
        <v>136</v>
      </c>
      <c r="B10" s="45">
        <v>78.947699252283101</v>
      </c>
      <c r="C10" s="45">
        <v>0.43139488754007577</v>
      </c>
      <c r="D10" s="45">
        <v>0.7625390187475537</v>
      </c>
      <c r="E10" s="45">
        <v>22.728655843321917</v>
      </c>
      <c r="F10" s="45">
        <v>2.6870879876712328</v>
      </c>
      <c r="G10" s="45">
        <v>6.3398977674657528</v>
      </c>
      <c r="H10" s="45">
        <v>0.38941847356849313</v>
      </c>
      <c r="I10" s="45">
        <v>8.7773063563926943</v>
      </c>
      <c r="J10" s="45">
        <v>2.6646279402123288E-2</v>
      </c>
      <c r="K10" t="s">
        <v>124</v>
      </c>
      <c r="L10" t="s">
        <v>127</v>
      </c>
      <c r="M10" t="s">
        <v>123</v>
      </c>
    </row>
    <row r="11" spans="1:13" hidden="1" x14ac:dyDescent="0.35">
      <c r="A11" t="s">
        <v>138</v>
      </c>
      <c r="B11" s="45">
        <v>62.853216877853889</v>
      </c>
      <c r="C11" s="45">
        <v>0.49080089648544517</v>
      </c>
      <c r="D11" s="45">
        <v>1.8602233857534245</v>
      </c>
      <c r="E11" s="45">
        <v>17.026574167808221</v>
      </c>
      <c r="F11" s="45">
        <v>2.4316814477054791</v>
      </c>
      <c r="G11" s="45">
        <v>5.7278987332191784</v>
      </c>
      <c r="H11" s="45">
        <v>0.34883944952054791</v>
      </c>
      <c r="I11" s="45">
        <v>7.6248667242009125</v>
      </c>
      <c r="J11" s="45">
        <v>2.3987159453219182E-2</v>
      </c>
      <c r="K11" t="s">
        <v>124</v>
      </c>
      <c r="L11" t="s">
        <v>127</v>
      </c>
      <c r="M11" t="s">
        <v>123</v>
      </c>
    </row>
    <row r="12" spans="1:13" hidden="1" x14ac:dyDescent="0.35">
      <c r="A12" t="s">
        <v>137</v>
      </c>
      <c r="B12" s="45">
        <v>61.611426091324198</v>
      </c>
      <c r="C12" s="45">
        <v>0.55131177249999996</v>
      </c>
      <c r="D12" s="45">
        <v>4.8780354703326809</v>
      </c>
      <c r="E12" s="45">
        <v>12.816477961729451</v>
      </c>
      <c r="F12" s="45">
        <v>2.5326454334589039</v>
      </c>
      <c r="G12" s="45">
        <v>5.8836466739726019</v>
      </c>
      <c r="H12" s="45">
        <v>0.35824457457534248</v>
      </c>
      <c r="I12" s="45">
        <v>7.6208853833333334</v>
      </c>
      <c r="J12" s="45">
        <v>2.0014936913219174E-2</v>
      </c>
      <c r="K12" t="s">
        <v>124</v>
      </c>
      <c r="L12" t="s">
        <v>127</v>
      </c>
      <c r="M12" t="s">
        <v>123</v>
      </c>
    </row>
    <row r="13" spans="1:13" hidden="1" x14ac:dyDescent="0.35">
      <c r="A13" t="s">
        <v>128</v>
      </c>
      <c r="B13" s="45">
        <v>1.7678980540215261</v>
      </c>
      <c r="C13" s="45">
        <v>8.9716193604629194E-2</v>
      </c>
      <c r="D13" s="45">
        <v>2.0548309246966731E-3</v>
      </c>
      <c r="E13" s="45">
        <v>3.3778197992294521</v>
      </c>
      <c r="F13" s="45">
        <v>6.1061014524657523E-2</v>
      </c>
      <c r="G13" s="45">
        <v>1.2660241161643836E-2</v>
      </c>
      <c r="H13" s="45">
        <v>0</v>
      </c>
      <c r="I13" s="45">
        <v>0.30029492508904115</v>
      </c>
      <c r="J13" s="45">
        <v>0.37550580122260274</v>
      </c>
      <c r="K13" t="s">
        <v>124</v>
      </c>
      <c r="L13" t="s">
        <v>127</v>
      </c>
      <c r="M13" t="s">
        <v>142</v>
      </c>
    </row>
    <row r="14" spans="1:13" hidden="1" x14ac:dyDescent="0.35">
      <c r="A14" t="s">
        <v>129</v>
      </c>
      <c r="B14" s="45">
        <v>40.284915703767119</v>
      </c>
      <c r="C14" s="45">
        <v>5.3710941796874995E-2</v>
      </c>
      <c r="D14" s="45">
        <v>8.9541936568297443E-3</v>
      </c>
      <c r="E14" s="45">
        <v>14.705549333047943</v>
      </c>
      <c r="F14" s="45">
        <v>1.0335220892773973</v>
      </c>
      <c r="G14" s="45">
        <v>4.4867350959589043</v>
      </c>
      <c r="H14" s="45">
        <v>0.24440007028767124</v>
      </c>
      <c r="I14" s="45">
        <v>7.6138739954337886</v>
      </c>
      <c r="J14" s="45">
        <v>3.4931985290753427E-2</v>
      </c>
      <c r="K14" t="s">
        <v>124</v>
      </c>
      <c r="L14" t="s">
        <v>127</v>
      </c>
      <c r="M14" t="s">
        <v>142</v>
      </c>
    </row>
    <row r="15" spans="1:13" hidden="1" x14ac:dyDescent="0.35">
      <c r="A15" t="s">
        <v>130</v>
      </c>
      <c r="B15" s="45">
        <v>76.723631518407529</v>
      </c>
      <c r="C15" s="45">
        <v>0.11328676423515983</v>
      </c>
      <c r="D15" s="45">
        <v>7.0568516916046958E-2</v>
      </c>
      <c r="E15" s="45">
        <v>22.100405539383562</v>
      </c>
      <c r="F15" s="45">
        <v>1.1539479614178083</v>
      </c>
      <c r="G15" s="45">
        <v>6.5601751400684929</v>
      </c>
      <c r="H15" s="45">
        <v>0.1558509447359589</v>
      </c>
      <c r="I15" s="45">
        <v>6.2128648073059356</v>
      </c>
      <c r="J15" s="45">
        <v>2.1838852584246574E-2</v>
      </c>
      <c r="K15" t="s">
        <v>124</v>
      </c>
      <c r="L15" t="s">
        <v>127</v>
      </c>
      <c r="M15" t="s">
        <v>142</v>
      </c>
    </row>
    <row r="16" spans="1:13" hidden="1" x14ac:dyDescent="0.35">
      <c r="A16" t="s">
        <v>131</v>
      </c>
      <c r="B16" s="45">
        <v>115.12181444820203</v>
      </c>
      <c r="C16" s="45">
        <v>0.19468386894863013</v>
      </c>
      <c r="D16" s="45">
        <v>0.10535171532093933</v>
      </c>
      <c r="E16" s="45">
        <v>27.279539853595892</v>
      </c>
      <c r="F16" s="45">
        <v>1.8870815817123288</v>
      </c>
      <c r="G16" s="45">
        <v>0</v>
      </c>
      <c r="H16" s="45">
        <v>0</v>
      </c>
      <c r="I16" s="45">
        <v>8.2944366520547934</v>
      </c>
      <c r="J16" s="45">
        <v>2.1451993091095894E-2</v>
      </c>
      <c r="K16" t="s">
        <v>124</v>
      </c>
      <c r="L16" t="s">
        <v>127</v>
      </c>
      <c r="M16" t="s">
        <v>142</v>
      </c>
    </row>
    <row r="17" spans="1:13" hidden="1" x14ac:dyDescent="0.35">
      <c r="A17" t="s">
        <v>132</v>
      </c>
      <c r="B17" s="45">
        <v>103.83931800362612</v>
      </c>
      <c r="C17" s="45">
        <v>0.20722728216731895</v>
      </c>
      <c r="D17" s="45">
        <v>0.1057521647260274</v>
      </c>
      <c r="E17" s="45">
        <v>25.408529852739722</v>
      </c>
      <c r="F17" s="45">
        <v>2.0513858820205479</v>
      </c>
      <c r="G17" s="45">
        <v>0</v>
      </c>
      <c r="H17" s="45">
        <v>0</v>
      </c>
      <c r="I17" s="45">
        <v>8.1649549910958896</v>
      </c>
      <c r="J17" s="45">
        <v>1.9750715050376712E-2</v>
      </c>
      <c r="K17" t="s">
        <v>124</v>
      </c>
      <c r="L17" t="s">
        <v>127</v>
      </c>
      <c r="M17" t="s">
        <v>142</v>
      </c>
    </row>
    <row r="18" spans="1:13" hidden="1" x14ac:dyDescent="0.35">
      <c r="A18" t="s">
        <v>133</v>
      </c>
      <c r="B18" s="45">
        <v>147.53783971958097</v>
      </c>
      <c r="C18" s="45">
        <v>0.47790551999066</v>
      </c>
      <c r="D18" s="45">
        <v>0.98738864172211349</v>
      </c>
      <c r="E18" s="45">
        <v>38.290369628424649</v>
      </c>
      <c r="F18" s="45">
        <v>0.69699238198972602</v>
      </c>
      <c r="G18" s="45">
        <v>0</v>
      </c>
      <c r="H18" s="45">
        <v>0</v>
      </c>
      <c r="I18" s="45">
        <v>14.65788775022831</v>
      </c>
      <c r="J18" s="45">
        <v>1.2755978316267123E-2</v>
      </c>
      <c r="K18" t="s">
        <v>124</v>
      </c>
      <c r="L18" t="s">
        <v>127</v>
      </c>
      <c r="M18" t="s">
        <v>142</v>
      </c>
    </row>
    <row r="19" spans="1:13" hidden="1" x14ac:dyDescent="0.35">
      <c r="A19" t="s">
        <v>134</v>
      </c>
      <c r="B19" s="45">
        <v>154.73689571676067</v>
      </c>
      <c r="C19" s="45">
        <v>0.50748425616894977</v>
      </c>
      <c r="D19" s="45">
        <v>1.0285026553033267</v>
      </c>
      <c r="E19" s="45">
        <v>40.106680233732874</v>
      </c>
      <c r="F19" s="45">
        <v>0</v>
      </c>
      <c r="G19" s="45">
        <v>0</v>
      </c>
      <c r="H19" s="45">
        <v>0</v>
      </c>
      <c r="I19" s="45">
        <v>15.539560970319632</v>
      </c>
      <c r="J19" s="45">
        <v>4.1153605524657529E-7</v>
      </c>
      <c r="K19" t="s">
        <v>124</v>
      </c>
      <c r="L19" t="s">
        <v>127</v>
      </c>
      <c r="M19" t="s">
        <v>142</v>
      </c>
    </row>
    <row r="20" spans="1:13" hidden="1" x14ac:dyDescent="0.35">
      <c r="A20" t="s">
        <v>135</v>
      </c>
      <c r="B20" s="45">
        <v>120.87967453310502</v>
      </c>
      <c r="C20" s="45">
        <v>0.58530214463371044</v>
      </c>
      <c r="D20" s="45">
        <v>1.1237679379843444</v>
      </c>
      <c r="E20" s="45">
        <v>27.696787899828767</v>
      </c>
      <c r="F20" s="45">
        <v>0</v>
      </c>
      <c r="G20" s="45">
        <v>0</v>
      </c>
      <c r="H20" s="45">
        <v>0</v>
      </c>
      <c r="I20" s="45">
        <v>13.326992441095889</v>
      </c>
      <c r="J20" s="45">
        <v>0</v>
      </c>
      <c r="K20" t="s">
        <v>124</v>
      </c>
      <c r="L20" t="s">
        <v>127</v>
      </c>
      <c r="M20" t="s">
        <v>142</v>
      </c>
    </row>
    <row r="21" spans="1:13" hidden="1" x14ac:dyDescent="0.35">
      <c r="A21" t="s">
        <v>136</v>
      </c>
      <c r="B21" s="45">
        <v>145.72042289840184</v>
      </c>
      <c r="C21" s="45">
        <v>0.79627342099970855</v>
      </c>
      <c r="D21" s="45">
        <v>1.2297420712720155</v>
      </c>
      <c r="E21" s="45">
        <v>26.810631267123284</v>
      </c>
      <c r="F21" s="45">
        <v>0</v>
      </c>
      <c r="G21" s="45">
        <v>0</v>
      </c>
      <c r="H21" s="45">
        <v>0</v>
      </c>
      <c r="I21" s="45">
        <v>15.107849734474884</v>
      </c>
      <c r="J21" s="45">
        <v>0</v>
      </c>
      <c r="K21" t="s">
        <v>124</v>
      </c>
      <c r="L21" t="s">
        <v>127</v>
      </c>
      <c r="M21" t="s">
        <v>142</v>
      </c>
    </row>
    <row r="22" spans="1:13" hidden="1" x14ac:dyDescent="0.35">
      <c r="A22" t="s">
        <v>138</v>
      </c>
      <c r="B22" s="45">
        <v>167.52531076940636</v>
      </c>
      <c r="C22" s="45">
        <v>1.3081677543236301</v>
      </c>
      <c r="D22" s="45">
        <v>3.2828425471819962</v>
      </c>
      <c r="E22" s="45">
        <v>21.648937339897259</v>
      </c>
      <c r="F22" s="45">
        <v>0</v>
      </c>
      <c r="G22" s="45">
        <v>0</v>
      </c>
      <c r="H22" s="45">
        <v>0</v>
      </c>
      <c r="I22" s="45">
        <v>18.707721773972604</v>
      </c>
      <c r="J22" s="45">
        <v>0</v>
      </c>
      <c r="K22" t="s">
        <v>124</v>
      </c>
      <c r="L22" t="s">
        <v>127</v>
      </c>
      <c r="M22" t="s">
        <v>142</v>
      </c>
    </row>
    <row r="23" spans="1:13" hidden="1" x14ac:dyDescent="0.35">
      <c r="A23" t="s">
        <v>137</v>
      </c>
      <c r="B23" s="45">
        <v>141.88741340296804</v>
      </c>
      <c r="C23" s="45">
        <v>1.269646960188356</v>
      </c>
      <c r="D23" s="45">
        <v>9.4321236798434445</v>
      </c>
      <c r="E23" s="45">
        <v>23.892405302226024</v>
      </c>
      <c r="F23" s="45">
        <v>0</v>
      </c>
      <c r="G23" s="45">
        <v>0</v>
      </c>
      <c r="H23" s="45">
        <v>0</v>
      </c>
      <c r="I23" s="45">
        <v>15.611154639726026</v>
      </c>
      <c r="J23" s="45">
        <v>0</v>
      </c>
      <c r="K23" t="s">
        <v>124</v>
      </c>
      <c r="L23" t="s">
        <v>127</v>
      </c>
      <c r="M23" t="s">
        <v>142</v>
      </c>
    </row>
    <row r="24" spans="1:13" hidden="1" x14ac:dyDescent="0.35">
      <c r="A24">
        <v>2020</v>
      </c>
      <c r="B24" s="45">
        <v>2.8564168997099704</v>
      </c>
      <c r="C24" s="45">
        <v>9.2354098607557764E-2</v>
      </c>
      <c r="D24" s="45">
        <v>2.0860286513354207E-3</v>
      </c>
      <c r="E24" s="45">
        <v>5.4597924205479451</v>
      </c>
      <c r="F24" s="45">
        <v>8.5121291214827047E-2</v>
      </c>
      <c r="G24" s="45">
        <v>12.065167335921918</v>
      </c>
      <c r="H24" s="45">
        <v>16.62401832636986</v>
      </c>
      <c r="I24" s="45">
        <v>0.10430901674429223</v>
      </c>
      <c r="J24" s="45">
        <v>1.6713836319349316</v>
      </c>
      <c r="K24" t="s">
        <v>125</v>
      </c>
      <c r="L24" t="s">
        <v>127</v>
      </c>
      <c r="M24" t="s">
        <v>123</v>
      </c>
    </row>
    <row r="25" spans="1:13" hidden="1" x14ac:dyDescent="0.35">
      <c r="A25">
        <v>2025</v>
      </c>
      <c r="B25" s="45">
        <v>43.173121846321564</v>
      </c>
      <c r="C25" s="45">
        <v>0.13792519970727637</v>
      </c>
      <c r="D25" s="45">
        <v>1.1126645088145598E-2</v>
      </c>
      <c r="E25" s="45">
        <v>20.307243084075338</v>
      </c>
      <c r="F25" s="45">
        <v>1.051278604366424</v>
      </c>
      <c r="G25" s="45">
        <v>15.817610928439382</v>
      </c>
      <c r="H25" s="45">
        <v>12.25453865159589</v>
      </c>
      <c r="I25" s="45">
        <v>7.7806044473538805</v>
      </c>
      <c r="J25" s="45">
        <v>1.020359670669863</v>
      </c>
      <c r="K25" t="s">
        <v>125</v>
      </c>
      <c r="L25" t="s">
        <v>127</v>
      </c>
      <c r="M25" t="s">
        <v>123</v>
      </c>
    </row>
    <row r="26" spans="1:13" hidden="1" x14ac:dyDescent="0.35">
      <c r="A26">
        <v>2030</v>
      </c>
      <c r="B26" s="45">
        <v>120.86429847003731</v>
      </c>
      <c r="C26" s="45">
        <v>0.23731564416141465</v>
      </c>
      <c r="D26" s="45">
        <v>8.2585029437851967E-2</v>
      </c>
      <c r="E26" s="45">
        <v>42.686298442808216</v>
      </c>
      <c r="F26" s="45">
        <v>1.2536717801374051</v>
      </c>
      <c r="G26" s="45">
        <v>21.497922455923629</v>
      </c>
      <c r="H26" s="45">
        <v>9.546713060794314</v>
      </c>
      <c r="I26" s="45">
        <v>6.3705304859657188</v>
      </c>
      <c r="J26" s="45">
        <v>0.90958705272636819</v>
      </c>
      <c r="K26" t="s">
        <v>125</v>
      </c>
      <c r="L26" t="s">
        <v>127</v>
      </c>
      <c r="M26" t="s">
        <v>123</v>
      </c>
    </row>
    <row r="27" spans="1:13" hidden="1" x14ac:dyDescent="0.35">
      <c r="A27">
        <v>2035</v>
      </c>
      <c r="B27" s="45">
        <v>205.40676586176369</v>
      </c>
      <c r="C27" s="45">
        <v>0.3565556157897945</v>
      </c>
      <c r="D27" s="45">
        <v>0.15995339469088532</v>
      </c>
      <c r="E27" s="45">
        <v>62.719886000171229</v>
      </c>
      <c r="F27" s="45">
        <v>1.5212518476813974</v>
      </c>
      <c r="G27" s="45">
        <v>25.968896621313359</v>
      </c>
      <c r="H27" s="45">
        <v>7.0829690661301221</v>
      </c>
      <c r="I27" s="45">
        <v>6.1556628043082195</v>
      </c>
      <c r="J27" s="45">
        <v>0.80006205664828756</v>
      </c>
      <c r="K27" t="s">
        <v>125</v>
      </c>
      <c r="L27" t="s">
        <v>127</v>
      </c>
      <c r="M27" t="s">
        <v>123</v>
      </c>
    </row>
    <row r="28" spans="1:13" hidden="1" x14ac:dyDescent="0.35">
      <c r="A28">
        <v>2040</v>
      </c>
      <c r="B28" s="45">
        <v>269.37364870242544</v>
      </c>
      <c r="C28" s="45">
        <v>0.49131155630136913</v>
      </c>
      <c r="D28" s="45">
        <v>0.23828461897579256</v>
      </c>
      <c r="E28" s="45">
        <v>79.465735999571791</v>
      </c>
      <c r="F28" s="45">
        <v>1.7085520892092068</v>
      </c>
      <c r="G28" s="45">
        <v>29.816566682213356</v>
      </c>
      <c r="H28" s="45">
        <v>5.0998935142826705</v>
      </c>
      <c r="I28" s="45">
        <v>6.0995910793196337</v>
      </c>
      <c r="J28" s="45">
        <v>0.69592934283821761</v>
      </c>
      <c r="K28" t="s">
        <v>125</v>
      </c>
      <c r="L28" t="s">
        <v>127</v>
      </c>
      <c r="M28" t="s">
        <v>123</v>
      </c>
    </row>
    <row r="29" spans="1:13" hidden="1" x14ac:dyDescent="0.35">
      <c r="A29">
        <v>2045</v>
      </c>
      <c r="B29" s="45">
        <v>336.13687889202254</v>
      </c>
      <c r="C29" s="45">
        <v>0.63082211240940222</v>
      </c>
      <c r="D29" s="45">
        <v>0.69278287958729934</v>
      </c>
      <c r="E29" s="45">
        <v>93.792815722602725</v>
      </c>
      <c r="F29" s="45">
        <v>2.1755575366907709</v>
      </c>
      <c r="G29" s="45">
        <v>33.90941560595445</v>
      </c>
      <c r="H29" s="45">
        <v>4.0006006101926195</v>
      </c>
      <c r="I29" s="45">
        <v>6.8460671946214608</v>
      </c>
      <c r="J29" s="45">
        <v>0.67673145634551213</v>
      </c>
      <c r="K29" t="s">
        <v>125</v>
      </c>
      <c r="L29" t="s">
        <v>127</v>
      </c>
      <c r="M29" t="s">
        <v>123</v>
      </c>
    </row>
    <row r="30" spans="1:13" hidden="1" x14ac:dyDescent="0.35">
      <c r="A30">
        <v>2050</v>
      </c>
      <c r="B30" s="45">
        <v>375.16454787510077</v>
      </c>
      <c r="C30" s="45">
        <v>0.83178525736529674</v>
      </c>
      <c r="D30" s="45">
        <v>1.1975994833559687</v>
      </c>
      <c r="E30" s="45">
        <v>98.983841209760271</v>
      </c>
      <c r="F30" s="45">
        <v>2.7318256348082413</v>
      </c>
      <c r="G30" s="45">
        <v>38.459465331534588</v>
      </c>
      <c r="H30" s="45">
        <v>2.7330711106421193</v>
      </c>
      <c r="I30" s="45">
        <v>7.961678507727397</v>
      </c>
      <c r="J30" s="45">
        <v>0.62255742867318498</v>
      </c>
      <c r="K30" t="s">
        <v>125</v>
      </c>
      <c r="L30" t="s">
        <v>127</v>
      </c>
      <c r="M30" t="s">
        <v>123</v>
      </c>
    </row>
    <row r="31" spans="1:13" hidden="1" x14ac:dyDescent="0.35">
      <c r="A31">
        <v>2055</v>
      </c>
      <c r="B31" s="45">
        <v>365.69408613584471</v>
      </c>
      <c r="C31" s="45">
        <v>1.1133708675312686</v>
      </c>
      <c r="D31" s="45">
        <v>1.9236940728634049</v>
      </c>
      <c r="E31" s="45">
        <v>99.604164065068488</v>
      </c>
      <c r="F31" s="45">
        <v>3.4072004596637719</v>
      </c>
      <c r="G31" s="45">
        <v>43.390813022254108</v>
      </c>
      <c r="H31" s="45">
        <v>0.41625949867366435</v>
      </c>
      <c r="I31" s="45">
        <v>9.3353635068493137</v>
      </c>
      <c r="J31" s="45">
        <v>0.63571290283571924</v>
      </c>
      <c r="K31" t="s">
        <v>125</v>
      </c>
      <c r="L31" t="s">
        <v>127</v>
      </c>
      <c r="M31" t="s">
        <v>123</v>
      </c>
    </row>
    <row r="32" spans="1:13" hidden="1" x14ac:dyDescent="0.35">
      <c r="A32">
        <v>2060</v>
      </c>
      <c r="B32" s="45">
        <v>369.4922148573059</v>
      </c>
      <c r="C32" s="45">
        <v>1.3993991101923637</v>
      </c>
      <c r="D32" s="45">
        <v>2.6088647263579254</v>
      </c>
      <c r="E32" s="45">
        <v>102.29923235102738</v>
      </c>
      <c r="F32" s="45">
        <v>3.4520351410790751</v>
      </c>
      <c r="G32" s="45">
        <v>44.608391231447889</v>
      </c>
      <c r="H32" s="45">
        <v>0.40887067102776364</v>
      </c>
      <c r="I32" s="45">
        <v>8.7773063563926943</v>
      </c>
      <c r="J32" s="45">
        <v>0.29294798766719021</v>
      </c>
      <c r="K32" t="s">
        <v>125</v>
      </c>
      <c r="L32" t="s">
        <v>127</v>
      </c>
      <c r="M32" t="s">
        <v>123</v>
      </c>
    </row>
    <row r="33" spans="1:16" hidden="1" x14ac:dyDescent="0.35">
      <c r="A33">
        <v>2065</v>
      </c>
      <c r="B33" s="45">
        <v>359.67486247374427</v>
      </c>
      <c r="C33" s="45">
        <v>1.7266841923373286</v>
      </c>
      <c r="D33" s="45">
        <v>4.3907256900998037</v>
      </c>
      <c r="E33" s="45">
        <v>100.49798389811643</v>
      </c>
      <c r="F33" s="45">
        <v>3.523159052781164</v>
      </c>
      <c r="G33" s="45">
        <v>50.31661044339036</v>
      </c>
      <c r="H33" s="45">
        <v>0.37519590932820207</v>
      </c>
      <c r="I33" s="45">
        <v>7.6248667242009125</v>
      </c>
      <c r="J33" s="45">
        <v>8.790543257784246E-2</v>
      </c>
      <c r="K33" t="s">
        <v>125</v>
      </c>
      <c r="L33" t="s">
        <v>127</v>
      </c>
      <c r="M33" t="s">
        <v>123</v>
      </c>
    </row>
    <row r="34" spans="1:16" hidden="1" x14ac:dyDescent="0.35">
      <c r="A34">
        <v>2070</v>
      </c>
      <c r="B34" s="45">
        <v>356.85709489954337</v>
      </c>
      <c r="C34" s="45">
        <v>2.075436439922945</v>
      </c>
      <c r="D34" s="45">
        <v>8.8122080688962807</v>
      </c>
      <c r="E34" s="45">
        <v>95.609562337585601</v>
      </c>
      <c r="F34" s="45">
        <v>3.8229236315568333</v>
      </c>
      <c r="G34" s="45">
        <v>51.667696083356113</v>
      </c>
      <c r="H34" s="45">
        <v>0.38746273393968489</v>
      </c>
      <c r="I34" s="45">
        <v>7.6208853833333334</v>
      </c>
      <c r="J34" s="45">
        <v>6.8788754868904095E-2</v>
      </c>
      <c r="K34" t="s">
        <v>125</v>
      </c>
      <c r="L34" t="s">
        <v>127</v>
      </c>
      <c r="M34" t="s">
        <v>123</v>
      </c>
    </row>
    <row r="35" spans="1:16" x14ac:dyDescent="0.35">
      <c r="A35">
        <v>2020</v>
      </c>
      <c r="B35" s="45">
        <v>2.8564168997099704</v>
      </c>
      <c r="C35" s="45">
        <v>9.2354098607557764E-2</v>
      </c>
      <c r="D35" s="45">
        <v>2.0860286513354207E-3</v>
      </c>
      <c r="E35" s="45">
        <v>5.4597924205479451</v>
      </c>
      <c r="F35" s="45">
        <v>8.5121291214827047E-2</v>
      </c>
      <c r="G35" s="45">
        <v>12.065167335921918</v>
      </c>
      <c r="H35" s="45">
        <v>16.62401832636986</v>
      </c>
      <c r="I35" s="45">
        <v>0.10430901674429223</v>
      </c>
      <c r="J35" s="45">
        <v>1.6713836319349316</v>
      </c>
      <c r="K35" t="s">
        <v>125</v>
      </c>
      <c r="L35" t="s">
        <v>127</v>
      </c>
      <c r="M35" t="s">
        <v>142</v>
      </c>
    </row>
    <row r="36" spans="1:16" x14ac:dyDescent="0.35">
      <c r="A36">
        <v>2025</v>
      </c>
      <c r="B36" s="45">
        <v>42.784280491013341</v>
      </c>
      <c r="C36" s="45">
        <v>0.1374068436599743</v>
      </c>
      <c r="D36" s="45">
        <v>1.1040222308165076E-2</v>
      </c>
      <c r="E36" s="45">
        <v>20.165341753595886</v>
      </c>
      <c r="F36" s="45">
        <v>1.0423970251424528</v>
      </c>
      <c r="G36" s="45">
        <v>15.774839700596917</v>
      </c>
      <c r="H36" s="45">
        <v>12.252439463198629</v>
      </c>
      <c r="I36" s="45">
        <v>7.7071434233812779</v>
      </c>
      <c r="J36" s="45">
        <v>1.0198605585041096</v>
      </c>
      <c r="K36" t="s">
        <v>125</v>
      </c>
      <c r="L36" t="s">
        <v>127</v>
      </c>
      <c r="M36" t="s">
        <v>142</v>
      </c>
    </row>
    <row r="37" spans="1:16" x14ac:dyDescent="0.35">
      <c r="A37">
        <v>2030</v>
      </c>
      <c r="B37" s="45">
        <v>119.50791200942088</v>
      </c>
      <c r="C37" s="45">
        <v>0.23542618082180367</v>
      </c>
      <c r="D37" s="45">
        <v>8.1608739224212121E-2</v>
      </c>
      <c r="E37" s="45">
        <v>42.265747292979455</v>
      </c>
      <c r="F37" s="45">
        <v>1.2413671764957561</v>
      </c>
      <c r="G37" s="45">
        <v>21.374270165040411</v>
      </c>
      <c r="H37" s="45">
        <v>9.5467903534184604</v>
      </c>
      <c r="I37" s="45">
        <v>6.2922777597100108</v>
      </c>
      <c r="J37" s="45">
        <v>0.90905718205992991</v>
      </c>
      <c r="K37" t="s">
        <v>125</v>
      </c>
      <c r="L37" t="s">
        <v>127</v>
      </c>
      <c r="M37" t="s">
        <v>142</v>
      </c>
    </row>
    <row r="38" spans="1:16" x14ac:dyDescent="0.35">
      <c r="A38">
        <v>2035</v>
      </c>
      <c r="B38" s="45">
        <v>234.62892700217265</v>
      </c>
      <c r="C38" s="45">
        <v>0.40656743168825343</v>
      </c>
      <c r="D38" s="45">
        <v>0.18696045454515056</v>
      </c>
      <c r="E38" s="45">
        <v>69.545287146575333</v>
      </c>
      <c r="F38" s="45">
        <v>1.9853641731261151</v>
      </c>
      <c r="G38" s="45">
        <v>20.220260158124606</v>
      </c>
      <c r="H38" s="45">
        <v>5.9464393281377363</v>
      </c>
      <c r="I38" s="45">
        <v>8.3582233700502275</v>
      </c>
      <c r="J38" s="45">
        <v>0.70830212414260274</v>
      </c>
      <c r="K38" t="s">
        <v>125</v>
      </c>
      <c r="L38" t="s">
        <v>127</v>
      </c>
      <c r="M38" t="s">
        <v>142</v>
      </c>
    </row>
    <row r="39" spans="1:16" x14ac:dyDescent="0.35">
      <c r="A39">
        <v>2040</v>
      </c>
      <c r="B39" s="45">
        <v>323.77086856140824</v>
      </c>
      <c r="C39" s="45">
        <v>0.59261294936839526</v>
      </c>
      <c r="D39" s="45">
        <v>0.29268142154454008</v>
      </c>
      <c r="E39" s="45">
        <v>92.871844377996567</v>
      </c>
      <c r="F39" s="45">
        <v>2.2201000804555315</v>
      </c>
      <c r="G39" s="45">
        <v>19.187514905963305</v>
      </c>
      <c r="H39" s="45">
        <v>4.2512327982416709</v>
      </c>
      <c r="I39" s="45">
        <v>8.2131179410000001</v>
      </c>
      <c r="J39" s="45">
        <v>0.61780197420852734</v>
      </c>
      <c r="K39" t="s">
        <v>125</v>
      </c>
      <c r="L39" t="s">
        <v>127</v>
      </c>
      <c r="M39" t="s">
        <v>142</v>
      </c>
    </row>
    <row r="40" spans="1:16" x14ac:dyDescent="0.35">
      <c r="A40">
        <v>2045</v>
      </c>
      <c r="B40" s="45">
        <v>469.85279223650087</v>
      </c>
      <c r="C40" s="45">
        <v>0.98445038951198627</v>
      </c>
      <c r="D40" s="45">
        <v>1.2780152323419569</v>
      </c>
      <c r="E40" s="45">
        <v>127.78439420719175</v>
      </c>
      <c r="F40" s="45">
        <v>0.71002902131905987</v>
      </c>
      <c r="G40" s="45">
        <v>6.8179216884659919</v>
      </c>
      <c r="H40" s="45">
        <v>1.8092430227201508</v>
      </c>
      <c r="I40" s="45">
        <v>14.692197148936758</v>
      </c>
      <c r="J40" s="45">
        <v>0.14479217450828424</v>
      </c>
      <c r="K40" t="s">
        <v>125</v>
      </c>
      <c r="L40" t="s">
        <v>127</v>
      </c>
      <c r="M40" t="s">
        <v>142</v>
      </c>
    </row>
    <row r="41" spans="1:16" x14ac:dyDescent="0.35">
      <c r="A41">
        <v>2050</v>
      </c>
      <c r="B41" s="45">
        <v>586.67447317324729</v>
      </c>
      <c r="C41" s="45">
        <v>1.4318635228584473</v>
      </c>
      <c r="D41" s="45">
        <v>2.2975636939884536</v>
      </c>
      <c r="E41" s="45">
        <v>153.18552510787669</v>
      </c>
      <c r="F41" s="45">
        <v>0</v>
      </c>
      <c r="G41" s="45">
        <v>0.12537781876732937</v>
      </c>
      <c r="H41" s="45">
        <v>5.5786407304109579E-6</v>
      </c>
      <c r="I41" s="45">
        <v>15.562830991629907</v>
      </c>
      <c r="J41" s="45">
        <v>4.1153605524657529E-7</v>
      </c>
      <c r="K41" t="s">
        <v>125</v>
      </c>
      <c r="L41" t="s">
        <v>127</v>
      </c>
      <c r="M41" t="s">
        <v>142</v>
      </c>
    </row>
    <row r="42" spans="1:16" x14ac:dyDescent="0.35">
      <c r="A42">
        <v>2055</v>
      </c>
      <c r="B42" s="45">
        <v>606.76233784703197</v>
      </c>
      <c r="C42" s="45">
        <v>1.8973789928111968</v>
      </c>
      <c r="D42" s="45">
        <v>3.350763115056751</v>
      </c>
      <c r="E42" s="45">
        <v>158.78190746832189</v>
      </c>
      <c r="F42" s="45">
        <v>0</v>
      </c>
      <c r="G42" s="45">
        <v>1.0695021361267122E-4</v>
      </c>
      <c r="H42" s="45">
        <v>0</v>
      </c>
      <c r="I42" s="45">
        <v>13.326992441095889</v>
      </c>
      <c r="J42" s="45">
        <v>0</v>
      </c>
      <c r="K42" t="s">
        <v>125</v>
      </c>
      <c r="L42" t="s">
        <v>127</v>
      </c>
      <c r="M42" t="s">
        <v>142</v>
      </c>
    </row>
    <row r="43" spans="1:16" x14ac:dyDescent="0.35">
      <c r="A43">
        <v>2060</v>
      </c>
      <c r="B43" s="45">
        <v>650.15225901369865</v>
      </c>
      <c r="C43" s="45">
        <v>2.4875942489011948</v>
      </c>
      <c r="D43" s="45">
        <v>4.4751534710078271</v>
      </c>
      <c r="E43" s="45">
        <v>158.3129988818493</v>
      </c>
      <c r="F43" s="45">
        <v>0</v>
      </c>
      <c r="G43" s="45">
        <v>7.5687104397602734E-6</v>
      </c>
      <c r="H43" s="45">
        <v>0</v>
      </c>
      <c r="I43" s="45">
        <v>15.107849734474884</v>
      </c>
      <c r="J43" s="45">
        <v>0</v>
      </c>
      <c r="K43" t="s">
        <v>125</v>
      </c>
      <c r="L43" t="s">
        <v>127</v>
      </c>
      <c r="M43" t="s">
        <v>142</v>
      </c>
    </row>
    <row r="44" spans="1:16" x14ac:dyDescent="0.35">
      <c r="A44">
        <v>2065</v>
      </c>
      <c r="B44" s="45">
        <v>719.60710277968042</v>
      </c>
      <c r="C44" s="45">
        <v>3.5626132511429791</v>
      </c>
      <c r="D44" s="45">
        <v>7.6522438534637862</v>
      </c>
      <c r="E44" s="45">
        <v>154.55340636900684</v>
      </c>
      <c r="F44" s="45">
        <v>0</v>
      </c>
      <c r="G44" s="45">
        <v>0</v>
      </c>
      <c r="H44" s="45">
        <v>0</v>
      </c>
      <c r="I44" s="45">
        <v>18.707721773972604</v>
      </c>
      <c r="J44" s="45">
        <v>0</v>
      </c>
      <c r="K44" t="s">
        <v>125</v>
      </c>
      <c r="L44" t="s">
        <v>127</v>
      </c>
      <c r="M44" t="s">
        <v>142</v>
      </c>
    </row>
    <row r="45" spans="1:16" x14ac:dyDescent="0.35">
      <c r="A45">
        <v>2070</v>
      </c>
      <c r="B45" s="45">
        <v>722.15322311415514</v>
      </c>
      <c r="C45" s="45">
        <v>4.3941801513398966</v>
      </c>
      <c r="D45" s="45">
        <v>16.096978891585128</v>
      </c>
      <c r="E45" s="45">
        <v>140.1554420428082</v>
      </c>
      <c r="F45" s="45">
        <v>0</v>
      </c>
      <c r="G45" s="45">
        <v>0</v>
      </c>
      <c r="H45" s="45">
        <v>0</v>
      </c>
      <c r="I45" s="45">
        <v>15.611154639726026</v>
      </c>
      <c r="J45" s="45">
        <v>0</v>
      </c>
      <c r="K45" t="s">
        <v>125</v>
      </c>
      <c r="L45" t="s">
        <v>127</v>
      </c>
      <c r="M45" t="s">
        <v>142</v>
      </c>
    </row>
    <row r="47" spans="1:16" x14ac:dyDescent="0.35">
      <c r="P47" s="45"/>
    </row>
  </sheetData>
  <autoFilter ref="A1:M45">
    <filterColumn colId="10">
      <filters>
        <filter val="cumulative"/>
      </filters>
    </filterColumn>
    <filterColumn colId="12">
      <filters>
        <filter val="Net_Zer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Transport</vt:lpstr>
      <vt:lpstr>Biomass</vt:lpstr>
      <vt:lpstr>Solar</vt:lpstr>
      <vt:lpstr>Ind_Emissions</vt:lpstr>
      <vt:lpstr>Potential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Varma</dc:creator>
  <cp:lastModifiedBy>Aman Malik</cp:lastModifiedBy>
  <dcterms:created xsi:type="dcterms:W3CDTF">2015-06-05T18:17:20Z</dcterms:created>
  <dcterms:modified xsi:type="dcterms:W3CDTF">2024-10-13T04:10:31Z</dcterms:modified>
</cp:coreProperties>
</file>