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\Documents\CEEW\Gujarat NZ\GCAM-InvestorSummit\data\"/>
    </mc:Choice>
  </mc:AlternateContent>
  <bookViews>
    <workbookView xWindow="0" yWindow="0" windowWidth="25125" windowHeight="12180" activeTab="1"/>
  </bookViews>
  <sheets>
    <sheet name="Investment Cost" sheetId="8" r:id="rId1"/>
    <sheet name="Potential" sheetId="5" r:id="rId2"/>
    <sheet name="NZ50" sheetId="9" r:id="rId3"/>
    <sheet name="BAU" sheetId="6" r:id="rId4"/>
    <sheet name="NZ70" sheetId="7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60" i="5" l="1"/>
  <c r="F54" i="8" l="1"/>
  <c r="G54" i="8"/>
  <c r="H54" i="8"/>
  <c r="F55" i="8"/>
  <c r="G55" i="8"/>
  <c r="H55" i="8"/>
  <c r="F56" i="8"/>
  <c r="G56" i="8"/>
  <c r="H56" i="8"/>
  <c r="F57" i="8"/>
  <c r="G57" i="8"/>
  <c r="H57" i="8"/>
  <c r="J57" i="8"/>
  <c r="F58" i="8"/>
  <c r="G58" i="8"/>
  <c r="H58" i="8"/>
  <c r="J58" i="8"/>
  <c r="F59" i="8"/>
  <c r="G59" i="8"/>
  <c r="H59" i="8"/>
  <c r="J59" i="8"/>
  <c r="F60" i="8"/>
  <c r="G60" i="8"/>
  <c r="H60" i="8"/>
  <c r="J60" i="8"/>
  <c r="F61" i="8"/>
  <c r="G61" i="8"/>
  <c r="H61" i="8"/>
  <c r="J61" i="8"/>
  <c r="F62" i="8"/>
  <c r="G62" i="8"/>
  <c r="H62" i="8"/>
  <c r="J62" i="8"/>
  <c r="F63" i="8"/>
  <c r="G63" i="8"/>
  <c r="H63" i="8"/>
  <c r="J63" i="8"/>
  <c r="F53" i="8"/>
  <c r="G53" i="8"/>
  <c r="H53" i="8"/>
  <c r="F38" i="8"/>
  <c r="G38" i="8"/>
  <c r="H38" i="8"/>
  <c r="F39" i="8"/>
  <c r="G39" i="8"/>
  <c r="H39" i="8"/>
  <c r="F40" i="8"/>
  <c r="G40" i="8"/>
  <c r="H40" i="8"/>
  <c r="F41" i="8"/>
  <c r="G41" i="8"/>
  <c r="H41" i="8"/>
  <c r="J41" i="8"/>
  <c r="F42" i="8"/>
  <c r="G42" i="8"/>
  <c r="H42" i="8"/>
  <c r="J42" i="8"/>
  <c r="F43" i="8"/>
  <c r="G43" i="8"/>
  <c r="H43" i="8"/>
  <c r="J43" i="8"/>
  <c r="F44" i="8"/>
  <c r="G44" i="8"/>
  <c r="H44" i="8"/>
  <c r="J44" i="8"/>
  <c r="F45" i="8"/>
  <c r="G45" i="8"/>
  <c r="H45" i="8"/>
  <c r="J45" i="8"/>
  <c r="F46" i="8"/>
  <c r="G46" i="8"/>
  <c r="H46" i="8"/>
  <c r="J46" i="8"/>
  <c r="F47" i="8"/>
  <c r="G47" i="8"/>
  <c r="H47" i="8"/>
  <c r="J47" i="8"/>
  <c r="F37" i="8"/>
  <c r="G37" i="8"/>
  <c r="H37" i="8"/>
  <c r="T14" i="5"/>
  <c r="P14" i="5"/>
  <c r="O14" i="5"/>
  <c r="N14" i="5"/>
  <c r="M14" i="5"/>
  <c r="T13" i="5"/>
  <c r="P13" i="5"/>
  <c r="O13" i="5"/>
  <c r="N13" i="5"/>
  <c r="M13" i="5"/>
  <c r="T12" i="5"/>
  <c r="P12" i="5"/>
  <c r="O12" i="5"/>
  <c r="N12" i="5"/>
  <c r="M12" i="5"/>
  <c r="T11" i="5"/>
  <c r="P11" i="5"/>
  <c r="O11" i="5"/>
  <c r="N11" i="5"/>
  <c r="M11" i="5"/>
  <c r="T10" i="5"/>
  <c r="P10" i="5"/>
  <c r="O10" i="5"/>
  <c r="N10" i="5"/>
  <c r="M10" i="5"/>
  <c r="T9" i="5"/>
  <c r="P9" i="5"/>
  <c r="O9" i="5"/>
  <c r="N9" i="5"/>
  <c r="M9" i="5"/>
  <c r="T8" i="5"/>
  <c r="S8" i="5"/>
  <c r="P8" i="5"/>
  <c r="O8" i="5"/>
  <c r="N8" i="5"/>
  <c r="M8" i="5"/>
  <c r="U7" i="5"/>
  <c r="T7" i="5"/>
  <c r="S7" i="5"/>
  <c r="P7" i="5"/>
  <c r="O7" i="5"/>
  <c r="N7" i="5"/>
  <c r="M7" i="5"/>
  <c r="U6" i="5"/>
  <c r="T6" i="5"/>
  <c r="P6" i="5"/>
  <c r="O6" i="5"/>
  <c r="N6" i="5"/>
  <c r="M6" i="5"/>
  <c r="U5" i="5"/>
  <c r="T5" i="5"/>
  <c r="P5" i="5"/>
  <c r="O5" i="5"/>
  <c r="N5" i="5"/>
  <c r="M5" i="5"/>
  <c r="U4" i="5"/>
  <c r="T4" i="5"/>
  <c r="P4" i="5"/>
  <c r="O4" i="5"/>
  <c r="N4" i="5"/>
  <c r="M4" i="5"/>
  <c r="G64" i="8" l="1"/>
  <c r="F64" i="8"/>
  <c r="H64" i="8"/>
  <c r="I16" i="9"/>
  <c r="I17" i="9"/>
  <c r="I18" i="9"/>
  <c r="I15" i="9"/>
  <c r="U217" i="6"/>
  <c r="L216" i="6"/>
  <c r="M216" i="6"/>
  <c r="N216" i="6"/>
  <c r="O216" i="6"/>
  <c r="P216" i="6"/>
  <c r="Q216" i="6"/>
  <c r="R216" i="6"/>
  <c r="S216" i="6"/>
  <c r="T216" i="6"/>
  <c r="K216" i="6"/>
  <c r="U190" i="6"/>
  <c r="L189" i="6"/>
  <c r="M189" i="6"/>
  <c r="N189" i="6"/>
  <c r="O189" i="6"/>
  <c r="P189" i="6"/>
  <c r="Q189" i="6"/>
  <c r="R189" i="6"/>
  <c r="S189" i="6"/>
  <c r="T189" i="6"/>
  <c r="K189" i="6"/>
  <c r="AI44" i="5"/>
  <c r="U166" i="6"/>
  <c r="L165" i="6"/>
  <c r="M165" i="6"/>
  <c r="N165" i="6"/>
  <c r="O165" i="6"/>
  <c r="P165" i="6"/>
  <c r="Q165" i="6"/>
  <c r="R165" i="6"/>
  <c r="S165" i="6"/>
  <c r="T165" i="6"/>
  <c r="K165" i="6"/>
  <c r="L141" i="6"/>
  <c r="M141" i="6"/>
  <c r="N141" i="6"/>
  <c r="O141" i="6"/>
  <c r="P141" i="6"/>
  <c r="Q141" i="6"/>
  <c r="R141" i="6"/>
  <c r="S141" i="6"/>
  <c r="T141" i="6"/>
  <c r="K141" i="6"/>
  <c r="L129" i="6"/>
  <c r="M129" i="6"/>
  <c r="N129" i="6"/>
  <c r="O129" i="6"/>
  <c r="P129" i="6"/>
  <c r="Q129" i="6"/>
  <c r="R129" i="6"/>
  <c r="S129" i="6"/>
  <c r="T129" i="6"/>
  <c r="K129" i="6"/>
  <c r="L101" i="6"/>
  <c r="M101" i="6"/>
  <c r="N101" i="6"/>
  <c r="O101" i="6"/>
  <c r="P101" i="6"/>
  <c r="Q101" i="6"/>
  <c r="R101" i="6"/>
  <c r="S101" i="6"/>
  <c r="T101" i="6"/>
  <c r="K101" i="6"/>
  <c r="L59" i="6"/>
  <c r="M59" i="6"/>
  <c r="N59" i="6"/>
  <c r="O59" i="6"/>
  <c r="P59" i="6"/>
  <c r="Q59" i="6"/>
  <c r="R59" i="6"/>
  <c r="S59" i="6"/>
  <c r="T59" i="6"/>
  <c r="U59" i="6"/>
  <c r="K59" i="6"/>
  <c r="L26" i="6"/>
  <c r="M26" i="6"/>
  <c r="N26" i="6"/>
  <c r="O26" i="6"/>
  <c r="P26" i="6"/>
  <c r="Q26" i="6"/>
  <c r="R26" i="6"/>
  <c r="S26" i="6"/>
  <c r="T26" i="6"/>
  <c r="K26" i="6"/>
  <c r="AK10" i="8" l="1"/>
  <c r="AK11" i="8"/>
  <c r="AK12" i="8"/>
  <c r="AK13" i="8"/>
  <c r="AK14" i="8"/>
  <c r="AK15" i="8"/>
  <c r="AK16" i="8"/>
  <c r="AK17" i="8"/>
  <c r="AK18" i="8"/>
  <c r="AK19" i="8"/>
  <c r="AK9" i="8"/>
  <c r="AN10" i="8"/>
  <c r="B18" i="5" l="1"/>
  <c r="M19" i="5" s="1"/>
  <c r="B38" i="8" s="1"/>
  <c r="B54" i="8" s="1"/>
  <c r="O26" i="5" l="1"/>
  <c r="D45" i="8" s="1"/>
  <c r="D61" i="8" s="1"/>
  <c r="O20" i="5"/>
  <c r="D39" i="8" s="1"/>
  <c r="D55" i="8" s="1"/>
  <c r="O19" i="5"/>
  <c r="D38" i="8" s="1"/>
  <c r="D54" i="8" s="1"/>
  <c r="P28" i="5"/>
  <c r="E47" i="8" s="1"/>
  <c r="E63" i="8" s="1"/>
  <c r="Z18" i="5"/>
  <c r="D4" i="8" s="1"/>
  <c r="D20" i="8" s="1"/>
  <c r="Y18" i="5"/>
  <c r="C4" i="8" s="1"/>
  <c r="C20" i="8" s="1"/>
  <c r="AO51" i="5"/>
  <c r="AN52" i="5"/>
  <c r="AM53" i="5"/>
  <c r="AL54" i="5"/>
  <c r="AK55" i="5"/>
  <c r="AJ56" i="5"/>
  <c r="AI57" i="5"/>
  <c r="AQ57" i="5"/>
  <c r="AP58" i="5"/>
  <c r="AO59" i="5"/>
  <c r="AN60" i="5"/>
  <c r="AN50" i="5"/>
  <c r="AP50" i="5"/>
  <c r="AP51" i="5"/>
  <c r="AO52" i="5"/>
  <c r="AN53" i="5"/>
  <c r="AM54" i="5"/>
  <c r="AL55" i="5"/>
  <c r="AK56" i="5"/>
  <c r="AJ57" i="5"/>
  <c r="AI58" i="5"/>
  <c r="AQ58" i="5"/>
  <c r="AP59" i="5"/>
  <c r="AO60" i="5"/>
  <c r="AO50" i="5"/>
  <c r="AI51" i="5"/>
  <c r="AQ51" i="5"/>
  <c r="AP52" i="5"/>
  <c r="AO53" i="5"/>
  <c r="AN54" i="5"/>
  <c r="AM55" i="5"/>
  <c r="AL56" i="5"/>
  <c r="AK57" i="5"/>
  <c r="AJ58" i="5"/>
  <c r="AI59" i="5"/>
  <c r="AQ59" i="5"/>
  <c r="AP60" i="5"/>
  <c r="AQ50" i="5"/>
  <c r="AJ51" i="5"/>
  <c r="AI52" i="5"/>
  <c r="AQ52" i="5"/>
  <c r="AP53" i="5"/>
  <c r="AO54" i="5"/>
  <c r="AN55" i="5"/>
  <c r="AM56" i="5"/>
  <c r="AL57" i="5"/>
  <c r="AK58" i="5"/>
  <c r="AJ59" i="5"/>
  <c r="AQ60" i="5"/>
  <c r="AI50" i="5"/>
  <c r="AK51" i="5"/>
  <c r="AJ52" i="5"/>
  <c r="AI53" i="5"/>
  <c r="AQ53" i="5"/>
  <c r="AP54" i="5"/>
  <c r="AO55" i="5"/>
  <c r="AN56" i="5"/>
  <c r="AM57" i="5"/>
  <c r="AL58" i="5"/>
  <c r="AK59" i="5"/>
  <c r="AJ60" i="5"/>
  <c r="AJ50" i="5"/>
  <c r="AL51" i="5"/>
  <c r="AK52" i="5"/>
  <c r="AJ53" i="5"/>
  <c r="AI54" i="5"/>
  <c r="AQ54" i="5"/>
  <c r="AP55" i="5"/>
  <c r="AO56" i="5"/>
  <c r="AN57" i="5"/>
  <c r="AM58" i="5"/>
  <c r="AL59" i="5"/>
  <c r="AK60" i="5"/>
  <c r="AK50" i="5"/>
  <c r="AM51" i="5"/>
  <c r="AL52" i="5"/>
  <c r="AK53" i="5"/>
  <c r="AJ54" i="5"/>
  <c r="AI55" i="5"/>
  <c r="AQ55" i="5"/>
  <c r="AP56" i="5"/>
  <c r="AO57" i="5"/>
  <c r="AN58" i="5"/>
  <c r="AN51" i="5"/>
  <c r="AO58" i="5"/>
  <c r="AM52" i="5"/>
  <c r="AM59" i="5"/>
  <c r="AL53" i="5"/>
  <c r="AN59" i="5"/>
  <c r="AK54" i="5"/>
  <c r="AL60" i="5"/>
  <c r="AJ55" i="5"/>
  <c r="AI56" i="5"/>
  <c r="AL50" i="5"/>
  <c r="AQ56" i="5"/>
  <c r="AM50" i="5"/>
  <c r="AP57" i="5"/>
  <c r="AM60" i="5"/>
  <c r="M18" i="5"/>
  <c r="B37" i="8" s="1"/>
  <c r="B53" i="8" s="1"/>
  <c r="M21" i="5"/>
  <c r="B40" i="8" s="1"/>
  <c r="B56" i="8" s="1"/>
  <c r="M20" i="5"/>
  <c r="B39" i="8" s="1"/>
  <c r="B55" i="8" s="1"/>
  <c r="Y22" i="5"/>
  <c r="C8" i="8" s="1"/>
  <c r="C24" i="8" s="1"/>
  <c r="N26" i="5"/>
  <c r="C45" i="8" s="1"/>
  <c r="C61" i="8" s="1"/>
  <c r="Y21" i="5"/>
  <c r="C7" i="8" s="1"/>
  <c r="C23" i="8" s="1"/>
  <c r="AA20" i="5"/>
  <c r="E6" i="8" s="1"/>
  <c r="E22" i="8" s="1"/>
  <c r="X51" i="5"/>
  <c r="AF51" i="5"/>
  <c r="AE52" i="5"/>
  <c r="AD53" i="5"/>
  <c r="AC54" i="5"/>
  <c r="AB55" i="5"/>
  <c r="AA56" i="5"/>
  <c r="Z57" i="5"/>
  <c r="Y58" i="5"/>
  <c r="X59" i="5"/>
  <c r="AF59" i="5"/>
  <c r="AE60" i="5"/>
  <c r="AE50" i="5"/>
  <c r="U53" i="5"/>
  <c r="T51" i="5"/>
  <c r="T59" i="5"/>
  <c r="S57" i="5"/>
  <c r="R55" i="5"/>
  <c r="Q53" i="5"/>
  <c r="P51" i="5"/>
  <c r="P59" i="5"/>
  <c r="O57" i="5"/>
  <c r="N55" i="5"/>
  <c r="M53" i="5"/>
  <c r="N50" i="5"/>
  <c r="M50" i="5"/>
  <c r="AQ26" i="5"/>
  <c r="V12" i="8" s="1"/>
  <c r="V28" i="8" s="1"/>
  <c r="AP24" i="5"/>
  <c r="U10" i="8" s="1"/>
  <c r="U26" i="8" s="1"/>
  <c r="AO22" i="5"/>
  <c r="T8" i="8" s="1"/>
  <c r="T24" i="8" s="1"/>
  <c r="AN20" i="5"/>
  <c r="S6" i="8" s="1"/>
  <c r="S22" i="8" s="1"/>
  <c r="AN28" i="5"/>
  <c r="S14" i="8" s="1"/>
  <c r="S30" i="8" s="1"/>
  <c r="AM26" i="5"/>
  <c r="R12" i="8" s="1"/>
  <c r="R28" i="8" s="1"/>
  <c r="AF19" i="5"/>
  <c r="J5" i="8" s="1"/>
  <c r="J21" i="8" s="1"/>
  <c r="AF27" i="5"/>
  <c r="J13" i="8" s="1"/>
  <c r="J29" i="8" s="1"/>
  <c r="AE25" i="5"/>
  <c r="I11" i="8" s="1"/>
  <c r="I27" i="8" s="1"/>
  <c r="AD23" i="5"/>
  <c r="H9" i="8" s="1"/>
  <c r="H25" i="8" s="1"/>
  <c r="AC21" i="5"/>
  <c r="G7" i="8" s="1"/>
  <c r="G23" i="8" s="1"/>
  <c r="AB19" i="5"/>
  <c r="F5" i="8" s="1"/>
  <c r="F21" i="8" s="1"/>
  <c r="AB27" i="5"/>
  <c r="F13" i="8" s="1"/>
  <c r="F29" i="8" s="1"/>
  <c r="U20" i="5"/>
  <c r="J39" i="8" s="1"/>
  <c r="J55" i="8" s="1"/>
  <c r="U28" i="5"/>
  <c r="T26" i="5"/>
  <c r="I45" i="8" s="1"/>
  <c r="I61" i="8" s="1"/>
  <c r="S24" i="5"/>
  <c r="R22" i="5"/>
  <c r="Q20" i="5"/>
  <c r="Q28" i="5"/>
  <c r="X52" i="5"/>
  <c r="AF52" i="5"/>
  <c r="AE53" i="5"/>
  <c r="AD54" i="5"/>
  <c r="AC55" i="5"/>
  <c r="AB56" i="5"/>
  <c r="AA57" i="5"/>
  <c r="Z58" i="5"/>
  <c r="Y59" i="5"/>
  <c r="X60" i="5"/>
  <c r="AF60" i="5"/>
  <c r="AF50" i="5"/>
  <c r="U54" i="5"/>
  <c r="T52" i="5"/>
  <c r="T60" i="5"/>
  <c r="S58" i="5"/>
  <c r="R56" i="5"/>
  <c r="Q54" i="5"/>
  <c r="P52" i="5"/>
  <c r="P60" i="5"/>
  <c r="O58" i="5"/>
  <c r="N56" i="5"/>
  <c r="M54" i="5"/>
  <c r="O50" i="5"/>
  <c r="AQ19" i="5"/>
  <c r="V5" i="8" s="1"/>
  <c r="V21" i="8" s="1"/>
  <c r="AQ27" i="5"/>
  <c r="V13" i="8" s="1"/>
  <c r="V29" i="8" s="1"/>
  <c r="AP25" i="5"/>
  <c r="U11" i="8" s="1"/>
  <c r="U27" i="8" s="1"/>
  <c r="AO23" i="5"/>
  <c r="T9" i="8" s="1"/>
  <c r="T25" i="8" s="1"/>
  <c r="AN21" i="5"/>
  <c r="S7" i="8" s="1"/>
  <c r="S23" i="8" s="1"/>
  <c r="AM19" i="5"/>
  <c r="R5" i="8" s="1"/>
  <c r="R21" i="8" s="1"/>
  <c r="AM27" i="5"/>
  <c r="R13" i="8" s="1"/>
  <c r="R29" i="8" s="1"/>
  <c r="AF20" i="5"/>
  <c r="J6" i="8" s="1"/>
  <c r="J22" i="8" s="1"/>
  <c r="AF28" i="5"/>
  <c r="J14" i="8" s="1"/>
  <c r="J30" i="8" s="1"/>
  <c r="AE26" i="5"/>
  <c r="I12" i="8" s="1"/>
  <c r="I28" i="8" s="1"/>
  <c r="AC22" i="5"/>
  <c r="G8" i="8" s="1"/>
  <c r="G24" i="8" s="1"/>
  <c r="AB20" i="5"/>
  <c r="F6" i="8" s="1"/>
  <c r="F22" i="8" s="1"/>
  <c r="AB28" i="5"/>
  <c r="F14" i="8" s="1"/>
  <c r="F30" i="8" s="1"/>
  <c r="U21" i="5"/>
  <c r="J40" i="8" s="1"/>
  <c r="J56" i="8" s="1"/>
  <c r="T19" i="5"/>
  <c r="I38" i="8" s="1"/>
  <c r="I54" i="8" s="1"/>
  <c r="Y51" i="5"/>
  <c r="Z51" i="5"/>
  <c r="Y52" i="5"/>
  <c r="X53" i="5"/>
  <c r="AF53" i="5"/>
  <c r="AE54" i="5"/>
  <c r="AD55" i="5"/>
  <c r="AC56" i="5"/>
  <c r="AB57" i="5"/>
  <c r="AA58" i="5"/>
  <c r="Z59" i="5"/>
  <c r="Y60" i="5"/>
  <c r="Y50" i="5"/>
  <c r="X50" i="5"/>
  <c r="U55" i="5"/>
  <c r="T53" i="5"/>
  <c r="S51" i="5"/>
  <c r="S59" i="5"/>
  <c r="R57" i="5"/>
  <c r="Q55" i="5"/>
  <c r="P53" i="5"/>
  <c r="O51" i="5"/>
  <c r="O59" i="5"/>
  <c r="N57" i="5"/>
  <c r="M55" i="5"/>
  <c r="P50" i="5"/>
  <c r="AA51" i="5"/>
  <c r="AC52" i="5"/>
  <c r="Y54" i="5"/>
  <c r="AA55" i="5"/>
  <c r="AF56" i="5"/>
  <c r="AB58" i="5"/>
  <c r="AD59" i="5"/>
  <c r="AA50" i="5"/>
  <c r="U52" i="5"/>
  <c r="T56" i="5"/>
  <c r="S60" i="5"/>
  <c r="Q51" i="5"/>
  <c r="P55" i="5"/>
  <c r="O56" i="5"/>
  <c r="N60" i="5"/>
  <c r="Q50" i="5"/>
  <c r="AQ23" i="5"/>
  <c r="V9" i="8" s="1"/>
  <c r="V25" i="8" s="1"/>
  <c r="AP23" i="5"/>
  <c r="U9" i="8" s="1"/>
  <c r="U25" i="8" s="1"/>
  <c r="AO25" i="5"/>
  <c r="T11" i="8" s="1"/>
  <c r="T27" i="8" s="1"/>
  <c r="AN25" i="5"/>
  <c r="S11" i="8" s="1"/>
  <c r="S27" i="8" s="1"/>
  <c r="AM25" i="5"/>
  <c r="R11" i="8" s="1"/>
  <c r="R27" i="8" s="1"/>
  <c r="AF22" i="5"/>
  <c r="J8" i="8" s="1"/>
  <c r="J24" i="8" s="1"/>
  <c r="AE22" i="5"/>
  <c r="I8" i="8" s="1"/>
  <c r="I24" i="8" s="1"/>
  <c r="AD22" i="5"/>
  <c r="H8" i="8" s="1"/>
  <c r="H24" i="8" s="1"/>
  <c r="AC23" i="5"/>
  <c r="G9" i="8" s="1"/>
  <c r="G25" i="8" s="1"/>
  <c r="AB23" i="5"/>
  <c r="F9" i="8" s="1"/>
  <c r="F25" i="8" s="1"/>
  <c r="AF18" i="5"/>
  <c r="J4" i="8" s="1"/>
  <c r="J20" i="8" s="1"/>
  <c r="T20" i="5"/>
  <c r="I39" i="8" s="1"/>
  <c r="I55" i="8" s="1"/>
  <c r="S19" i="5"/>
  <c r="S28" i="5"/>
  <c r="R27" i="5"/>
  <c r="Q26" i="5"/>
  <c r="Y53" i="5"/>
  <c r="AC50" i="5"/>
  <c r="T58" i="5"/>
  <c r="P57" i="5"/>
  <c r="M52" i="5"/>
  <c r="AQ25" i="5"/>
  <c r="V11" i="8" s="1"/>
  <c r="V27" i="8" s="1"/>
  <c r="AO27" i="5"/>
  <c r="T13" i="8" s="1"/>
  <c r="T29" i="8" s="1"/>
  <c r="AM18" i="5"/>
  <c r="R4" i="8" s="1"/>
  <c r="R20" i="8" s="1"/>
  <c r="AE24" i="5"/>
  <c r="I10" i="8" s="1"/>
  <c r="I26" i="8" s="1"/>
  <c r="AB25" i="5"/>
  <c r="F11" i="8" s="1"/>
  <c r="F27" i="8" s="1"/>
  <c r="T22" i="5"/>
  <c r="I41" i="8" s="1"/>
  <c r="I57" i="8" s="1"/>
  <c r="R20" i="5"/>
  <c r="Q19" i="5"/>
  <c r="Z53" i="5"/>
  <c r="AC57" i="5"/>
  <c r="AD50" i="5"/>
  <c r="U58" i="5"/>
  <c r="R53" i="5"/>
  <c r="N52" i="5"/>
  <c r="T50" i="5"/>
  <c r="AP28" i="5"/>
  <c r="U14" i="8" s="1"/>
  <c r="U30" i="8" s="1"/>
  <c r="AM20" i="5"/>
  <c r="R6" i="8" s="1"/>
  <c r="R22" i="8" s="1"/>
  <c r="AF25" i="5"/>
  <c r="J11" i="8" s="1"/>
  <c r="J27" i="8" s="1"/>
  <c r="AD26" i="5"/>
  <c r="H12" i="8" s="1"/>
  <c r="H28" i="8" s="1"/>
  <c r="AB26" i="5"/>
  <c r="F12" i="8" s="1"/>
  <c r="F28" i="8" s="1"/>
  <c r="T23" i="5"/>
  <c r="I42" i="8" s="1"/>
  <c r="I58" i="8" s="1"/>
  <c r="S22" i="5"/>
  <c r="R21" i="5"/>
  <c r="Q21" i="5"/>
  <c r="R18" i="5"/>
  <c r="AE51" i="5"/>
  <c r="AA53" i="5"/>
  <c r="Y56" i="5"/>
  <c r="AD57" i="5"/>
  <c r="AF58" i="5"/>
  <c r="AB60" i="5"/>
  <c r="U59" i="5"/>
  <c r="R54" i="5"/>
  <c r="O52" i="5"/>
  <c r="M57" i="5"/>
  <c r="AP19" i="5"/>
  <c r="U5" i="8" s="1"/>
  <c r="U21" i="8" s="1"/>
  <c r="AN19" i="5"/>
  <c r="S5" i="8" s="1"/>
  <c r="S21" i="8" s="1"/>
  <c r="AO18" i="5"/>
  <c r="T4" i="8" s="1"/>
  <c r="T20" i="8" s="1"/>
  <c r="AE28" i="5"/>
  <c r="I14" i="8" s="1"/>
  <c r="I30" i="8" s="1"/>
  <c r="AC27" i="5"/>
  <c r="G13" i="8" s="1"/>
  <c r="G29" i="8" s="1"/>
  <c r="U24" i="5"/>
  <c r="S23" i="5"/>
  <c r="Q22" i="5"/>
  <c r="AB53" i="5"/>
  <c r="AC60" i="5"/>
  <c r="S54" i="5"/>
  <c r="AB51" i="5"/>
  <c r="AD52" i="5"/>
  <c r="Z54" i="5"/>
  <c r="AE55" i="5"/>
  <c r="X57" i="5"/>
  <c r="AC58" i="5"/>
  <c r="AE59" i="5"/>
  <c r="AB50" i="5"/>
  <c r="U56" i="5"/>
  <c r="T57" i="5"/>
  <c r="R51" i="5"/>
  <c r="Q52" i="5"/>
  <c r="P56" i="5"/>
  <c r="O60" i="5"/>
  <c r="M51" i="5"/>
  <c r="R50" i="5"/>
  <c r="AQ24" i="5"/>
  <c r="V10" i="8" s="1"/>
  <c r="V26" i="8" s="1"/>
  <c r="AP26" i="5"/>
  <c r="U12" i="8" s="1"/>
  <c r="U28" i="8" s="1"/>
  <c r="AO26" i="5"/>
  <c r="T12" i="8" s="1"/>
  <c r="T28" i="8" s="1"/>
  <c r="AN26" i="5"/>
  <c r="S12" i="8" s="1"/>
  <c r="S28" i="8" s="1"/>
  <c r="AM28" i="5"/>
  <c r="R14" i="8" s="1"/>
  <c r="R30" i="8" s="1"/>
  <c r="AF23" i="5"/>
  <c r="J9" i="8" s="1"/>
  <c r="J25" i="8" s="1"/>
  <c r="AE23" i="5"/>
  <c r="I9" i="8" s="1"/>
  <c r="I25" i="8" s="1"/>
  <c r="AD24" i="5"/>
  <c r="H10" i="8" s="1"/>
  <c r="H26" i="8" s="1"/>
  <c r="AC24" i="5"/>
  <c r="G10" i="8" s="1"/>
  <c r="G26" i="8" s="1"/>
  <c r="AB24" i="5"/>
  <c r="F10" i="8" s="1"/>
  <c r="F26" i="8" s="1"/>
  <c r="U19" i="5"/>
  <c r="J38" i="8" s="1"/>
  <c r="J54" i="8" s="1"/>
  <c r="T21" i="5"/>
  <c r="I40" i="8" s="1"/>
  <c r="I56" i="8" s="1"/>
  <c r="S20" i="5"/>
  <c r="R19" i="5"/>
  <c r="R28" i="5"/>
  <c r="Q27" i="5"/>
  <c r="AC51" i="5"/>
  <c r="AA54" i="5"/>
  <c r="AF55" i="5"/>
  <c r="Y57" i="5"/>
  <c r="AD58" i="5"/>
  <c r="Z60" i="5"/>
  <c r="U57" i="5"/>
  <c r="R52" i="5"/>
  <c r="Q56" i="5"/>
  <c r="N51" i="5"/>
  <c r="S50" i="5"/>
  <c r="AP27" i="5"/>
  <c r="U13" i="8" s="1"/>
  <c r="U29" i="8" s="1"/>
  <c r="AN27" i="5"/>
  <c r="S13" i="8" s="1"/>
  <c r="S29" i="8" s="1"/>
  <c r="AF24" i="5"/>
  <c r="J10" i="8" s="1"/>
  <c r="J26" i="8" s="1"/>
  <c r="AD25" i="5"/>
  <c r="H11" i="8" s="1"/>
  <c r="H27" i="8" s="1"/>
  <c r="AC25" i="5"/>
  <c r="G11" i="8" s="1"/>
  <c r="G27" i="8" s="1"/>
  <c r="U22" i="5"/>
  <c r="S21" i="5"/>
  <c r="Q18" i="5"/>
  <c r="AD51" i="5"/>
  <c r="AB54" i="5"/>
  <c r="X56" i="5"/>
  <c r="AE58" i="5"/>
  <c r="AA60" i="5"/>
  <c r="S52" i="5"/>
  <c r="Q57" i="5"/>
  <c r="P58" i="5"/>
  <c r="M56" i="5"/>
  <c r="AQ28" i="5"/>
  <c r="V14" i="8" s="1"/>
  <c r="V30" i="8" s="1"/>
  <c r="AO28" i="5"/>
  <c r="T14" i="8" s="1"/>
  <c r="T30" i="8" s="1"/>
  <c r="AN18" i="5"/>
  <c r="S4" i="8" s="1"/>
  <c r="S20" i="8" s="1"/>
  <c r="AE27" i="5"/>
  <c r="I13" i="8" s="1"/>
  <c r="I29" i="8" s="1"/>
  <c r="AC26" i="5"/>
  <c r="G12" i="8" s="1"/>
  <c r="G28" i="8" s="1"/>
  <c r="U23" i="5"/>
  <c r="AF54" i="5"/>
  <c r="S53" i="5"/>
  <c r="Q58" i="5"/>
  <c r="N53" i="5"/>
  <c r="U50" i="5"/>
  <c r="AO19" i="5"/>
  <c r="T5" i="8" s="1"/>
  <c r="T21" i="8" s="1"/>
  <c r="AM21" i="5"/>
  <c r="R7" i="8" s="1"/>
  <c r="R23" i="8" s="1"/>
  <c r="AF26" i="5"/>
  <c r="J12" i="8" s="1"/>
  <c r="J28" i="8" s="1"/>
  <c r="AD27" i="5"/>
  <c r="H13" i="8" s="1"/>
  <c r="H29" i="8" s="1"/>
  <c r="AB18" i="5"/>
  <c r="F4" i="8" s="1"/>
  <c r="F20" i="8" s="1"/>
  <c r="T24" i="5"/>
  <c r="I43" i="8" s="1"/>
  <c r="I59" i="8" s="1"/>
  <c r="R23" i="5"/>
  <c r="S18" i="5"/>
  <c r="Z52" i="5"/>
  <c r="X55" i="5"/>
  <c r="Z56" i="5"/>
  <c r="AE57" i="5"/>
  <c r="AA59" i="5"/>
  <c r="U60" i="5"/>
  <c r="AA52" i="5"/>
  <c r="AF57" i="5"/>
  <c r="R60" i="5"/>
  <c r="N58" i="5"/>
  <c r="AP20" i="5"/>
  <c r="U6" i="8" s="1"/>
  <c r="U22" i="8" s="1"/>
  <c r="AN24" i="5"/>
  <c r="S10" i="8" s="1"/>
  <c r="S26" i="8" s="1"/>
  <c r="AE20" i="5"/>
  <c r="I6" i="8" s="1"/>
  <c r="I22" i="8" s="1"/>
  <c r="AC28" i="5"/>
  <c r="G14" i="8" s="1"/>
  <c r="G30" i="8" s="1"/>
  <c r="U27" i="5"/>
  <c r="R25" i="5"/>
  <c r="AB52" i="5"/>
  <c r="X58" i="5"/>
  <c r="U51" i="5"/>
  <c r="Q59" i="5"/>
  <c r="N59" i="5"/>
  <c r="AP21" i="5"/>
  <c r="U7" i="8" s="1"/>
  <c r="U23" i="8" s="1"/>
  <c r="AM22" i="5"/>
  <c r="R8" i="8" s="1"/>
  <c r="R24" i="8" s="1"/>
  <c r="AE21" i="5"/>
  <c r="I7" i="8" s="1"/>
  <c r="I23" i="8" s="1"/>
  <c r="AB21" i="5"/>
  <c r="F7" i="8" s="1"/>
  <c r="F23" i="8" s="1"/>
  <c r="T25" i="5"/>
  <c r="I44" i="8" s="1"/>
  <c r="I60" i="8" s="1"/>
  <c r="R26" i="5"/>
  <c r="AC53" i="5"/>
  <c r="AB59" i="5"/>
  <c r="T54" i="5"/>
  <c r="Q60" i="5"/>
  <c r="M58" i="5"/>
  <c r="AP22" i="5"/>
  <c r="U8" i="8" s="1"/>
  <c r="U24" i="8" s="1"/>
  <c r="AM23" i="5"/>
  <c r="R9" i="8" s="1"/>
  <c r="R25" i="8" s="1"/>
  <c r="AD19" i="5"/>
  <c r="H5" i="8" s="1"/>
  <c r="H21" i="8" s="1"/>
  <c r="AB22" i="5"/>
  <c r="F8" i="8" s="1"/>
  <c r="F24" i="8" s="1"/>
  <c r="T27" i="5"/>
  <c r="I46" i="8" s="1"/>
  <c r="I62" i="8" s="1"/>
  <c r="Q23" i="5"/>
  <c r="X54" i="5"/>
  <c r="AC59" i="5"/>
  <c r="T55" i="5"/>
  <c r="P54" i="5"/>
  <c r="M59" i="5"/>
  <c r="AO20" i="5"/>
  <c r="T6" i="8" s="1"/>
  <c r="T22" i="8" s="1"/>
  <c r="AM24" i="5"/>
  <c r="R10" i="8" s="1"/>
  <c r="R26" i="8" s="1"/>
  <c r="AD20" i="5"/>
  <c r="H6" i="8" s="1"/>
  <c r="H22" i="8" s="1"/>
  <c r="AC18" i="5"/>
  <c r="G4" i="8" s="1"/>
  <c r="G20" i="8" s="1"/>
  <c r="T28" i="5"/>
  <c r="I47" i="8" s="1"/>
  <c r="I63" i="8" s="1"/>
  <c r="Q24" i="5"/>
  <c r="Y55" i="5"/>
  <c r="AD60" i="5"/>
  <c r="S55" i="5"/>
  <c r="O53" i="5"/>
  <c r="M60" i="5"/>
  <c r="AO21" i="5"/>
  <c r="T7" i="8" s="1"/>
  <c r="T23" i="8" s="1"/>
  <c r="AP18" i="5"/>
  <c r="U4" i="8" s="1"/>
  <c r="U20" i="8" s="1"/>
  <c r="AD21" i="5"/>
  <c r="H7" i="8" s="1"/>
  <c r="H23" i="8" s="1"/>
  <c r="S25" i="5"/>
  <c r="Q25" i="5"/>
  <c r="Z55" i="5"/>
  <c r="S56" i="5"/>
  <c r="O54" i="5"/>
  <c r="AQ20" i="5"/>
  <c r="V6" i="8" s="1"/>
  <c r="V22" i="8" s="1"/>
  <c r="AQ18" i="5"/>
  <c r="V4" i="8" s="1"/>
  <c r="V20" i="8" s="1"/>
  <c r="AD28" i="5"/>
  <c r="H14" i="8" s="1"/>
  <c r="H30" i="8" s="1"/>
  <c r="AE18" i="5"/>
  <c r="I4" i="8" s="1"/>
  <c r="I20" i="8" s="1"/>
  <c r="T18" i="5"/>
  <c r="I37" i="8" s="1"/>
  <c r="I53" i="8" s="1"/>
  <c r="AQ21" i="5"/>
  <c r="V7" i="8" s="1"/>
  <c r="V23" i="8" s="1"/>
  <c r="AC19" i="5"/>
  <c r="G5" i="8" s="1"/>
  <c r="G21" i="8" s="1"/>
  <c r="S27" i="5"/>
  <c r="AE56" i="5"/>
  <c r="N54" i="5"/>
  <c r="AN23" i="5"/>
  <c r="S9" i="8" s="1"/>
  <c r="S25" i="8" s="1"/>
  <c r="AC20" i="5"/>
  <c r="G6" i="8" s="1"/>
  <c r="G22" i="8" s="1"/>
  <c r="R24" i="5"/>
  <c r="AD18" i="5"/>
  <c r="H4" i="8" s="1"/>
  <c r="H20" i="8" s="1"/>
  <c r="Z50" i="5"/>
  <c r="AO24" i="5"/>
  <c r="T10" i="8" s="1"/>
  <c r="T26" i="8" s="1"/>
  <c r="S26" i="5"/>
  <c r="AD56" i="5"/>
  <c r="R58" i="5"/>
  <c r="O55" i="5"/>
  <c r="AN22" i="5"/>
  <c r="S8" i="8" s="1"/>
  <c r="S24" i="8" s="1"/>
  <c r="AF21" i="5"/>
  <c r="J7" i="8" s="1"/>
  <c r="J23" i="8" s="1"/>
  <c r="U25" i="5"/>
  <c r="U18" i="5"/>
  <c r="J37" i="8" s="1"/>
  <c r="J53" i="8" s="1"/>
  <c r="J64" i="8" s="1"/>
  <c r="R59" i="5"/>
  <c r="AQ22" i="5"/>
  <c r="V8" i="8" s="1"/>
  <c r="V24" i="8" s="1"/>
  <c r="AE19" i="5"/>
  <c r="I5" i="8" s="1"/>
  <c r="I21" i="8" s="1"/>
  <c r="U26" i="5"/>
  <c r="N25" i="5"/>
  <c r="C44" i="8" s="1"/>
  <c r="C60" i="8" s="1"/>
  <c r="P22" i="5"/>
  <c r="E41" i="8" s="1"/>
  <c r="E57" i="8" s="1"/>
  <c r="Z24" i="5"/>
  <c r="D10" i="8" s="1"/>
  <c r="D26" i="8" s="1"/>
  <c r="N24" i="5"/>
  <c r="C43" i="8" s="1"/>
  <c r="C59" i="8" s="1"/>
  <c r="P21" i="5"/>
  <c r="E40" i="8" s="1"/>
  <c r="E56" i="8" s="1"/>
  <c r="Z23" i="5"/>
  <c r="D9" i="8" s="1"/>
  <c r="D25" i="8" s="1"/>
  <c r="M28" i="5"/>
  <c r="B47" i="8" s="1"/>
  <c r="B63" i="8" s="1"/>
  <c r="O28" i="5"/>
  <c r="D47" i="8" s="1"/>
  <c r="D63" i="8" s="1"/>
  <c r="X25" i="5"/>
  <c r="B11" i="8" s="1"/>
  <c r="B27" i="8" s="1"/>
  <c r="AA26" i="5"/>
  <c r="E12" i="8" s="1"/>
  <c r="E28" i="8" s="1"/>
  <c r="M27" i="5"/>
  <c r="B46" i="8" s="1"/>
  <c r="B62" i="8" s="1"/>
  <c r="O27" i="5"/>
  <c r="D46" i="8" s="1"/>
  <c r="D62" i="8" s="1"/>
  <c r="X24" i="5"/>
  <c r="B10" i="8" s="1"/>
  <c r="B26" i="8" s="1"/>
  <c r="AA25" i="5"/>
  <c r="E11" i="8" s="1"/>
  <c r="E27" i="8" s="1"/>
  <c r="P20" i="5"/>
  <c r="E39" i="8" s="1"/>
  <c r="E55" i="8" s="1"/>
  <c r="Y28" i="5"/>
  <c r="C14" i="8" s="1"/>
  <c r="C30" i="8" s="1"/>
  <c r="Z22" i="5"/>
  <c r="D8" i="8" s="1"/>
  <c r="D24" i="8" s="1"/>
  <c r="M26" i="5"/>
  <c r="B45" i="8" s="1"/>
  <c r="B61" i="8" s="1"/>
  <c r="P18" i="5"/>
  <c r="E37" i="8" s="1"/>
  <c r="E53" i="8" s="1"/>
  <c r="O25" i="5"/>
  <c r="D44" i="8" s="1"/>
  <c r="D60" i="8" s="1"/>
  <c r="P19" i="5"/>
  <c r="E38" i="8" s="1"/>
  <c r="E54" i="8" s="1"/>
  <c r="X22" i="5"/>
  <c r="B8" i="8" s="1"/>
  <c r="B24" i="8" s="1"/>
  <c r="Y19" i="5"/>
  <c r="C5" i="8" s="1"/>
  <c r="C21" i="8" s="1"/>
  <c r="AA23" i="5"/>
  <c r="E9" i="8" s="1"/>
  <c r="E25" i="8" s="1"/>
  <c r="O18" i="5"/>
  <c r="D37" i="8" s="1"/>
  <c r="D53" i="8" s="1"/>
  <c r="O24" i="5"/>
  <c r="D43" i="8" s="1"/>
  <c r="D59" i="8" s="1"/>
  <c r="P26" i="5"/>
  <c r="E45" i="8" s="1"/>
  <c r="E61" i="8" s="1"/>
  <c r="Y26" i="5"/>
  <c r="C12" i="8" s="1"/>
  <c r="C28" i="8" s="1"/>
  <c r="Z20" i="5"/>
  <c r="D6" i="8" s="1"/>
  <c r="D22" i="8" s="1"/>
  <c r="M24" i="5"/>
  <c r="B43" i="8" s="1"/>
  <c r="B59" i="8" s="1"/>
  <c r="N18" i="5"/>
  <c r="C37" i="8" s="1"/>
  <c r="C53" i="8" s="1"/>
  <c r="N21" i="5"/>
  <c r="C40" i="8" s="1"/>
  <c r="C56" i="8" s="1"/>
  <c r="O23" i="5"/>
  <c r="D42" i="8" s="1"/>
  <c r="D58" i="8" s="1"/>
  <c r="P25" i="5"/>
  <c r="E44" i="8" s="1"/>
  <c r="E60" i="8" s="1"/>
  <c r="X28" i="5"/>
  <c r="B14" i="8" s="1"/>
  <c r="B30" i="8" s="1"/>
  <c r="X20" i="5"/>
  <c r="B6" i="8" s="1"/>
  <c r="B22" i="8" s="1"/>
  <c r="Y25" i="5"/>
  <c r="C11" i="8" s="1"/>
  <c r="C27" i="8" s="1"/>
  <c r="Z27" i="5"/>
  <c r="D13" i="8" s="1"/>
  <c r="D29" i="8" s="1"/>
  <c r="Z19" i="5"/>
  <c r="D5" i="8" s="1"/>
  <c r="D21" i="8" s="1"/>
  <c r="AA21" i="5"/>
  <c r="E7" i="8" s="1"/>
  <c r="E23" i="8" s="1"/>
  <c r="X23" i="5"/>
  <c r="B9" i="8" s="1"/>
  <c r="B25" i="8" s="1"/>
  <c r="Y20" i="5"/>
  <c r="C6" i="8" s="1"/>
  <c r="C22" i="8" s="1"/>
  <c r="AA24" i="5"/>
  <c r="E10" i="8" s="1"/>
  <c r="E26" i="8" s="1"/>
  <c r="N23" i="5"/>
  <c r="C42" i="8" s="1"/>
  <c r="C58" i="8" s="1"/>
  <c r="P27" i="5"/>
  <c r="E46" i="8" s="1"/>
  <c r="E62" i="8" s="1"/>
  <c r="Y27" i="5"/>
  <c r="C13" i="8" s="1"/>
  <c r="C29" i="8" s="1"/>
  <c r="Z21" i="5"/>
  <c r="D7" i="8" s="1"/>
  <c r="D23" i="8" s="1"/>
  <c r="M25" i="5"/>
  <c r="B44" i="8" s="1"/>
  <c r="B60" i="8" s="1"/>
  <c r="N22" i="5"/>
  <c r="C41" i="8" s="1"/>
  <c r="C57" i="8" s="1"/>
  <c r="X18" i="5"/>
  <c r="B4" i="8" s="1"/>
  <c r="B20" i="8" s="1"/>
  <c r="X21" i="5"/>
  <c r="B7" i="8" s="1"/>
  <c r="B23" i="8" s="1"/>
  <c r="Z28" i="5"/>
  <c r="D14" i="8" s="1"/>
  <c r="D30" i="8" s="1"/>
  <c r="AA22" i="5"/>
  <c r="E8" i="8" s="1"/>
  <c r="E24" i="8" s="1"/>
  <c r="M23" i="5"/>
  <c r="B42" i="8" s="1"/>
  <c r="B58" i="8" s="1"/>
  <c r="N28" i="5"/>
  <c r="C47" i="8" s="1"/>
  <c r="C63" i="8" s="1"/>
  <c r="N20" i="5"/>
  <c r="C39" i="8" s="1"/>
  <c r="C55" i="8" s="1"/>
  <c r="O22" i="5"/>
  <c r="D41" i="8" s="1"/>
  <c r="D57" i="8" s="1"/>
  <c r="P24" i="5"/>
  <c r="E43" i="8" s="1"/>
  <c r="E59" i="8" s="1"/>
  <c r="X27" i="5"/>
  <c r="B13" i="8" s="1"/>
  <c r="B29" i="8" s="1"/>
  <c r="X19" i="5"/>
  <c r="B5" i="8" s="1"/>
  <c r="B21" i="8" s="1"/>
  <c r="Y24" i="5"/>
  <c r="C10" i="8" s="1"/>
  <c r="C26" i="8" s="1"/>
  <c r="Z26" i="5"/>
  <c r="D12" i="8" s="1"/>
  <c r="D28" i="8" s="1"/>
  <c r="AA28" i="5"/>
  <c r="E14" i="8" s="1"/>
  <c r="E30" i="8" s="1"/>
  <c r="AL19" i="5"/>
  <c r="Q5" i="8" s="1"/>
  <c r="Q21" i="8" s="1"/>
  <c r="AL20" i="5"/>
  <c r="Q6" i="8" s="1"/>
  <c r="Q22" i="8" s="1"/>
  <c r="AL21" i="5"/>
  <c r="Q7" i="8" s="1"/>
  <c r="Q23" i="8" s="1"/>
  <c r="AK19" i="5"/>
  <c r="P5" i="8" s="1"/>
  <c r="P21" i="8" s="1"/>
  <c r="AK27" i="5"/>
  <c r="P13" i="8" s="1"/>
  <c r="P29" i="8" s="1"/>
  <c r="AJ25" i="5"/>
  <c r="O11" i="8" s="1"/>
  <c r="O27" i="8" s="1"/>
  <c r="AI20" i="5"/>
  <c r="N6" i="8" s="1"/>
  <c r="N22" i="8" s="1"/>
  <c r="AI28" i="5"/>
  <c r="N14" i="8" s="1"/>
  <c r="N30" i="8" s="1"/>
  <c r="AL23" i="5"/>
  <c r="Q9" i="8" s="1"/>
  <c r="Q25" i="8" s="1"/>
  <c r="AJ19" i="5"/>
  <c r="O5" i="8" s="1"/>
  <c r="O21" i="8" s="1"/>
  <c r="AI22" i="5"/>
  <c r="N8" i="8" s="1"/>
  <c r="N24" i="8" s="1"/>
  <c r="AK22" i="5"/>
  <c r="P8" i="8" s="1"/>
  <c r="P24" i="8" s="1"/>
  <c r="AI23" i="5"/>
  <c r="N9" i="8" s="1"/>
  <c r="N25" i="8" s="1"/>
  <c r="AK23" i="5"/>
  <c r="P9" i="8" s="1"/>
  <c r="P25" i="8" s="1"/>
  <c r="AJ18" i="5"/>
  <c r="O4" i="8" s="1"/>
  <c r="O20" i="8" s="1"/>
  <c r="AI24" i="5"/>
  <c r="N10" i="8" s="1"/>
  <c r="N26" i="8" s="1"/>
  <c r="AJ22" i="5"/>
  <c r="O8" i="8" s="1"/>
  <c r="O24" i="8" s="1"/>
  <c r="AI25" i="5"/>
  <c r="N11" i="8" s="1"/>
  <c r="N27" i="8" s="1"/>
  <c r="AK25" i="5"/>
  <c r="P11" i="8" s="1"/>
  <c r="P27" i="8" s="1"/>
  <c r="AL28" i="5"/>
  <c r="Q14" i="8" s="1"/>
  <c r="Q30" i="8" s="1"/>
  <c r="AJ24" i="5"/>
  <c r="O10" i="8" s="1"/>
  <c r="O26" i="8" s="1"/>
  <c r="AI27" i="5"/>
  <c r="N13" i="8" s="1"/>
  <c r="N29" i="8" s="1"/>
  <c r="AL22" i="5"/>
  <c r="Q8" i="8" s="1"/>
  <c r="Q24" i="8" s="1"/>
  <c r="AK20" i="5"/>
  <c r="P6" i="8" s="1"/>
  <c r="P22" i="8" s="1"/>
  <c r="AK28" i="5"/>
  <c r="P14" i="8" s="1"/>
  <c r="P30" i="8" s="1"/>
  <c r="AJ26" i="5"/>
  <c r="O12" i="8" s="1"/>
  <c r="O28" i="8" s="1"/>
  <c r="AI21" i="5"/>
  <c r="N7" i="8" s="1"/>
  <c r="N23" i="8" s="1"/>
  <c r="AI18" i="5"/>
  <c r="N4" i="8" s="1"/>
  <c r="N20" i="8" s="1"/>
  <c r="AK21" i="5"/>
  <c r="P7" i="8" s="1"/>
  <c r="P23" i="8" s="1"/>
  <c r="AJ27" i="5"/>
  <c r="O13" i="8" s="1"/>
  <c r="O29" i="8" s="1"/>
  <c r="AL24" i="5"/>
  <c r="Q10" i="8" s="1"/>
  <c r="Q26" i="8" s="1"/>
  <c r="AJ20" i="5"/>
  <c r="O6" i="8" s="1"/>
  <c r="O22" i="8" s="1"/>
  <c r="AJ28" i="5"/>
  <c r="O14" i="8" s="1"/>
  <c r="O30" i="8" s="1"/>
  <c r="AL25" i="5"/>
  <c r="Q11" i="8" s="1"/>
  <c r="Q27" i="8" s="1"/>
  <c r="AJ21" i="5"/>
  <c r="O7" i="8" s="1"/>
  <c r="O23" i="8" s="1"/>
  <c r="AL26" i="5"/>
  <c r="Q12" i="8" s="1"/>
  <c r="Q28" i="8" s="1"/>
  <c r="AK24" i="5"/>
  <c r="P10" i="8" s="1"/>
  <c r="P26" i="8" s="1"/>
  <c r="AK18" i="5"/>
  <c r="P4" i="8" s="1"/>
  <c r="P20" i="8" s="1"/>
  <c r="AL27" i="5"/>
  <c r="Q13" i="8" s="1"/>
  <c r="Q29" i="8" s="1"/>
  <c r="AJ23" i="5"/>
  <c r="O9" i="8" s="1"/>
  <c r="O25" i="8" s="1"/>
  <c r="AL18" i="5"/>
  <c r="Q4" i="8" s="1"/>
  <c r="Q20" i="8" s="1"/>
  <c r="AI26" i="5"/>
  <c r="N12" i="8" s="1"/>
  <c r="N28" i="8" s="1"/>
  <c r="AK26" i="5"/>
  <c r="P12" i="8" s="1"/>
  <c r="P28" i="8" s="1"/>
  <c r="AI19" i="5"/>
  <c r="N5" i="8" s="1"/>
  <c r="N21" i="8" s="1"/>
  <c r="M22" i="5"/>
  <c r="B41" i="8" s="1"/>
  <c r="B57" i="8" s="1"/>
  <c r="K57" i="8" s="1"/>
  <c r="N27" i="5"/>
  <c r="C46" i="8" s="1"/>
  <c r="C62" i="8" s="1"/>
  <c r="N19" i="5"/>
  <c r="C38" i="8" s="1"/>
  <c r="C54" i="8" s="1"/>
  <c r="K54" i="8" s="1"/>
  <c r="O21" i="5"/>
  <c r="D40" i="8" s="1"/>
  <c r="D56" i="8" s="1"/>
  <c r="P23" i="5"/>
  <c r="E42" i="8" s="1"/>
  <c r="E58" i="8" s="1"/>
  <c r="X26" i="5"/>
  <c r="B12" i="8" s="1"/>
  <c r="B28" i="8" s="1"/>
  <c r="AA18" i="5"/>
  <c r="E4" i="8" s="1"/>
  <c r="E20" i="8" s="1"/>
  <c r="Y23" i="5"/>
  <c r="C9" i="8" s="1"/>
  <c r="C25" i="8" s="1"/>
  <c r="Z25" i="5"/>
  <c r="D11" i="8" s="1"/>
  <c r="D27" i="8" s="1"/>
  <c r="AA27" i="5"/>
  <c r="E13" i="8" s="1"/>
  <c r="E29" i="8" s="1"/>
  <c r="AA19" i="5"/>
  <c r="E5" i="8" s="1"/>
  <c r="E21" i="8" s="1"/>
  <c r="K62" i="8" l="1"/>
  <c r="K61" i="8"/>
  <c r="E64" i="8"/>
  <c r="D64" i="8"/>
  <c r="I64" i="8"/>
  <c r="K55" i="8"/>
  <c r="B64" i="8"/>
  <c r="K53" i="8"/>
  <c r="K60" i="8"/>
  <c r="K56" i="8"/>
  <c r="C64" i="8"/>
  <c r="K63" i="8"/>
  <c r="K58" i="8"/>
  <c r="K59" i="8"/>
  <c r="D31" i="8"/>
  <c r="E31" i="8"/>
  <c r="B31" i="8"/>
  <c r="K23" i="8"/>
  <c r="K30" i="8"/>
  <c r="C31" i="8"/>
  <c r="K28" i="8"/>
  <c r="J31" i="8"/>
  <c r="K29" i="8"/>
  <c r="K26" i="8"/>
  <c r="I31" i="8"/>
  <c r="K24" i="8"/>
  <c r="K27" i="8"/>
  <c r="K25" i="8"/>
  <c r="H31" i="8"/>
  <c r="G31" i="8"/>
  <c r="K21" i="8"/>
  <c r="K22" i="8"/>
  <c r="F31" i="8"/>
  <c r="K20" i="8"/>
  <c r="R31" i="8"/>
  <c r="S31" i="8"/>
  <c r="T31" i="8"/>
  <c r="U31" i="8"/>
  <c r="W28" i="8"/>
  <c r="V31" i="8"/>
  <c r="W30" i="8"/>
  <c r="O31" i="8"/>
  <c r="N31" i="8"/>
  <c r="W23" i="8"/>
  <c r="W27" i="8"/>
  <c r="W22" i="8"/>
  <c r="W20" i="8"/>
  <c r="W25" i="8"/>
  <c r="W21" i="8"/>
  <c r="W29" i="8"/>
  <c r="W26" i="8"/>
  <c r="P31" i="8"/>
  <c r="Q31" i="8"/>
  <c r="W24" i="8"/>
  <c r="L59" i="8" l="1"/>
  <c r="K64" i="8"/>
  <c r="K31" i="8"/>
  <c r="W31" i="8"/>
</calcChain>
</file>

<file path=xl/sharedStrings.xml><?xml version="1.0" encoding="utf-8"?>
<sst xmlns="http://schemas.openxmlformats.org/spreadsheetml/2006/main" count="4808" uniqueCount="332">
  <si>
    <t>GJ</t>
  </si>
  <si>
    <t>Total</t>
  </si>
  <si>
    <t>electricity</t>
  </si>
  <si>
    <t>biomass</t>
  </si>
  <si>
    <t>scenario</t>
  </si>
  <si>
    <t>region</t>
  </si>
  <si>
    <t>sector</t>
  </si>
  <si>
    <t>subsector</t>
  </si>
  <si>
    <t>Units</t>
  </si>
  <si>
    <t>coal</t>
  </si>
  <si>
    <t>gas</t>
  </si>
  <si>
    <t>nuclear</t>
  </si>
  <si>
    <t>refined liquids</t>
  </si>
  <si>
    <t>solar</t>
  </si>
  <si>
    <t>wind</t>
  </si>
  <si>
    <t>CSP</t>
  </si>
  <si>
    <t>PV</t>
  </si>
  <si>
    <t>state</t>
  </si>
  <si>
    <t>Capacity Utility Factor</t>
  </si>
  <si>
    <t>wind offshore</t>
  </si>
  <si>
    <t>Onshore</t>
  </si>
  <si>
    <t>New Installations-2050</t>
  </si>
  <si>
    <t>New Installations-2070</t>
  </si>
  <si>
    <t>1 EJ</t>
  </si>
  <si>
    <t>1 GJ</t>
  </si>
  <si>
    <t>GWh</t>
  </si>
  <si>
    <t>Installed capacity-2050</t>
  </si>
  <si>
    <t>hours/year</t>
  </si>
  <si>
    <t>1 year</t>
  </si>
  <si>
    <t>In GW</t>
  </si>
  <si>
    <t>BAU</t>
  </si>
  <si>
    <t>Biomass</t>
  </si>
  <si>
    <t>Nuclear</t>
  </si>
  <si>
    <t>RL</t>
  </si>
  <si>
    <t>Total Capacity-2050</t>
  </si>
  <si>
    <t>Total capacity-2050</t>
  </si>
  <si>
    <t>Total Capacity-2070</t>
  </si>
  <si>
    <t>Total capacity-2070</t>
  </si>
  <si>
    <t>New Installations-Revised 2070</t>
  </si>
  <si>
    <t>elec gen by gen tech and cooling tech and vintage</t>
  </si>
  <si>
    <t>output</t>
  </si>
  <si>
    <t>technology</t>
  </si>
  <si>
    <t>biomass (IGCC),year=2025</t>
  </si>
  <si>
    <t>EJ</t>
  </si>
  <si>
    <t>biomass (IGCC),year=2030</t>
  </si>
  <si>
    <t>biomass (IGCC),year=2035</t>
  </si>
  <si>
    <t>biomass (IGCC),year=2040</t>
  </si>
  <si>
    <t>biomass (IGCC),year=2045</t>
  </si>
  <si>
    <t>biomass (IGCC),year=2050</t>
  </si>
  <si>
    <t>biomass (IGCC),year=2055</t>
  </si>
  <si>
    <t>biomass (IGCC),year=2060</t>
  </si>
  <si>
    <t>biomass (IGCC),year=2065</t>
  </si>
  <si>
    <t>biomass (IGCC),year=2070</t>
  </si>
  <si>
    <t>biomass (conv),year=2005</t>
  </si>
  <si>
    <t>biomass (conv),year=2010</t>
  </si>
  <si>
    <t>biomass (conv),year=2015</t>
  </si>
  <si>
    <t>biomass (conv),year=2020</t>
  </si>
  <si>
    <t>biomass (conv),year=2025</t>
  </si>
  <si>
    <t>biomass (conv),year=2030</t>
  </si>
  <si>
    <t>biomass (conv),year=2035</t>
  </si>
  <si>
    <t>biomass (conv),year=2040</t>
  </si>
  <si>
    <t>biomass (conv),year=2045</t>
  </si>
  <si>
    <t>biomass (conv),year=2050</t>
  </si>
  <si>
    <t>biomass (conv),year=2055</t>
  </si>
  <si>
    <t>biomass (conv),year=2060</t>
  </si>
  <si>
    <t>biomass (conv),year=2065</t>
  </si>
  <si>
    <t>biomass (conv),year=2070</t>
  </si>
  <si>
    <t>coal (IGCC),year=2015</t>
  </si>
  <si>
    <t>coal (IGCC),year=2020</t>
  </si>
  <si>
    <t>coal (IGCC),year=2025</t>
  </si>
  <si>
    <t>coal (IGCC),year=2030</t>
  </si>
  <si>
    <t>coal (IGCC),year=2035</t>
  </si>
  <si>
    <t>coal (IGCC),year=2040</t>
  </si>
  <si>
    <t>coal (IGCC),year=2045</t>
  </si>
  <si>
    <t>coal (IGCC),year=2050</t>
  </si>
  <si>
    <t>coal (IGCC),year=2055</t>
  </si>
  <si>
    <t>coal (IGCC),year=2060</t>
  </si>
  <si>
    <t>coal (IGCC),year=2065</t>
  </si>
  <si>
    <t>coal (IGCC),year=2070</t>
  </si>
  <si>
    <t>coal (conv pul),year=1975</t>
  </si>
  <si>
    <t>coal (conv pul),year=1990</t>
  </si>
  <si>
    <t>coal (conv pul),year=2005</t>
  </si>
  <si>
    <t>coal (conv pul),year=2010</t>
  </si>
  <si>
    <t>gas (CC),year=2005</t>
  </si>
  <si>
    <t>gas (CC),year=2010</t>
  </si>
  <si>
    <t>gas (steam/CT),year=1975</t>
  </si>
  <si>
    <t>gas (steam/CT),year=1990</t>
  </si>
  <si>
    <t>gas (steam/CT),year=2005</t>
  </si>
  <si>
    <t>gas (steam/CT),year=2010</t>
  </si>
  <si>
    <t>gas (steam/CT),year=2025</t>
  </si>
  <si>
    <t>gas (steam/CT),year=2030</t>
  </si>
  <si>
    <t>gas (steam/CT),year=2035</t>
  </si>
  <si>
    <t>gas (steam/CT),year=2040</t>
  </si>
  <si>
    <t>gas (steam/CT),year=2045</t>
  </si>
  <si>
    <t>gas (steam/CT),year=2050</t>
  </si>
  <si>
    <t>gas (steam/CT),year=2055</t>
  </si>
  <si>
    <t>gas (steam/CT),year=2060</t>
  </si>
  <si>
    <t>gas (steam/CT),year=2065</t>
  </si>
  <si>
    <t>gas (steam/CT),year=2070</t>
  </si>
  <si>
    <t>hydro</t>
  </si>
  <si>
    <t>hydro,year=1975</t>
  </si>
  <si>
    <t>hydro,year=1990</t>
  </si>
  <si>
    <t>hydro,year=2005</t>
  </si>
  <si>
    <t>hydro,year=2010</t>
  </si>
  <si>
    <t>hydro,year=2015</t>
  </si>
  <si>
    <t>hydro,year=2020</t>
  </si>
  <si>
    <t>hydro,year=2025</t>
  </si>
  <si>
    <t>hydro,year=2030</t>
  </si>
  <si>
    <t>hydro,year=2035</t>
  </si>
  <si>
    <t>hydro,year=2040</t>
  </si>
  <si>
    <t>hydro,year=2045</t>
  </si>
  <si>
    <t>hydro,year=2050</t>
  </si>
  <si>
    <t>hydro,year=2055</t>
  </si>
  <si>
    <t>hydro,year=2060</t>
  </si>
  <si>
    <t>hydro,year=2065</t>
  </si>
  <si>
    <t>hydro,year=2070</t>
  </si>
  <si>
    <t>Gen_III,year=2015</t>
  </si>
  <si>
    <t>Gen_III,year=2020</t>
  </si>
  <si>
    <t>Gen_III,year=2025</t>
  </si>
  <si>
    <t>Gen_III,year=2030</t>
  </si>
  <si>
    <t>Gen_III,year=2035</t>
  </si>
  <si>
    <t>Gen_III,year=2040</t>
  </si>
  <si>
    <t>Gen_III,year=2045</t>
  </si>
  <si>
    <t>Gen_III,year=2050</t>
  </si>
  <si>
    <t>Gen_III,year=2055</t>
  </si>
  <si>
    <t>Gen_III,year=2060</t>
  </si>
  <si>
    <t>Gen_III,year=2065</t>
  </si>
  <si>
    <t>Gen_III,year=2070</t>
  </si>
  <si>
    <t>Gen_II_LWR,year=1975</t>
  </si>
  <si>
    <t>Gen_II_LWR,year=1990</t>
  </si>
  <si>
    <t>Gen_II_LWR,year=2005</t>
  </si>
  <si>
    <t>Gen_II_LWR,year=2010</t>
  </si>
  <si>
    <t>Gen_II_LWR,year=2015</t>
  </si>
  <si>
    <t>Gen_II_LWR,year=2025</t>
  </si>
  <si>
    <t>Gen_II_LWR,year=2030</t>
  </si>
  <si>
    <t>Gen_II_LWR,year=2035</t>
  </si>
  <si>
    <t>Gen_II_LWR,year=2040</t>
  </si>
  <si>
    <t>Gen_II_LWR,year=2045</t>
  </si>
  <si>
    <t>Gen_II_LWR,year=2050</t>
  </si>
  <si>
    <t>Gen_II_LWR,year=2055</t>
  </si>
  <si>
    <t>Gen_II_LWR,year=2060</t>
  </si>
  <si>
    <t>Gen_II_LWR,year=2065</t>
  </si>
  <si>
    <t>Gen_II_LWR,year=2070</t>
  </si>
  <si>
    <t>refined liquids (CC),year=2015</t>
  </si>
  <si>
    <t>refined liquids (CC),year=2020</t>
  </si>
  <si>
    <t>refined liquids (CC),year=2025</t>
  </si>
  <si>
    <t>refined liquids (CC),year=2030</t>
  </si>
  <si>
    <t>refined liquids (CC),year=2035</t>
  </si>
  <si>
    <t>refined liquids (CC),year=2040</t>
  </si>
  <si>
    <t>refined liquids (CC),year=2045</t>
  </si>
  <si>
    <t>refined liquids (CC),year=2050</t>
  </si>
  <si>
    <t>refined liquids (CC),year=2055</t>
  </si>
  <si>
    <t>refined liquids (CC),year=2060</t>
  </si>
  <si>
    <t>refined liquids (CC),year=2065</t>
  </si>
  <si>
    <t>refined liquids (CC),year=2070</t>
  </si>
  <si>
    <t>refined liquids (steam/CT),year=1975</t>
  </si>
  <si>
    <t>refined liquids (steam/CT),year=1990</t>
  </si>
  <si>
    <t>refined liquids (steam/CT),year=2005</t>
  </si>
  <si>
    <t>refined liquids (steam/CT),year=2010</t>
  </si>
  <si>
    <t>refined liquids (steam/CT),year=2015</t>
  </si>
  <si>
    <t>refined liquids (steam/CT),year=2020</t>
  </si>
  <si>
    <t>refined liquids (steam/CT),year=2025</t>
  </si>
  <si>
    <t>refined liquids (steam/CT),year=2030</t>
  </si>
  <si>
    <t>refined liquids (steam/CT),year=2035</t>
  </si>
  <si>
    <t>refined liquids (steam/CT),year=2040</t>
  </si>
  <si>
    <t>refined liquids (steam/CT),year=2045</t>
  </si>
  <si>
    <t>refined liquids (steam/CT),year=2050</t>
  </si>
  <si>
    <t>refined liquids (steam/CT),year=2055</t>
  </si>
  <si>
    <t>refined liquids (steam/CT),year=2060</t>
  </si>
  <si>
    <t>refined liquids (steam/CT),year=2065</t>
  </si>
  <si>
    <t>refined liquids (steam/CT),year=2070</t>
  </si>
  <si>
    <t>CSP,year=2015</t>
  </si>
  <si>
    <t>CSP,year=2020</t>
  </si>
  <si>
    <t>CSP,year=2025</t>
  </si>
  <si>
    <t>CSP,year=2030</t>
  </si>
  <si>
    <t>CSP,year=2035</t>
  </si>
  <si>
    <t>CSP,year=2040</t>
  </si>
  <si>
    <t>CSP,year=2045</t>
  </si>
  <si>
    <t>CSP,year=2050</t>
  </si>
  <si>
    <t>CSP,year=2055</t>
  </si>
  <si>
    <t>CSP,year=2060</t>
  </si>
  <si>
    <t>CSP,year=2065</t>
  </si>
  <si>
    <t>CSP,year=2070</t>
  </si>
  <si>
    <t>CSP_storage,year=2025</t>
  </si>
  <si>
    <t>CSP_storage,year=2030</t>
  </si>
  <si>
    <t>CSP_storage,year=2035</t>
  </si>
  <si>
    <t>CSP_storage,year=2040</t>
  </si>
  <si>
    <t>CSP_storage,year=2045</t>
  </si>
  <si>
    <t>CSP_storage,year=2050</t>
  </si>
  <si>
    <t>CSP_storage,year=2055</t>
  </si>
  <si>
    <t>CSP_storage,year=2060</t>
  </si>
  <si>
    <t>CSP_storage,year=2065</t>
  </si>
  <si>
    <t>CSP_storage,year=2070</t>
  </si>
  <si>
    <t>PV,year=2005</t>
  </si>
  <si>
    <t>PV,year=2010</t>
  </si>
  <si>
    <t>PV,year=2015</t>
  </si>
  <si>
    <t>PV,year=2020</t>
  </si>
  <si>
    <t>PV,year=2025</t>
  </si>
  <si>
    <t>PV,year=2030</t>
  </si>
  <si>
    <t>PV,year=2035</t>
  </si>
  <si>
    <t>PV,year=2040</t>
  </si>
  <si>
    <t>PV,year=2045</t>
  </si>
  <si>
    <t>PV,year=2050</t>
  </si>
  <si>
    <t>PV,year=2055</t>
  </si>
  <si>
    <t>PV,year=2060</t>
  </si>
  <si>
    <t>PV,year=2065</t>
  </si>
  <si>
    <t>PV,year=2070</t>
  </si>
  <si>
    <t>PV_storage,year=2015</t>
  </si>
  <si>
    <t>PV_storage,year=2020</t>
  </si>
  <si>
    <t>PV_storage,year=2025</t>
  </si>
  <si>
    <t>PV_storage,year=2030</t>
  </si>
  <si>
    <t>PV_storage,year=2035</t>
  </si>
  <si>
    <t>PV_storage,year=2040</t>
  </si>
  <si>
    <t>PV_storage,year=2045</t>
  </si>
  <si>
    <t>PV_storage,year=2050</t>
  </si>
  <si>
    <t>PV_storage,year=2055</t>
  </si>
  <si>
    <t>PV_storage,year=2060</t>
  </si>
  <si>
    <t>PV_storage,year=2065</t>
  </si>
  <si>
    <t>PV_storage,year=2070</t>
  </si>
  <si>
    <t>offshore,year=2015</t>
  </si>
  <si>
    <t>offshore,year=2020</t>
  </si>
  <si>
    <t>offshore,year=2025</t>
  </si>
  <si>
    <t>offshore,year=2030</t>
  </si>
  <si>
    <t>offshore,year=2035</t>
  </si>
  <si>
    <t>offshore,year=2040</t>
  </si>
  <si>
    <t>offshore,year=2045</t>
  </si>
  <si>
    <t>offshore,year=2050</t>
  </si>
  <si>
    <t>offshore,year=2055</t>
  </si>
  <si>
    <t>offshore,year=2060</t>
  </si>
  <si>
    <t>offshore,year=2065</t>
  </si>
  <si>
    <t>offshore,year=2070</t>
  </si>
  <si>
    <t>offshore_storage,year=2015</t>
  </si>
  <si>
    <t>offshore_storage,year=2020</t>
  </si>
  <si>
    <t>offshore_storage,year=2025</t>
  </si>
  <si>
    <t>offshore_storage,year=2030</t>
  </si>
  <si>
    <t>offshore_storage,year=2035</t>
  </si>
  <si>
    <t>offshore_storage,year=2040</t>
  </si>
  <si>
    <t>offshore_storage,year=2045</t>
  </si>
  <si>
    <t>offshore_storage,year=2050</t>
  </si>
  <si>
    <t>offshore_storage,year=2055</t>
  </si>
  <si>
    <t>offshore_storage,year=2060</t>
  </si>
  <si>
    <t>offshore_storage,year=2065</t>
  </si>
  <si>
    <t>offshore_storage,year=2070</t>
  </si>
  <si>
    <t>onshore,year=1990</t>
  </si>
  <si>
    <t>onshore,year=2005</t>
  </si>
  <si>
    <t>onshore,year=2010</t>
  </si>
  <si>
    <t>onshore,year=2015</t>
  </si>
  <si>
    <t>onshore,year=2020</t>
  </si>
  <si>
    <t>onshore,year=2025</t>
  </si>
  <si>
    <t>onshore,year=2030</t>
  </si>
  <si>
    <t>onshore,year=2035</t>
  </si>
  <si>
    <t>onshore,year=2040</t>
  </si>
  <si>
    <t>onshore,year=2045</t>
  </si>
  <si>
    <t>onshore,year=2050</t>
  </si>
  <si>
    <t>onshore,year=2055</t>
  </si>
  <si>
    <t>onshore,year=2060</t>
  </si>
  <si>
    <t>onshore,year=2065</t>
  </si>
  <si>
    <t>onshore,year=2070</t>
  </si>
  <si>
    <t>onshore_storage,year=2015</t>
  </si>
  <si>
    <t>onshore_storage,year=2020</t>
  </si>
  <si>
    <t>onshore_storage,year=2025</t>
  </si>
  <si>
    <t>onshore_storage,year=2030</t>
  </si>
  <si>
    <t>onshore_storage,year=2035</t>
  </si>
  <si>
    <t>onshore_storage,year=2040</t>
  </si>
  <si>
    <t>onshore_storage,year=2045</t>
  </si>
  <si>
    <t>onshore_storage,year=2050</t>
  </si>
  <si>
    <t>onshore_storage,year=2055</t>
  </si>
  <si>
    <t>onshore_storage,year=2060</t>
  </si>
  <si>
    <t>onshore_storage,year=2065</t>
  </si>
  <si>
    <t>onshore_storage,year=2070</t>
  </si>
  <si>
    <t>biomass (IGCC CCS),year=2045</t>
  </si>
  <si>
    <t>biomass (IGCC CCS),year=2050</t>
  </si>
  <si>
    <t>biomass (IGCC CCS),year=2055</t>
  </si>
  <si>
    <t>biomass (IGCC CCS),year=2060</t>
  </si>
  <si>
    <t>biomass (IGCC CCS),year=2065</t>
  </si>
  <si>
    <t>biomass (conv CCS),year=2045</t>
  </si>
  <si>
    <t>biomass (conv CCS),year=2050</t>
  </si>
  <si>
    <t>biomass (conv CCS),year=2055</t>
  </si>
  <si>
    <t>biomass (conv CCS),year=2060</t>
  </si>
  <si>
    <t>biomass (conv CCS),year=2065</t>
  </si>
  <si>
    <t>coal (IGCC CCS),year=2045</t>
  </si>
  <si>
    <t>coal (IGCC CCS),year=2050</t>
  </si>
  <si>
    <t>coal (IGCC CCS),year=2055</t>
  </si>
  <si>
    <t>coal (IGCC CCS),year=2060</t>
  </si>
  <si>
    <t>coal (IGCC CCS),year=2065</t>
  </si>
  <si>
    <t>coal (conv pul CCS),year=2045</t>
  </si>
  <si>
    <t>coal (conv pul CCS),year=2050</t>
  </si>
  <si>
    <t>coal (conv pul CCS),year=2055</t>
  </si>
  <si>
    <t>coal (conv pul CCS),year=2060</t>
  </si>
  <si>
    <t>coal (conv pul CCS),year=2065</t>
  </si>
  <si>
    <t>gas (CC CCS),year=2045</t>
  </si>
  <si>
    <t>gas (CC CCS),year=2050</t>
  </si>
  <si>
    <t>gas (CC CCS),year=2055</t>
  </si>
  <si>
    <t>gas (CC CCS),year=2060</t>
  </si>
  <si>
    <t>gas (CC CCS),year=2065</t>
  </si>
  <si>
    <t>refined liquids (CC CCS),year=2045</t>
  </si>
  <si>
    <t>refined liquids (CC CCS),year=2050</t>
  </si>
  <si>
    <t>refined liquids (CC CCS),year=2055</t>
  </si>
  <si>
    <t>refined liquids (CC CCS),year=2060</t>
  </si>
  <si>
    <t>refined liquids (CC CCS),year=2065</t>
  </si>
  <si>
    <t>Offshore</t>
  </si>
  <si>
    <t>New Installations-BAU</t>
  </si>
  <si>
    <t>1 GW to MW</t>
  </si>
  <si>
    <t>cr rupees/MW</t>
  </si>
  <si>
    <t>Source</t>
  </si>
  <si>
    <t>Optimal_mix_report__2029_30_Version_2.0__For_Uploading.pdf (cea.nic.in)</t>
  </si>
  <si>
    <t>https://cea.nic.in/wp-content/uploads/irp/2022/02/First_Indian_Technology_Catalogue_Generation_and_Storage_of_ElectricityExcel.xlsx</t>
  </si>
  <si>
    <t>Cost of Installations-NZ 2070</t>
  </si>
  <si>
    <t>In cr rupees</t>
  </si>
  <si>
    <t>Cost of Installations-BAU</t>
  </si>
  <si>
    <t>Costs of technologies</t>
  </si>
  <si>
    <t>GCAM Ratio of coal to RL</t>
  </si>
  <si>
    <t>Reference,date=2024-26-6T12:38:11+05:30</t>
  </si>
  <si>
    <t>Reference-BAU (27 June)</t>
  </si>
  <si>
    <t>Total Capacity-BAU</t>
  </si>
  <si>
    <t>NZ70_Trn_prcElas0.25,date=2024-28-6T00:33:58-019:30</t>
  </si>
  <si>
    <t>NZ50_Trn_prcElas0.25,date=2024-28-6T05:36:38+05:30</t>
  </si>
  <si>
    <t>biomass (IGCC CCS),year=2035</t>
  </si>
  <si>
    <t>biomass (IGCC CCS),year=2040</t>
  </si>
  <si>
    <t>biomass (conv CCS),year=2035</t>
  </si>
  <si>
    <t>biomass (conv CCS),year=2040</t>
  </si>
  <si>
    <t>coal (IGCC CCS),year=2035</t>
  </si>
  <si>
    <t>coal (IGCC CCS),year=2040</t>
  </si>
  <si>
    <t>coal (conv pul CCS),year=2035</t>
  </si>
  <si>
    <t>coal (conv pul CCS),year=2040</t>
  </si>
  <si>
    <t>gas (CC CCS),year=2035</t>
  </si>
  <si>
    <t>gas (CC CCS),year=2040</t>
  </si>
  <si>
    <t>refined liquids (CC CCS),year=2035</t>
  </si>
  <si>
    <t>refined liquids (CC CCS),year=2040</t>
  </si>
  <si>
    <t>Cost of New Installations-BAU</t>
  </si>
  <si>
    <t>Cost of New Installations-NZ 2070</t>
  </si>
  <si>
    <t>Cost of New Installations-NZ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</si>
</sst>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0" fillId="0" borderId="22" xfId="0" applyBorder="1"/>
    <xf numFmtId="0" fontId="0" fillId="0" borderId="23" xfId="0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2" fillId="0" borderId="0" xfId="0" applyFont="1"/>
    <xf numFmtId="2" fontId="0" fillId="0" borderId="11" xfId="0" applyNumberFormat="1" applyBorder="1"/>
    <xf numFmtId="2" fontId="0" fillId="0" borderId="3" xfId="0" applyNumberFormat="1" applyBorder="1"/>
    <xf numFmtId="2" fontId="0" fillId="0" borderId="5" xfId="0" applyNumberFormat="1" applyBorder="1"/>
    <xf numFmtId="0" fontId="0" fillId="0" borderId="24" xfId="0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0" fontId="0" fillId="0" borderId="28" xfId="0" applyBorder="1"/>
    <xf numFmtId="0" fontId="0" fillId="0" borderId="26" xfId="0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27" xfId="0" applyBorder="1"/>
    <xf numFmtId="2" fontId="0" fillId="0" borderId="17" xfId="0" applyNumberFormat="1" applyBorder="1"/>
    <xf numFmtId="2" fontId="0" fillId="0" borderId="31" xfId="0" applyNumberFormat="1" applyBorder="1"/>
    <xf numFmtId="0" fontId="0" fillId="2" borderId="0" xfId="0" applyFill="1"/>
    <xf numFmtId="11" fontId="0" fillId="2" borderId="0" xfId="0" applyNumberFormat="1" applyFill="1"/>
    <xf numFmtId="2" fontId="0" fillId="0" borderId="24" xfId="0" applyNumberFormat="1" applyBorder="1"/>
    <xf numFmtId="2" fontId="0" fillId="0" borderId="2" xfId="0" applyNumberFormat="1" applyBorder="1"/>
    <xf numFmtId="0" fontId="3" fillId="0" borderId="0" xfId="1"/>
    <xf numFmtId="0" fontId="1" fillId="0" borderId="0" xfId="0" applyFont="1" applyBorder="1"/>
    <xf numFmtId="0" fontId="1" fillId="0" borderId="2" xfId="0" applyFont="1" applyFill="1" applyBorder="1"/>
    <xf numFmtId="2" fontId="1" fillId="0" borderId="22" xfId="0" applyNumberFormat="1" applyFont="1" applyBorder="1"/>
    <xf numFmtId="2" fontId="1" fillId="0" borderId="2" xfId="0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0" fillId="0" borderId="29" xfId="0" applyBorder="1"/>
    <xf numFmtId="0" fontId="0" fillId="0" borderId="30" xfId="0" applyBorder="1"/>
    <xf numFmtId="0" fontId="0" fillId="0" borderId="0" xfId="0" applyFill="1"/>
    <xf numFmtId="0" fontId="0" fillId="3" borderId="0" xfId="0" applyFill="1"/>
    <xf numFmtId="11" fontId="0" fillId="3" borderId="0" xfId="0" applyNumberFormat="1" applyFill="1"/>
    <xf numFmtId="164" fontId="0" fillId="0" borderId="0" xfId="0" applyNumberFormat="1" applyFill="1"/>
    <xf numFmtId="11" fontId="0" fillId="0" borderId="0" xfId="0" applyNumberFormat="1" applyFill="1"/>
    <xf numFmtId="9" fontId="0" fillId="0" borderId="0" xfId="2" applyFont="1"/>
    <xf numFmtId="0" fontId="1" fillId="0" borderId="0" xfId="0" applyFont="1" applyFill="1" applyBorder="1"/>
    <xf numFmtId="11" fontId="0" fillId="4" borderId="0" xfId="0" applyNumberFormat="1" applyFill="1"/>
    <xf numFmtId="0" fontId="0" fillId="4" borderId="0" xfId="0" applyFill="1"/>
    <xf numFmtId="165" fontId="0" fillId="0" borderId="0" xfId="0" applyNumberFormat="1"/>
    <xf numFmtId="165" fontId="0" fillId="3" borderId="0" xfId="0" applyNumberFormat="1" applyFill="1"/>
    <xf numFmtId="2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kula%20Dutt/Downloads/RV-GJNZ%20Installed%20capacities-28%20Jun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Cost"/>
      <sheetName val="Potential"/>
      <sheetName val="NZ50"/>
      <sheetName val="BAU"/>
      <sheetName val="NZ70"/>
    </sheetNames>
    <sheetDataSet>
      <sheetData sheetId="0" refreshError="1"/>
      <sheetData sheetId="1" refreshError="1"/>
      <sheetData sheetId="2" refreshError="1">
        <row r="61">
          <cell r="K61">
            <v>8.5396299999999994E-3</v>
          </cell>
        </row>
        <row r="62">
          <cell r="L62">
            <v>1.64972E-2</v>
          </cell>
        </row>
        <row r="63">
          <cell r="M63">
            <v>1.2771599999999999E-2</v>
          </cell>
        </row>
        <row r="64">
          <cell r="N64">
            <v>1.9056099999999999E-2</v>
          </cell>
        </row>
        <row r="65">
          <cell r="O65">
            <v>2.3780599999999999E-2</v>
          </cell>
        </row>
        <row r="66">
          <cell r="P66">
            <v>3.9848599999999998E-2</v>
          </cell>
        </row>
        <row r="67">
          <cell r="Q67">
            <v>4.3027299999999997E-2</v>
          </cell>
        </row>
        <row r="68">
          <cell r="R68">
            <v>2.2543899999999999E-2</v>
          </cell>
        </row>
        <row r="69">
          <cell r="S69">
            <v>2.2598300000000002E-2</v>
          </cell>
        </row>
        <row r="70">
          <cell r="T70">
            <v>2.9579100000000001E-2</v>
          </cell>
        </row>
        <row r="71">
          <cell r="U71">
            <v>3.18383E-2</v>
          </cell>
        </row>
        <row r="77">
          <cell r="L77">
            <v>0.27228599999999997</v>
          </cell>
        </row>
        <row r="78">
          <cell r="M78">
            <v>0.22481400000000001</v>
          </cell>
        </row>
        <row r="79">
          <cell r="N79">
            <v>0.34982000000000002</v>
          </cell>
        </row>
        <row r="80">
          <cell r="O80">
            <v>0.44841999999999999</v>
          </cell>
        </row>
        <row r="81">
          <cell r="P81">
            <v>0.76105199999999995</v>
          </cell>
        </row>
        <row r="82">
          <cell r="Q82">
            <v>0.81957000000000002</v>
          </cell>
        </row>
        <row r="83">
          <cell r="R83">
            <v>0.38214700000000001</v>
          </cell>
        </row>
        <row r="84">
          <cell r="S84">
            <v>0.345142</v>
          </cell>
        </row>
        <row r="85">
          <cell r="T85">
            <v>0.40963100000000002</v>
          </cell>
        </row>
        <row r="86">
          <cell r="U86">
            <v>0.400117</v>
          </cell>
        </row>
        <row r="92">
          <cell r="L92">
            <v>8.2825200000000004E-6</v>
          </cell>
        </row>
        <row r="93">
          <cell r="M93">
            <v>1.14105E-5</v>
          </cell>
        </row>
        <row r="94">
          <cell r="N94">
            <v>1.0982299999999999E-6</v>
          </cell>
        </row>
        <row r="100">
          <cell r="K100">
            <v>2.3727700000000002E-3</v>
          </cell>
        </row>
        <row r="101">
          <cell r="L101">
            <v>1.4806500000000001E-4</v>
          </cell>
        </row>
        <row r="102">
          <cell r="M102">
            <v>1.20461E-4</v>
          </cell>
        </row>
        <row r="103">
          <cell r="N103">
            <v>1.9825300000000001E-6</v>
          </cell>
        </row>
        <row r="105">
          <cell r="K105">
            <v>8.2209099999999995E-4</v>
          </cell>
        </row>
        <row r="106">
          <cell r="L106">
            <v>3.80708E-4</v>
          </cell>
        </row>
        <row r="107">
          <cell r="M107">
            <v>1.0301900000000001E-3</v>
          </cell>
        </row>
        <row r="108">
          <cell r="N108">
            <v>3.7583899999999999E-3</v>
          </cell>
        </row>
        <row r="109">
          <cell r="O109">
            <v>5.9067499999999997E-3</v>
          </cell>
        </row>
        <row r="110">
          <cell r="P110">
            <v>1.4396000000000001E-2</v>
          </cell>
        </row>
        <row r="111">
          <cell r="Q111">
            <v>1.67794E-2</v>
          </cell>
        </row>
        <row r="112">
          <cell r="R112">
            <v>1.07601E-2</v>
          </cell>
        </row>
        <row r="113">
          <cell r="S113">
            <v>1.18986E-2</v>
          </cell>
        </row>
        <row r="114">
          <cell r="T114">
            <v>1.9133399999999998E-2</v>
          </cell>
        </row>
        <row r="115">
          <cell r="U115">
            <v>2.1741799999999999E-2</v>
          </cell>
        </row>
        <row r="116">
          <cell r="L116">
            <v>7.6537799999999998E-6</v>
          </cell>
        </row>
        <row r="117">
          <cell r="M117">
            <v>2.6360399999999999E-5</v>
          </cell>
        </row>
        <row r="118">
          <cell r="N118">
            <v>1.0047000000000001E-4</v>
          </cell>
        </row>
        <row r="119">
          <cell r="O119">
            <v>1.7744000000000001E-4</v>
          </cell>
        </row>
        <row r="120">
          <cell r="P120">
            <v>4.90407E-4</v>
          </cell>
        </row>
        <row r="121">
          <cell r="Q121">
            <v>7.0287500000000005E-4</v>
          </cell>
        </row>
        <row r="122">
          <cell r="R122">
            <v>4.3549000000000002E-4</v>
          </cell>
        </row>
        <row r="123">
          <cell r="S123">
            <v>4.6135799999999998E-4</v>
          </cell>
        </row>
        <row r="124">
          <cell r="T124">
            <v>6.9906299999999998E-4</v>
          </cell>
        </row>
        <row r="125">
          <cell r="U125">
            <v>8.1488800000000005E-4</v>
          </cell>
        </row>
        <row r="129">
          <cell r="K129">
            <v>7.8205199999999992E-3</v>
          </cell>
        </row>
        <row r="130">
          <cell r="L130">
            <v>0.14277200000000001</v>
          </cell>
        </row>
        <row r="131">
          <cell r="M131">
            <v>0.31008799999999997</v>
          </cell>
        </row>
        <row r="132">
          <cell r="N132">
            <v>0.88897499999999996</v>
          </cell>
        </row>
        <row r="133">
          <cell r="O133">
            <v>1.19801</v>
          </cell>
        </row>
        <row r="134">
          <cell r="P134">
            <v>1.7171000000000001</v>
          </cell>
        </row>
        <row r="135">
          <cell r="Q135">
            <v>1.93275</v>
          </cell>
        </row>
        <row r="136">
          <cell r="R136">
            <v>0.86955000000000005</v>
          </cell>
        </row>
        <row r="137">
          <cell r="S137">
            <v>0.83391300000000002</v>
          </cell>
        </row>
        <row r="138">
          <cell r="T138">
            <v>0.91883099999999995</v>
          </cell>
        </row>
        <row r="139">
          <cell r="U139">
            <v>0.911138</v>
          </cell>
        </row>
        <row r="141">
          <cell r="K141">
            <v>5.4743299999999998E-6</v>
          </cell>
        </row>
        <row r="142">
          <cell r="L142">
            <v>5.8706899999999995E-7</v>
          </cell>
        </row>
        <row r="143">
          <cell r="M143">
            <v>9.0244299999999995E-7</v>
          </cell>
        </row>
        <row r="144">
          <cell r="N144">
            <v>2.1005500000000002E-6</v>
          </cell>
        </row>
        <row r="145">
          <cell r="O145">
            <v>3.1523400000000001E-6</v>
          </cell>
        </row>
        <row r="146">
          <cell r="P146">
            <v>7.59501E-6</v>
          </cell>
        </row>
        <row r="147">
          <cell r="Q147">
            <v>9.7293899999999997E-6</v>
          </cell>
        </row>
        <row r="148">
          <cell r="R148">
            <v>5.9359299999999998E-6</v>
          </cell>
        </row>
        <row r="149">
          <cell r="S149">
            <v>6.2397499999999998E-6</v>
          </cell>
        </row>
        <row r="150">
          <cell r="T150">
            <v>9.4653400000000001E-6</v>
          </cell>
        </row>
        <row r="151">
          <cell r="U151">
            <v>1.1015900000000001E-5</v>
          </cell>
        </row>
        <row r="153">
          <cell r="K153">
            <v>2.2724599999999999E-5</v>
          </cell>
        </row>
        <row r="154">
          <cell r="L154">
            <v>6.9418299999999999E-5</v>
          </cell>
        </row>
        <row r="155">
          <cell r="M155">
            <v>6.2389800000000001E-4</v>
          </cell>
        </row>
        <row r="156">
          <cell r="N156">
            <v>1.7796000000000001E-3</v>
          </cell>
        </row>
        <row r="157">
          <cell r="O157">
            <v>2.5119399999999998E-3</v>
          </cell>
        </row>
        <row r="158">
          <cell r="P158">
            <v>1.8889099999999999E-2</v>
          </cell>
        </row>
        <row r="159">
          <cell r="Q159">
            <v>1.1893900000000001E-2</v>
          </cell>
        </row>
        <row r="160">
          <cell r="R160">
            <v>1.1447300000000001E-2</v>
          </cell>
        </row>
        <row r="161">
          <cell r="S161">
            <v>1.50317E-2</v>
          </cell>
        </row>
        <row r="162">
          <cell r="T162">
            <v>5.2736600000000002E-2</v>
          </cell>
        </row>
        <row r="163">
          <cell r="U163">
            <v>0.12249699999999999</v>
          </cell>
        </row>
        <row r="165">
          <cell r="K165">
            <v>1.1550500000000001E-5</v>
          </cell>
        </row>
        <row r="166">
          <cell r="L166">
            <v>7.5774200000000002E-6</v>
          </cell>
        </row>
        <row r="167">
          <cell r="M167">
            <v>1.43538E-5</v>
          </cell>
        </row>
        <row r="168">
          <cell r="N168">
            <v>4.06443E-5</v>
          </cell>
        </row>
        <row r="169">
          <cell r="O169">
            <v>6.2515999999999996E-5</v>
          </cell>
        </row>
        <row r="170">
          <cell r="P170">
            <v>1.6206799999999999E-4</v>
          </cell>
        </row>
        <row r="171">
          <cell r="Q171">
            <v>2.6045199999999999E-4</v>
          </cell>
        </row>
        <row r="172">
          <cell r="R172">
            <v>1.2273000000000001E-4</v>
          </cell>
        </row>
        <row r="173">
          <cell r="S173">
            <v>1.0060000000000001E-4</v>
          </cell>
        </row>
        <row r="174">
          <cell r="T174">
            <v>1.18115E-4</v>
          </cell>
        </row>
        <row r="175">
          <cell r="U175">
            <v>1.15217E-4</v>
          </cell>
        </row>
        <row r="180">
          <cell r="K180">
            <v>2.5615200000000001E-2</v>
          </cell>
        </row>
        <row r="181">
          <cell r="L181">
            <v>7.8175999999999995E-2</v>
          </cell>
        </row>
        <row r="182">
          <cell r="M182">
            <v>0.13398199999999999</v>
          </cell>
        </row>
        <row r="183">
          <cell r="N183">
            <v>0.31597999999999998</v>
          </cell>
        </row>
        <row r="184">
          <cell r="O184">
            <v>0.41384599999999999</v>
          </cell>
        </row>
        <row r="185">
          <cell r="P185">
            <v>0.28928599999999999</v>
          </cell>
        </row>
        <row r="186">
          <cell r="Q186">
            <v>8.133E-2</v>
          </cell>
        </row>
        <row r="187">
          <cell r="R187">
            <v>0.112207</v>
          </cell>
        </row>
        <row r="188">
          <cell r="S188">
            <v>0.27631299999999998</v>
          </cell>
        </row>
        <row r="189">
          <cell r="T189">
            <v>0.33016899999999999</v>
          </cell>
        </row>
        <row r="190">
          <cell r="U190">
            <v>0.214481</v>
          </cell>
        </row>
        <row r="192">
          <cell r="K192">
            <v>1.1550500000000001E-5</v>
          </cell>
        </row>
        <row r="193">
          <cell r="L193">
            <v>7.5774200000000002E-6</v>
          </cell>
        </row>
        <row r="194">
          <cell r="M194">
            <v>1.43538E-5</v>
          </cell>
        </row>
        <row r="195">
          <cell r="N195">
            <v>4.06443E-5</v>
          </cell>
        </row>
        <row r="196">
          <cell r="O196">
            <v>6.2515999999999996E-5</v>
          </cell>
        </row>
        <row r="197">
          <cell r="P197">
            <v>1.6206799999999999E-4</v>
          </cell>
        </row>
        <row r="198">
          <cell r="Q198">
            <v>2.6045199999999999E-4</v>
          </cell>
        </row>
        <row r="199">
          <cell r="R199">
            <v>1.2273000000000001E-4</v>
          </cell>
        </row>
        <row r="200">
          <cell r="S200">
            <v>1.0060000000000001E-4</v>
          </cell>
        </row>
        <row r="201">
          <cell r="T201">
            <v>1.18115E-4</v>
          </cell>
        </row>
        <row r="202">
          <cell r="U202">
            <v>1.15217E-4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ea.nic.in/wp-content/uploads/irp/2023/05/Optimal_mix_report__2029_30_Version_2.0__For_Uploading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AN64"/>
  <sheetViews>
    <sheetView topLeftCell="F1" workbookViewId="0">
      <selection activeCell="N33" sqref="N33"/>
    </sheetView>
  </sheetViews>
  <sheetFormatPr defaultRowHeight="15" x14ac:dyDescent="0.25"/>
  <cols>
    <col min="2" max="2" width="10.42578125" bestFit="1" customWidth="1"/>
    <col min="4" max="4" width="10.7109375" customWidth="1"/>
    <col min="5" max="5" width="12.5703125" customWidth="1"/>
    <col min="9" max="9" width="12" customWidth="1"/>
    <col min="11" max="11" width="12" customWidth="1"/>
    <col min="12" max="12" width="10.42578125" bestFit="1" customWidth="1"/>
    <col min="14" max="14" width="12.140625" customWidth="1"/>
    <col min="16" max="16" width="11.5703125" customWidth="1"/>
    <col min="17" max="17" width="12" customWidth="1"/>
    <col min="18" max="18" width="10" customWidth="1"/>
    <col min="19" max="19" width="10.5703125" customWidth="1"/>
    <col min="21" max="21" width="11.5703125" customWidth="1"/>
    <col min="23" max="23" width="13.42578125" customWidth="1"/>
    <col min="25" max="25" width="14.140625" customWidth="1"/>
    <col min="27" max="27" width="10.42578125" customWidth="1"/>
    <col min="28" max="28" width="13.28515625" customWidth="1"/>
  </cols>
  <sheetData>
    <row r="2" spans="1:40" ht="15.75" thickBot="1" x14ac:dyDescent="0.3">
      <c r="B2" t="s">
        <v>330</v>
      </c>
      <c r="N2" t="s">
        <v>329</v>
      </c>
    </row>
    <row r="3" spans="1:40" ht="15.75" thickBot="1" x14ac:dyDescent="0.3">
      <c r="A3" s="7" t="s">
        <v>29</v>
      </c>
      <c r="B3" s="13" t="s">
        <v>16</v>
      </c>
      <c r="C3" s="13" t="s">
        <v>15</v>
      </c>
      <c r="D3" s="13" t="s">
        <v>19</v>
      </c>
      <c r="E3" s="14" t="s">
        <v>20</v>
      </c>
      <c r="F3" s="29" t="s">
        <v>31</v>
      </c>
      <c r="G3" s="13" t="s">
        <v>9</v>
      </c>
      <c r="H3" s="13" t="s">
        <v>10</v>
      </c>
      <c r="I3" s="13" t="s">
        <v>32</v>
      </c>
      <c r="J3" s="14" t="s">
        <v>33</v>
      </c>
      <c r="M3" s="7" t="s">
        <v>29</v>
      </c>
      <c r="N3" s="13" t="s">
        <v>16</v>
      </c>
      <c r="O3" s="13" t="s">
        <v>15</v>
      </c>
      <c r="P3" s="13" t="s">
        <v>19</v>
      </c>
      <c r="Q3" s="14" t="s">
        <v>20</v>
      </c>
      <c r="R3" s="40" t="s">
        <v>31</v>
      </c>
      <c r="S3" s="36" t="s">
        <v>9</v>
      </c>
      <c r="T3" s="36" t="s">
        <v>10</v>
      </c>
      <c r="U3" s="36" t="s">
        <v>32</v>
      </c>
      <c r="V3" s="37" t="s">
        <v>33</v>
      </c>
      <c r="Y3" t="s">
        <v>302</v>
      </c>
      <c r="Z3">
        <v>1000</v>
      </c>
      <c r="AB3" t="s">
        <v>304</v>
      </c>
    </row>
    <row r="4" spans="1:40" ht="15.75" thickBot="1" x14ac:dyDescent="0.3">
      <c r="A4" s="11">
        <v>2020</v>
      </c>
      <c r="B4" s="21">
        <f>Potential!X18</f>
        <v>1.5499192640239723</v>
      </c>
      <c r="C4" s="21">
        <f>Potential!Y18</f>
        <v>8.9890816162730272E-2</v>
      </c>
      <c r="D4" s="21">
        <f>Potential!Z18</f>
        <v>2.0588354187475537E-3</v>
      </c>
      <c r="E4" s="21">
        <f>Potential!AA18</f>
        <v>3.384386369178082</v>
      </c>
      <c r="F4" s="21">
        <f>Potential!AB18</f>
        <v>6.0761356966438355E-2</v>
      </c>
      <c r="G4" s="21">
        <f>Potential!AC18</f>
        <v>1.2681275325342465E-2</v>
      </c>
      <c r="H4" s="21">
        <f>Potential!AD18</f>
        <v>0</v>
      </c>
      <c r="I4" s="21">
        <f>Potential!AE18</f>
        <v>0.30087768064611869</v>
      </c>
      <c r="J4" s="22">
        <f>Potential!AF18</f>
        <v>0.26797950629638645</v>
      </c>
      <c r="M4" s="11">
        <v>2020</v>
      </c>
      <c r="N4" s="34">
        <f>Potential!AI18</f>
        <v>1.509624042636986</v>
      </c>
      <c r="O4" s="34">
        <f>Potential!AJ18</f>
        <v>8.7553804306565897E-2</v>
      </c>
      <c r="P4" s="34">
        <f>Potential!AK18</f>
        <v>2.0053092855968689E-3</v>
      </c>
      <c r="Q4" s="34">
        <f>Potential!AL18</f>
        <v>3.2964049017979451</v>
      </c>
      <c r="R4" s="34">
        <f>Potential!AM18</f>
        <v>5.9187282766438351E-2</v>
      </c>
      <c r="S4" s="34">
        <f>Potential!AN18</f>
        <v>1.2354400193493152E-2</v>
      </c>
      <c r="T4" s="34">
        <f>Potential!AO18</f>
        <v>0</v>
      </c>
      <c r="U4" s="34">
        <f>Potential!AP18</f>
        <v>0.29305698832420085</v>
      </c>
      <c r="V4" s="30">
        <f>Potential!AQ18</f>
        <v>0.26100025706329716</v>
      </c>
      <c r="AB4" s="47" t="s">
        <v>305</v>
      </c>
    </row>
    <row r="5" spans="1:40" ht="15.75" thickBot="1" x14ac:dyDescent="0.3">
      <c r="A5" s="11">
        <v>2025</v>
      </c>
      <c r="B5" s="21">
        <f>Potential!X19</f>
        <v>25.151504351598177</v>
      </c>
      <c r="C5" s="21">
        <f>Potential!Y19</f>
        <v>3.7725538913527396E-2</v>
      </c>
      <c r="D5" s="21">
        <f>Potential!Z19</f>
        <v>6.2892572256164382E-3</v>
      </c>
      <c r="E5" s="21">
        <f>Potential!AA19</f>
        <v>10.328937068493149</v>
      </c>
      <c r="F5" s="21">
        <f>Potential!AB19</f>
        <v>2.4346407642791092</v>
      </c>
      <c r="G5" s="21">
        <f>Potential!AC19</f>
        <v>2.8260085974657536</v>
      </c>
      <c r="H5" s="21">
        <f>Potential!AD19</f>
        <v>0.35408906067548424</v>
      </c>
      <c r="I5" s="21">
        <f>Potential!AE19</f>
        <v>10.174728814429223</v>
      </c>
      <c r="J5" s="22">
        <f>Potential!AF19</f>
        <v>1.7095681837921591E-2</v>
      </c>
      <c r="M5" s="11">
        <v>2025</v>
      </c>
      <c r="N5" s="34">
        <f>Potential!AI19</f>
        <v>25.362902981735157</v>
      </c>
      <c r="O5" s="34">
        <f>Potential!AJ19</f>
        <v>3.8042636858732874E-2</v>
      </c>
      <c r="P5" s="34">
        <f>Potential!AK19</f>
        <v>6.3421310429941291E-3</v>
      </c>
      <c r="Q5" s="34">
        <f>Potential!AL19</f>
        <v>10.415769055821919</v>
      </c>
      <c r="R5" s="34">
        <f>Potential!AM19</f>
        <v>2.4525550541445202</v>
      </c>
      <c r="S5" s="34">
        <f>Potential!AN19</f>
        <v>2.8502771602054797</v>
      </c>
      <c r="T5" s="34">
        <f>Potential!AO19</f>
        <v>0.35704791253660845</v>
      </c>
      <c r="U5" s="34">
        <f>Potential!AP19</f>
        <v>10.260302979908674</v>
      </c>
      <c r="V5" s="30">
        <f>Potential!AQ19</f>
        <v>1.7240303650082663E-2</v>
      </c>
      <c r="AB5" t="s">
        <v>306</v>
      </c>
    </row>
    <row r="6" spans="1:40" ht="15.75" thickBot="1" x14ac:dyDescent="0.3">
      <c r="A6" s="11">
        <v>2030</v>
      </c>
      <c r="B6" s="21">
        <f>Potential!X20</f>
        <v>51.751719806777203</v>
      </c>
      <c r="C6" s="21">
        <f>Potential!Y20</f>
        <v>9.0741981158675808E-2</v>
      </c>
      <c r="D6" s="21">
        <f>Potential!Z20</f>
        <v>5.6524792519373777E-2</v>
      </c>
      <c r="E6" s="21">
        <f>Potential!AA20</f>
        <v>17.702257039383561</v>
      </c>
      <c r="F6" s="21">
        <f>Potential!AB20</f>
        <v>2.1530582645835619</v>
      </c>
      <c r="G6" s="21">
        <f>Potential!AC20</f>
        <v>5.0178318744520549</v>
      </c>
      <c r="H6" s="21">
        <f>Potential!AD20</f>
        <v>0.21646855245630614</v>
      </c>
      <c r="I6" s="21">
        <f>Potential!AE20</f>
        <v>8.3708783967123281</v>
      </c>
      <c r="J6" s="22">
        <f>Potential!AF20</f>
        <v>1.441937299350496E-2</v>
      </c>
      <c r="M6" s="11">
        <v>2030</v>
      </c>
      <c r="N6" s="34">
        <f>Potential!AI20</f>
        <v>52.706685302811813</v>
      </c>
      <c r="O6" s="34">
        <f>Potential!AJ20</f>
        <v>9.2415553647260257E-2</v>
      </c>
      <c r="P6" s="34">
        <f>Potential!AK20</f>
        <v>5.756786356027397E-2</v>
      </c>
      <c r="Q6" s="34">
        <f>Potential!AL20</f>
        <v>18.028867922945203</v>
      </c>
      <c r="R6" s="34">
        <f>Potential!AM20</f>
        <v>2.1880084830061644</v>
      </c>
      <c r="S6" s="34">
        <f>Potential!AN20</f>
        <v>5.1107679972260271</v>
      </c>
      <c r="T6" s="34">
        <f>Potential!AO20</f>
        <v>0.22044539806565899</v>
      </c>
      <c r="U6" s="34">
        <f>Potential!AP20</f>
        <v>8.5253262358904109</v>
      </c>
      <c r="V6" s="30">
        <f>Potential!AQ20</f>
        <v>1.4686008627775153E-2</v>
      </c>
    </row>
    <row r="7" spans="1:40" ht="15.75" thickBot="1" x14ac:dyDescent="0.3">
      <c r="A7" s="11">
        <v>2035</v>
      </c>
      <c r="B7" s="21">
        <f>Potential!X21</f>
        <v>95.710340375991336</v>
      </c>
      <c r="C7" s="21">
        <f>Potential!Y21</f>
        <v>0.19220416301712329</v>
      </c>
      <c r="D7" s="21">
        <f>Potential!Z21</f>
        <v>0.10400993801565558</v>
      </c>
      <c r="E7" s="21">
        <f>Potential!AA21</f>
        <v>26.932185479452052</v>
      </c>
      <c r="F7" s="21">
        <f>Potential!AB21</f>
        <v>2.4117152170366434</v>
      </c>
      <c r="G7" s="21">
        <f>Potential!AC21</f>
        <v>0</v>
      </c>
      <c r="H7" s="21">
        <f>Potential!AD21</f>
        <v>0</v>
      </c>
      <c r="I7" s="21">
        <f>Potential!AE21</f>
        <v>8.3862646936758001</v>
      </c>
      <c r="J7" s="22">
        <f>Potential!AF21</f>
        <v>1.4794477993859238E-2</v>
      </c>
      <c r="M7" s="11">
        <v>2035</v>
      </c>
      <c r="N7" s="34">
        <f>Potential!AI21</f>
        <v>77.188816290194652</v>
      </c>
      <c r="O7" s="34">
        <f>Potential!AJ21</f>
        <v>0.15500936678938354</v>
      </c>
      <c r="P7" s="34">
        <f>Potential!AK21</f>
        <v>8.3882553641095897E-2</v>
      </c>
      <c r="Q7" s="34">
        <f>Potential!AL21</f>
        <v>21.720284377568493</v>
      </c>
      <c r="R7" s="34">
        <f>Potential!AM21</f>
        <v>1.8449801704294517</v>
      </c>
      <c r="S7" s="34">
        <f>Potential!AN21</f>
        <v>4.1023225419520539</v>
      </c>
      <c r="T7" s="34">
        <f>Potential!AO21</f>
        <v>0.26062170772319326</v>
      </c>
      <c r="U7" s="34">
        <f>Potential!AP21</f>
        <v>6.763854196894977</v>
      </c>
      <c r="V7" s="30">
        <f>Potential!AQ21</f>
        <v>1.1944642219414266E-2</v>
      </c>
      <c r="Z7" s="1"/>
      <c r="AA7" s="1"/>
      <c r="AB7" t="s">
        <v>310</v>
      </c>
      <c r="AC7" s="1"/>
      <c r="AD7" s="1"/>
      <c r="AE7" s="1"/>
      <c r="AF7" s="1"/>
      <c r="AG7" s="1"/>
      <c r="AH7" s="1"/>
      <c r="AI7" s="1"/>
      <c r="AJ7" s="1"/>
    </row>
    <row r="8" spans="1:40" ht="15.75" thickBot="1" x14ac:dyDescent="0.3">
      <c r="A8" s="11">
        <v>2040</v>
      </c>
      <c r="B8" s="21">
        <f>Potential!X22</f>
        <v>86.157572848972606</v>
      </c>
      <c r="C8" s="21">
        <f>Potential!Y22</f>
        <v>0.2022828192074364</v>
      </c>
      <c r="D8" s="21">
        <f>Potential!Z22</f>
        <v>0.10322897107632095</v>
      </c>
      <c r="E8" s="21">
        <f>Potential!AA22</f>
        <v>24.802344280821913</v>
      </c>
      <c r="F8" s="21">
        <f>Potential!AB22</f>
        <v>2.0863034393547948</v>
      </c>
      <c r="G8" s="21">
        <f>Potential!AC22</f>
        <v>0</v>
      </c>
      <c r="H8" s="21">
        <f>Potential!AD22</f>
        <v>0</v>
      </c>
      <c r="I8" s="21">
        <f>Potential!AE22</f>
        <v>7.5520328494977171</v>
      </c>
      <c r="J8" s="22">
        <f>Potential!AF22</f>
        <v>1.3621182793363251E-2</v>
      </c>
      <c r="M8" s="11">
        <v>2040</v>
      </c>
      <c r="N8" s="34">
        <f>Potential!AI22</f>
        <v>69.038564630136989</v>
      </c>
      <c r="O8" s="34">
        <f>Potential!AJ22</f>
        <v>0.16209065465264189</v>
      </c>
      <c r="P8" s="34">
        <f>Potential!AK22</f>
        <v>8.2717626389823884E-2</v>
      </c>
      <c r="Q8" s="34">
        <f>Potential!AL22</f>
        <v>19.874245839897259</v>
      </c>
      <c r="R8" s="34">
        <f>Potential!AM22</f>
        <v>1.6646793886284244</v>
      </c>
      <c r="S8" s="34">
        <f>Potential!AN22</f>
        <v>3.7392718195205479</v>
      </c>
      <c r="T8" s="34">
        <f>Potential!AO22</f>
        <v>0.24208678610533774</v>
      </c>
      <c r="U8" s="34">
        <f>Potential!AP22</f>
        <v>6.0523205839657521</v>
      </c>
      <c r="V8" s="30">
        <f>Potential!AQ22</f>
        <v>1.0910137509211148E-2</v>
      </c>
      <c r="Y8" s="48"/>
      <c r="AB8" s="7" t="s">
        <v>303</v>
      </c>
      <c r="AC8" s="57" t="s">
        <v>16</v>
      </c>
      <c r="AD8" s="55" t="s">
        <v>15</v>
      </c>
      <c r="AE8" s="55" t="s">
        <v>19</v>
      </c>
      <c r="AF8" s="55" t="s">
        <v>20</v>
      </c>
      <c r="AG8" s="55" t="s">
        <v>31</v>
      </c>
      <c r="AH8" s="55" t="s">
        <v>9</v>
      </c>
      <c r="AI8" s="55" t="s">
        <v>10</v>
      </c>
      <c r="AJ8" s="55" t="s">
        <v>32</v>
      </c>
      <c r="AK8" s="56" t="s">
        <v>33</v>
      </c>
    </row>
    <row r="9" spans="1:40" ht="15.75" thickBot="1" x14ac:dyDescent="0.3">
      <c r="A9" s="11">
        <v>2045</v>
      </c>
      <c r="B9" s="21">
        <f>Potential!X23</f>
        <v>122.50988513600782</v>
      </c>
      <c r="C9" s="21">
        <f>Potential!Y23</f>
        <v>0.49020675823318799</v>
      </c>
      <c r="D9" s="21">
        <f>Potential!Z23</f>
        <v>1.0128108369863014</v>
      </c>
      <c r="E9" s="21">
        <f>Potential!AA23</f>
        <v>39.276147865582189</v>
      </c>
      <c r="F9" s="21">
        <f>Potential!AB23</f>
        <v>0.85542165011815074</v>
      </c>
      <c r="G9" s="21">
        <f>Potential!AC23</f>
        <v>0</v>
      </c>
      <c r="H9" s="21">
        <f>Potential!AD23</f>
        <v>0</v>
      </c>
      <c r="I9" s="21">
        <f>Potential!AE23</f>
        <v>13.351528775433788</v>
      </c>
      <c r="J9" s="22">
        <f>Potential!AF23</f>
        <v>8.7972264250118105E-3</v>
      </c>
      <c r="M9" s="11">
        <v>2045</v>
      </c>
      <c r="N9" s="34">
        <f>Potential!AI23</f>
        <v>59.93664561056751</v>
      </c>
      <c r="O9" s="34">
        <f>Potential!AJ23</f>
        <v>0.23982694137608965</v>
      </c>
      <c r="P9" s="34">
        <f>Potential!AK23</f>
        <v>0.49550449713111538</v>
      </c>
      <c r="Q9" s="34">
        <f>Potential!AL23</f>
        <v>19.215474858732875</v>
      </c>
      <c r="R9" s="34">
        <f>Potential!AM23</f>
        <v>1.8297621643921231</v>
      </c>
      <c r="S9" s="34">
        <f>Potential!AN23</f>
        <v>4.1180823098287673</v>
      </c>
      <c r="T9" s="34">
        <f>Potential!AO23</f>
        <v>0.26306008157770433</v>
      </c>
      <c r="U9" s="34">
        <f>Potential!AP23</f>
        <v>6.567047004872145</v>
      </c>
      <c r="V9" s="30">
        <f>Potential!AQ23</f>
        <v>1.2108778676499765E-2</v>
      </c>
      <c r="Y9" s="48"/>
      <c r="AB9" s="11">
        <v>2020</v>
      </c>
      <c r="AC9" s="58">
        <v>5.4</v>
      </c>
      <c r="AD9" s="3">
        <v>3.9</v>
      </c>
      <c r="AE9" s="3">
        <v>23.1</v>
      </c>
      <c r="AF9" s="3">
        <v>6.66</v>
      </c>
      <c r="AG9" s="3">
        <v>5</v>
      </c>
      <c r="AH9" s="3">
        <v>8.3000000000000007</v>
      </c>
      <c r="AI9" s="3">
        <v>3.47</v>
      </c>
      <c r="AJ9" s="3">
        <v>19</v>
      </c>
      <c r="AK9" s="52">
        <f>AH9*$AN$10</f>
        <v>92.764705882352956</v>
      </c>
      <c r="AN9" t="s">
        <v>311</v>
      </c>
    </row>
    <row r="10" spans="1:40" ht="15.75" thickBot="1" x14ac:dyDescent="0.3">
      <c r="A10" s="11">
        <v>2050</v>
      </c>
      <c r="B10" s="21">
        <f>Potential!X24</f>
        <v>139.63653047353671</v>
      </c>
      <c r="C10" s="21">
        <f>Potential!Y24</f>
        <v>0.59265465026484021</v>
      </c>
      <c r="D10" s="21">
        <f>Potential!Z24</f>
        <v>1.1993731480626224</v>
      </c>
      <c r="E10" s="21">
        <f>Potential!AA24</f>
        <v>46.520382547945204</v>
      </c>
      <c r="F10" s="21">
        <f>Potential!AB24</f>
        <v>1.378079131047945E-6</v>
      </c>
      <c r="G10" s="21">
        <f>Potential!AC24</f>
        <v>0</v>
      </c>
      <c r="H10" s="21">
        <f>Potential!AD24</f>
        <v>0</v>
      </c>
      <c r="I10" s="21">
        <f>Potential!AE24</f>
        <v>15.262167211164384</v>
      </c>
      <c r="J10" s="22">
        <f>Potential!AF24</f>
        <v>6.1881664006849314E-5</v>
      </c>
      <c r="M10" s="11">
        <v>2050</v>
      </c>
      <c r="N10" s="34">
        <f>Potential!AI24</f>
        <v>65.251982758094641</v>
      </c>
      <c r="O10" s="34">
        <f>Potential!AJ24</f>
        <v>0.27694418473515986</v>
      </c>
      <c r="P10" s="34">
        <f>Potential!AK24</f>
        <v>0.56128148289628177</v>
      </c>
      <c r="Q10" s="34">
        <f>Potential!AL24</f>
        <v>21.887817791952056</v>
      </c>
      <c r="R10" s="34">
        <f>Potential!AM24</f>
        <v>2.072073986161644</v>
      </c>
      <c r="S10" s="34">
        <f>Potential!AN24</f>
        <v>4.6422293583561647</v>
      </c>
      <c r="T10" s="34">
        <f>Potential!AO24</f>
        <v>0.28834918942843651</v>
      </c>
      <c r="U10" s="34">
        <f>Potential!AP24</f>
        <v>7.2942744997716886</v>
      </c>
      <c r="V10" s="30">
        <f>Potential!AQ24</f>
        <v>1.3935907971185643E-2</v>
      </c>
      <c r="Y10" s="48"/>
      <c r="AB10" s="11">
        <v>2025</v>
      </c>
      <c r="AC10" s="58">
        <v>4.6500000000000004</v>
      </c>
      <c r="AD10" s="3">
        <v>3.3499999999999996</v>
      </c>
      <c r="AE10" s="3">
        <v>18.450000000000003</v>
      </c>
      <c r="AF10" s="3">
        <v>6.45</v>
      </c>
      <c r="AG10" s="3">
        <v>5</v>
      </c>
      <c r="AH10" s="3">
        <v>8.2750000000000004</v>
      </c>
      <c r="AI10" s="3">
        <v>3.47</v>
      </c>
      <c r="AJ10" s="3">
        <v>18.914999999999999</v>
      </c>
      <c r="AK10" s="52">
        <f t="shared" ref="AK10:AK19" si="0">AH10*$AN$10</f>
        <v>92.485294117647072</v>
      </c>
      <c r="AN10">
        <f>38/3.4</f>
        <v>11.176470588235295</v>
      </c>
    </row>
    <row r="11" spans="1:40" ht="15.75" thickBot="1" x14ac:dyDescent="0.3">
      <c r="A11" s="11">
        <v>2055</v>
      </c>
      <c r="B11" s="21">
        <f>Potential!X25</f>
        <v>111.05058311955167</v>
      </c>
      <c r="C11" s="21">
        <f>Potential!Y25</f>
        <v>0.65720134633561633</v>
      </c>
      <c r="D11" s="21">
        <f>Potential!Z25</f>
        <v>1.1334348953424658</v>
      </c>
      <c r="E11" s="21">
        <f>Potential!AA25</f>
        <v>22.487397156678078</v>
      </c>
      <c r="F11" s="21">
        <f>Potential!AB25</f>
        <v>0</v>
      </c>
      <c r="G11" s="21">
        <f>Potential!AC25</f>
        <v>0</v>
      </c>
      <c r="H11" s="21">
        <f>Potential!AD25</f>
        <v>0</v>
      </c>
      <c r="I11" s="21">
        <f>Potential!AE25</f>
        <v>12.65727101089041</v>
      </c>
      <c r="J11" s="22">
        <f>Potential!AF25</f>
        <v>0</v>
      </c>
      <c r="M11" s="11">
        <v>2055</v>
      </c>
      <c r="N11" s="34">
        <f>Potential!AI25</f>
        <v>72.297610829701128</v>
      </c>
      <c r="O11" s="34">
        <f>Potential!AJ25</f>
        <v>0.42785612140559848</v>
      </c>
      <c r="P11" s="34">
        <f>Potential!AK25</f>
        <v>0.87621591412133071</v>
      </c>
      <c r="Q11" s="34">
        <f>Potential!AL25</f>
        <v>25.267817639554792</v>
      </c>
      <c r="R11" s="34">
        <f>Potential!AM25</f>
        <v>2.5267371059948629</v>
      </c>
      <c r="S11" s="34">
        <f>Potential!AN25</f>
        <v>5.6895298818493147</v>
      </c>
      <c r="T11" s="34">
        <f>Potential!AO25</f>
        <v>0.3464185707250827</v>
      </c>
      <c r="U11" s="34">
        <f>Potential!AP25</f>
        <v>8.6721883875570782</v>
      </c>
      <c r="V11" s="30">
        <f>Potential!AQ25</f>
        <v>1.7442355180444024E-2</v>
      </c>
      <c r="Y11" s="48"/>
      <c r="AB11" s="11">
        <v>2030</v>
      </c>
      <c r="AC11" s="58">
        <v>3.9</v>
      </c>
      <c r="AD11" s="3">
        <v>2.8</v>
      </c>
      <c r="AE11" s="3">
        <v>13.8</v>
      </c>
      <c r="AF11" s="3">
        <v>6.24</v>
      </c>
      <c r="AG11" s="3">
        <v>5</v>
      </c>
      <c r="AH11" s="3">
        <v>8.25</v>
      </c>
      <c r="AI11" s="3">
        <v>3.47</v>
      </c>
      <c r="AJ11" s="3">
        <v>18.829999999999998</v>
      </c>
      <c r="AK11" s="52">
        <f t="shared" si="0"/>
        <v>92.205882352941188</v>
      </c>
    </row>
    <row r="12" spans="1:40" ht="15.75" thickBot="1" x14ac:dyDescent="0.3">
      <c r="A12" s="11">
        <v>2060</v>
      </c>
      <c r="B12" s="21">
        <f>Potential!X26</f>
        <v>124.38787309708158</v>
      </c>
      <c r="C12" s="21">
        <f>Potential!Y26</f>
        <v>0.86851103162343346</v>
      </c>
      <c r="D12" s="21">
        <f>Potential!Z26</f>
        <v>1.2767178668688843</v>
      </c>
      <c r="E12" s="21">
        <f>Potential!AA26</f>
        <v>25.338371932363014</v>
      </c>
      <c r="F12" s="21">
        <f>Potential!AB26</f>
        <v>0</v>
      </c>
      <c r="G12" s="21">
        <f>Potential!AC26</f>
        <v>0</v>
      </c>
      <c r="H12" s="21">
        <f>Potential!AD26</f>
        <v>0</v>
      </c>
      <c r="I12" s="21">
        <f>Potential!AE26</f>
        <v>14.031150708150683</v>
      </c>
      <c r="J12" s="22">
        <f>Potential!AF26</f>
        <v>0</v>
      </c>
      <c r="M12" s="11">
        <v>2060</v>
      </c>
      <c r="N12" s="34">
        <f>Potential!AI26</f>
        <v>71.607747329660512</v>
      </c>
      <c r="O12" s="34">
        <f>Potential!AJ26</f>
        <v>0.4999791250291461</v>
      </c>
      <c r="P12" s="34">
        <f>Potential!AK26</f>
        <v>0.88376828118199602</v>
      </c>
      <c r="Q12" s="34">
        <f>Potential!AL26</f>
        <v>26.341986928938354</v>
      </c>
      <c r="R12" s="34">
        <f>Potential!AM26</f>
        <v>2.6033137229784242</v>
      </c>
      <c r="S12" s="34">
        <f>Potential!AN26</f>
        <v>5.8799471979452047</v>
      </c>
      <c r="T12" s="34">
        <f>Potential!AO26</f>
        <v>0.35576749290269249</v>
      </c>
      <c r="U12" s="34">
        <f>Potential!AP26</f>
        <v>8.647983244406392</v>
      </c>
      <c r="V12" s="30">
        <f>Potential!AQ26</f>
        <v>1.8376744415257443E-2</v>
      </c>
      <c r="Y12" s="48"/>
      <c r="AB12" s="11">
        <v>2035</v>
      </c>
      <c r="AC12" s="58">
        <v>3.3</v>
      </c>
      <c r="AD12" s="3">
        <v>2.3499999999999996</v>
      </c>
      <c r="AE12" s="3">
        <v>13.25</v>
      </c>
      <c r="AF12" s="3">
        <v>6.1400000000000006</v>
      </c>
      <c r="AG12" s="3">
        <v>4.95</v>
      </c>
      <c r="AH12" s="3">
        <v>8.254999999999999</v>
      </c>
      <c r="AI12" s="3">
        <v>3.46</v>
      </c>
      <c r="AJ12" s="3">
        <v>18.670000000000002</v>
      </c>
      <c r="AK12" s="52">
        <f t="shared" si="0"/>
        <v>92.261764705882356</v>
      </c>
    </row>
    <row r="13" spans="1:40" ht="15.75" thickBot="1" x14ac:dyDescent="0.3">
      <c r="A13" s="11">
        <v>2065</v>
      </c>
      <c r="B13" s="21">
        <f>Potential!X27</f>
        <v>138.5070037790351</v>
      </c>
      <c r="C13" s="21">
        <f>Potential!Y27</f>
        <v>1.3820053321061641</v>
      </c>
      <c r="D13" s="21">
        <f>Potential!Z27</f>
        <v>3.2750238178473579</v>
      </c>
      <c r="E13" s="21">
        <f>Potential!AA27</f>
        <v>20.783392073630132</v>
      </c>
      <c r="F13" s="21">
        <f>Potential!AB27</f>
        <v>0</v>
      </c>
      <c r="G13" s="21">
        <f>Potential!AC27</f>
        <v>0</v>
      </c>
      <c r="H13" s="21">
        <f>Potential!AD27</f>
        <v>0</v>
      </c>
      <c r="I13" s="21">
        <f>Potential!AE27</f>
        <v>16.935306332557076</v>
      </c>
      <c r="J13" s="22">
        <f>Potential!AF27</f>
        <v>0</v>
      </c>
      <c r="M13" s="11">
        <v>2065</v>
      </c>
      <c r="N13" s="34">
        <f>Potential!AI27</f>
        <v>55.792694115544954</v>
      </c>
      <c r="O13" s="34">
        <f>Potential!AJ27</f>
        <v>0.55668724329195207</v>
      </c>
      <c r="P13" s="34">
        <f>Potential!AK27</f>
        <v>2.1099334876320937</v>
      </c>
      <c r="Q13" s="34">
        <f>Potential!AL27</f>
        <v>19.312321856164381</v>
      </c>
      <c r="R13" s="34">
        <f>Potential!AM27</f>
        <v>2.3151947247893832</v>
      </c>
      <c r="S13" s="34">
        <f>Potential!AN27</f>
        <v>5.1991431945547939</v>
      </c>
      <c r="T13" s="34">
        <f>Potential!AO27</f>
        <v>0.31185817502125651</v>
      </c>
      <c r="U13" s="34">
        <f>Potential!AP27</f>
        <v>7.3938150680821915</v>
      </c>
      <c r="V13" s="30">
        <f>Potential!AQ27</f>
        <v>1.6542868588427025E-2</v>
      </c>
      <c r="Y13" s="48"/>
      <c r="AB13" s="11">
        <v>2040</v>
      </c>
      <c r="AC13" s="58">
        <v>2.7</v>
      </c>
      <c r="AD13" s="3">
        <v>1.9</v>
      </c>
      <c r="AE13" s="3">
        <v>12.7</v>
      </c>
      <c r="AF13" s="3">
        <v>6.04</v>
      </c>
      <c r="AG13" s="3">
        <v>4.9000000000000004</v>
      </c>
      <c r="AH13" s="3">
        <v>8.26</v>
      </c>
      <c r="AI13" s="3">
        <v>3.45</v>
      </c>
      <c r="AJ13" s="3">
        <v>18.510000000000002</v>
      </c>
      <c r="AK13" s="52">
        <f t="shared" si="0"/>
        <v>92.317647058823539</v>
      </c>
    </row>
    <row r="14" spans="1:40" ht="15.75" thickBot="1" x14ac:dyDescent="0.3">
      <c r="A14" s="12">
        <v>2070</v>
      </c>
      <c r="B14" s="23">
        <f>Potential!X28</f>
        <v>119.12894154452053</v>
      </c>
      <c r="C14" s="23">
        <f>Potential!Y28</f>
        <v>1.4213386897260274</v>
      </c>
      <c r="D14" s="23">
        <f>Potential!Z28</f>
        <v>9.8553135375733856</v>
      </c>
      <c r="E14" s="23">
        <f>Potential!AA28</f>
        <v>24.624108810787671</v>
      </c>
      <c r="F14" s="23">
        <f>Potential!AB28</f>
        <v>0</v>
      </c>
      <c r="G14" s="23">
        <f>Potential!AC28</f>
        <v>0</v>
      </c>
      <c r="H14" s="23">
        <f>Potential!AD28</f>
        <v>0</v>
      </c>
      <c r="I14" s="23">
        <f>Potential!AE28</f>
        <v>15.075696002831048</v>
      </c>
      <c r="J14" s="24">
        <f>Potential!AF28</f>
        <v>0</v>
      </c>
      <c r="M14" s="12">
        <v>2070</v>
      </c>
      <c r="N14" s="45">
        <f>Potential!AI28</f>
        <v>42.040052830479446</v>
      </c>
      <c r="O14" s="45">
        <f>Potential!AJ28</f>
        <v>0.50157826289811636</v>
      </c>
      <c r="P14" s="45">
        <f>Potential!AK28</f>
        <v>4.4379850618590995</v>
      </c>
      <c r="Q14" s="45">
        <f>Potential!AL28</f>
        <v>11.660286003852738</v>
      </c>
      <c r="R14" s="45">
        <f>Potential!AM28</f>
        <v>1.7299738192705478</v>
      </c>
      <c r="S14" s="45">
        <f>Potential!AN28</f>
        <v>4.2834330333561645</v>
      </c>
      <c r="T14" s="45">
        <f>Potential!AO28</f>
        <v>0.25704506158951351</v>
      </c>
      <c r="U14" s="45">
        <f>Potential!AP28</f>
        <v>5.9581365046118719</v>
      </c>
      <c r="V14" s="46">
        <f>Potential!AQ28</f>
        <v>1.3803404767737365E-2</v>
      </c>
      <c r="Y14" s="48"/>
      <c r="AB14" s="11">
        <v>2045</v>
      </c>
      <c r="AC14" s="58">
        <v>2.5</v>
      </c>
      <c r="AD14" s="3">
        <v>1.75</v>
      </c>
      <c r="AE14" s="3">
        <v>12.35</v>
      </c>
      <c r="AF14" s="3">
        <v>5.9749999999999996</v>
      </c>
      <c r="AG14" s="3">
        <v>4.8650000000000002</v>
      </c>
      <c r="AH14" s="3">
        <v>8.27</v>
      </c>
      <c r="AI14" s="3">
        <v>3.4450000000000003</v>
      </c>
      <c r="AJ14" s="3">
        <v>18.310000000000002</v>
      </c>
      <c r="AK14" s="52">
        <f t="shared" si="0"/>
        <v>92.42941176470589</v>
      </c>
    </row>
    <row r="15" spans="1:40" x14ac:dyDescent="0.25">
      <c r="Y15" s="48"/>
      <c r="AB15" s="11">
        <v>2050</v>
      </c>
      <c r="AC15" s="58">
        <v>2.2999999999999998</v>
      </c>
      <c r="AD15" s="3">
        <v>1.6</v>
      </c>
      <c r="AE15" s="3">
        <v>12</v>
      </c>
      <c r="AF15" s="3">
        <v>5.91</v>
      </c>
      <c r="AG15" s="3">
        <v>4.83</v>
      </c>
      <c r="AH15" s="3">
        <v>8.2799999999999994</v>
      </c>
      <c r="AI15" s="3">
        <v>3.44</v>
      </c>
      <c r="AJ15" s="3">
        <v>18.11</v>
      </c>
      <c r="AK15" s="52">
        <f t="shared" si="0"/>
        <v>92.54117647058824</v>
      </c>
    </row>
    <row r="16" spans="1:40" x14ac:dyDescent="0.25">
      <c r="Y16" s="48"/>
      <c r="AB16" s="11">
        <v>2055</v>
      </c>
      <c r="AC16" s="58">
        <v>2.2999999999999998</v>
      </c>
      <c r="AD16" s="3">
        <v>1.6</v>
      </c>
      <c r="AE16" s="3">
        <v>12</v>
      </c>
      <c r="AF16" s="3">
        <v>5.91</v>
      </c>
      <c r="AG16" s="3">
        <v>4.83</v>
      </c>
      <c r="AH16" s="3">
        <v>8.2799999999999994</v>
      </c>
      <c r="AI16" s="3">
        <v>3.44</v>
      </c>
      <c r="AJ16" s="3">
        <v>18.11</v>
      </c>
      <c r="AK16" s="52">
        <f t="shared" si="0"/>
        <v>92.54117647058824</v>
      </c>
    </row>
    <row r="17" spans="1:37" x14ac:dyDescent="0.25">
      <c r="AB17" s="11">
        <v>2060</v>
      </c>
      <c r="AC17" s="58">
        <v>2.2999999999999998</v>
      </c>
      <c r="AD17" s="3">
        <v>1.6</v>
      </c>
      <c r="AE17" s="3">
        <v>12</v>
      </c>
      <c r="AF17" s="3">
        <v>5.91</v>
      </c>
      <c r="AG17" s="3">
        <v>4.83</v>
      </c>
      <c r="AH17" s="3">
        <v>8.2799999999999994</v>
      </c>
      <c r="AI17" s="3">
        <v>3.44</v>
      </c>
      <c r="AJ17" s="3">
        <v>18.11</v>
      </c>
      <c r="AK17" s="52">
        <f t="shared" si="0"/>
        <v>92.54117647058824</v>
      </c>
    </row>
    <row r="18" spans="1:37" ht="15.75" thickBot="1" x14ac:dyDescent="0.3">
      <c r="B18" t="s">
        <v>307</v>
      </c>
      <c r="N18" t="s">
        <v>309</v>
      </c>
      <c r="AB18" s="11">
        <v>2065</v>
      </c>
      <c r="AC18" s="58">
        <v>2.2999999999999998</v>
      </c>
      <c r="AD18" s="3">
        <v>1.6</v>
      </c>
      <c r="AE18" s="3">
        <v>12</v>
      </c>
      <c r="AF18" s="3">
        <v>5.91</v>
      </c>
      <c r="AG18" s="3">
        <v>4.83</v>
      </c>
      <c r="AH18" s="3">
        <v>8.2799999999999994</v>
      </c>
      <c r="AI18" s="3">
        <v>3.44</v>
      </c>
      <c r="AJ18" s="3">
        <v>18.11</v>
      </c>
      <c r="AK18" s="52">
        <f t="shared" si="0"/>
        <v>92.54117647058824</v>
      </c>
    </row>
    <row r="19" spans="1:37" ht="15.75" thickBot="1" x14ac:dyDescent="0.3">
      <c r="A19" s="7" t="s">
        <v>308</v>
      </c>
      <c r="B19" s="13" t="s">
        <v>16</v>
      </c>
      <c r="C19" s="13" t="s">
        <v>15</v>
      </c>
      <c r="D19" s="13" t="s">
        <v>19</v>
      </c>
      <c r="E19" s="14" t="s">
        <v>20</v>
      </c>
      <c r="F19" s="29" t="s">
        <v>31</v>
      </c>
      <c r="G19" s="13" t="s">
        <v>9</v>
      </c>
      <c r="H19" s="13" t="s">
        <v>10</v>
      </c>
      <c r="I19" s="13" t="s">
        <v>32</v>
      </c>
      <c r="J19" s="13" t="s">
        <v>33</v>
      </c>
      <c r="K19" s="49" t="s">
        <v>1</v>
      </c>
      <c r="M19" s="7" t="s">
        <v>308</v>
      </c>
      <c r="N19" s="13" t="s">
        <v>16</v>
      </c>
      <c r="O19" s="13" t="s">
        <v>15</v>
      </c>
      <c r="P19" s="13" t="s">
        <v>19</v>
      </c>
      <c r="Q19" s="14" t="s">
        <v>20</v>
      </c>
      <c r="R19" s="29" t="s">
        <v>31</v>
      </c>
      <c r="S19" s="13" t="s">
        <v>9</v>
      </c>
      <c r="T19" s="13" t="s">
        <v>10</v>
      </c>
      <c r="U19" s="13" t="s">
        <v>32</v>
      </c>
      <c r="V19" s="13" t="s">
        <v>33</v>
      </c>
      <c r="W19" s="49" t="s">
        <v>1</v>
      </c>
      <c r="X19" s="48"/>
      <c r="Y19" s="48"/>
      <c r="Z19" s="48"/>
      <c r="AA19" s="48"/>
      <c r="AB19" s="12">
        <v>2070</v>
      </c>
      <c r="AC19" s="59">
        <v>2.2999999999999998</v>
      </c>
      <c r="AD19" s="53">
        <v>1.6</v>
      </c>
      <c r="AE19" s="53">
        <v>12</v>
      </c>
      <c r="AF19" s="53">
        <v>5.91</v>
      </c>
      <c r="AG19" s="53">
        <v>4.83</v>
      </c>
      <c r="AH19" s="53">
        <v>8.2799999999999994</v>
      </c>
      <c r="AI19" s="53">
        <v>3.44</v>
      </c>
      <c r="AJ19" s="53">
        <v>18.11</v>
      </c>
      <c r="AK19" s="54">
        <f t="shared" si="0"/>
        <v>92.54117647058824</v>
      </c>
    </row>
    <row r="20" spans="1:37" x14ac:dyDescent="0.25">
      <c r="A20" s="11">
        <v>2020</v>
      </c>
      <c r="B20" s="21">
        <f>B4*$Z$3*AC9</f>
        <v>8369.5640257294508</v>
      </c>
      <c r="C20" s="21">
        <f t="shared" ref="C20:J20" si="1">C4*$Z$3*AD9</f>
        <v>350.57418303464806</v>
      </c>
      <c r="D20" s="21">
        <f t="shared" si="1"/>
        <v>47.559098173068492</v>
      </c>
      <c r="E20" s="21">
        <f t="shared" si="1"/>
        <v>22540.013218726028</v>
      </c>
      <c r="F20" s="21">
        <f t="shared" si="1"/>
        <v>303.80678483219179</v>
      </c>
      <c r="G20" s="21">
        <f t="shared" si="1"/>
        <v>105.25458520034248</v>
      </c>
      <c r="H20" s="21">
        <f t="shared" si="1"/>
        <v>0</v>
      </c>
      <c r="I20" s="21">
        <f t="shared" si="1"/>
        <v>5716.6759322762546</v>
      </c>
      <c r="J20" s="21">
        <f t="shared" si="1"/>
        <v>24859.04008408244</v>
      </c>
      <c r="K20" s="32">
        <f>SUM(B20:J20)</f>
        <v>62292.487912054421</v>
      </c>
      <c r="M20" s="11">
        <v>2020</v>
      </c>
      <c r="N20" s="21">
        <f>N4*$Z$3*AC9</f>
        <v>8151.9698302397246</v>
      </c>
      <c r="O20" s="21">
        <f t="shared" ref="O20:V20" si="2">O4*$Z$3*AD9</f>
        <v>341.45983679560698</v>
      </c>
      <c r="P20" s="21">
        <f t="shared" si="2"/>
        <v>46.322644497287676</v>
      </c>
      <c r="Q20" s="21">
        <f t="shared" si="2"/>
        <v>21954.056645974313</v>
      </c>
      <c r="R20" s="21">
        <f t="shared" si="2"/>
        <v>295.93641383219176</v>
      </c>
      <c r="S20" s="21">
        <f t="shared" si="2"/>
        <v>102.54152160599317</v>
      </c>
      <c r="T20" s="21">
        <f t="shared" si="2"/>
        <v>0</v>
      </c>
      <c r="U20" s="21">
        <f t="shared" si="2"/>
        <v>5568.0827781598164</v>
      </c>
      <c r="V20" s="21">
        <f t="shared" si="2"/>
        <v>24211.612081695275</v>
      </c>
      <c r="W20" s="32">
        <f>SUM(N20:V20)</f>
        <v>60671.981752800202</v>
      </c>
    </row>
    <row r="21" spans="1:37" x14ac:dyDescent="0.25">
      <c r="A21" s="11">
        <v>2025</v>
      </c>
      <c r="B21" s="21">
        <f t="shared" ref="B21:B30" si="3">B5*$Z$3*AC10</f>
        <v>116954.49523493154</v>
      </c>
      <c r="C21" s="21">
        <f t="shared" ref="C21:C30" si="4">C5*$Z$3*AD10</f>
        <v>126.38055536031676</v>
      </c>
      <c r="D21" s="21">
        <f t="shared" ref="D21:D30" si="5">D5*$Z$3*AE10</f>
        <v>116.03679581262331</v>
      </c>
      <c r="E21" s="21">
        <f t="shared" ref="E21:E30" si="6">E5*$Z$3*AF10</f>
        <v>66621.644091780807</v>
      </c>
      <c r="F21" s="21">
        <f t="shared" ref="F21:F30" si="7">F5*$Z$3*AG10</f>
        <v>12173.203821395546</v>
      </c>
      <c r="G21" s="21">
        <f t="shared" ref="G21:G30" si="8">G5*$Z$3*AH10</f>
        <v>23385.221144029114</v>
      </c>
      <c r="H21" s="21">
        <f t="shared" ref="H21:H30" si="9">H5*$Z$3*AI10</f>
        <v>1228.6890405439303</v>
      </c>
      <c r="I21" s="21">
        <f t="shared" ref="I21:I30" si="10">I5*$Z$3*AJ10</f>
        <v>192454.99552492876</v>
      </c>
      <c r="J21" s="21">
        <f t="shared" ref="J21:J30" si="11">J5*$Z$3*AK10</f>
        <v>1581.0991629218956</v>
      </c>
      <c r="K21" s="32">
        <f t="shared" ref="K21:K30" si="12">SUM(B21:J21)</f>
        <v>414641.76537170453</v>
      </c>
      <c r="M21" s="11">
        <v>2025</v>
      </c>
      <c r="N21" s="21">
        <f t="shared" ref="N21:N30" si="13">N5*$Z$3*AC10</f>
        <v>117937.4988650685</v>
      </c>
      <c r="O21" s="21">
        <f t="shared" ref="O21:O30" si="14">O5*$Z$3*AD10</f>
        <v>127.44283347675513</v>
      </c>
      <c r="P21" s="21">
        <f t="shared" ref="P21:P30" si="15">P5*$Z$3*AE10</f>
        <v>117.01231774324171</v>
      </c>
      <c r="Q21" s="21">
        <f t="shared" ref="Q21:Q30" si="16">Q5*$Z$3*AF10</f>
        <v>67181.710410051368</v>
      </c>
      <c r="R21" s="21">
        <f t="shared" ref="R21:R30" si="17">R5*$Z$3*AG10</f>
        <v>12262.775270722603</v>
      </c>
      <c r="S21" s="21">
        <f t="shared" ref="S21:S30" si="18">S5*$Z$3*AH10</f>
        <v>23586.043500700343</v>
      </c>
      <c r="T21" s="21">
        <f t="shared" ref="T21:T30" si="19">T5*$Z$3*AI10</f>
        <v>1238.9562565020315</v>
      </c>
      <c r="U21" s="21">
        <f t="shared" ref="U21:U30" si="20">U5*$Z$3*AJ10</f>
        <v>194073.63086497257</v>
      </c>
      <c r="V21" s="21">
        <f t="shared" ref="V21:V30" si="21">V5*$Z$3*AK10</f>
        <v>1594.4745537554395</v>
      </c>
      <c r="W21" s="32">
        <f t="shared" ref="W21:W30" si="22">SUM(N21:V21)</f>
        <v>418119.54487299285</v>
      </c>
    </row>
    <row r="22" spans="1:37" x14ac:dyDescent="0.25">
      <c r="A22" s="11">
        <v>2030</v>
      </c>
      <c r="B22" s="21">
        <f t="shared" si="3"/>
        <v>201831.70724643109</v>
      </c>
      <c r="C22" s="21">
        <f t="shared" si="4"/>
        <v>254.07754724429225</v>
      </c>
      <c r="D22" s="21">
        <f t="shared" si="5"/>
        <v>780.0421367673581</v>
      </c>
      <c r="E22" s="21">
        <f t="shared" si="6"/>
        <v>110462.08392575341</v>
      </c>
      <c r="F22" s="21">
        <f t="shared" si="7"/>
        <v>10765.29132291781</v>
      </c>
      <c r="G22" s="21">
        <f t="shared" si="8"/>
        <v>41397.112964229455</v>
      </c>
      <c r="H22" s="21">
        <f t="shared" si="9"/>
        <v>751.14587702338235</v>
      </c>
      <c r="I22" s="21">
        <f t="shared" si="10"/>
        <v>157623.64021009312</v>
      </c>
      <c r="J22" s="21">
        <f t="shared" si="11"/>
        <v>1329.5510098422958</v>
      </c>
      <c r="K22" s="32">
        <f t="shared" si="12"/>
        <v>525194.65224030218</v>
      </c>
      <c r="M22" s="11">
        <v>2030</v>
      </c>
      <c r="N22" s="21">
        <f t="shared" si="13"/>
        <v>205556.07268096606</v>
      </c>
      <c r="O22" s="21">
        <f t="shared" si="14"/>
        <v>258.76355021232871</v>
      </c>
      <c r="P22" s="21">
        <f t="shared" si="15"/>
        <v>794.43651713178087</v>
      </c>
      <c r="Q22" s="21">
        <f t="shared" si="16"/>
        <v>112500.13583917807</v>
      </c>
      <c r="R22" s="21">
        <f t="shared" si="17"/>
        <v>10940.042415030821</v>
      </c>
      <c r="S22" s="21">
        <f t="shared" si="18"/>
        <v>42163.83597711473</v>
      </c>
      <c r="T22" s="21">
        <f t="shared" si="19"/>
        <v>764.94553128783673</v>
      </c>
      <c r="U22" s="21">
        <f t="shared" si="20"/>
        <v>160531.89302181642</v>
      </c>
      <c r="V22" s="21">
        <f t="shared" si="21"/>
        <v>1354.1363837669151</v>
      </c>
      <c r="W22" s="32">
        <f t="shared" si="22"/>
        <v>534864.26191650494</v>
      </c>
    </row>
    <row r="23" spans="1:37" x14ac:dyDescent="0.25">
      <c r="A23" s="11">
        <v>2035</v>
      </c>
      <c r="B23" s="21">
        <f t="shared" si="3"/>
        <v>315844.12324077141</v>
      </c>
      <c r="C23" s="21">
        <f t="shared" si="4"/>
        <v>451.67978309023965</v>
      </c>
      <c r="D23" s="21">
        <f t="shared" si="5"/>
        <v>1378.1316787074363</v>
      </c>
      <c r="E23" s="21">
        <f t="shared" si="6"/>
        <v>165363.6188438356</v>
      </c>
      <c r="F23" s="21">
        <f t="shared" si="7"/>
        <v>11937.990324331386</v>
      </c>
      <c r="G23" s="21">
        <f t="shared" si="8"/>
        <v>0</v>
      </c>
      <c r="H23" s="21">
        <f t="shared" si="9"/>
        <v>0</v>
      </c>
      <c r="I23" s="21">
        <f t="shared" si="10"/>
        <v>156571.56183092718</v>
      </c>
      <c r="J23" s="21">
        <f t="shared" si="11"/>
        <v>1364.9646476157955</v>
      </c>
      <c r="K23" s="32">
        <f t="shared" si="12"/>
        <v>652912.07034927909</v>
      </c>
      <c r="M23" s="11">
        <v>2035</v>
      </c>
      <c r="N23" s="21">
        <f t="shared" si="13"/>
        <v>254723.09375764232</v>
      </c>
      <c r="O23" s="21">
        <f t="shared" si="14"/>
        <v>364.27201195505125</v>
      </c>
      <c r="P23" s="21">
        <f t="shared" si="15"/>
        <v>1111.4438357445206</v>
      </c>
      <c r="Q23" s="21">
        <f t="shared" si="16"/>
        <v>133362.54607827056</v>
      </c>
      <c r="R23" s="21">
        <f t="shared" si="17"/>
        <v>9132.6518436257866</v>
      </c>
      <c r="S23" s="21">
        <f t="shared" si="18"/>
        <v>33864.672583814201</v>
      </c>
      <c r="T23" s="21">
        <f t="shared" si="19"/>
        <v>901.75110872224866</v>
      </c>
      <c r="U23" s="21">
        <f t="shared" si="20"/>
        <v>126281.15785602923</v>
      </c>
      <c r="V23" s="21">
        <f t="shared" si="21"/>
        <v>1102.0337699435474</v>
      </c>
      <c r="W23" s="32">
        <f t="shared" si="22"/>
        <v>560843.62284574739</v>
      </c>
    </row>
    <row r="24" spans="1:37" x14ac:dyDescent="0.25">
      <c r="A24" s="11">
        <v>2040</v>
      </c>
      <c r="B24" s="21">
        <f t="shared" si="3"/>
        <v>232625.44669222605</v>
      </c>
      <c r="C24" s="21">
        <f t="shared" si="4"/>
        <v>384.33735649412915</v>
      </c>
      <c r="D24" s="21">
        <f t="shared" si="5"/>
        <v>1311.007932669276</v>
      </c>
      <c r="E24" s="21">
        <f t="shared" si="6"/>
        <v>149806.15945616434</v>
      </c>
      <c r="F24" s="21">
        <f t="shared" si="7"/>
        <v>10222.886852838494</v>
      </c>
      <c r="G24" s="21">
        <f t="shared" si="8"/>
        <v>0</v>
      </c>
      <c r="H24" s="21">
        <f t="shared" si="9"/>
        <v>0</v>
      </c>
      <c r="I24" s="21">
        <f t="shared" si="10"/>
        <v>139788.12804420275</v>
      </c>
      <c r="J24" s="21">
        <f t="shared" si="11"/>
        <v>1257.4755456414289</v>
      </c>
      <c r="K24" s="32">
        <f t="shared" si="12"/>
        <v>535395.4418802365</v>
      </c>
      <c r="M24" s="11">
        <v>2040</v>
      </c>
      <c r="N24" s="21">
        <f t="shared" si="13"/>
        <v>186404.12450136986</v>
      </c>
      <c r="O24" s="21">
        <f t="shared" si="14"/>
        <v>307.97224384001959</v>
      </c>
      <c r="P24" s="21">
        <f t="shared" si="15"/>
        <v>1050.5138551507632</v>
      </c>
      <c r="Q24" s="21">
        <f t="shared" si="16"/>
        <v>120040.44487297945</v>
      </c>
      <c r="R24" s="21">
        <f t="shared" si="17"/>
        <v>8156.9290042792791</v>
      </c>
      <c r="S24" s="21">
        <f t="shared" si="18"/>
        <v>30886.385229239724</v>
      </c>
      <c r="T24" s="21">
        <f t="shared" si="19"/>
        <v>835.19941206341525</v>
      </c>
      <c r="U24" s="21">
        <f t="shared" si="20"/>
        <v>112028.45400920608</v>
      </c>
      <c r="V24" s="21">
        <f t="shared" si="21"/>
        <v>1007.1982239385868</v>
      </c>
      <c r="W24" s="32">
        <f t="shared" si="22"/>
        <v>460717.22135206714</v>
      </c>
    </row>
    <row r="25" spans="1:37" x14ac:dyDescent="0.25">
      <c r="A25" s="11">
        <v>2045</v>
      </c>
      <c r="B25" s="21">
        <f t="shared" si="3"/>
        <v>306274.71284001955</v>
      </c>
      <c r="C25" s="21">
        <f t="shared" si="4"/>
        <v>857.86182690807902</v>
      </c>
      <c r="D25" s="21">
        <f t="shared" si="5"/>
        <v>12508.213836780822</v>
      </c>
      <c r="E25" s="21">
        <f t="shared" si="6"/>
        <v>234674.98349685359</v>
      </c>
      <c r="F25" s="21">
        <f t="shared" si="7"/>
        <v>4161.6263278248034</v>
      </c>
      <c r="G25" s="21">
        <f t="shared" si="8"/>
        <v>0</v>
      </c>
      <c r="H25" s="21">
        <f t="shared" si="9"/>
        <v>0</v>
      </c>
      <c r="I25" s="21">
        <f t="shared" si="10"/>
        <v>244466.4918781927</v>
      </c>
      <c r="J25" s="21">
        <f t="shared" si="11"/>
        <v>813.12246362476822</v>
      </c>
      <c r="K25" s="32">
        <f t="shared" si="12"/>
        <v>803757.01267020439</v>
      </c>
      <c r="M25" s="11">
        <v>2045</v>
      </c>
      <c r="N25" s="21">
        <f t="shared" si="13"/>
        <v>149841.61402641877</v>
      </c>
      <c r="O25" s="21">
        <f t="shared" si="14"/>
        <v>419.69714740815687</v>
      </c>
      <c r="P25" s="21">
        <f t="shared" si="15"/>
        <v>6119.4805395692747</v>
      </c>
      <c r="Q25" s="21">
        <f t="shared" si="16"/>
        <v>114812.46228092893</v>
      </c>
      <c r="R25" s="21">
        <f t="shared" si="17"/>
        <v>8901.7929297676801</v>
      </c>
      <c r="S25" s="21">
        <f t="shared" si="18"/>
        <v>34056.540702283906</v>
      </c>
      <c r="T25" s="21">
        <f t="shared" si="19"/>
        <v>906.24198103519154</v>
      </c>
      <c r="U25" s="21">
        <f t="shared" si="20"/>
        <v>120242.630659209</v>
      </c>
      <c r="V25" s="21">
        <f t="shared" si="21"/>
        <v>1119.2072902578873</v>
      </c>
      <c r="W25" s="32">
        <f t="shared" si="22"/>
        <v>436419.66755687882</v>
      </c>
    </row>
    <row r="26" spans="1:37" x14ac:dyDescent="0.25">
      <c r="A26" s="11">
        <v>2050</v>
      </c>
      <c r="B26" s="21">
        <f t="shared" si="3"/>
        <v>321164.0200891344</v>
      </c>
      <c r="C26" s="21">
        <f t="shared" si="4"/>
        <v>948.24744042374448</v>
      </c>
      <c r="D26" s="21">
        <f t="shared" si="5"/>
        <v>14392.47777675147</v>
      </c>
      <c r="E26" s="21">
        <f t="shared" si="6"/>
        <v>274935.46085835615</v>
      </c>
      <c r="F26" s="21">
        <f t="shared" si="7"/>
        <v>6.6561222029615742E-3</v>
      </c>
      <c r="G26" s="21">
        <f t="shared" si="8"/>
        <v>0</v>
      </c>
      <c r="H26" s="21">
        <f t="shared" si="9"/>
        <v>0</v>
      </c>
      <c r="I26" s="21">
        <f t="shared" si="10"/>
        <v>276397.84819418698</v>
      </c>
      <c r="J26" s="21">
        <f t="shared" si="11"/>
        <v>5.726601989151491</v>
      </c>
      <c r="K26" s="32">
        <f t="shared" si="12"/>
        <v>887843.78761696408</v>
      </c>
      <c r="M26" s="11">
        <v>2050</v>
      </c>
      <c r="N26" s="21">
        <f t="shared" si="13"/>
        <v>150079.56034361766</v>
      </c>
      <c r="O26" s="21">
        <f t="shared" si="14"/>
        <v>443.11069557625581</v>
      </c>
      <c r="P26" s="21">
        <f t="shared" si="15"/>
        <v>6735.3777947553808</v>
      </c>
      <c r="Q26" s="21">
        <f t="shared" si="16"/>
        <v>129357.00315043666</v>
      </c>
      <c r="R26" s="21">
        <f t="shared" si="17"/>
        <v>10008.11735316074</v>
      </c>
      <c r="S26" s="21">
        <f t="shared" si="18"/>
        <v>38437.659087189044</v>
      </c>
      <c r="T26" s="21">
        <f t="shared" si="19"/>
        <v>991.92121163382149</v>
      </c>
      <c r="U26" s="21">
        <f t="shared" si="20"/>
        <v>132099.31119086529</v>
      </c>
      <c r="V26" s="21">
        <f t="shared" si="21"/>
        <v>1289.645318839368</v>
      </c>
      <c r="W26" s="32">
        <f t="shared" si="22"/>
        <v>469441.70614607428</v>
      </c>
    </row>
    <row r="27" spans="1:37" x14ac:dyDescent="0.25">
      <c r="A27" s="11">
        <v>2055</v>
      </c>
      <c r="B27" s="21">
        <f t="shared" si="3"/>
        <v>255416.34117496884</v>
      </c>
      <c r="C27" s="21">
        <f t="shared" si="4"/>
        <v>1051.5221541369863</v>
      </c>
      <c r="D27" s="21">
        <f t="shared" si="5"/>
        <v>13601.218744109588</v>
      </c>
      <c r="E27" s="21">
        <f t="shared" si="6"/>
        <v>132900.51719596743</v>
      </c>
      <c r="F27" s="21">
        <f t="shared" si="7"/>
        <v>0</v>
      </c>
      <c r="G27" s="21">
        <f t="shared" si="8"/>
        <v>0</v>
      </c>
      <c r="H27" s="21">
        <f t="shared" si="9"/>
        <v>0</v>
      </c>
      <c r="I27" s="21">
        <f t="shared" si="10"/>
        <v>229223.17800722533</v>
      </c>
      <c r="J27" s="21">
        <f t="shared" si="11"/>
        <v>0</v>
      </c>
      <c r="K27" s="32">
        <f t="shared" si="12"/>
        <v>632192.77727640816</v>
      </c>
      <c r="M27" s="11">
        <v>2055</v>
      </c>
      <c r="N27" s="21">
        <f t="shared" si="13"/>
        <v>166284.50490831258</v>
      </c>
      <c r="O27" s="21">
        <f t="shared" si="14"/>
        <v>684.56979424895758</v>
      </c>
      <c r="P27" s="21">
        <f t="shared" si="15"/>
        <v>10514.590969455969</v>
      </c>
      <c r="Q27" s="21">
        <f t="shared" si="16"/>
        <v>149332.80224976884</v>
      </c>
      <c r="R27" s="21">
        <f t="shared" si="17"/>
        <v>12204.140221955187</v>
      </c>
      <c r="S27" s="21">
        <f t="shared" si="18"/>
        <v>47109.307421712321</v>
      </c>
      <c r="T27" s="21">
        <f t="shared" si="19"/>
        <v>1191.6798832942845</v>
      </c>
      <c r="U27" s="21">
        <f t="shared" si="20"/>
        <v>157053.33169865867</v>
      </c>
      <c r="V27" s="21">
        <f t="shared" si="21"/>
        <v>1614.1360688161494</v>
      </c>
      <c r="W27" s="32">
        <f t="shared" si="22"/>
        <v>545989.06321622303</v>
      </c>
    </row>
    <row r="28" spans="1:37" x14ac:dyDescent="0.25">
      <c r="A28" s="11">
        <v>2060</v>
      </c>
      <c r="B28" s="21">
        <f t="shared" si="3"/>
        <v>286092.10812328762</v>
      </c>
      <c r="C28" s="21">
        <f t="shared" si="4"/>
        <v>1389.6176505974936</v>
      </c>
      <c r="D28" s="21">
        <f t="shared" si="5"/>
        <v>15320.614402426612</v>
      </c>
      <c r="E28" s="21">
        <f t="shared" si="6"/>
        <v>149749.77812026543</v>
      </c>
      <c r="F28" s="21">
        <f t="shared" si="7"/>
        <v>0</v>
      </c>
      <c r="G28" s="21">
        <f t="shared" si="8"/>
        <v>0</v>
      </c>
      <c r="H28" s="21">
        <f t="shared" si="9"/>
        <v>0</v>
      </c>
      <c r="I28" s="21">
        <f t="shared" si="10"/>
        <v>254104.13932460884</v>
      </c>
      <c r="J28" s="21">
        <f t="shared" si="11"/>
        <v>0</v>
      </c>
      <c r="K28" s="32">
        <f t="shared" si="12"/>
        <v>706656.25762118597</v>
      </c>
      <c r="M28" s="11">
        <v>2060</v>
      </c>
      <c r="N28" s="21">
        <f t="shared" si="13"/>
        <v>164697.81885821917</v>
      </c>
      <c r="O28" s="21">
        <f t="shared" si="14"/>
        <v>799.96660004663374</v>
      </c>
      <c r="P28" s="21">
        <f t="shared" si="15"/>
        <v>10605.219374183953</v>
      </c>
      <c r="Q28" s="21">
        <f t="shared" si="16"/>
        <v>155681.14275002567</v>
      </c>
      <c r="R28" s="21">
        <f t="shared" si="17"/>
        <v>12574.00528198579</v>
      </c>
      <c r="S28" s="21">
        <f t="shared" si="18"/>
        <v>48685.962798986293</v>
      </c>
      <c r="T28" s="21">
        <f t="shared" si="19"/>
        <v>1223.8401755852622</v>
      </c>
      <c r="U28" s="21">
        <f t="shared" si="20"/>
        <v>156614.97655619975</v>
      </c>
      <c r="V28" s="21">
        <f t="shared" si="21"/>
        <v>1700.6055478872361</v>
      </c>
      <c r="W28" s="32">
        <f t="shared" si="22"/>
        <v>552583.53794311977</v>
      </c>
    </row>
    <row r="29" spans="1:37" x14ac:dyDescent="0.25">
      <c r="A29" s="11">
        <v>2065</v>
      </c>
      <c r="B29" s="21">
        <f t="shared" si="3"/>
        <v>318566.10869178071</v>
      </c>
      <c r="C29" s="21">
        <f t="shared" si="4"/>
        <v>2211.2085313698626</v>
      </c>
      <c r="D29" s="21">
        <f t="shared" si="5"/>
        <v>39300.285814168295</v>
      </c>
      <c r="E29" s="21">
        <f t="shared" si="6"/>
        <v>122829.84715515409</v>
      </c>
      <c r="F29" s="21">
        <f t="shared" si="7"/>
        <v>0</v>
      </c>
      <c r="G29" s="21">
        <f t="shared" si="8"/>
        <v>0</v>
      </c>
      <c r="H29" s="21">
        <f t="shared" si="9"/>
        <v>0</v>
      </c>
      <c r="I29" s="21">
        <f t="shared" si="10"/>
        <v>306698.39768260863</v>
      </c>
      <c r="J29" s="21">
        <f t="shared" si="11"/>
        <v>0</v>
      </c>
      <c r="K29" s="32">
        <f t="shared" si="12"/>
        <v>789605.84787508158</v>
      </c>
      <c r="M29" s="11">
        <v>2065</v>
      </c>
      <c r="N29" s="21">
        <f t="shared" si="13"/>
        <v>128323.19646575338</v>
      </c>
      <c r="O29" s="21">
        <f t="shared" si="14"/>
        <v>890.69958926712343</v>
      </c>
      <c r="P29" s="21">
        <f t="shared" si="15"/>
        <v>25319.201851585123</v>
      </c>
      <c r="Q29" s="21">
        <f t="shared" si="16"/>
        <v>114135.82216993149</v>
      </c>
      <c r="R29" s="21">
        <f t="shared" si="17"/>
        <v>11182.390520732721</v>
      </c>
      <c r="S29" s="21">
        <f t="shared" si="18"/>
        <v>43048.905650913686</v>
      </c>
      <c r="T29" s="21">
        <f t="shared" si="19"/>
        <v>1072.7921220731223</v>
      </c>
      <c r="U29" s="21">
        <f t="shared" si="20"/>
        <v>133901.9908829685</v>
      </c>
      <c r="V29" s="21">
        <f t="shared" si="21"/>
        <v>1530.8965213713761</v>
      </c>
      <c r="W29" s="32">
        <f t="shared" si="22"/>
        <v>459405.89577459655</v>
      </c>
    </row>
    <row r="30" spans="1:37" ht="15.75" thickBot="1" x14ac:dyDescent="0.3">
      <c r="A30" s="11">
        <v>2070</v>
      </c>
      <c r="B30" s="21">
        <f t="shared" si="3"/>
        <v>273996.56555239717</v>
      </c>
      <c r="C30" s="21">
        <f t="shared" si="4"/>
        <v>2274.1419035616441</v>
      </c>
      <c r="D30" s="21">
        <f t="shared" si="5"/>
        <v>118263.76245088063</v>
      </c>
      <c r="E30" s="21">
        <f t="shared" si="6"/>
        <v>145528.48307175515</v>
      </c>
      <c r="F30" s="21">
        <f t="shared" si="7"/>
        <v>0</v>
      </c>
      <c r="G30" s="21">
        <f t="shared" si="8"/>
        <v>0</v>
      </c>
      <c r="H30" s="21">
        <f t="shared" si="9"/>
        <v>0</v>
      </c>
      <c r="I30" s="21">
        <f t="shared" si="10"/>
        <v>273020.85461127025</v>
      </c>
      <c r="J30" s="21">
        <f t="shared" si="11"/>
        <v>0</v>
      </c>
      <c r="K30" s="32">
        <f t="shared" si="12"/>
        <v>813083.80758986482</v>
      </c>
      <c r="M30" s="11">
        <v>2070</v>
      </c>
      <c r="N30" s="21">
        <f t="shared" si="13"/>
        <v>96692.121510102734</v>
      </c>
      <c r="O30" s="21">
        <f t="shared" si="14"/>
        <v>802.52522063698621</v>
      </c>
      <c r="P30" s="21">
        <f t="shared" si="15"/>
        <v>53255.820742309195</v>
      </c>
      <c r="Q30" s="21">
        <f t="shared" si="16"/>
        <v>68912.290282769682</v>
      </c>
      <c r="R30" s="21">
        <f t="shared" si="17"/>
        <v>8355.7735470767457</v>
      </c>
      <c r="S30" s="21">
        <f t="shared" si="18"/>
        <v>35466.825516189041</v>
      </c>
      <c r="T30" s="21">
        <f t="shared" si="19"/>
        <v>884.23501186792646</v>
      </c>
      <c r="U30" s="21">
        <f t="shared" si="20"/>
        <v>107901.85209852099</v>
      </c>
      <c r="V30" s="21">
        <f t="shared" si="21"/>
        <v>1277.3833165061426</v>
      </c>
      <c r="W30" s="32">
        <f t="shared" si="22"/>
        <v>373548.82724597945</v>
      </c>
    </row>
    <row r="31" spans="1:37" ht="15.75" thickBot="1" x14ac:dyDescent="0.3">
      <c r="A31" s="29" t="s">
        <v>1</v>
      </c>
      <c r="B31" s="50">
        <f>SUM(B20:B30)</f>
        <v>2637135.1929116775</v>
      </c>
      <c r="C31" s="50">
        <f t="shared" ref="C31:K31" si="23">SUM(C20:C30)</f>
        <v>10299.648932221437</v>
      </c>
      <c r="D31" s="50">
        <f t="shared" si="23"/>
        <v>217019.3506672472</v>
      </c>
      <c r="E31" s="50">
        <f t="shared" si="23"/>
        <v>1575412.5894346118</v>
      </c>
      <c r="F31" s="50">
        <f t="shared" si="23"/>
        <v>49564.812090262429</v>
      </c>
      <c r="G31" s="50">
        <f t="shared" si="23"/>
        <v>64887.588693458907</v>
      </c>
      <c r="H31" s="50">
        <f t="shared" si="23"/>
        <v>1979.8349175673127</v>
      </c>
      <c r="I31" s="50">
        <f t="shared" si="23"/>
        <v>2236065.9112405204</v>
      </c>
      <c r="J31" s="50">
        <f t="shared" si="23"/>
        <v>31210.979515717772</v>
      </c>
      <c r="K31" s="51">
        <f t="shared" si="23"/>
        <v>6823575.9084032867</v>
      </c>
      <c r="M31" s="29" t="s">
        <v>1</v>
      </c>
      <c r="N31" s="50">
        <f>SUM(N20:N30)</f>
        <v>1628691.5757477107</v>
      </c>
      <c r="O31" s="50">
        <f t="shared" ref="O31" si="24">SUM(O20:O30)</f>
        <v>5440.479523463875</v>
      </c>
      <c r="P31" s="50">
        <f t="shared" ref="P31" si="25">SUM(P20:P30)</f>
        <v>115669.42044212649</v>
      </c>
      <c r="Q31" s="50">
        <f t="shared" ref="Q31" si="26">SUM(Q20:Q30)</f>
        <v>1187270.416730315</v>
      </c>
      <c r="R31" s="50">
        <f t="shared" ref="R31" si="27">SUM(R20:R30)</f>
        <v>104014.55480216956</v>
      </c>
      <c r="S31" s="50">
        <f t="shared" ref="S31" si="28">SUM(S20:S30)</f>
        <v>377408.67998974927</v>
      </c>
      <c r="T31" s="50">
        <f t="shared" ref="T31" si="29">SUM(T20:T30)</f>
        <v>10011.56269406514</v>
      </c>
      <c r="U31" s="50">
        <f t="shared" ref="U31" si="30">SUM(U20:U30)</f>
        <v>1406297.3116166065</v>
      </c>
      <c r="V31" s="50">
        <f t="shared" ref="V31" si="31">SUM(V20:V30)</f>
        <v>37801.329076777925</v>
      </c>
      <c r="W31" s="51">
        <f t="shared" ref="W31" si="32">SUM(W20:W30)</f>
        <v>4872605.3306229841</v>
      </c>
    </row>
    <row r="35" spans="1:10" ht="15.75" thickBot="1" x14ac:dyDescent="0.3">
      <c r="B35" t="s">
        <v>331</v>
      </c>
    </row>
    <row r="36" spans="1:10" ht="15.75" thickBot="1" x14ac:dyDescent="0.3">
      <c r="A36" s="7" t="s">
        <v>29</v>
      </c>
      <c r="B36" s="13" t="s">
        <v>16</v>
      </c>
      <c r="C36" s="13" t="s">
        <v>15</v>
      </c>
      <c r="D36" s="13" t="s">
        <v>19</v>
      </c>
      <c r="E36" s="14" t="s">
        <v>20</v>
      </c>
      <c r="F36" s="40" t="s">
        <v>31</v>
      </c>
      <c r="G36" s="36" t="s">
        <v>9</v>
      </c>
      <c r="H36" s="36" t="s">
        <v>10</v>
      </c>
      <c r="I36" s="36" t="s">
        <v>32</v>
      </c>
      <c r="J36" s="37" t="s">
        <v>33</v>
      </c>
    </row>
    <row r="37" spans="1:10" ht="15.75" thickBot="1" x14ac:dyDescent="0.3">
      <c r="A37" s="11">
        <v>2020</v>
      </c>
      <c r="B37" s="34">
        <f>Potential!M18</f>
        <v>1.5510042007704576</v>
      </c>
      <c r="C37" s="34">
        <f>Potential!N18</f>
        <v>8.9890816162730272E-2</v>
      </c>
      <c r="D37" s="34">
        <f>Potential!O18</f>
        <v>3.1053039376320937E-3</v>
      </c>
      <c r="E37" s="34">
        <f>Potential!P18</f>
        <v>3.3859124691014553</v>
      </c>
      <c r="F37" s="34">
        <f>Potential!Q18</f>
        <v>6.0761356966438355E-2</v>
      </c>
      <c r="G37" s="34">
        <f>Potential!R18</f>
        <v>1.2681275325342465E-2</v>
      </c>
      <c r="H37" s="34">
        <f>Potential!S18</f>
        <v>0</v>
      </c>
      <c r="I37" s="34">
        <f>Potential!T18</f>
        <v>0.30087768064611869</v>
      </c>
      <c r="J37" s="30">
        <f>Potential!U18</f>
        <v>0.26797950629638645</v>
      </c>
    </row>
    <row r="38" spans="1:10" ht="15.75" thickBot="1" x14ac:dyDescent="0.3">
      <c r="A38" s="11">
        <v>2025</v>
      </c>
      <c r="B38" s="34">
        <f>Potential!M19</f>
        <v>25.15160777291684</v>
      </c>
      <c r="C38" s="34">
        <f>Potential!N19</f>
        <v>3.8483975760732016E-2</v>
      </c>
      <c r="D38" s="34">
        <f>Potential!O19</f>
        <v>6.9757670290332679E-3</v>
      </c>
      <c r="E38" s="34">
        <f>Potential!P19</f>
        <v>10.329938228623133</v>
      </c>
      <c r="F38" s="34">
        <f>Potential!Q19</f>
        <v>2.4346407642791092</v>
      </c>
      <c r="G38" s="34">
        <f>Potential!R19</f>
        <v>2.8260085974657536</v>
      </c>
      <c r="H38" s="34">
        <f>Potential!S19</f>
        <v>0.35408906067548424</v>
      </c>
      <c r="I38" s="34">
        <f>Potential!T19</f>
        <v>10.174728814429223</v>
      </c>
      <c r="J38" s="30">
        <f>Potential!U19</f>
        <v>1.7095681837921591E-2</v>
      </c>
    </row>
    <row r="39" spans="1:10" ht="15.75" thickBot="1" x14ac:dyDescent="0.3">
      <c r="A39" s="11">
        <v>2030</v>
      </c>
      <c r="B39" s="34">
        <f>Potential!M20</f>
        <v>51.751870418788243</v>
      </c>
      <c r="C39" s="34">
        <f>Potential!N20</f>
        <v>9.3063878012785387E-2</v>
      </c>
      <c r="D39" s="34">
        <f>Potential!O20</f>
        <v>5.7825238372485314E-2</v>
      </c>
      <c r="E39" s="34">
        <f>Potential!P20</f>
        <v>17.704153522919345</v>
      </c>
      <c r="F39" s="34">
        <f>Potential!Q20</f>
        <v>2.1530582645835619</v>
      </c>
      <c r="G39" s="34">
        <f>Potential!R20</f>
        <v>5.0178318744520549</v>
      </c>
      <c r="H39" s="34">
        <f>Potential!S20</f>
        <v>0.21646855245630614</v>
      </c>
      <c r="I39" s="34">
        <f>Potential!T20</f>
        <v>8.3708783967123281</v>
      </c>
      <c r="J39" s="30">
        <f>Potential!U20</f>
        <v>1.441937299350496E-2</v>
      </c>
    </row>
    <row r="40" spans="1:10" ht="15.75" thickBot="1" x14ac:dyDescent="0.3">
      <c r="A40" s="11">
        <v>2035</v>
      </c>
      <c r="B40" s="34">
        <f>Potential!M21</f>
        <v>148.36463785217362</v>
      </c>
      <c r="C40" s="34">
        <f>Potential!N21</f>
        <v>0.30590914420890408</v>
      </c>
      <c r="D40" s="34">
        <f>Potential!O21</f>
        <v>0.16491306494342467</v>
      </c>
      <c r="E40" s="34">
        <f>Potential!P21</f>
        <v>41.753957062517379</v>
      </c>
      <c r="F40" s="34">
        <f>Potential!Q21</f>
        <v>1.1154094626472602E-4</v>
      </c>
      <c r="G40" s="34">
        <f>Potential!R21</f>
        <v>0</v>
      </c>
      <c r="H40" s="34">
        <f>Potential!S21</f>
        <v>0</v>
      </c>
      <c r="I40" s="34">
        <f>Potential!T21</f>
        <v>12.996650371712329</v>
      </c>
      <c r="J40" s="30">
        <f>Potential!U21</f>
        <v>3.3686298816249411E-4</v>
      </c>
    </row>
    <row r="41" spans="1:10" ht="15.75" thickBot="1" x14ac:dyDescent="0.3">
      <c r="A41" s="11">
        <v>2040</v>
      </c>
      <c r="B41" s="34">
        <f>Potential!M22</f>
        <v>189.94375446807649</v>
      </c>
      <c r="C41" s="34">
        <f>Potential!N22</f>
        <v>0.45935336839041097</v>
      </c>
      <c r="D41" s="34">
        <f>Potential!O22</f>
        <v>0.23324420217769079</v>
      </c>
      <c r="E41" s="34">
        <f>Potential!P22</f>
        <v>54.687308302770539</v>
      </c>
      <c r="F41" s="34">
        <f>Potential!Q22</f>
        <v>0</v>
      </c>
      <c r="G41" s="34">
        <f>Potential!R22</f>
        <v>0</v>
      </c>
      <c r="H41" s="34">
        <f>Potential!S22</f>
        <v>0</v>
      </c>
      <c r="I41" s="34">
        <f>Potential!T22</f>
        <v>16.637093331643833</v>
      </c>
      <c r="J41" s="30">
        <f>Potential!U22</f>
        <v>0</v>
      </c>
    </row>
    <row r="42" spans="1:10" ht="15.75" thickBot="1" x14ac:dyDescent="0.3">
      <c r="A42" s="11">
        <v>2045</v>
      </c>
      <c r="B42" s="34">
        <f>Potential!M23</f>
        <v>259.28156670209222</v>
      </c>
      <c r="C42" s="34">
        <f>Potential!N23</f>
        <v>1.072829334361924</v>
      </c>
      <c r="D42" s="34">
        <f>Potential!O23</f>
        <v>1.7260246361612523</v>
      </c>
      <c r="E42" s="34">
        <f>Potential!P23</f>
        <v>38.243078169373284</v>
      </c>
      <c r="F42" s="34">
        <f>Potential!Q23</f>
        <v>0</v>
      </c>
      <c r="G42" s="34">
        <f>Potential!R23</f>
        <v>0</v>
      </c>
      <c r="H42" s="34">
        <f>Potential!S23</f>
        <v>0</v>
      </c>
      <c r="I42" s="34">
        <f>Potential!T23</f>
        <v>28.218214952648399</v>
      </c>
      <c r="J42" s="30">
        <f>Potential!U23</f>
        <v>0</v>
      </c>
    </row>
    <row r="43" spans="1:10" ht="15.75" thickBot="1" x14ac:dyDescent="0.3">
      <c r="A43" s="11">
        <v>2050</v>
      </c>
      <c r="B43" s="34">
        <f>Potential!M24</f>
        <v>278.57915398430339</v>
      </c>
      <c r="C43" s="34">
        <f>Potential!N24</f>
        <v>1.2319096622260273</v>
      </c>
      <c r="D43" s="34">
        <f>Potential!O24</f>
        <v>1.1011771555726027</v>
      </c>
      <c r="E43" s="34">
        <f>Potential!P24</f>
        <v>10.780068615660957</v>
      </c>
      <c r="F43" s="34">
        <f>Potential!Q24</f>
        <v>0</v>
      </c>
      <c r="G43" s="34">
        <f>Potential!R24</f>
        <v>0</v>
      </c>
      <c r="H43" s="34">
        <f>Potential!S24</f>
        <v>0</v>
      </c>
      <c r="I43" s="34">
        <f>Potential!T24</f>
        <v>30.391981263310502</v>
      </c>
      <c r="J43" s="30">
        <f>Potential!U24</f>
        <v>0</v>
      </c>
    </row>
    <row r="44" spans="1:10" ht="15.75" thickBot="1" x14ac:dyDescent="0.3">
      <c r="A44" s="11">
        <v>2055</v>
      </c>
      <c r="B44" s="34">
        <f>Potential!M25</f>
        <v>125.3338184202866</v>
      </c>
      <c r="C44" s="34">
        <f>Potential!N25</f>
        <v>0.77176056181804642</v>
      </c>
      <c r="D44" s="34">
        <f>Potential!O25</f>
        <v>1.0482379254187866</v>
      </c>
      <c r="E44" s="34">
        <f>Potential!P25</f>
        <v>14.841469403535958</v>
      </c>
      <c r="F44" s="34">
        <f>Potential!Q25</f>
        <v>0</v>
      </c>
      <c r="G44" s="34">
        <f>Potential!R25</f>
        <v>0</v>
      </c>
      <c r="H44" s="34">
        <f>Potential!S25</f>
        <v>0</v>
      </c>
      <c r="I44" s="34">
        <f>Potential!T25</f>
        <v>14.258516981484018</v>
      </c>
      <c r="J44" s="30">
        <f>Potential!U25</f>
        <v>0</v>
      </c>
    </row>
    <row r="45" spans="1:10" ht="15.75" thickBot="1" x14ac:dyDescent="0.3">
      <c r="A45" s="11">
        <v>2060</v>
      </c>
      <c r="B45" s="34">
        <f>Potential!M26</f>
        <v>114.97133799653938</v>
      </c>
      <c r="C45" s="34">
        <f>Potential!N26</f>
        <v>0.83389729460128248</v>
      </c>
      <c r="D45" s="34">
        <f>Potential!O26</f>
        <v>1.370977496066536</v>
      </c>
      <c r="E45" s="34">
        <f>Potential!P26</f>
        <v>36.520910244520543</v>
      </c>
      <c r="F45" s="34">
        <f>Potential!Q26</f>
        <v>0</v>
      </c>
      <c r="G45" s="34">
        <f>Potential!R26</f>
        <v>0</v>
      </c>
      <c r="H45" s="34">
        <f>Potential!S26</f>
        <v>0</v>
      </c>
      <c r="I45" s="34">
        <f>Potential!T26</f>
        <v>12.956632611027397</v>
      </c>
      <c r="J45" s="30">
        <f>Potential!U26</f>
        <v>0</v>
      </c>
    </row>
    <row r="46" spans="1:10" ht="15.75" thickBot="1" x14ac:dyDescent="0.3">
      <c r="A46" s="11">
        <v>2065</v>
      </c>
      <c r="B46" s="34">
        <f>Potential!M27</f>
        <v>126.67931457867849</v>
      </c>
      <c r="C46" s="34">
        <f>Potential!N27</f>
        <v>1.3101735970132702</v>
      </c>
      <c r="D46" s="34">
        <f>Potential!O27</f>
        <v>4.7886061488346376</v>
      </c>
      <c r="E46" s="34">
        <f>Potential!P27</f>
        <v>43.638902289310778</v>
      </c>
      <c r="F46" s="34">
        <f>Potential!Q27</f>
        <v>0</v>
      </c>
      <c r="G46" s="34">
        <f>Potential!R27</f>
        <v>0</v>
      </c>
      <c r="H46" s="34">
        <f>Potential!S27</f>
        <v>0</v>
      </c>
      <c r="I46" s="34">
        <f>Potential!T27</f>
        <v>15.474735580388129</v>
      </c>
      <c r="J46" s="30">
        <f>Potential!U27</f>
        <v>0</v>
      </c>
    </row>
    <row r="47" spans="1:10" ht="15.75" thickBot="1" x14ac:dyDescent="0.3">
      <c r="A47" s="12">
        <v>2070</v>
      </c>
      <c r="B47" s="45">
        <f>Potential!M28</f>
        <v>120.38478363245196</v>
      </c>
      <c r="C47" s="45">
        <f>Potential!N28</f>
        <v>1.4901415448835613</v>
      </c>
      <c r="D47" s="45">
        <f>Potential!O28</f>
        <v>11.108594876510958</v>
      </c>
      <c r="E47" s="45">
        <f>Potential!P28</f>
        <v>28.353341441487153</v>
      </c>
      <c r="F47" s="45">
        <f>Potential!Q28</f>
        <v>0</v>
      </c>
      <c r="G47" s="45">
        <f>Potential!R28</f>
        <v>0</v>
      </c>
      <c r="H47" s="45">
        <f>Potential!S28</f>
        <v>0</v>
      </c>
      <c r="I47" s="45">
        <f>Potential!T28</f>
        <v>15.219126450068492</v>
      </c>
      <c r="J47" s="46">
        <f>Potential!U28</f>
        <v>0</v>
      </c>
    </row>
    <row r="51" spans="1:12" ht="15.75" thickBot="1" x14ac:dyDescent="0.3">
      <c r="B51" t="s">
        <v>331</v>
      </c>
    </row>
    <row r="52" spans="1:12" ht="15.75" thickBot="1" x14ac:dyDescent="0.3">
      <c r="A52" s="7" t="s">
        <v>308</v>
      </c>
      <c r="B52" s="13" t="s">
        <v>16</v>
      </c>
      <c r="C52" s="13" t="s">
        <v>15</v>
      </c>
      <c r="D52" s="13" t="s">
        <v>19</v>
      </c>
      <c r="E52" s="14" t="s">
        <v>20</v>
      </c>
      <c r="F52" s="29" t="s">
        <v>31</v>
      </c>
      <c r="G52" s="13" t="s">
        <v>9</v>
      </c>
      <c r="H52" s="13" t="s">
        <v>10</v>
      </c>
      <c r="I52" s="13" t="s">
        <v>32</v>
      </c>
      <c r="J52" s="13" t="s">
        <v>33</v>
      </c>
      <c r="K52" s="49" t="s">
        <v>1</v>
      </c>
    </row>
    <row r="53" spans="1:12" x14ac:dyDescent="0.25">
      <c r="A53" s="11">
        <v>2020</v>
      </c>
      <c r="B53" s="21">
        <f>B37*$Z$3*AC9</f>
        <v>8375.4226841604723</v>
      </c>
      <c r="C53" s="21">
        <f t="shared" ref="C53:J53" si="33">C37*$Z$3*AD9</f>
        <v>350.57418303464806</v>
      </c>
      <c r="D53" s="21">
        <f t="shared" si="33"/>
        <v>71.732520959301368</v>
      </c>
      <c r="E53" s="21">
        <f t="shared" si="33"/>
        <v>22550.177044215692</v>
      </c>
      <c r="F53" s="21">
        <f t="shared" si="33"/>
        <v>303.80678483219179</v>
      </c>
      <c r="G53" s="21">
        <f t="shared" si="33"/>
        <v>105.25458520034248</v>
      </c>
      <c r="H53" s="21">
        <f t="shared" si="33"/>
        <v>0</v>
      </c>
      <c r="I53" s="21">
        <f t="shared" si="33"/>
        <v>5716.6759322762546</v>
      </c>
      <c r="J53" s="21">
        <f t="shared" si="33"/>
        <v>24859.04008408244</v>
      </c>
      <c r="K53" s="32">
        <f>SUM(B53:J53)</f>
        <v>62332.683818761347</v>
      </c>
    </row>
    <row r="54" spans="1:12" x14ac:dyDescent="0.25">
      <c r="A54" s="11">
        <v>2025</v>
      </c>
      <c r="B54" s="21">
        <f t="shared" ref="B54:B63" si="34">B38*$Z$3*AC10</f>
        <v>116954.97614406332</v>
      </c>
      <c r="C54" s="21">
        <f t="shared" ref="C54:C63" si="35">C38*$Z$3*AD10</f>
        <v>128.92131879845223</v>
      </c>
      <c r="D54" s="21">
        <f t="shared" ref="D54:D63" si="36">D38*$Z$3*AE10</f>
        <v>128.70290168566382</v>
      </c>
      <c r="E54" s="21">
        <f t="shared" ref="E54:E63" si="37">E38*$Z$3*AF10</f>
        <v>66628.101574619213</v>
      </c>
      <c r="F54" s="21">
        <f t="shared" ref="F54:F63" si="38">F38*$Z$3*AG10</f>
        <v>12173.203821395546</v>
      </c>
      <c r="G54" s="21">
        <f t="shared" ref="G54:G63" si="39">G38*$Z$3*AH10</f>
        <v>23385.221144029114</v>
      </c>
      <c r="H54" s="21">
        <f t="shared" ref="H54:H63" si="40">H38*$Z$3*AI10</f>
        <v>1228.6890405439303</v>
      </c>
      <c r="I54" s="21">
        <f t="shared" ref="I54:I63" si="41">I38*$Z$3*AJ10</f>
        <v>192454.99552492876</v>
      </c>
      <c r="J54" s="21">
        <f t="shared" ref="J54:J63" si="42">J38*$Z$3*AK10</f>
        <v>1581.0991629218956</v>
      </c>
      <c r="K54" s="32">
        <f t="shared" ref="K54:K63" si="43">SUM(B54:J54)</f>
        <v>414663.91063298588</v>
      </c>
    </row>
    <row r="55" spans="1:12" x14ac:dyDescent="0.25">
      <c r="A55" s="11">
        <v>2030</v>
      </c>
      <c r="B55" s="21">
        <f t="shared" si="34"/>
        <v>201832.29463327417</v>
      </c>
      <c r="C55" s="21">
        <f t="shared" si="35"/>
        <v>260.57885843579908</v>
      </c>
      <c r="D55" s="21">
        <f t="shared" si="36"/>
        <v>797.98828954029739</v>
      </c>
      <c r="E55" s="21">
        <f t="shared" si="37"/>
        <v>110473.91798301671</v>
      </c>
      <c r="F55" s="21">
        <f t="shared" si="38"/>
        <v>10765.29132291781</v>
      </c>
      <c r="G55" s="21">
        <f t="shared" si="39"/>
        <v>41397.112964229455</v>
      </c>
      <c r="H55" s="21">
        <f t="shared" si="40"/>
        <v>751.14587702338235</v>
      </c>
      <c r="I55" s="21">
        <f t="shared" si="41"/>
        <v>157623.64021009312</v>
      </c>
      <c r="J55" s="21">
        <f t="shared" si="42"/>
        <v>1329.5510098422958</v>
      </c>
      <c r="K55" s="32">
        <f t="shared" si="43"/>
        <v>525231.52114837302</v>
      </c>
    </row>
    <row r="56" spans="1:12" x14ac:dyDescent="0.25">
      <c r="A56" s="11">
        <v>2035</v>
      </c>
      <c r="B56" s="21">
        <f t="shared" si="34"/>
        <v>489603.3049121729</v>
      </c>
      <c r="C56" s="21">
        <f t="shared" si="35"/>
        <v>718.88648889092451</v>
      </c>
      <c r="D56" s="21">
        <f t="shared" si="36"/>
        <v>2185.0981105003771</v>
      </c>
      <c r="E56" s="21">
        <f t="shared" si="37"/>
        <v>256369.29636385673</v>
      </c>
      <c r="F56" s="21">
        <f t="shared" si="38"/>
        <v>0.5521276840103938</v>
      </c>
      <c r="G56" s="21">
        <f t="shared" si="39"/>
        <v>0</v>
      </c>
      <c r="H56" s="21">
        <f t="shared" si="40"/>
        <v>0</v>
      </c>
      <c r="I56" s="21">
        <f t="shared" si="41"/>
        <v>242647.46243986921</v>
      </c>
      <c r="J56" s="21">
        <f t="shared" si="42"/>
        <v>31.079573751968464</v>
      </c>
      <c r="K56" s="32">
        <f t="shared" si="43"/>
        <v>991555.68001672614</v>
      </c>
    </row>
    <row r="57" spans="1:12" x14ac:dyDescent="0.25">
      <c r="A57" s="11">
        <v>2040</v>
      </c>
      <c r="B57" s="21">
        <f t="shared" si="34"/>
        <v>512848.13706380653</v>
      </c>
      <c r="C57" s="21">
        <f t="shared" si="35"/>
        <v>872.77139994178083</v>
      </c>
      <c r="D57" s="21">
        <f t="shared" si="36"/>
        <v>2962.201367656673</v>
      </c>
      <c r="E57" s="21">
        <f t="shared" si="37"/>
        <v>330311.34214873402</v>
      </c>
      <c r="F57" s="21">
        <f t="shared" si="38"/>
        <v>0</v>
      </c>
      <c r="G57" s="21">
        <f t="shared" si="39"/>
        <v>0</v>
      </c>
      <c r="H57" s="21">
        <f t="shared" si="40"/>
        <v>0</v>
      </c>
      <c r="I57" s="21">
        <f t="shared" si="41"/>
        <v>307952.59756872733</v>
      </c>
      <c r="J57" s="21">
        <f t="shared" si="42"/>
        <v>0</v>
      </c>
      <c r="K57" s="32">
        <f t="shared" si="43"/>
        <v>1154947.0495488662</v>
      </c>
    </row>
    <row r="58" spans="1:12" x14ac:dyDescent="0.25">
      <c r="A58" s="11">
        <v>2045</v>
      </c>
      <c r="B58" s="21">
        <f t="shared" si="34"/>
        <v>648203.91675523052</v>
      </c>
      <c r="C58" s="21">
        <f t="shared" si="35"/>
        <v>1877.4513351333667</v>
      </c>
      <c r="D58" s="21">
        <f t="shared" si="36"/>
        <v>21316.404256591468</v>
      </c>
      <c r="E58" s="21">
        <f t="shared" si="37"/>
        <v>228502.39206200538</v>
      </c>
      <c r="F58" s="21">
        <f t="shared" si="38"/>
        <v>0</v>
      </c>
      <c r="G58" s="21">
        <f t="shared" si="39"/>
        <v>0</v>
      </c>
      <c r="H58" s="21">
        <f t="shared" si="40"/>
        <v>0</v>
      </c>
      <c r="I58" s="21">
        <f t="shared" si="41"/>
        <v>516675.51578299224</v>
      </c>
      <c r="J58" s="21">
        <f t="shared" si="42"/>
        <v>0</v>
      </c>
      <c r="K58" s="32">
        <f t="shared" si="43"/>
        <v>1416575.680191953</v>
      </c>
    </row>
    <row r="59" spans="1:12" x14ac:dyDescent="0.25">
      <c r="A59" s="11">
        <v>2050</v>
      </c>
      <c r="B59" s="21">
        <f t="shared" si="34"/>
        <v>640732.05416389776</v>
      </c>
      <c r="C59" s="21">
        <f t="shared" si="35"/>
        <v>1971.0554595616436</v>
      </c>
      <c r="D59" s="21">
        <f t="shared" si="36"/>
        <v>13214.125866871233</v>
      </c>
      <c r="E59" s="21">
        <f t="shared" si="37"/>
        <v>63710.205518556257</v>
      </c>
      <c r="F59" s="21">
        <f t="shared" si="38"/>
        <v>0</v>
      </c>
      <c r="G59" s="21">
        <f t="shared" si="39"/>
        <v>0</v>
      </c>
      <c r="H59" s="21">
        <f t="shared" si="40"/>
        <v>0</v>
      </c>
      <c r="I59" s="21">
        <f t="shared" si="41"/>
        <v>550398.78067855316</v>
      </c>
      <c r="J59" s="21">
        <f t="shared" si="42"/>
        <v>0</v>
      </c>
      <c r="K59" s="32">
        <f t="shared" si="43"/>
        <v>1270026.2216874401</v>
      </c>
      <c r="L59" s="71">
        <f>SUM(K53:K59)</f>
        <v>5835332.7470451053</v>
      </c>
    </row>
    <row r="60" spans="1:12" x14ac:dyDescent="0.25">
      <c r="A60" s="11">
        <v>2055</v>
      </c>
      <c r="B60" s="21">
        <f t="shared" si="34"/>
        <v>288267.7823666592</v>
      </c>
      <c r="C60" s="21">
        <f t="shared" si="35"/>
        <v>1234.8168989088745</v>
      </c>
      <c r="D60" s="21">
        <f t="shared" si="36"/>
        <v>12578.855105025439</v>
      </c>
      <c r="E60" s="21">
        <f t="shared" si="37"/>
        <v>87713.084174897522</v>
      </c>
      <c r="F60" s="21">
        <f t="shared" si="38"/>
        <v>0</v>
      </c>
      <c r="G60" s="21">
        <f t="shared" si="39"/>
        <v>0</v>
      </c>
      <c r="H60" s="21">
        <f t="shared" si="40"/>
        <v>0</v>
      </c>
      <c r="I60" s="21">
        <f t="shared" si="41"/>
        <v>258221.74253467555</v>
      </c>
      <c r="J60" s="21">
        <f t="shared" si="42"/>
        <v>0</v>
      </c>
      <c r="K60" s="32">
        <f t="shared" si="43"/>
        <v>648016.28108016658</v>
      </c>
    </row>
    <row r="61" spans="1:12" x14ac:dyDescent="0.25">
      <c r="A61" s="11">
        <v>2060</v>
      </c>
      <c r="B61" s="21">
        <f t="shared" si="34"/>
        <v>264434.07739204052</v>
      </c>
      <c r="C61" s="21">
        <f t="shared" si="35"/>
        <v>1334.235671362052</v>
      </c>
      <c r="D61" s="21">
        <f t="shared" si="36"/>
        <v>16451.729952798429</v>
      </c>
      <c r="E61" s="21">
        <f t="shared" si="37"/>
        <v>215838.5795451164</v>
      </c>
      <c r="F61" s="21">
        <f t="shared" si="38"/>
        <v>0</v>
      </c>
      <c r="G61" s="21">
        <f t="shared" si="39"/>
        <v>0</v>
      </c>
      <c r="H61" s="21">
        <f t="shared" si="40"/>
        <v>0</v>
      </c>
      <c r="I61" s="21">
        <f t="shared" si="41"/>
        <v>234644.61658570616</v>
      </c>
      <c r="J61" s="21">
        <f t="shared" si="42"/>
        <v>0</v>
      </c>
      <c r="K61" s="32">
        <f t="shared" si="43"/>
        <v>732703.23914702353</v>
      </c>
    </row>
    <row r="62" spans="1:12" x14ac:dyDescent="0.25">
      <c r="A62" s="11">
        <v>2065</v>
      </c>
      <c r="B62" s="21">
        <f t="shared" si="34"/>
        <v>291362.42353096051</v>
      </c>
      <c r="C62" s="21">
        <f t="shared" si="35"/>
        <v>2096.2777552212324</v>
      </c>
      <c r="D62" s="21">
        <f t="shared" si="36"/>
        <v>57463.273786015649</v>
      </c>
      <c r="E62" s="21">
        <f t="shared" si="37"/>
        <v>257905.91252982669</v>
      </c>
      <c r="F62" s="21">
        <f t="shared" si="38"/>
        <v>0</v>
      </c>
      <c r="G62" s="21">
        <f t="shared" si="39"/>
        <v>0</v>
      </c>
      <c r="H62" s="21">
        <f t="shared" si="40"/>
        <v>0</v>
      </c>
      <c r="I62" s="21">
        <f t="shared" si="41"/>
        <v>280247.46136082901</v>
      </c>
      <c r="J62" s="21">
        <f t="shared" si="42"/>
        <v>0</v>
      </c>
      <c r="K62" s="32">
        <f t="shared" si="43"/>
        <v>889075.34896285296</v>
      </c>
    </row>
    <row r="63" spans="1:12" ht="15.75" thickBot="1" x14ac:dyDescent="0.3">
      <c r="A63" s="11">
        <v>2070</v>
      </c>
      <c r="B63" s="21">
        <f t="shared" si="34"/>
        <v>276885.00235463947</v>
      </c>
      <c r="C63" s="21">
        <f t="shared" si="35"/>
        <v>2384.226471813698</v>
      </c>
      <c r="D63" s="21">
        <f t="shared" si="36"/>
        <v>133303.13851813151</v>
      </c>
      <c r="E63" s="21">
        <f t="shared" si="37"/>
        <v>167568.24791918907</v>
      </c>
      <c r="F63" s="21">
        <f t="shared" si="38"/>
        <v>0</v>
      </c>
      <c r="G63" s="21">
        <f t="shared" si="39"/>
        <v>0</v>
      </c>
      <c r="H63" s="21">
        <f t="shared" si="40"/>
        <v>0</v>
      </c>
      <c r="I63" s="21">
        <f t="shared" si="41"/>
        <v>275618.38001074037</v>
      </c>
      <c r="J63" s="21">
        <f t="shared" si="42"/>
        <v>0</v>
      </c>
      <c r="K63" s="32">
        <f t="shared" si="43"/>
        <v>855758.99527451408</v>
      </c>
    </row>
    <row r="64" spans="1:12" ht="15.75" thickBot="1" x14ac:dyDescent="0.3">
      <c r="A64" s="29" t="s">
        <v>1</v>
      </c>
      <c r="B64" s="50">
        <f>SUM(B53:B63)</f>
        <v>3739499.3920009052</v>
      </c>
      <c r="C64" s="50">
        <f t="shared" ref="C64:K64" si="44">SUM(C53:C63)</f>
        <v>13229.79584110247</v>
      </c>
      <c r="D64" s="50">
        <f t="shared" si="44"/>
        <v>260473.25067577604</v>
      </c>
      <c r="E64" s="50">
        <f t="shared" si="44"/>
        <v>1807571.2568640334</v>
      </c>
      <c r="F64" s="50">
        <f t="shared" si="44"/>
        <v>23242.854056829561</v>
      </c>
      <c r="G64" s="50">
        <f t="shared" si="44"/>
        <v>64887.588693458907</v>
      </c>
      <c r="H64" s="50">
        <f t="shared" si="44"/>
        <v>1979.8349175673127</v>
      </c>
      <c r="I64" s="50">
        <f t="shared" si="44"/>
        <v>3022201.8686293913</v>
      </c>
      <c r="J64" s="50">
        <f t="shared" si="44"/>
        <v>27800.769830598601</v>
      </c>
      <c r="K64" s="51">
        <f t="shared" si="44"/>
        <v>8960886.6115096621</v>
      </c>
    </row>
  </sheetData>
  <hyperlinks>
    <hyperlink ref="AB4" r:id="rId1" display="https://cea.nic.in/wp-content/uploads/irp/2023/05/Optimal_mix_report__2029_30_Version_2.0__For_Uploading.pdf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5"/>
  <sheetViews>
    <sheetView tabSelected="1" topLeftCell="A27" zoomScale="103" workbookViewId="0">
      <pane xSplit="1" topLeftCell="K1" activePane="topRight" state="frozen"/>
      <selection pane="topRight" activeCell="AI60" sqref="AI60"/>
    </sheetView>
  </sheetViews>
  <sheetFormatPr defaultRowHeight="15" x14ac:dyDescent="0.25"/>
  <cols>
    <col min="2" max="2" width="12.42578125" customWidth="1"/>
    <col min="4" max="4" width="15.42578125" customWidth="1"/>
    <col min="5" max="5" width="9.5703125" customWidth="1"/>
    <col min="6" max="6" width="8.5703125" customWidth="1"/>
    <col min="7" max="7" width="8.42578125" customWidth="1"/>
    <col min="8" max="8" width="9.140625" customWidth="1"/>
    <col min="12" max="12" width="8.7109375" customWidth="1"/>
    <col min="13" max="13" width="9.42578125" customWidth="1"/>
    <col min="14" max="14" width="8.85546875" customWidth="1"/>
    <col min="15" max="15" width="14.42578125" customWidth="1"/>
    <col min="16" max="22" width="8.85546875" customWidth="1"/>
    <col min="24" max="24" width="9.42578125" bestFit="1" customWidth="1"/>
    <col min="25" max="25" width="8.85546875" bestFit="1" customWidth="1"/>
    <col min="26" max="26" width="12.42578125" customWidth="1"/>
    <col min="27" max="27" width="10.85546875" customWidth="1"/>
    <col min="28" max="31" width="8.85546875" customWidth="1"/>
    <col min="32" max="32" width="10.85546875" customWidth="1"/>
    <col min="36" max="36" width="9.85546875" customWidth="1"/>
    <col min="43" max="43" width="9.85546875" bestFit="1" customWidth="1"/>
  </cols>
  <sheetData>
    <row r="1" spans="1:42" x14ac:dyDescent="0.25">
      <c r="A1" t="s">
        <v>18</v>
      </c>
      <c r="M1" t="s">
        <v>21</v>
      </c>
      <c r="X1" t="s">
        <v>38</v>
      </c>
      <c r="AH1" t="s">
        <v>313</v>
      </c>
    </row>
    <row r="2" spans="1:42" x14ac:dyDescent="0.25">
      <c r="A2" t="s">
        <v>17</v>
      </c>
      <c r="B2" t="s">
        <v>16</v>
      </c>
      <c r="C2" t="s">
        <v>15</v>
      </c>
      <c r="D2" t="s">
        <v>19</v>
      </c>
      <c r="E2" t="s">
        <v>20</v>
      </c>
      <c r="F2" t="s">
        <v>31</v>
      </c>
      <c r="G2" t="s">
        <v>9</v>
      </c>
      <c r="H2" t="s">
        <v>10</v>
      </c>
      <c r="I2" t="s">
        <v>32</v>
      </c>
      <c r="J2" t="s">
        <v>33</v>
      </c>
      <c r="M2" t="s">
        <v>16</v>
      </c>
      <c r="N2" t="s">
        <v>15</v>
      </c>
      <c r="O2" t="s">
        <v>19</v>
      </c>
      <c r="P2" t="s">
        <v>20</v>
      </c>
      <c r="Q2" t="s">
        <v>31</v>
      </c>
      <c r="R2" t="s">
        <v>9</v>
      </c>
      <c r="S2" t="s">
        <v>10</v>
      </c>
      <c r="T2" t="s">
        <v>32</v>
      </c>
      <c r="U2" t="s">
        <v>33</v>
      </c>
      <c r="X2" t="s">
        <v>16</v>
      </c>
      <c r="Y2" t="s">
        <v>15</v>
      </c>
      <c r="Z2" t="s">
        <v>19</v>
      </c>
      <c r="AA2" t="s">
        <v>20</v>
      </c>
      <c r="AB2" t="s">
        <v>31</v>
      </c>
      <c r="AC2" t="s">
        <v>9</v>
      </c>
      <c r="AD2" t="s">
        <v>10</v>
      </c>
      <c r="AE2" t="s">
        <v>32</v>
      </c>
      <c r="AF2" t="s">
        <v>33</v>
      </c>
      <c r="AH2" t="s">
        <v>16</v>
      </c>
      <c r="AI2" t="s">
        <v>15</v>
      </c>
      <c r="AJ2" t="s">
        <v>300</v>
      </c>
      <c r="AK2" t="s">
        <v>20</v>
      </c>
      <c r="AL2" t="s">
        <v>31</v>
      </c>
      <c r="AM2" t="s">
        <v>9</v>
      </c>
      <c r="AN2" t="s">
        <v>10</v>
      </c>
      <c r="AO2" t="s">
        <v>32</v>
      </c>
      <c r="AP2" t="s">
        <v>33</v>
      </c>
    </row>
    <row r="3" spans="1:42" x14ac:dyDescent="0.25">
      <c r="A3" t="s">
        <v>0</v>
      </c>
    </row>
    <row r="4" spans="1:42" x14ac:dyDescent="0.25">
      <c r="A4">
        <v>2020</v>
      </c>
      <c r="B4">
        <v>0.16</v>
      </c>
      <c r="C4">
        <v>0.28999999999999998</v>
      </c>
      <c r="D4">
        <v>0.35</v>
      </c>
      <c r="E4">
        <v>0.24</v>
      </c>
      <c r="F4">
        <v>0.2</v>
      </c>
      <c r="G4">
        <v>0.6</v>
      </c>
      <c r="H4">
        <v>0.28999999999999998</v>
      </c>
      <c r="I4">
        <v>0.9</v>
      </c>
      <c r="J4">
        <v>0.28999999999999998</v>
      </c>
      <c r="M4" s="69">
        <f>SUM([1]NZ50!$K$129,[1]NZ50!$K$141)</f>
        <v>7.8259943299999989E-3</v>
      </c>
      <c r="N4" s="69">
        <f>SUM([1]NZ50!$K$105)</f>
        <v>8.2209099999999995E-4</v>
      </c>
      <c r="O4" s="69">
        <f>SUM([1]NZ50!$K$153,[1]NZ50!$K$165)</f>
        <v>3.42751E-5</v>
      </c>
      <c r="P4" s="69">
        <f>SUM([1]NZ50!$K$180,[1]NZ50!$K$192)</f>
        <v>2.56267505E-2</v>
      </c>
      <c r="Q4" s="70">
        <v>3.8323399999999998E-4</v>
      </c>
      <c r="R4" s="69">
        <v>2.3995E-4</v>
      </c>
      <c r="S4" s="69">
        <v>0</v>
      </c>
      <c r="T4" s="69">
        <f>SUM([1]NZ50!$K$61)</f>
        <v>8.5396299999999994E-3</v>
      </c>
      <c r="U4" s="69">
        <f>SUM(0.0000780203,[1]NZ50!$K$100)</f>
        <v>2.4507903000000001E-3</v>
      </c>
      <c r="X4" s="60">
        <v>7.8205199999999992E-3</v>
      </c>
      <c r="Y4" s="60">
        <v>8.2209099999999995E-4</v>
      </c>
      <c r="Z4" s="60">
        <v>2.2724599999999999E-5</v>
      </c>
      <c r="AA4" s="60">
        <v>2.5615200000000001E-2</v>
      </c>
      <c r="AB4" s="64">
        <v>3.8323399999999998E-4</v>
      </c>
      <c r="AC4" s="64">
        <v>2.3995E-4</v>
      </c>
      <c r="AD4" s="60">
        <v>0</v>
      </c>
      <c r="AE4" s="60">
        <v>8.5396299999999994E-3</v>
      </c>
      <c r="AF4" s="64">
        <v>2.4507903000000001E-3</v>
      </c>
      <c r="AH4" s="60">
        <v>7.6172000000000002E-3</v>
      </c>
      <c r="AI4" s="60">
        <v>8.0071799999999996E-4</v>
      </c>
      <c r="AJ4" s="60">
        <v>2.2133800000000001E-5</v>
      </c>
      <c r="AK4" s="60">
        <v>2.4949300000000001E-2</v>
      </c>
      <c r="AL4" s="60">
        <v>3.7330600000000001E-4</v>
      </c>
      <c r="AM4" s="60">
        <v>2.3376500000000001E-4</v>
      </c>
      <c r="AN4" s="60">
        <v>0</v>
      </c>
      <c r="AO4" s="60">
        <v>8.3176599999999993E-3</v>
      </c>
      <c r="AP4" s="60">
        <v>2.3869619999999999E-3</v>
      </c>
    </row>
    <row r="5" spans="1:42" x14ac:dyDescent="0.25">
      <c r="A5">
        <v>2025</v>
      </c>
      <c r="B5">
        <v>0.18</v>
      </c>
      <c r="C5">
        <v>0.32</v>
      </c>
      <c r="D5">
        <v>0.35</v>
      </c>
      <c r="E5">
        <v>0.24</v>
      </c>
      <c r="F5">
        <v>0.2</v>
      </c>
      <c r="G5">
        <v>0.6</v>
      </c>
      <c r="H5">
        <v>0.28999999999999998</v>
      </c>
      <c r="I5">
        <v>0.9</v>
      </c>
      <c r="J5">
        <v>0.28999999999999998</v>
      </c>
      <c r="M5" s="69">
        <f>SUM([1]NZ50!$L$130,[1]NZ50!$L$142)</f>
        <v>0.14277258706900001</v>
      </c>
      <c r="N5" s="69">
        <f>SUM([1]NZ50!$L$106,[1]NZ50!$L$116)</f>
        <v>3.8836178000000002E-4</v>
      </c>
      <c r="O5" s="69">
        <f>SUM([1]NZ50!$L$154,[1]NZ50!$L$166)</f>
        <v>7.699572E-5</v>
      </c>
      <c r="P5" s="69">
        <f>SUM([1]NZ50!$L$181,[1]NZ50!$L$193)</f>
        <v>7.8183577419999997E-2</v>
      </c>
      <c r="Q5" s="70">
        <v>1.5355765E-2</v>
      </c>
      <c r="R5" s="69">
        <v>5.3472600000000002E-2</v>
      </c>
      <c r="S5" s="69">
        <v>3.2382999999999999E-3</v>
      </c>
      <c r="T5" s="69">
        <f>SUM([1]NZ50!$L$62,[1]NZ50!$L$77)</f>
        <v>0.28878319999999996</v>
      </c>
      <c r="U5" s="69">
        <f>SUM([1]NZ50!$L$92,[1]NZ50!$L$101)</f>
        <v>1.5634752000000002E-4</v>
      </c>
      <c r="X5" s="60">
        <v>0.14277200000000001</v>
      </c>
      <c r="Y5" s="60">
        <v>3.80708E-4</v>
      </c>
      <c r="Z5" s="60">
        <v>6.9418299999999999E-5</v>
      </c>
      <c r="AA5" s="60">
        <v>7.8175999999999995E-2</v>
      </c>
      <c r="AB5" s="64">
        <v>1.5355765E-2</v>
      </c>
      <c r="AC5" s="64">
        <v>5.3472600000000002E-2</v>
      </c>
      <c r="AD5" s="60">
        <v>3.2382999999999999E-3</v>
      </c>
      <c r="AE5" s="60">
        <v>0.28878319999999996</v>
      </c>
      <c r="AF5" s="64">
        <v>1.5634752000000002E-4</v>
      </c>
      <c r="AH5" s="60">
        <v>0.14397199999999999</v>
      </c>
      <c r="AI5" s="60">
        <v>3.8390800000000002E-4</v>
      </c>
      <c r="AJ5" s="60">
        <v>7.0001900000000005E-5</v>
      </c>
      <c r="AK5" s="60">
        <v>7.8833200000000006E-2</v>
      </c>
      <c r="AL5" s="63">
        <v>1.5468753999999999E-2</v>
      </c>
      <c r="AM5" s="60">
        <v>5.3931800000000002E-2</v>
      </c>
      <c r="AN5" s="60">
        <v>3.2653600000000001E-3</v>
      </c>
      <c r="AO5" s="60">
        <v>0.29121199999999997</v>
      </c>
      <c r="AP5" s="60">
        <v>1.5767015E-4</v>
      </c>
    </row>
    <row r="6" spans="1:42" x14ac:dyDescent="0.25">
      <c r="A6">
        <v>2030</v>
      </c>
      <c r="B6">
        <v>0.19</v>
      </c>
      <c r="C6">
        <v>0.36</v>
      </c>
      <c r="D6">
        <v>0.35</v>
      </c>
      <c r="E6">
        <v>0.24</v>
      </c>
      <c r="F6">
        <v>0.2</v>
      </c>
      <c r="G6">
        <v>0.6</v>
      </c>
      <c r="H6">
        <v>0.28999999999999998</v>
      </c>
      <c r="I6">
        <v>0.9</v>
      </c>
      <c r="J6">
        <v>0.28999999999999998</v>
      </c>
      <c r="M6" s="69">
        <f>SUM([1]NZ50!$M$131,[1]NZ50!$M$143)</f>
        <v>0.31008890244299997</v>
      </c>
      <c r="N6" s="69">
        <f>SUM([1]NZ50!$M$107,[1]NZ50!$M$117)</f>
        <v>1.0565504E-3</v>
      </c>
      <c r="O6" s="69">
        <f>SUM([1]NZ50!$M$155,[1]NZ50!$M$167)</f>
        <v>6.382518E-4</v>
      </c>
      <c r="P6" s="69">
        <f>SUM([1]NZ50!$M$182,[1]NZ50!$M$194)</f>
        <v>0.1339963538</v>
      </c>
      <c r="Q6" s="70">
        <v>1.3579768000000001E-2</v>
      </c>
      <c r="R6" s="69">
        <v>9.4945399999999999E-2</v>
      </c>
      <c r="S6" s="69">
        <v>1.9797E-3</v>
      </c>
      <c r="T6" s="69">
        <f>SUM([1]NZ50!$M$63,[1]NZ50!$M$78)</f>
        <v>0.23758560000000001</v>
      </c>
      <c r="U6" s="69">
        <f>SUM([1]NZ50!$M$93,[1]NZ50!$M$102)</f>
        <v>1.3187149999999999E-4</v>
      </c>
      <c r="X6" s="60">
        <v>0.31008799999999997</v>
      </c>
      <c r="Y6" s="60">
        <v>1.0301900000000001E-3</v>
      </c>
      <c r="Z6" s="60">
        <v>6.2389800000000001E-4</v>
      </c>
      <c r="AA6" s="60">
        <v>0.13398199999999999</v>
      </c>
      <c r="AB6" s="64">
        <v>1.3579768000000001E-2</v>
      </c>
      <c r="AC6" s="64">
        <v>9.4945399999999999E-2</v>
      </c>
      <c r="AD6" s="60">
        <v>1.9797E-3</v>
      </c>
      <c r="AE6" s="60">
        <v>0.23758560000000001</v>
      </c>
      <c r="AF6" s="64">
        <v>1.3187149999999999E-4</v>
      </c>
      <c r="AH6" s="60">
        <v>0.31580999999999998</v>
      </c>
      <c r="AI6" s="60">
        <v>1.04919E-3</v>
      </c>
      <c r="AJ6" s="60">
        <v>6.3541100000000001E-4</v>
      </c>
      <c r="AK6" s="60">
        <v>0.13645399999999999</v>
      </c>
      <c r="AL6" s="63">
        <v>1.3800206000000001E-2</v>
      </c>
      <c r="AM6" s="60">
        <v>9.6703899999999995E-2</v>
      </c>
      <c r="AN6" s="60">
        <v>2.01607E-3</v>
      </c>
      <c r="AO6" s="60">
        <v>0.2419692</v>
      </c>
      <c r="AP6" s="60">
        <v>1.3430999999999998E-4</v>
      </c>
    </row>
    <row r="7" spans="1:42" x14ac:dyDescent="0.25">
      <c r="A7">
        <v>2035</v>
      </c>
      <c r="B7">
        <v>0.19</v>
      </c>
      <c r="C7">
        <v>0.4</v>
      </c>
      <c r="D7">
        <v>0.35</v>
      </c>
      <c r="E7">
        <v>0.24</v>
      </c>
      <c r="F7">
        <v>0.2</v>
      </c>
      <c r="G7">
        <v>0.6</v>
      </c>
      <c r="H7">
        <v>0.28999999999999998</v>
      </c>
      <c r="I7">
        <v>0.9</v>
      </c>
      <c r="J7">
        <v>0.28999999999999998</v>
      </c>
      <c r="M7" s="69">
        <f>SUM([1]NZ50!$N$132,[1]NZ50!$N$144)</f>
        <v>0.88897710055000001</v>
      </c>
      <c r="N7" s="69">
        <f>SUM([1]NZ50!$N$108,[1]NZ50!$N$118)</f>
        <v>3.85886E-3</v>
      </c>
      <c r="O7" s="69">
        <f>SUM([1]NZ50!$N$156,[1]NZ50!$N$168)</f>
        <v>1.8202443E-3</v>
      </c>
      <c r="P7" s="69">
        <f>SUM([1]NZ50!$N$183,[1]NZ50!$N$195)</f>
        <v>0.31602064429999999</v>
      </c>
      <c r="Q7" s="70">
        <v>7.0351100000000001E-7</v>
      </c>
      <c r="R7" s="69">
        <v>0</v>
      </c>
      <c r="S7" s="69">
        <f>SUM(0)</f>
        <v>0</v>
      </c>
      <c r="T7" s="69">
        <f>SUM([1]NZ50!$N$64,[1]NZ50!$N$79)</f>
        <v>0.36887610000000004</v>
      </c>
      <c r="U7" s="69">
        <f>SUM([1]NZ50!$N$94,[1]NZ50!$N$103)</f>
        <v>3.08076E-6</v>
      </c>
      <c r="X7" s="60">
        <v>0.57348100000000002</v>
      </c>
      <c r="Y7" s="60">
        <v>2.4245400000000002E-3</v>
      </c>
      <c r="Z7" s="60">
        <v>1.14802E-3</v>
      </c>
      <c r="AA7" s="60">
        <v>0.20383999999999999</v>
      </c>
      <c r="AB7" s="64">
        <v>1.5211169E-2</v>
      </c>
      <c r="AC7" s="60">
        <v>0</v>
      </c>
      <c r="AD7" s="60">
        <v>0</v>
      </c>
      <c r="AE7" s="60">
        <v>0.23802230000000002</v>
      </c>
      <c r="AF7" s="64">
        <v>1.3530200000000001E-4</v>
      </c>
      <c r="AH7" s="60">
        <v>0.462503</v>
      </c>
      <c r="AI7" s="60">
        <v>1.9553499999999998E-3</v>
      </c>
      <c r="AJ7" s="60">
        <v>9.2586199999999995E-4</v>
      </c>
      <c r="AK7" s="60">
        <v>0.16439300000000001</v>
      </c>
      <c r="AL7" s="63">
        <v>1.1636657999999999E-2</v>
      </c>
      <c r="AM7" s="60">
        <v>7.7622499999999997E-2</v>
      </c>
      <c r="AN7" s="60">
        <v>2.3835000000000002E-3</v>
      </c>
      <c r="AO7" s="60">
        <v>0.19197439999999999</v>
      </c>
      <c r="AP7" s="60">
        <v>1.09239E-4</v>
      </c>
    </row>
    <row r="8" spans="1:42" x14ac:dyDescent="0.25">
      <c r="A8">
        <v>2040</v>
      </c>
      <c r="B8">
        <v>0.2</v>
      </c>
      <c r="C8">
        <v>0.42</v>
      </c>
      <c r="D8">
        <v>0.35</v>
      </c>
      <c r="E8">
        <v>0.24</v>
      </c>
      <c r="F8">
        <v>0.2</v>
      </c>
      <c r="G8">
        <v>0.6</v>
      </c>
      <c r="H8">
        <v>0.28999999999999998</v>
      </c>
      <c r="I8">
        <v>0.9</v>
      </c>
      <c r="J8">
        <v>0.28999999999999998</v>
      </c>
      <c r="M8" s="69">
        <f>SUM([1]NZ50!$O$133,[1]NZ50!$O$145)</f>
        <v>1.1980131523399999</v>
      </c>
      <c r="N8" s="69">
        <f>SUM([1]NZ50!$O$109,[1]NZ50!$O$119)</f>
        <v>6.0841899999999997E-3</v>
      </c>
      <c r="O8" s="69">
        <f>SUM([1]NZ50!$O$157,[1]NZ50!$O$169)</f>
        <v>2.5744559999999997E-3</v>
      </c>
      <c r="P8" s="69">
        <f>SUM([1]NZ50!$O$184,[1]NZ50!$O$196)</f>
        <v>0.413908516</v>
      </c>
      <c r="Q8" s="70">
        <v>0</v>
      </c>
      <c r="R8" s="69">
        <v>0</v>
      </c>
      <c r="S8" s="69">
        <f>SUM(0)</f>
        <v>0</v>
      </c>
      <c r="T8" s="69">
        <f>SUM([1]NZ50!$O$65,[1]NZ50!$O$80)</f>
        <v>0.47220059999999997</v>
      </c>
      <c r="U8" s="69">
        <v>0</v>
      </c>
      <c r="X8" s="60">
        <v>0.54341300000000003</v>
      </c>
      <c r="Y8" s="60">
        <v>2.6792600000000001E-3</v>
      </c>
      <c r="Z8" s="60">
        <v>1.1394E-3</v>
      </c>
      <c r="AA8" s="60">
        <v>0.18772</v>
      </c>
      <c r="AB8" s="64">
        <v>1.3158732000000001E-2</v>
      </c>
      <c r="AC8" s="60">
        <v>0</v>
      </c>
      <c r="AD8" s="60">
        <v>0</v>
      </c>
      <c r="AE8" s="60">
        <v>0.2143448</v>
      </c>
      <c r="AF8" s="64">
        <v>1.2457169999999999E-4</v>
      </c>
      <c r="AH8" s="60">
        <v>0.43543999999999999</v>
      </c>
      <c r="AI8" s="60">
        <v>2.1469100000000001E-3</v>
      </c>
      <c r="AJ8" s="60">
        <v>9.1300400000000003E-4</v>
      </c>
      <c r="AK8" s="60">
        <v>0.150421</v>
      </c>
      <c r="AL8" s="63">
        <v>1.0499464999999999E-2</v>
      </c>
      <c r="AM8" s="60">
        <v>7.0752999999999996E-2</v>
      </c>
      <c r="AN8" s="60">
        <v>2.2139899999999999E-3</v>
      </c>
      <c r="AO8" s="60">
        <v>0.17177936999999999</v>
      </c>
      <c r="AP8" s="60">
        <v>9.9777999999999992E-5</v>
      </c>
    </row>
    <row r="9" spans="1:42" x14ac:dyDescent="0.25">
      <c r="A9">
        <v>2045</v>
      </c>
      <c r="B9">
        <v>0.21</v>
      </c>
      <c r="C9">
        <v>0.44</v>
      </c>
      <c r="D9">
        <v>0.35</v>
      </c>
      <c r="E9">
        <v>0.24</v>
      </c>
      <c r="F9">
        <v>0.2</v>
      </c>
      <c r="G9">
        <v>0.6</v>
      </c>
      <c r="H9">
        <v>0.28999999999999998</v>
      </c>
      <c r="I9">
        <v>0.9</v>
      </c>
      <c r="J9">
        <v>0.28999999999999998</v>
      </c>
      <c r="M9" s="69">
        <f>SUM([1]NZ50!$P$134,[1]NZ50!$P$146)</f>
        <v>1.7171075950100001</v>
      </c>
      <c r="N9" s="69">
        <f>SUM([1]NZ50!$P$110,[1]NZ50!$P$120)</f>
        <v>1.4886407000000001E-2</v>
      </c>
      <c r="O9" s="69">
        <f>SUM([1]NZ50!$P$158,[1]NZ50!$P$170)</f>
        <v>1.9051168E-2</v>
      </c>
      <c r="P9" s="69">
        <f>SUM([1]NZ50!$P$185,[1]NZ50!$P$197)</f>
        <v>0.289448068</v>
      </c>
      <c r="Q9" s="70">
        <v>0</v>
      </c>
      <c r="R9" s="69">
        <v>0</v>
      </c>
      <c r="S9" s="69">
        <v>0</v>
      </c>
      <c r="T9" s="69">
        <f>SUM([1]NZ50!$P$66,[1]NZ50!$P$81)</f>
        <v>0.80090059999999996</v>
      </c>
      <c r="U9" s="69">
        <v>0</v>
      </c>
      <c r="X9" s="60">
        <v>0.81132899999999997</v>
      </c>
      <c r="Y9" s="60">
        <v>6.8020299999999997E-3</v>
      </c>
      <c r="Z9" s="60">
        <v>1.1179E-2</v>
      </c>
      <c r="AA9" s="60">
        <v>0.297267</v>
      </c>
      <c r="AB9" s="64">
        <v>5.3953150000000004E-3</v>
      </c>
      <c r="AC9" s="60">
        <v>0</v>
      </c>
      <c r="AD9" s="60">
        <v>0</v>
      </c>
      <c r="AE9" s="60">
        <v>0.37894839999999996</v>
      </c>
      <c r="AF9" s="64">
        <v>8.0454499999999993E-5</v>
      </c>
      <c r="AH9" s="60">
        <v>0.39693400000000001</v>
      </c>
      <c r="AI9" s="60">
        <v>3.3278000000000001E-3</v>
      </c>
      <c r="AJ9" s="60">
        <v>5.4691799999999997E-3</v>
      </c>
      <c r="AK9" s="60">
        <v>0.14543500000000001</v>
      </c>
      <c r="AL9" s="63">
        <v>1.1540675E-2</v>
      </c>
      <c r="AM9" s="60">
        <v>7.7920699999999996E-2</v>
      </c>
      <c r="AN9" s="60">
        <v>2.4058E-3</v>
      </c>
      <c r="AO9" s="60">
        <v>0.18638853999999999</v>
      </c>
      <c r="AP9" s="60">
        <v>1.1074009999999999E-4</v>
      </c>
    </row>
    <row r="10" spans="1:42" x14ac:dyDescent="0.25">
      <c r="A10">
        <v>2050</v>
      </c>
      <c r="B10">
        <v>0.22</v>
      </c>
      <c r="C10">
        <v>0.45</v>
      </c>
      <c r="D10">
        <v>0.35</v>
      </c>
      <c r="E10">
        <v>0.24</v>
      </c>
      <c r="F10">
        <v>0.2</v>
      </c>
      <c r="G10">
        <v>0.6</v>
      </c>
      <c r="H10">
        <v>0.28999999999999998</v>
      </c>
      <c r="I10">
        <v>0.9</v>
      </c>
      <c r="J10">
        <v>0.28999999999999998</v>
      </c>
      <c r="M10" s="69">
        <f>SUM([1]NZ50!$Q$135,[1]NZ50!$Q$147)</f>
        <v>1.9327597293900001</v>
      </c>
      <c r="N10" s="69">
        <f>SUM([1]NZ50!$Q$111,[1]NZ50!$Q$121)</f>
        <v>1.7482274999999999E-2</v>
      </c>
      <c r="O10" s="69">
        <f>SUM([1]NZ50!$Q$159,[1]NZ50!$Q$171)</f>
        <v>1.2154352E-2</v>
      </c>
      <c r="P10" s="69">
        <f>SUM([1]NZ50!$Q$186,[1]NZ50!$Q$198)</f>
        <v>8.1590451999999994E-2</v>
      </c>
      <c r="Q10" s="70">
        <v>0</v>
      </c>
      <c r="R10" s="69">
        <v>0</v>
      </c>
      <c r="S10" s="69">
        <v>0</v>
      </c>
      <c r="T10" s="69">
        <f>SUM([1]NZ50!$Q$67,[1]NZ50!$Q$82)</f>
        <v>0.86259730000000001</v>
      </c>
      <c r="U10" s="69">
        <v>0</v>
      </c>
      <c r="X10" s="60">
        <v>0.96878699999999995</v>
      </c>
      <c r="Y10" s="60">
        <v>8.4104799999999997E-3</v>
      </c>
      <c r="Z10" s="60">
        <v>1.32382E-2</v>
      </c>
      <c r="AA10" s="60">
        <v>0.35209600000000002</v>
      </c>
      <c r="AB10" s="60">
        <v>8.6918199999999999E-9</v>
      </c>
      <c r="AC10" s="60">
        <v>0</v>
      </c>
      <c r="AD10" s="60">
        <v>0</v>
      </c>
      <c r="AE10" s="60">
        <v>0.43317690000000003</v>
      </c>
      <c r="AF10" s="60">
        <v>5.6593499999999997E-7</v>
      </c>
      <c r="AH10" s="60">
        <v>0.45271299999999998</v>
      </c>
      <c r="AI10" s="60">
        <v>3.9301700000000002E-3</v>
      </c>
      <c r="AJ10" s="60">
        <v>6.1951999999999997E-3</v>
      </c>
      <c r="AK10" s="60">
        <v>0.165661</v>
      </c>
      <c r="AL10" s="63">
        <v>1.3068984000000001E-2</v>
      </c>
      <c r="AM10" s="60">
        <v>8.7838399999999997E-2</v>
      </c>
      <c r="AN10" s="60">
        <v>2.63708E-3</v>
      </c>
      <c r="AO10" s="60">
        <v>0.20702899999999999</v>
      </c>
      <c r="AP10" s="60">
        <v>1.2745000000000001E-4</v>
      </c>
    </row>
    <row r="11" spans="1:42" x14ac:dyDescent="0.25">
      <c r="A11">
        <v>2055</v>
      </c>
      <c r="B11">
        <v>0.22</v>
      </c>
      <c r="C11">
        <v>0.46</v>
      </c>
      <c r="D11">
        <v>0.35</v>
      </c>
      <c r="E11">
        <v>0.24</v>
      </c>
      <c r="F11">
        <v>0.2</v>
      </c>
      <c r="G11">
        <v>0.6</v>
      </c>
      <c r="H11">
        <v>0.28999999999999998</v>
      </c>
      <c r="I11">
        <v>0.9</v>
      </c>
      <c r="J11">
        <v>0.28999999999999998</v>
      </c>
      <c r="M11" s="69">
        <f>SUM([1]NZ50!$R$136,[1]NZ50!$R$148)</f>
        <v>0.86955593593000002</v>
      </c>
      <c r="N11" s="69">
        <f>SUM([1]NZ50!$R$112,[1]NZ50!$R$122)</f>
        <v>1.119559E-2</v>
      </c>
      <c r="O11" s="69">
        <f>SUM([1]NZ50!$R$160,[1]NZ50!$R$172)</f>
        <v>1.157003E-2</v>
      </c>
      <c r="P11" s="69">
        <f>SUM([1]NZ50!$R$187,[1]NZ50!$R$199)</f>
        <v>0.11232973</v>
      </c>
      <c r="Q11" s="70">
        <v>0</v>
      </c>
      <c r="R11" s="69">
        <v>0</v>
      </c>
      <c r="S11" s="69">
        <v>0</v>
      </c>
      <c r="T11" s="69">
        <f>SUM([1]NZ50!$R$68,[1]NZ50!$R$83)</f>
        <v>0.40469090000000002</v>
      </c>
      <c r="U11" s="69">
        <v>0</v>
      </c>
      <c r="X11" s="60">
        <v>0.77046000000000003</v>
      </c>
      <c r="Y11" s="60">
        <v>9.5337300000000007E-3</v>
      </c>
      <c r="Z11" s="60">
        <v>1.25104E-2</v>
      </c>
      <c r="AA11" s="60">
        <v>0.17019899999999999</v>
      </c>
      <c r="AB11" s="60">
        <v>0</v>
      </c>
      <c r="AC11" s="60">
        <v>0</v>
      </c>
      <c r="AD11" s="60">
        <v>0</v>
      </c>
      <c r="AE11" s="60">
        <v>0.3592437</v>
      </c>
      <c r="AF11" s="60">
        <v>0</v>
      </c>
      <c r="AH11" s="60">
        <v>0.50159500000000001</v>
      </c>
      <c r="AI11" s="60">
        <v>6.2067199999999998E-3</v>
      </c>
      <c r="AJ11" s="60">
        <v>9.6713200000000006E-3</v>
      </c>
      <c r="AK11" s="60">
        <v>0.191243</v>
      </c>
      <c r="AL11" s="63">
        <v>1.5936634999999998E-2</v>
      </c>
      <c r="AM11" s="60">
        <v>0.107655</v>
      </c>
      <c r="AN11" s="60">
        <v>3.1681499999999998E-3</v>
      </c>
      <c r="AO11" s="60">
        <v>0.24613750000000001</v>
      </c>
      <c r="AP11" s="60">
        <v>1.5951799999999999E-4</v>
      </c>
    </row>
    <row r="12" spans="1:42" x14ac:dyDescent="0.25">
      <c r="A12">
        <v>2060</v>
      </c>
      <c r="B12">
        <v>0.23</v>
      </c>
      <c r="C12">
        <v>0.47</v>
      </c>
      <c r="D12">
        <v>0.35</v>
      </c>
      <c r="E12">
        <v>0.24</v>
      </c>
      <c r="F12">
        <v>0.2</v>
      </c>
      <c r="G12">
        <v>0.6</v>
      </c>
      <c r="H12">
        <v>0.28999999999999998</v>
      </c>
      <c r="I12">
        <v>0.9</v>
      </c>
      <c r="J12">
        <v>0.28999999999999998</v>
      </c>
      <c r="M12" s="69">
        <f>SUM([1]NZ50!$S$137,[1]NZ50!$S$149)</f>
        <v>0.83391923975000004</v>
      </c>
      <c r="N12" s="69">
        <f>SUM([1]NZ50!$S$113,[1]NZ50!$S$123)</f>
        <v>1.2359958000000001E-2</v>
      </c>
      <c r="O12" s="69">
        <f>SUM([1]NZ50!$S$161,[1]NZ50!$S$173)</f>
        <v>1.51323E-2</v>
      </c>
      <c r="P12" s="69">
        <f>SUM([1]NZ50!$S$188,[1]NZ50!$S$200)</f>
        <v>0.27641359999999998</v>
      </c>
      <c r="Q12" s="70">
        <v>0</v>
      </c>
      <c r="R12" s="69">
        <v>0</v>
      </c>
      <c r="S12" s="69">
        <v>0</v>
      </c>
      <c r="T12" s="69">
        <f>SUM([1]NZ50!$S$69,[1]NZ50!$S$84)</f>
        <v>0.36774030000000002</v>
      </c>
      <c r="U12" s="69">
        <v>0</v>
      </c>
      <c r="X12" s="60">
        <v>0.90222000000000002</v>
      </c>
      <c r="Y12" s="60">
        <v>1.2873000000000001E-2</v>
      </c>
      <c r="Z12" s="60">
        <v>1.4091899999999999E-2</v>
      </c>
      <c r="AA12" s="60">
        <v>0.191777</v>
      </c>
      <c r="AB12" s="60">
        <v>0</v>
      </c>
      <c r="AC12" s="60">
        <v>0</v>
      </c>
      <c r="AD12" s="60">
        <v>0</v>
      </c>
      <c r="AE12" s="60">
        <v>0.39823769999999997</v>
      </c>
      <c r="AF12" s="60">
        <v>0</v>
      </c>
      <c r="AH12" s="60">
        <v>0.51939100000000005</v>
      </c>
      <c r="AI12" s="60">
        <v>7.4106500000000004E-3</v>
      </c>
      <c r="AJ12" s="60">
        <v>9.7546799999999999E-3</v>
      </c>
      <c r="AK12" s="60">
        <v>0.19937299999999999</v>
      </c>
      <c r="AL12" s="63">
        <v>1.6419619E-2</v>
      </c>
      <c r="AM12" s="60">
        <v>0.111258</v>
      </c>
      <c r="AN12" s="60">
        <v>3.2536499999999999E-3</v>
      </c>
      <c r="AO12" s="60">
        <v>0.24545050000000002</v>
      </c>
      <c r="AP12" s="60">
        <v>1.6806340000000001E-4</v>
      </c>
    </row>
    <row r="13" spans="1:42" x14ac:dyDescent="0.25">
      <c r="A13">
        <v>2065</v>
      </c>
      <c r="B13">
        <v>0.23</v>
      </c>
      <c r="C13">
        <v>0.48</v>
      </c>
      <c r="D13">
        <v>0.35</v>
      </c>
      <c r="E13">
        <v>0.24</v>
      </c>
      <c r="F13">
        <v>0.2</v>
      </c>
      <c r="G13">
        <v>0.6</v>
      </c>
      <c r="H13">
        <v>0.28999999999999998</v>
      </c>
      <c r="I13">
        <v>0.9</v>
      </c>
      <c r="J13">
        <v>0.28999999999999998</v>
      </c>
      <c r="M13" s="69">
        <f>SUM([1]NZ50!$T$138,[1]NZ50!$T$150)</f>
        <v>0.91884046533999997</v>
      </c>
      <c r="N13" s="69">
        <f>SUM([1]NZ50!$T$114,[1]NZ50!$T$124)</f>
        <v>1.9832462999999998E-2</v>
      </c>
      <c r="O13" s="69">
        <f>SUM([1]NZ50!$T$162,[1]NZ50!$T$174)</f>
        <v>5.2854715000000003E-2</v>
      </c>
      <c r="P13" s="69">
        <f>SUM([1]NZ50!$T$189,[1]NZ50!$T$201)</f>
        <v>0.33028711499999996</v>
      </c>
      <c r="Q13" s="70">
        <v>0</v>
      </c>
      <c r="R13" s="69">
        <v>0</v>
      </c>
      <c r="S13" s="69">
        <v>0</v>
      </c>
      <c r="T13" s="69">
        <f>SUM([1]NZ50!$T$70,[1]NZ50!$T$85)</f>
        <v>0.43921010000000005</v>
      </c>
      <c r="U13" s="69">
        <v>0</v>
      </c>
      <c r="X13" s="60">
        <v>1.0046299999999999</v>
      </c>
      <c r="Y13" s="60">
        <v>2.0919799999999999E-2</v>
      </c>
      <c r="Z13" s="60">
        <v>3.6148399999999997E-2</v>
      </c>
      <c r="AA13" s="60">
        <v>0.157302</v>
      </c>
      <c r="AB13" s="60">
        <v>0</v>
      </c>
      <c r="AC13" s="60">
        <v>0</v>
      </c>
      <c r="AD13" s="60">
        <v>0</v>
      </c>
      <c r="AE13" s="60">
        <v>0.4806646</v>
      </c>
      <c r="AF13" s="60">
        <v>0</v>
      </c>
      <c r="AH13" s="60">
        <v>0.40467999999999998</v>
      </c>
      <c r="AI13" s="60">
        <v>8.4267300000000003E-3</v>
      </c>
      <c r="AJ13" s="60">
        <v>2.32886E-2</v>
      </c>
      <c r="AK13" s="60">
        <v>0.14616799999999999</v>
      </c>
      <c r="AL13" s="63">
        <v>1.4602394999999999E-2</v>
      </c>
      <c r="AM13" s="60">
        <v>9.8376099999999994E-2</v>
      </c>
      <c r="AN13" s="60">
        <v>2.8520799999999999E-3</v>
      </c>
      <c r="AO13" s="60">
        <v>0.20985419999999999</v>
      </c>
      <c r="AP13" s="60">
        <v>1.5129180000000001E-4</v>
      </c>
    </row>
    <row r="14" spans="1:42" x14ac:dyDescent="0.25">
      <c r="A14">
        <v>2070</v>
      </c>
      <c r="B14">
        <v>0.24</v>
      </c>
      <c r="C14">
        <v>0.48</v>
      </c>
      <c r="D14">
        <v>0.35</v>
      </c>
      <c r="E14">
        <v>0.24</v>
      </c>
      <c r="F14">
        <v>0.2</v>
      </c>
      <c r="G14">
        <v>0.6</v>
      </c>
      <c r="H14">
        <v>0.28999999999999998</v>
      </c>
      <c r="I14">
        <v>0.9</v>
      </c>
      <c r="J14">
        <v>0.28999999999999998</v>
      </c>
      <c r="M14" s="69">
        <f>SUM([1]NZ50!$U$139,[1]NZ50!$U$151)</f>
        <v>0.91114901589999997</v>
      </c>
      <c r="N14" s="69">
        <f>SUM([1]NZ50!$U$115,[1]NZ50!$U$125)</f>
        <v>2.2556687999999998E-2</v>
      </c>
      <c r="O14" s="69">
        <f>SUM([1]NZ50!$U$163,[1]NZ50!$U$175)</f>
        <v>0.122612217</v>
      </c>
      <c r="P14" s="69">
        <f>SUM([1]NZ50!$U$190,[1]NZ50!$U$202)</f>
        <v>0.21459621700000001</v>
      </c>
      <c r="Q14" s="70">
        <v>0</v>
      </c>
      <c r="R14" s="69">
        <v>0</v>
      </c>
      <c r="S14" s="69">
        <v>0</v>
      </c>
      <c r="T14" s="69">
        <f>SUM([1]NZ50!$U$71,[1]NZ50!$U$86)</f>
        <v>0.43195529999999999</v>
      </c>
      <c r="U14" s="69">
        <v>0</v>
      </c>
      <c r="X14" s="60">
        <v>0.901644</v>
      </c>
      <c r="Y14" s="60">
        <v>2.1515200000000002E-2</v>
      </c>
      <c r="Z14" s="60">
        <v>0.108779</v>
      </c>
      <c r="AA14" s="60">
        <v>0.18637100000000001</v>
      </c>
      <c r="AB14" s="60">
        <v>0</v>
      </c>
      <c r="AC14" s="60">
        <v>0</v>
      </c>
      <c r="AD14" s="60">
        <v>0</v>
      </c>
      <c r="AE14" s="60">
        <v>0.4278844</v>
      </c>
      <c r="AF14" s="60">
        <v>0</v>
      </c>
      <c r="AH14" s="60">
        <v>0.31818600000000002</v>
      </c>
      <c r="AI14" s="60">
        <v>7.5925300000000001E-3</v>
      </c>
      <c r="AJ14" s="60">
        <v>4.8984699999999999E-2</v>
      </c>
      <c r="AK14" s="60">
        <v>8.8252499999999998E-2</v>
      </c>
      <c r="AL14" s="63">
        <v>1.0911290000000001E-2</v>
      </c>
      <c r="AM14" s="60">
        <v>8.1049399999999994E-2</v>
      </c>
      <c r="AN14" s="60">
        <v>2.3507900000000002E-3</v>
      </c>
      <c r="AO14" s="60">
        <v>0.16910620000000001</v>
      </c>
      <c r="AP14" s="60">
        <v>1.2623819999999999E-4</v>
      </c>
    </row>
    <row r="15" spans="1:42" x14ac:dyDescent="0.25">
      <c r="AC15" s="2"/>
    </row>
    <row r="16" spans="1:42" ht="15.75" thickBot="1" x14ac:dyDescent="0.3">
      <c r="A16" t="s">
        <v>23</v>
      </c>
      <c r="B16">
        <v>1000000000</v>
      </c>
      <c r="C16" t="s">
        <v>0</v>
      </c>
      <c r="M16" t="s">
        <v>26</v>
      </c>
      <c r="X16" t="s">
        <v>22</v>
      </c>
      <c r="AI16" t="s">
        <v>301</v>
      </c>
    </row>
    <row r="17" spans="1:43" ht="15.75" thickBot="1" x14ac:dyDescent="0.3">
      <c r="A17" t="s">
        <v>24</v>
      </c>
      <c r="B17" s="25">
        <v>2.777778E-4</v>
      </c>
      <c r="C17" t="s">
        <v>25</v>
      </c>
      <c r="L17" s="7" t="s">
        <v>29</v>
      </c>
      <c r="M17" s="4" t="s">
        <v>16</v>
      </c>
      <c r="N17" s="5" t="s">
        <v>15</v>
      </c>
      <c r="O17" s="5" t="s">
        <v>19</v>
      </c>
      <c r="P17" s="6" t="s">
        <v>20</v>
      </c>
      <c r="Q17" s="29" t="s">
        <v>31</v>
      </c>
      <c r="R17" s="13" t="s">
        <v>9</v>
      </c>
      <c r="S17" s="13" t="s">
        <v>10</v>
      </c>
      <c r="T17" s="13" t="s">
        <v>32</v>
      </c>
      <c r="U17" s="14" t="s">
        <v>33</v>
      </c>
      <c r="V17" s="3"/>
      <c r="W17" s="7" t="s">
        <v>29</v>
      </c>
      <c r="X17" s="13" t="s">
        <v>16</v>
      </c>
      <c r="Y17" s="13" t="s">
        <v>15</v>
      </c>
      <c r="Z17" s="13" t="s">
        <v>19</v>
      </c>
      <c r="AA17" s="14" t="s">
        <v>20</v>
      </c>
      <c r="AB17" s="29" t="s">
        <v>31</v>
      </c>
      <c r="AC17" s="13" t="s">
        <v>9</v>
      </c>
      <c r="AD17" s="13" t="s">
        <v>10</v>
      </c>
      <c r="AE17" s="13" t="s">
        <v>32</v>
      </c>
      <c r="AF17" s="14" t="s">
        <v>33</v>
      </c>
      <c r="AH17" s="7" t="s">
        <v>29</v>
      </c>
      <c r="AI17" s="13" t="s">
        <v>16</v>
      </c>
      <c r="AJ17" s="13" t="s">
        <v>15</v>
      </c>
      <c r="AK17" s="13" t="s">
        <v>19</v>
      </c>
      <c r="AL17" s="14" t="s">
        <v>20</v>
      </c>
      <c r="AM17" s="40" t="s">
        <v>31</v>
      </c>
      <c r="AN17" s="36" t="s">
        <v>9</v>
      </c>
      <c r="AO17" s="36" t="s">
        <v>10</v>
      </c>
      <c r="AP17" s="36" t="s">
        <v>32</v>
      </c>
      <c r="AQ17" s="37" t="s">
        <v>33</v>
      </c>
    </row>
    <row r="18" spans="1:43" x14ac:dyDescent="0.25">
      <c r="A18" t="s">
        <v>23</v>
      </c>
      <c r="B18">
        <f>B16*B17</f>
        <v>277777.8</v>
      </c>
      <c r="C18" t="s">
        <v>25</v>
      </c>
      <c r="L18" s="8">
        <v>2020</v>
      </c>
      <c r="M18" s="26">
        <f>($B$18*M4)/(B4*$B$19)</f>
        <v>1.5510042007704576</v>
      </c>
      <c r="N18" s="15">
        <f t="shared" ref="N18:N28" si="0">($B$18*N4)/(C4*$B$19)</f>
        <v>8.9890816162730272E-2</v>
      </c>
      <c r="O18" s="15">
        <f t="shared" ref="O18:O28" si="1">($B$18*O4)/(D4*$B$19)</f>
        <v>3.1053039376320937E-3</v>
      </c>
      <c r="P18" s="16">
        <f t="shared" ref="P18:P28" si="2">($B$18*P4)/(E4*$B$19)</f>
        <v>3.3859124691014553</v>
      </c>
      <c r="Q18" s="41">
        <f t="shared" ref="Q18:Q28" si="3">($B$18*Q4)/(F4*$B$19)</f>
        <v>6.0761356966438355E-2</v>
      </c>
      <c r="R18" s="16">
        <f t="shared" ref="R18:R28" si="4">($B$18*R4)/(G4*$B$19)</f>
        <v>1.2681275325342465E-2</v>
      </c>
      <c r="S18" s="16">
        <f t="shared" ref="S18:S28" si="5">($B$18*S4)/(H4*$B$19)</f>
        <v>0</v>
      </c>
      <c r="T18" s="16">
        <f t="shared" ref="T18:T28" si="6">($B$18*T4)/(I4*$B$19)</f>
        <v>0.30087768064611869</v>
      </c>
      <c r="U18" s="16">
        <f t="shared" ref="U18:U28" si="7">($B$18*U4)/(J4*$B$19)</f>
        <v>0.26797950629638645</v>
      </c>
      <c r="V18" s="21"/>
      <c r="W18" s="11">
        <v>2020</v>
      </c>
      <c r="X18" s="21">
        <f>($B$18*X4)/(B4*$B$19)</f>
        <v>1.5499192640239723</v>
      </c>
      <c r="Y18" s="21">
        <f>($B$18*Y4)/(C4*$B$19)</f>
        <v>8.9890816162730272E-2</v>
      </c>
      <c r="Z18" s="21">
        <f>($B$18*Z4)/(D4*$B$19)</f>
        <v>2.0588354187475537E-3</v>
      </c>
      <c r="AA18" s="22">
        <f>($B$18*AA4)/(E4*$B$19)</f>
        <v>3.384386369178082</v>
      </c>
      <c r="AB18" s="30">
        <f t="shared" ref="AB18:AF28" si="8">($B$18*AB4)/(F4*$B$19)</f>
        <v>6.0761356966438355E-2</v>
      </c>
      <c r="AC18" s="31">
        <f t="shared" si="8"/>
        <v>1.2681275325342465E-2</v>
      </c>
      <c r="AD18" s="31">
        <f t="shared" si="8"/>
        <v>0</v>
      </c>
      <c r="AE18" s="31">
        <f t="shared" si="8"/>
        <v>0.30087768064611869</v>
      </c>
      <c r="AF18" s="31">
        <f t="shared" si="8"/>
        <v>0.26797950629638645</v>
      </c>
      <c r="AH18" s="11">
        <v>2020</v>
      </c>
      <c r="AI18" s="34">
        <f t="shared" ref="AI18:AI28" si="9">($B$18*AH4)/(B4*$B$19)</f>
        <v>1.509624042636986</v>
      </c>
      <c r="AJ18" s="35">
        <f t="shared" ref="AJ18:AJ28" si="10">($B$18*AI4)/(C4*$B$19)</f>
        <v>8.7553804306565897E-2</v>
      </c>
      <c r="AK18" s="35">
        <f t="shared" ref="AK18:AK28" si="11">($B$18*AJ4)/(D4*$B$19)</f>
        <v>2.0053092855968689E-3</v>
      </c>
      <c r="AL18" s="35">
        <f t="shared" ref="AL18:AL28" si="12">($B$18*AK4)/(E4*$B$19)</f>
        <v>3.2964049017979451</v>
      </c>
      <c r="AM18" s="34">
        <f t="shared" ref="AM18:AM28" si="13">($B$18*AL4)/(F4*$B$19)</f>
        <v>5.9187282766438351E-2</v>
      </c>
      <c r="AN18" s="35">
        <f t="shared" ref="AN18:AN28" si="14">($B$18*AM4)/(G4*$B$19)</f>
        <v>1.2354400193493152E-2</v>
      </c>
      <c r="AO18" s="35">
        <f t="shared" ref="AO18:AO28" si="15">($B$18*AN4)/(H4*$B$19)</f>
        <v>0</v>
      </c>
      <c r="AP18" s="35">
        <f t="shared" ref="AP18:AP28" si="16">($B$18*AO4)/(I4*$B$19)</f>
        <v>0.29305698832420085</v>
      </c>
      <c r="AQ18" s="31">
        <f t="shared" ref="AQ18:AQ28" si="17">($B$18*AP4)/(J4*$B$19)</f>
        <v>0.26100025706329716</v>
      </c>
    </row>
    <row r="19" spans="1:43" x14ac:dyDescent="0.25">
      <c r="A19" t="s">
        <v>28</v>
      </c>
      <c r="B19">
        <v>8760</v>
      </c>
      <c r="C19" t="s">
        <v>27</v>
      </c>
      <c r="L19" s="9">
        <v>2025</v>
      </c>
      <c r="M19" s="27">
        <f t="shared" ref="M19:M28" si="18">($B$18*M5)/(B5*$B$19)</f>
        <v>25.15160777291684</v>
      </c>
      <c r="N19" s="17">
        <f t="shared" si="0"/>
        <v>3.8483975760732016E-2</v>
      </c>
      <c r="O19" s="17">
        <f t="shared" si="1"/>
        <v>6.9757670290332679E-3</v>
      </c>
      <c r="P19" s="18">
        <f t="shared" si="2"/>
        <v>10.329938228623133</v>
      </c>
      <c r="Q19" s="41">
        <f t="shared" si="3"/>
        <v>2.4346407642791092</v>
      </c>
      <c r="R19" s="16">
        <f t="shared" si="4"/>
        <v>2.8260085974657536</v>
      </c>
      <c r="S19" s="16">
        <f t="shared" si="5"/>
        <v>0.35408906067548424</v>
      </c>
      <c r="T19" s="16">
        <f t="shared" si="6"/>
        <v>10.174728814429223</v>
      </c>
      <c r="U19" s="16">
        <f t="shared" si="7"/>
        <v>1.7095681837921591E-2</v>
      </c>
      <c r="V19" s="21"/>
      <c r="W19" s="11">
        <v>2025</v>
      </c>
      <c r="X19" s="21">
        <f t="shared" ref="X19:X28" si="19">($B$18*X5)/(B5*$B$19)</f>
        <v>25.151504351598177</v>
      </c>
      <c r="Y19" s="21">
        <f t="shared" ref="Y19:Y28" si="20">($B$18*Y5)/(C5*$B$19)</f>
        <v>3.7725538913527396E-2</v>
      </c>
      <c r="Z19" s="21">
        <f t="shared" ref="Z19:Z28" si="21">($B$18*Z5)/(D5*$B$19)</f>
        <v>6.2892572256164382E-3</v>
      </c>
      <c r="AA19" s="22">
        <f t="shared" ref="AA19:AA28" si="22">($B$18*AA5)/(E5*$B$19)</f>
        <v>10.328937068493149</v>
      </c>
      <c r="AB19" s="32">
        <f t="shared" si="8"/>
        <v>2.4346407642791092</v>
      </c>
      <c r="AC19" s="22">
        <f t="shared" si="8"/>
        <v>2.8260085974657536</v>
      </c>
      <c r="AD19" s="22">
        <f t="shared" si="8"/>
        <v>0.35408906067548424</v>
      </c>
      <c r="AE19" s="22">
        <f t="shared" si="8"/>
        <v>10.174728814429223</v>
      </c>
      <c r="AF19" s="22">
        <f t="shared" si="8"/>
        <v>1.7095681837921591E-2</v>
      </c>
      <c r="AH19" s="11">
        <v>2025</v>
      </c>
      <c r="AI19" s="38">
        <f t="shared" si="9"/>
        <v>25.362902981735157</v>
      </c>
      <c r="AJ19" s="21">
        <f t="shared" si="10"/>
        <v>3.8042636858732874E-2</v>
      </c>
      <c r="AK19" s="21">
        <f t="shared" si="11"/>
        <v>6.3421310429941291E-3</v>
      </c>
      <c r="AL19" s="21">
        <f t="shared" si="12"/>
        <v>10.415769055821919</v>
      </c>
      <c r="AM19" s="38">
        <f t="shared" si="13"/>
        <v>2.4525550541445202</v>
      </c>
      <c r="AN19" s="21">
        <f t="shared" si="14"/>
        <v>2.8502771602054797</v>
      </c>
      <c r="AO19" s="21">
        <f t="shared" si="15"/>
        <v>0.35704791253660845</v>
      </c>
      <c r="AP19" s="21">
        <f t="shared" si="16"/>
        <v>10.260302979908674</v>
      </c>
      <c r="AQ19" s="22">
        <f t="shared" si="17"/>
        <v>1.7240303650082663E-2</v>
      </c>
    </row>
    <row r="20" spans="1:43" x14ac:dyDescent="0.25">
      <c r="L20" s="9">
        <v>2030</v>
      </c>
      <c r="M20" s="27">
        <f t="shared" si="18"/>
        <v>51.751870418788243</v>
      </c>
      <c r="N20" s="17">
        <f t="shared" si="0"/>
        <v>9.3063878012785387E-2</v>
      </c>
      <c r="O20" s="17">
        <f t="shared" si="1"/>
        <v>5.7825238372485314E-2</v>
      </c>
      <c r="P20" s="18">
        <f t="shared" si="2"/>
        <v>17.704153522919345</v>
      </c>
      <c r="Q20" s="41">
        <f t="shared" si="3"/>
        <v>2.1530582645835619</v>
      </c>
      <c r="R20" s="16">
        <f t="shared" si="4"/>
        <v>5.0178318744520549</v>
      </c>
      <c r="S20" s="16">
        <f t="shared" si="5"/>
        <v>0.21646855245630614</v>
      </c>
      <c r="T20" s="16">
        <f t="shared" si="6"/>
        <v>8.3708783967123281</v>
      </c>
      <c r="U20" s="16">
        <f t="shared" si="7"/>
        <v>1.441937299350496E-2</v>
      </c>
      <c r="V20" s="21"/>
      <c r="W20" s="11">
        <v>2030</v>
      </c>
      <c r="X20" s="21">
        <f t="shared" si="19"/>
        <v>51.751719806777203</v>
      </c>
      <c r="Y20" s="21">
        <f t="shared" si="20"/>
        <v>9.0741981158675808E-2</v>
      </c>
      <c r="Z20" s="21">
        <f t="shared" si="21"/>
        <v>5.6524792519373777E-2</v>
      </c>
      <c r="AA20" s="22">
        <f t="shared" si="22"/>
        <v>17.702257039383561</v>
      </c>
      <c r="AB20" s="32">
        <f t="shared" si="8"/>
        <v>2.1530582645835619</v>
      </c>
      <c r="AC20" s="22">
        <f t="shared" si="8"/>
        <v>5.0178318744520549</v>
      </c>
      <c r="AD20" s="22">
        <f t="shared" si="8"/>
        <v>0.21646855245630614</v>
      </c>
      <c r="AE20" s="22">
        <f t="shared" si="8"/>
        <v>8.3708783967123281</v>
      </c>
      <c r="AF20" s="22">
        <f t="shared" si="8"/>
        <v>1.441937299350496E-2</v>
      </c>
      <c r="AH20" s="11">
        <v>2030</v>
      </c>
      <c r="AI20" s="38">
        <f t="shared" si="9"/>
        <v>52.706685302811813</v>
      </c>
      <c r="AJ20" s="21">
        <f t="shared" si="10"/>
        <v>9.2415553647260257E-2</v>
      </c>
      <c r="AK20" s="21">
        <f t="shared" si="11"/>
        <v>5.756786356027397E-2</v>
      </c>
      <c r="AL20" s="21">
        <f t="shared" si="12"/>
        <v>18.028867922945203</v>
      </c>
      <c r="AM20" s="38">
        <f t="shared" si="13"/>
        <v>2.1880084830061644</v>
      </c>
      <c r="AN20" s="21">
        <f t="shared" si="14"/>
        <v>5.1107679972260271</v>
      </c>
      <c r="AO20" s="21">
        <f t="shared" si="15"/>
        <v>0.22044539806565899</v>
      </c>
      <c r="AP20" s="21">
        <f t="shared" si="16"/>
        <v>8.5253262358904109</v>
      </c>
      <c r="AQ20" s="22">
        <f t="shared" si="17"/>
        <v>1.4686008627775153E-2</v>
      </c>
    </row>
    <row r="21" spans="1:43" x14ac:dyDescent="0.25">
      <c r="L21" s="9">
        <v>2035</v>
      </c>
      <c r="M21" s="27">
        <f t="shared" si="18"/>
        <v>148.36463785217362</v>
      </c>
      <c r="N21" s="17">
        <f t="shared" si="0"/>
        <v>0.30590914420890408</v>
      </c>
      <c r="O21" s="17">
        <f t="shared" si="1"/>
        <v>0.16491306494342467</v>
      </c>
      <c r="P21" s="18">
        <f t="shared" si="2"/>
        <v>41.753957062517379</v>
      </c>
      <c r="Q21" s="41">
        <f t="shared" si="3"/>
        <v>1.1154094626472602E-4</v>
      </c>
      <c r="R21" s="16">
        <f t="shared" si="4"/>
        <v>0</v>
      </c>
      <c r="S21" s="16">
        <f t="shared" si="5"/>
        <v>0</v>
      </c>
      <c r="T21" s="16">
        <f t="shared" si="6"/>
        <v>12.996650371712329</v>
      </c>
      <c r="U21" s="16">
        <f t="shared" si="7"/>
        <v>3.3686298816249411E-4</v>
      </c>
      <c r="V21" s="21"/>
      <c r="W21" s="11">
        <v>2035</v>
      </c>
      <c r="X21" s="21">
        <f t="shared" si="19"/>
        <v>95.710340375991336</v>
      </c>
      <c r="Y21" s="21">
        <f t="shared" si="20"/>
        <v>0.19220416301712329</v>
      </c>
      <c r="Z21" s="21">
        <f t="shared" si="21"/>
        <v>0.10400993801565558</v>
      </c>
      <c r="AA21" s="22">
        <f t="shared" si="22"/>
        <v>26.932185479452052</v>
      </c>
      <c r="AB21" s="32">
        <f t="shared" si="8"/>
        <v>2.4117152170366434</v>
      </c>
      <c r="AC21" s="22">
        <f t="shared" si="8"/>
        <v>0</v>
      </c>
      <c r="AD21" s="22">
        <f t="shared" si="8"/>
        <v>0</v>
      </c>
      <c r="AE21" s="22">
        <f t="shared" si="8"/>
        <v>8.3862646936758001</v>
      </c>
      <c r="AF21" s="22">
        <f t="shared" si="8"/>
        <v>1.4794477993859238E-2</v>
      </c>
      <c r="AH21" s="11">
        <v>2035</v>
      </c>
      <c r="AI21" s="38">
        <f t="shared" si="9"/>
        <v>77.188816290194652</v>
      </c>
      <c r="AJ21" s="21">
        <f t="shared" si="10"/>
        <v>0.15500936678938354</v>
      </c>
      <c r="AK21" s="21">
        <f t="shared" si="11"/>
        <v>8.3882553641095897E-2</v>
      </c>
      <c r="AL21" s="21">
        <f t="shared" si="12"/>
        <v>21.720284377568493</v>
      </c>
      <c r="AM21" s="38">
        <f t="shared" si="13"/>
        <v>1.8449801704294517</v>
      </c>
      <c r="AN21" s="21">
        <f t="shared" si="14"/>
        <v>4.1023225419520539</v>
      </c>
      <c r="AO21" s="21">
        <f t="shared" si="15"/>
        <v>0.26062170772319326</v>
      </c>
      <c r="AP21" s="21">
        <f t="shared" si="16"/>
        <v>6.763854196894977</v>
      </c>
      <c r="AQ21" s="22">
        <f t="shared" si="17"/>
        <v>1.1944642219414266E-2</v>
      </c>
    </row>
    <row r="22" spans="1:43" x14ac:dyDescent="0.25">
      <c r="L22" s="9">
        <v>2040</v>
      </c>
      <c r="M22" s="27">
        <f t="shared" si="18"/>
        <v>189.94375446807649</v>
      </c>
      <c r="N22" s="17">
        <f t="shared" si="0"/>
        <v>0.45935336839041097</v>
      </c>
      <c r="O22" s="17">
        <f t="shared" si="1"/>
        <v>0.23324420217769079</v>
      </c>
      <c r="P22" s="18">
        <f t="shared" si="2"/>
        <v>54.687308302770539</v>
      </c>
      <c r="Q22" s="41">
        <f t="shared" si="3"/>
        <v>0</v>
      </c>
      <c r="R22" s="16">
        <f t="shared" si="4"/>
        <v>0</v>
      </c>
      <c r="S22" s="16">
        <f t="shared" si="5"/>
        <v>0</v>
      </c>
      <c r="T22" s="16">
        <f t="shared" si="6"/>
        <v>16.637093331643833</v>
      </c>
      <c r="U22" s="16">
        <f t="shared" si="7"/>
        <v>0</v>
      </c>
      <c r="V22" s="21"/>
      <c r="W22" s="11">
        <v>2040</v>
      </c>
      <c r="X22" s="21">
        <f t="shared" si="19"/>
        <v>86.157572848972606</v>
      </c>
      <c r="Y22" s="21">
        <f t="shared" si="20"/>
        <v>0.2022828192074364</v>
      </c>
      <c r="Z22" s="21">
        <f t="shared" si="21"/>
        <v>0.10322897107632095</v>
      </c>
      <c r="AA22" s="22">
        <f t="shared" si="22"/>
        <v>24.802344280821913</v>
      </c>
      <c r="AB22" s="32">
        <f t="shared" si="8"/>
        <v>2.0863034393547948</v>
      </c>
      <c r="AC22" s="22">
        <f t="shared" si="8"/>
        <v>0</v>
      </c>
      <c r="AD22" s="22">
        <f t="shared" si="8"/>
        <v>0</v>
      </c>
      <c r="AE22" s="22">
        <f t="shared" si="8"/>
        <v>7.5520328494977171</v>
      </c>
      <c r="AF22" s="22">
        <f t="shared" si="8"/>
        <v>1.3621182793363251E-2</v>
      </c>
      <c r="AH22" s="11">
        <v>2040</v>
      </c>
      <c r="AI22" s="38">
        <f t="shared" si="9"/>
        <v>69.038564630136989</v>
      </c>
      <c r="AJ22" s="21">
        <f t="shared" si="10"/>
        <v>0.16209065465264189</v>
      </c>
      <c r="AK22" s="21">
        <f t="shared" si="11"/>
        <v>8.2717626389823884E-2</v>
      </c>
      <c r="AL22" s="21">
        <f t="shared" si="12"/>
        <v>19.874245839897259</v>
      </c>
      <c r="AM22" s="38">
        <f t="shared" si="13"/>
        <v>1.6646793886284244</v>
      </c>
      <c r="AN22" s="21">
        <f t="shared" si="14"/>
        <v>3.7392718195205479</v>
      </c>
      <c r="AO22" s="21">
        <f t="shared" si="15"/>
        <v>0.24208678610533774</v>
      </c>
      <c r="AP22" s="21">
        <f t="shared" si="16"/>
        <v>6.0523205839657521</v>
      </c>
      <c r="AQ22" s="22">
        <f t="shared" si="17"/>
        <v>1.0910137509211148E-2</v>
      </c>
    </row>
    <row r="23" spans="1:43" x14ac:dyDescent="0.25">
      <c r="L23" s="9">
        <v>2045</v>
      </c>
      <c r="M23" s="27">
        <f t="shared" si="18"/>
        <v>259.28156670209222</v>
      </c>
      <c r="N23" s="17">
        <f t="shared" si="0"/>
        <v>1.072829334361924</v>
      </c>
      <c r="O23" s="17">
        <f t="shared" si="1"/>
        <v>1.7260246361612523</v>
      </c>
      <c r="P23" s="18">
        <f t="shared" si="2"/>
        <v>38.243078169373284</v>
      </c>
      <c r="Q23" s="41">
        <f t="shared" si="3"/>
        <v>0</v>
      </c>
      <c r="R23" s="16">
        <f t="shared" si="4"/>
        <v>0</v>
      </c>
      <c r="S23" s="16">
        <f t="shared" si="5"/>
        <v>0</v>
      </c>
      <c r="T23" s="16">
        <f t="shared" si="6"/>
        <v>28.218214952648399</v>
      </c>
      <c r="U23" s="16">
        <f t="shared" si="7"/>
        <v>0</v>
      </c>
      <c r="V23" s="21"/>
      <c r="W23" s="11">
        <v>2045</v>
      </c>
      <c r="X23" s="21">
        <f t="shared" si="19"/>
        <v>122.50988513600782</v>
      </c>
      <c r="Y23" s="21">
        <f t="shared" si="20"/>
        <v>0.49020675823318799</v>
      </c>
      <c r="Z23" s="21">
        <f t="shared" si="21"/>
        <v>1.0128108369863014</v>
      </c>
      <c r="AA23" s="22">
        <f t="shared" si="22"/>
        <v>39.276147865582189</v>
      </c>
      <c r="AB23" s="32">
        <f t="shared" si="8"/>
        <v>0.85542165011815074</v>
      </c>
      <c r="AC23" s="22">
        <f t="shared" si="8"/>
        <v>0</v>
      </c>
      <c r="AD23" s="22">
        <f t="shared" si="8"/>
        <v>0</v>
      </c>
      <c r="AE23" s="22">
        <f t="shared" si="8"/>
        <v>13.351528775433788</v>
      </c>
      <c r="AF23" s="22">
        <f t="shared" si="8"/>
        <v>8.7972264250118105E-3</v>
      </c>
      <c r="AH23" s="11">
        <v>2045</v>
      </c>
      <c r="AI23" s="38">
        <f t="shared" si="9"/>
        <v>59.93664561056751</v>
      </c>
      <c r="AJ23" s="21">
        <f t="shared" si="10"/>
        <v>0.23982694137608965</v>
      </c>
      <c r="AK23" s="21">
        <f t="shared" si="11"/>
        <v>0.49550449713111538</v>
      </c>
      <c r="AL23" s="21">
        <f t="shared" si="12"/>
        <v>19.215474858732875</v>
      </c>
      <c r="AM23" s="38">
        <f t="shared" si="13"/>
        <v>1.8297621643921231</v>
      </c>
      <c r="AN23" s="21">
        <f t="shared" si="14"/>
        <v>4.1180823098287673</v>
      </c>
      <c r="AO23" s="21">
        <f t="shared" si="15"/>
        <v>0.26306008157770433</v>
      </c>
      <c r="AP23" s="21">
        <f t="shared" si="16"/>
        <v>6.567047004872145</v>
      </c>
      <c r="AQ23" s="22">
        <f t="shared" si="17"/>
        <v>1.2108778676499765E-2</v>
      </c>
    </row>
    <row r="24" spans="1:43" x14ac:dyDescent="0.25">
      <c r="L24" s="9">
        <v>2050</v>
      </c>
      <c r="M24" s="27">
        <f t="shared" si="18"/>
        <v>278.57915398430339</v>
      </c>
      <c r="N24" s="17">
        <f t="shared" si="0"/>
        <v>1.2319096622260273</v>
      </c>
      <c r="O24" s="17">
        <f t="shared" si="1"/>
        <v>1.1011771555726027</v>
      </c>
      <c r="P24" s="18">
        <f t="shared" si="2"/>
        <v>10.780068615660957</v>
      </c>
      <c r="Q24" s="41">
        <f t="shared" si="3"/>
        <v>0</v>
      </c>
      <c r="R24" s="16">
        <f t="shared" si="4"/>
        <v>0</v>
      </c>
      <c r="S24" s="16">
        <f t="shared" si="5"/>
        <v>0</v>
      </c>
      <c r="T24" s="16">
        <f t="shared" si="6"/>
        <v>30.391981263310502</v>
      </c>
      <c r="U24" s="16">
        <f t="shared" si="7"/>
        <v>0</v>
      </c>
      <c r="V24" s="21"/>
      <c r="W24" s="11">
        <v>2050</v>
      </c>
      <c r="X24" s="21">
        <f t="shared" si="19"/>
        <v>139.63653047353671</v>
      </c>
      <c r="Y24" s="21">
        <f t="shared" si="20"/>
        <v>0.59265465026484021</v>
      </c>
      <c r="Z24" s="21">
        <f t="shared" si="21"/>
        <v>1.1993731480626224</v>
      </c>
      <c r="AA24" s="22">
        <f t="shared" si="22"/>
        <v>46.520382547945204</v>
      </c>
      <c r="AB24" s="32">
        <f t="shared" si="8"/>
        <v>1.378079131047945E-6</v>
      </c>
      <c r="AC24" s="22">
        <f t="shared" si="8"/>
        <v>0</v>
      </c>
      <c r="AD24" s="22">
        <f t="shared" si="8"/>
        <v>0</v>
      </c>
      <c r="AE24" s="22">
        <f t="shared" si="8"/>
        <v>15.262167211164384</v>
      </c>
      <c r="AF24" s="22">
        <f t="shared" si="8"/>
        <v>6.1881664006849314E-5</v>
      </c>
      <c r="AH24" s="11">
        <v>2050</v>
      </c>
      <c r="AI24" s="38">
        <f t="shared" si="9"/>
        <v>65.251982758094641</v>
      </c>
      <c r="AJ24" s="21">
        <f t="shared" si="10"/>
        <v>0.27694418473515986</v>
      </c>
      <c r="AK24" s="21">
        <f t="shared" si="11"/>
        <v>0.56128148289628177</v>
      </c>
      <c r="AL24" s="21">
        <f t="shared" si="12"/>
        <v>21.887817791952056</v>
      </c>
      <c r="AM24" s="38">
        <f t="shared" si="13"/>
        <v>2.072073986161644</v>
      </c>
      <c r="AN24" s="21">
        <f t="shared" si="14"/>
        <v>4.6422293583561647</v>
      </c>
      <c r="AO24" s="21">
        <f t="shared" si="15"/>
        <v>0.28834918942843651</v>
      </c>
      <c r="AP24" s="21">
        <f t="shared" si="16"/>
        <v>7.2942744997716886</v>
      </c>
      <c r="AQ24" s="22">
        <f t="shared" si="17"/>
        <v>1.3935907971185643E-2</v>
      </c>
    </row>
    <row r="25" spans="1:43" x14ac:dyDescent="0.25">
      <c r="L25" s="9">
        <v>2055</v>
      </c>
      <c r="M25" s="27">
        <f t="shared" si="18"/>
        <v>125.3338184202866</v>
      </c>
      <c r="N25" s="17">
        <f t="shared" si="0"/>
        <v>0.77176056181804642</v>
      </c>
      <c r="O25" s="17">
        <f t="shared" si="1"/>
        <v>1.0482379254187866</v>
      </c>
      <c r="P25" s="18">
        <f t="shared" si="2"/>
        <v>14.841469403535958</v>
      </c>
      <c r="Q25" s="41">
        <f t="shared" si="3"/>
        <v>0</v>
      </c>
      <c r="R25" s="16">
        <f t="shared" si="4"/>
        <v>0</v>
      </c>
      <c r="S25" s="16">
        <f t="shared" si="5"/>
        <v>0</v>
      </c>
      <c r="T25" s="16">
        <f t="shared" si="6"/>
        <v>14.258516981484018</v>
      </c>
      <c r="U25" s="16">
        <f t="shared" si="7"/>
        <v>0</v>
      </c>
      <c r="V25" s="21"/>
      <c r="W25" s="11">
        <v>2055</v>
      </c>
      <c r="X25" s="21">
        <f t="shared" si="19"/>
        <v>111.05058311955167</v>
      </c>
      <c r="Y25" s="21">
        <f t="shared" si="20"/>
        <v>0.65720134633561633</v>
      </c>
      <c r="Z25" s="21">
        <f t="shared" si="21"/>
        <v>1.1334348953424658</v>
      </c>
      <c r="AA25" s="22">
        <f t="shared" si="22"/>
        <v>22.487397156678078</v>
      </c>
      <c r="AB25" s="32">
        <f t="shared" si="8"/>
        <v>0</v>
      </c>
      <c r="AC25" s="22">
        <f t="shared" si="8"/>
        <v>0</v>
      </c>
      <c r="AD25" s="22">
        <f t="shared" si="8"/>
        <v>0</v>
      </c>
      <c r="AE25" s="22">
        <f t="shared" si="8"/>
        <v>12.65727101089041</v>
      </c>
      <c r="AF25" s="22">
        <f t="shared" si="8"/>
        <v>0</v>
      </c>
      <c r="AH25" s="11">
        <v>2055</v>
      </c>
      <c r="AI25" s="38">
        <f t="shared" si="9"/>
        <v>72.297610829701128</v>
      </c>
      <c r="AJ25" s="21">
        <f t="shared" si="10"/>
        <v>0.42785612140559848</v>
      </c>
      <c r="AK25" s="21">
        <f t="shared" si="11"/>
        <v>0.87621591412133071</v>
      </c>
      <c r="AL25" s="21">
        <f t="shared" si="12"/>
        <v>25.267817639554792</v>
      </c>
      <c r="AM25" s="38">
        <f t="shared" si="13"/>
        <v>2.5267371059948629</v>
      </c>
      <c r="AN25" s="21">
        <f t="shared" si="14"/>
        <v>5.6895298818493147</v>
      </c>
      <c r="AO25" s="21">
        <f t="shared" si="15"/>
        <v>0.3464185707250827</v>
      </c>
      <c r="AP25" s="21">
        <f t="shared" si="16"/>
        <v>8.6721883875570782</v>
      </c>
      <c r="AQ25" s="22">
        <f t="shared" si="17"/>
        <v>1.7442355180444024E-2</v>
      </c>
    </row>
    <row r="26" spans="1:43" x14ac:dyDescent="0.25">
      <c r="L26" s="9">
        <v>2060</v>
      </c>
      <c r="M26" s="27">
        <f t="shared" si="18"/>
        <v>114.97133799653938</v>
      </c>
      <c r="N26" s="17">
        <f t="shared" si="0"/>
        <v>0.83389729460128248</v>
      </c>
      <c r="O26" s="17">
        <f t="shared" si="1"/>
        <v>1.370977496066536</v>
      </c>
      <c r="P26" s="18">
        <f t="shared" si="2"/>
        <v>36.520910244520543</v>
      </c>
      <c r="Q26" s="41">
        <f t="shared" si="3"/>
        <v>0</v>
      </c>
      <c r="R26" s="16">
        <f t="shared" si="4"/>
        <v>0</v>
      </c>
      <c r="S26" s="16">
        <f t="shared" si="5"/>
        <v>0</v>
      </c>
      <c r="T26" s="16">
        <f t="shared" si="6"/>
        <v>12.956632611027397</v>
      </c>
      <c r="U26" s="16">
        <f t="shared" si="7"/>
        <v>0</v>
      </c>
      <c r="V26" s="21"/>
      <c r="W26" s="11">
        <v>2060</v>
      </c>
      <c r="X26" s="21">
        <f t="shared" si="19"/>
        <v>124.38787309708158</v>
      </c>
      <c r="Y26" s="21">
        <f t="shared" si="20"/>
        <v>0.86851103162343346</v>
      </c>
      <c r="Z26" s="21">
        <f t="shared" si="21"/>
        <v>1.2767178668688843</v>
      </c>
      <c r="AA26" s="22">
        <f t="shared" si="22"/>
        <v>25.338371932363014</v>
      </c>
      <c r="AB26" s="32">
        <f t="shared" si="8"/>
        <v>0</v>
      </c>
      <c r="AC26" s="22">
        <f t="shared" si="8"/>
        <v>0</v>
      </c>
      <c r="AD26" s="22">
        <f t="shared" si="8"/>
        <v>0</v>
      </c>
      <c r="AE26" s="22">
        <f t="shared" si="8"/>
        <v>14.031150708150683</v>
      </c>
      <c r="AF26" s="22">
        <f t="shared" si="8"/>
        <v>0</v>
      </c>
      <c r="AH26" s="11">
        <v>2060</v>
      </c>
      <c r="AI26" s="38">
        <f t="shared" si="9"/>
        <v>71.607747329660512</v>
      </c>
      <c r="AJ26" s="21">
        <f t="shared" si="10"/>
        <v>0.4999791250291461</v>
      </c>
      <c r="AK26" s="21">
        <f t="shared" si="11"/>
        <v>0.88376828118199602</v>
      </c>
      <c r="AL26" s="21">
        <f t="shared" si="12"/>
        <v>26.341986928938354</v>
      </c>
      <c r="AM26" s="38">
        <f t="shared" si="13"/>
        <v>2.6033137229784242</v>
      </c>
      <c r="AN26" s="21">
        <f t="shared" si="14"/>
        <v>5.8799471979452047</v>
      </c>
      <c r="AO26" s="21">
        <f t="shared" si="15"/>
        <v>0.35576749290269249</v>
      </c>
      <c r="AP26" s="21">
        <f t="shared" si="16"/>
        <v>8.647983244406392</v>
      </c>
      <c r="AQ26" s="22">
        <f t="shared" si="17"/>
        <v>1.8376744415257443E-2</v>
      </c>
    </row>
    <row r="27" spans="1:43" x14ac:dyDescent="0.25">
      <c r="L27" s="9">
        <v>2065</v>
      </c>
      <c r="M27" s="27">
        <f t="shared" si="18"/>
        <v>126.67931457867849</v>
      </c>
      <c r="N27" s="17">
        <f t="shared" si="0"/>
        <v>1.3101735970132702</v>
      </c>
      <c r="O27" s="17">
        <f t="shared" si="1"/>
        <v>4.7886061488346376</v>
      </c>
      <c r="P27" s="18">
        <f t="shared" si="2"/>
        <v>43.638902289310778</v>
      </c>
      <c r="Q27" s="41">
        <f t="shared" si="3"/>
        <v>0</v>
      </c>
      <c r="R27" s="16">
        <f t="shared" si="4"/>
        <v>0</v>
      </c>
      <c r="S27" s="16">
        <f t="shared" si="5"/>
        <v>0</v>
      </c>
      <c r="T27" s="16">
        <f t="shared" si="6"/>
        <v>15.474735580388129</v>
      </c>
      <c r="U27" s="16">
        <f t="shared" si="7"/>
        <v>0</v>
      </c>
      <c r="V27" s="21"/>
      <c r="W27" s="11">
        <v>2065</v>
      </c>
      <c r="X27" s="21">
        <f t="shared" si="19"/>
        <v>138.5070037790351</v>
      </c>
      <c r="Y27" s="21">
        <f t="shared" si="20"/>
        <v>1.3820053321061641</v>
      </c>
      <c r="Z27" s="21">
        <f t="shared" si="21"/>
        <v>3.2750238178473579</v>
      </c>
      <c r="AA27" s="22">
        <f t="shared" si="22"/>
        <v>20.783392073630132</v>
      </c>
      <c r="AB27" s="32">
        <f t="shared" si="8"/>
        <v>0</v>
      </c>
      <c r="AC27" s="22">
        <f t="shared" si="8"/>
        <v>0</v>
      </c>
      <c r="AD27" s="22">
        <f t="shared" si="8"/>
        <v>0</v>
      </c>
      <c r="AE27" s="22">
        <f t="shared" si="8"/>
        <v>16.935306332557076</v>
      </c>
      <c r="AF27" s="22">
        <f t="shared" si="8"/>
        <v>0</v>
      </c>
      <c r="AH27" s="11">
        <v>2065</v>
      </c>
      <c r="AI27" s="38">
        <f t="shared" si="9"/>
        <v>55.792694115544954</v>
      </c>
      <c r="AJ27" s="21">
        <f t="shared" si="10"/>
        <v>0.55668724329195207</v>
      </c>
      <c r="AK27" s="21">
        <f t="shared" si="11"/>
        <v>2.1099334876320937</v>
      </c>
      <c r="AL27" s="21">
        <f t="shared" si="12"/>
        <v>19.312321856164381</v>
      </c>
      <c r="AM27" s="38">
        <f t="shared" si="13"/>
        <v>2.3151947247893832</v>
      </c>
      <c r="AN27" s="21">
        <f t="shared" si="14"/>
        <v>5.1991431945547939</v>
      </c>
      <c r="AO27" s="21">
        <f t="shared" si="15"/>
        <v>0.31185817502125651</v>
      </c>
      <c r="AP27" s="21">
        <f t="shared" si="16"/>
        <v>7.3938150680821915</v>
      </c>
      <c r="AQ27" s="22">
        <f t="shared" si="17"/>
        <v>1.6542868588427025E-2</v>
      </c>
    </row>
    <row r="28" spans="1:43" ht="15.75" thickBot="1" x14ac:dyDescent="0.3">
      <c r="L28" s="10">
        <v>2070</v>
      </c>
      <c r="M28" s="28">
        <f t="shared" si="18"/>
        <v>120.38478363245196</v>
      </c>
      <c r="N28" s="19">
        <f t="shared" si="0"/>
        <v>1.4901415448835613</v>
      </c>
      <c r="O28" s="19">
        <f t="shared" si="1"/>
        <v>11.108594876510958</v>
      </c>
      <c r="P28" s="20">
        <f t="shared" si="2"/>
        <v>28.353341441487153</v>
      </c>
      <c r="Q28" s="33">
        <f t="shared" si="3"/>
        <v>0</v>
      </c>
      <c r="R28" s="42">
        <f t="shared" si="4"/>
        <v>0</v>
      </c>
      <c r="S28" s="42">
        <f t="shared" si="5"/>
        <v>0</v>
      </c>
      <c r="T28" s="42">
        <f t="shared" si="6"/>
        <v>15.219126450068492</v>
      </c>
      <c r="U28" s="42">
        <f t="shared" si="7"/>
        <v>0</v>
      </c>
      <c r="V28" s="21"/>
      <c r="W28" s="12">
        <v>2070</v>
      </c>
      <c r="X28" s="23">
        <f t="shared" si="19"/>
        <v>119.12894154452053</v>
      </c>
      <c r="Y28" s="23">
        <f t="shared" si="20"/>
        <v>1.4213386897260274</v>
      </c>
      <c r="Z28" s="23">
        <f t="shared" si="21"/>
        <v>9.8553135375733856</v>
      </c>
      <c r="AA28" s="24">
        <f t="shared" si="22"/>
        <v>24.624108810787671</v>
      </c>
      <c r="AB28" s="33">
        <f t="shared" si="8"/>
        <v>0</v>
      </c>
      <c r="AC28" s="24">
        <f t="shared" si="8"/>
        <v>0</v>
      </c>
      <c r="AD28" s="24">
        <f t="shared" si="8"/>
        <v>0</v>
      </c>
      <c r="AE28" s="24">
        <f t="shared" si="8"/>
        <v>15.075696002831048</v>
      </c>
      <c r="AF28" s="24">
        <f t="shared" si="8"/>
        <v>0</v>
      </c>
      <c r="AH28" s="12">
        <v>2070</v>
      </c>
      <c r="AI28" s="39">
        <f t="shared" si="9"/>
        <v>42.040052830479446</v>
      </c>
      <c r="AJ28" s="23">
        <f t="shared" si="10"/>
        <v>0.50157826289811636</v>
      </c>
      <c r="AK28" s="23">
        <f t="shared" si="11"/>
        <v>4.4379850618590995</v>
      </c>
      <c r="AL28" s="23">
        <f t="shared" si="12"/>
        <v>11.660286003852738</v>
      </c>
      <c r="AM28" s="39">
        <f t="shared" si="13"/>
        <v>1.7299738192705478</v>
      </c>
      <c r="AN28" s="23">
        <f t="shared" si="14"/>
        <v>4.2834330333561645</v>
      </c>
      <c r="AO28" s="23">
        <f t="shared" si="15"/>
        <v>0.25704506158951351</v>
      </c>
      <c r="AP28" s="23">
        <f t="shared" si="16"/>
        <v>5.9581365046118719</v>
      </c>
      <c r="AQ28" s="24">
        <f t="shared" si="17"/>
        <v>1.3803404767737365E-2</v>
      </c>
    </row>
    <row r="31" spans="1:43" x14ac:dyDescent="0.25">
      <c r="M31" t="s">
        <v>34</v>
      </c>
      <c r="X31" t="s">
        <v>36</v>
      </c>
      <c r="AI31" t="s">
        <v>30</v>
      </c>
    </row>
    <row r="32" spans="1:43" x14ac:dyDescent="0.25">
      <c r="M32" t="s">
        <v>16</v>
      </c>
      <c r="N32" t="s">
        <v>15</v>
      </c>
      <c r="O32" t="s">
        <v>19</v>
      </c>
      <c r="P32" t="s">
        <v>20</v>
      </c>
      <c r="Q32" t="s">
        <v>31</v>
      </c>
      <c r="R32" t="s">
        <v>9</v>
      </c>
      <c r="S32" t="s">
        <v>10</v>
      </c>
      <c r="T32" t="s">
        <v>32</v>
      </c>
      <c r="U32" t="s">
        <v>33</v>
      </c>
      <c r="X32" t="s">
        <v>16</v>
      </c>
      <c r="Y32" t="s">
        <v>15</v>
      </c>
      <c r="Z32" t="s">
        <v>19</v>
      </c>
      <c r="AA32" t="s">
        <v>20</v>
      </c>
      <c r="AB32" t="s">
        <v>31</v>
      </c>
      <c r="AC32" t="s">
        <v>9</v>
      </c>
      <c r="AD32" t="s">
        <v>10</v>
      </c>
      <c r="AE32" t="s">
        <v>32</v>
      </c>
      <c r="AF32" t="s">
        <v>33</v>
      </c>
      <c r="AI32" t="s">
        <v>16</v>
      </c>
      <c r="AJ32" t="s">
        <v>15</v>
      </c>
      <c r="AK32" t="s">
        <v>19</v>
      </c>
      <c r="AL32" t="s">
        <v>20</v>
      </c>
      <c r="AM32" t="s">
        <v>31</v>
      </c>
      <c r="AN32" t="s">
        <v>9</v>
      </c>
      <c r="AO32" t="s">
        <v>10</v>
      </c>
      <c r="AP32" t="s">
        <v>32</v>
      </c>
      <c r="AQ32" t="s">
        <v>33</v>
      </c>
    </row>
    <row r="34" spans="12:43" x14ac:dyDescent="0.25">
      <c r="L34" s="1">
        <v>2020</v>
      </c>
      <c r="M34" s="2">
        <v>1.5575803859999999E-2</v>
      </c>
      <c r="N34" s="2">
        <v>8.6103429999999999E-4</v>
      </c>
      <c r="O34" s="2">
        <v>2.3280463000000001E-5</v>
      </c>
      <c r="P34" s="2">
        <v>5.1051800000000001E-2</v>
      </c>
      <c r="Q34" s="2">
        <v>6.4164299629999996E-4</v>
      </c>
      <c r="R34" s="2">
        <v>0.28774495</v>
      </c>
      <c r="S34" s="2">
        <v>0.11350731999999999</v>
      </c>
      <c r="T34" s="2">
        <v>1.2725719999999999E-2</v>
      </c>
      <c r="U34" s="2">
        <v>1.33319813E-2</v>
      </c>
      <c r="X34" s="2">
        <v>1.5575803859999999E-2</v>
      </c>
      <c r="Y34" s="2">
        <v>8.6103429999999999E-4</v>
      </c>
      <c r="Z34" s="2">
        <v>2.3280463000000001E-5</v>
      </c>
      <c r="AA34" s="2">
        <v>5.1051800000000001E-2</v>
      </c>
      <c r="AB34" s="2">
        <v>6.4164299629999996E-4</v>
      </c>
      <c r="AC34" s="2">
        <v>0.28774495</v>
      </c>
      <c r="AD34" s="2">
        <v>0.11350731999999999</v>
      </c>
      <c r="AE34" s="2">
        <v>1.2725719999999999E-2</v>
      </c>
      <c r="AF34" s="2">
        <v>1.33319813E-2</v>
      </c>
      <c r="AI34" s="61">
        <v>1.522959386E-2</v>
      </c>
      <c r="AJ34" s="61">
        <v>8.3894340000000001E-4</v>
      </c>
      <c r="AK34" s="61">
        <v>2.2679416000000002E-5</v>
      </c>
      <c r="AL34" s="61">
        <v>4.9917000000000003E-2</v>
      </c>
      <c r="AM34" s="61">
        <v>6.2700200570000003E-4</v>
      </c>
      <c r="AN34" s="61">
        <v>0.28489576500000002</v>
      </c>
      <c r="AO34" s="61">
        <v>0.11350709</v>
      </c>
      <c r="AP34" s="61">
        <v>1.2481159999999998E-2</v>
      </c>
      <c r="AQ34" s="61">
        <v>1.3147434999999999E-2</v>
      </c>
    </row>
    <row r="35" spans="12:43" x14ac:dyDescent="0.25">
      <c r="L35" s="1">
        <v>2025</v>
      </c>
      <c r="M35" s="2">
        <v>0.15834780386</v>
      </c>
      <c r="N35" s="2">
        <v>1.2417423E-3</v>
      </c>
      <c r="O35" s="2">
        <v>9.2698763E-5</v>
      </c>
      <c r="P35" s="2">
        <v>0.1292278</v>
      </c>
      <c r="Q35">
        <v>1.543157024556E-2</v>
      </c>
      <c r="R35">
        <v>0.326445137</v>
      </c>
      <c r="S35">
        <v>8.2760360000000005E-2</v>
      </c>
      <c r="T35">
        <v>0.30119544999999998</v>
      </c>
      <c r="U35">
        <v>8.8265481199999891E-3</v>
      </c>
      <c r="X35">
        <v>0.15834780386</v>
      </c>
      <c r="Y35">
        <v>1.2417423E-3</v>
      </c>
      <c r="Z35" s="2">
        <v>9.2698763E-5</v>
      </c>
      <c r="AA35" s="2">
        <v>0.1292278</v>
      </c>
      <c r="AB35" s="2">
        <v>1.543157024556E-2</v>
      </c>
      <c r="AC35" s="2">
        <v>0.326445137</v>
      </c>
      <c r="AD35" s="2">
        <v>8.2760360000000005E-2</v>
      </c>
      <c r="AE35" s="2">
        <v>0.30119544999999998</v>
      </c>
      <c r="AF35" s="2">
        <v>8.8265481199999891E-3</v>
      </c>
      <c r="AI35" s="61">
        <v>0.15920159385999999</v>
      </c>
      <c r="AJ35" s="61">
        <v>1.2228514E-3</v>
      </c>
      <c r="AK35" s="61">
        <v>9.2681316000000014E-5</v>
      </c>
      <c r="AL35" s="61">
        <v>0.12875020000000001</v>
      </c>
      <c r="AM35" s="61">
        <v>1.554267013591E-2</v>
      </c>
      <c r="AN35" s="61">
        <v>0.32406516299999999</v>
      </c>
      <c r="AO35" s="61">
        <v>8.2782899999999993E-2</v>
      </c>
      <c r="AP35" s="61">
        <v>0.30337968999999998</v>
      </c>
      <c r="AQ35" s="61">
        <v>8.6684159499999993E-3</v>
      </c>
    </row>
    <row r="36" spans="12:43" x14ac:dyDescent="0.25">
      <c r="L36" s="1">
        <v>2030</v>
      </c>
      <c r="M36" s="2">
        <v>0.468435803859999</v>
      </c>
      <c r="N36" s="2">
        <v>2.2719323E-3</v>
      </c>
      <c r="O36" s="2">
        <v>7.16596763E-4</v>
      </c>
      <c r="P36" s="2">
        <v>0.26320979999999999</v>
      </c>
      <c r="Q36">
        <v>1.499168909034E-2</v>
      </c>
      <c r="R36">
        <v>0.403235236</v>
      </c>
      <c r="S36">
        <v>6.4075202499999998E-2</v>
      </c>
      <c r="T36">
        <v>0.26610124000000002</v>
      </c>
      <c r="U36">
        <v>7.9111487699999906E-3</v>
      </c>
      <c r="X36">
        <v>0.468435803859999</v>
      </c>
      <c r="Y36">
        <v>2.2719323E-3</v>
      </c>
      <c r="Z36" s="2">
        <v>7.16596763E-4</v>
      </c>
      <c r="AA36" s="2">
        <v>0.26320979999999999</v>
      </c>
      <c r="AB36" s="2">
        <v>1.499168909034E-2</v>
      </c>
      <c r="AC36" s="2">
        <v>0.403235236</v>
      </c>
      <c r="AD36" s="2">
        <v>6.4075202499999998E-2</v>
      </c>
      <c r="AE36" s="2">
        <v>0.26610124000000002</v>
      </c>
      <c r="AF36" s="2">
        <v>7.9111487699999906E-3</v>
      </c>
      <c r="AI36" s="61">
        <v>0.47501159385999997</v>
      </c>
      <c r="AJ36" s="61">
        <v>2.2720414E-3</v>
      </c>
      <c r="AK36" s="61">
        <v>7.2809231599999999E-4</v>
      </c>
      <c r="AL36" s="61">
        <v>0.2652042</v>
      </c>
      <c r="AM36" s="61">
        <v>1.5212605778619999E-2</v>
      </c>
      <c r="AN36" s="61">
        <v>0.40261637000000006</v>
      </c>
      <c r="AO36" s="61">
        <v>6.4098301299999993E-2</v>
      </c>
      <c r="AP36" s="61">
        <v>0.27037898999999999</v>
      </c>
      <c r="AQ36" s="61">
        <v>7.7670314899999995E-3</v>
      </c>
    </row>
    <row r="37" spans="12:43" x14ac:dyDescent="0.25">
      <c r="L37" s="1">
        <v>2035</v>
      </c>
      <c r="M37" s="2">
        <v>1.3574067699999901</v>
      </c>
      <c r="N37" s="2">
        <v>6.0303223E-3</v>
      </c>
      <c r="O37" s="2">
        <v>2.496196763E-3</v>
      </c>
      <c r="P37" s="2">
        <v>0.57918979999999998</v>
      </c>
      <c r="Q37">
        <v>1.9260666975279999E-3</v>
      </c>
      <c r="R37">
        <v>9.8303020116629995E-3</v>
      </c>
      <c r="S37" s="2">
        <v>1.573984258E-4</v>
      </c>
      <c r="T37" s="2">
        <v>0.40971743999999999</v>
      </c>
      <c r="U37" s="2">
        <v>1.8893748723100001E-4</v>
      </c>
      <c r="X37">
        <v>1.0419127699999999</v>
      </c>
      <c r="Y37">
        <v>4.6964722999999998E-3</v>
      </c>
      <c r="Z37">
        <v>1.8646167629999999E-3</v>
      </c>
      <c r="AA37">
        <v>0.46704979999999902</v>
      </c>
      <c r="AB37">
        <v>1.6729841330064998E-2</v>
      </c>
      <c r="AC37">
        <v>0.38124207099999902</v>
      </c>
      <c r="AD37">
        <v>3.8337240500000001E-2</v>
      </c>
      <c r="AE37">
        <v>0.27886375000000002</v>
      </c>
      <c r="AF37">
        <v>5.9802333199999898E-3</v>
      </c>
      <c r="AI37" s="61">
        <v>0.93751055999999999</v>
      </c>
      <c r="AJ37" s="61">
        <v>4.2273913999999998E-3</v>
      </c>
      <c r="AK37" s="61">
        <v>1.6539543160000001E-3</v>
      </c>
      <c r="AL37" s="61">
        <v>0.42959720000000001</v>
      </c>
      <c r="AM37" s="61">
        <v>1.3393409241967E-2</v>
      </c>
      <c r="AN37" s="61">
        <v>0.45924391099999995</v>
      </c>
      <c r="AO37" s="61">
        <v>4.5327029399999996E-2</v>
      </c>
      <c r="AP37" s="61">
        <v>0.23294644</v>
      </c>
      <c r="AQ37" s="61">
        <v>6.5307347199999996E-3</v>
      </c>
    </row>
    <row r="38" spans="12:43" x14ac:dyDescent="0.25">
      <c r="L38" s="1">
        <v>2040</v>
      </c>
      <c r="M38" s="2">
        <v>2.5476655199999998</v>
      </c>
      <c r="N38" s="2">
        <v>1.1898129E-2</v>
      </c>
      <c r="O38" s="2">
        <v>5.0075809000000001E-3</v>
      </c>
      <c r="P38" s="2">
        <v>0.96759919999999999</v>
      </c>
      <c r="Q38" s="2">
        <v>2.8559379999999902E-7</v>
      </c>
      <c r="R38" s="2">
        <v>3.3305679999999998E-7</v>
      </c>
      <c r="S38" s="2">
        <v>1.9971599999999999E-6</v>
      </c>
      <c r="T38" s="2">
        <v>0.53165054999999894</v>
      </c>
      <c r="U38" s="2">
        <v>1.192E-6</v>
      </c>
      <c r="X38">
        <v>1.57757452</v>
      </c>
      <c r="Y38">
        <v>7.3367889999999998E-3</v>
      </c>
      <c r="Z38">
        <v>3.0034609000000002E-3</v>
      </c>
      <c r="AA38">
        <v>0.62933320000000004</v>
      </c>
      <c r="AB38">
        <v>1.4935828335734E-2</v>
      </c>
      <c r="AC38">
        <v>0.361533718</v>
      </c>
      <c r="AD38">
        <v>2.69287837E-2</v>
      </c>
      <c r="AE38">
        <v>0.26703474999999999</v>
      </c>
      <c r="AF38">
        <v>5.16464974E-3</v>
      </c>
      <c r="AI38" s="61">
        <v>1.3653422</v>
      </c>
      <c r="AJ38" s="61">
        <v>6.3360759999999995E-3</v>
      </c>
      <c r="AK38" s="61">
        <v>2.5664127000000004E-3</v>
      </c>
      <c r="AL38" s="61">
        <v>0.5550505</v>
      </c>
      <c r="AM38" s="61">
        <v>1.2576103787453E-2</v>
      </c>
      <c r="AN38" s="61">
        <v>0.50981027200000006</v>
      </c>
      <c r="AO38" s="61">
        <v>3.2514082600000001E-2</v>
      </c>
      <c r="AP38" s="61">
        <v>0.22222178000000001</v>
      </c>
      <c r="AQ38" s="61">
        <v>5.6531220300000008E-3</v>
      </c>
    </row>
    <row r="39" spans="12:43" x14ac:dyDescent="0.25">
      <c r="L39" s="1">
        <v>2045</v>
      </c>
      <c r="M39" s="2">
        <v>4.256945</v>
      </c>
      <c r="N39" s="2">
        <v>2.5472037999999999E-2</v>
      </c>
      <c r="O39" s="2">
        <v>2.3873956299999999E-2</v>
      </c>
      <c r="P39" s="2">
        <v>1.2312699999999901</v>
      </c>
      <c r="Q39" s="2">
        <v>9.7868400000000005E-9</v>
      </c>
      <c r="R39" s="2">
        <v>9.7367199999999999E-9</v>
      </c>
      <c r="S39" s="2">
        <v>1.09998E-7</v>
      </c>
      <c r="T39" s="2">
        <v>0.88373538600000001</v>
      </c>
      <c r="U39" s="2">
        <v>5.2969899999999998E-8</v>
      </c>
      <c r="X39">
        <v>2.3810829999999998</v>
      </c>
      <c r="Y39">
        <v>1.3316728E-2</v>
      </c>
      <c r="Z39">
        <v>1.41597363E-2</v>
      </c>
      <c r="AA39">
        <v>0.90098499999999904</v>
      </c>
      <c r="AB39">
        <v>6.5848487359999996E-3</v>
      </c>
      <c r="AC39">
        <v>0.14033765670000001</v>
      </c>
      <c r="AD39">
        <v>1.2121111360000001E-2</v>
      </c>
      <c r="AE39">
        <v>0.44203421700000001</v>
      </c>
      <c r="AF39">
        <v>1.5323256779999901E-3</v>
      </c>
      <c r="AI39" s="61">
        <v>1.7546590000000002</v>
      </c>
      <c r="AJ39" s="61">
        <v>8.8631579999999995E-3</v>
      </c>
      <c r="AK39" s="61">
        <v>8.0134588999999992E-3</v>
      </c>
      <c r="AL39" s="61">
        <v>0.67553620000000003</v>
      </c>
      <c r="AM39" s="61">
        <v>1.4695353590786E-2</v>
      </c>
      <c r="AN39" s="61">
        <v>0.57088103199999995</v>
      </c>
      <c r="AO39" s="61">
        <v>2.5785045900000001E-2</v>
      </c>
      <c r="AP39" s="61">
        <v>0.24508364799999999</v>
      </c>
      <c r="AQ39" s="61">
        <v>5.5346166299999992E-3</v>
      </c>
    </row>
    <row r="40" spans="12:43" x14ac:dyDescent="0.25">
      <c r="L40" s="1">
        <v>2050</v>
      </c>
      <c r="M40">
        <v>6.0469229999999996</v>
      </c>
      <c r="N40">
        <v>4.1870730000000002E-2</v>
      </c>
      <c r="O40">
        <v>3.5698437999999999E-2</v>
      </c>
      <c r="P40">
        <v>1.23442399999999</v>
      </c>
      <c r="Q40">
        <v>0</v>
      </c>
      <c r="R40">
        <v>0</v>
      </c>
      <c r="S40">
        <v>0</v>
      </c>
      <c r="T40">
        <v>0.98495442300000002</v>
      </c>
      <c r="U40">
        <v>0</v>
      </c>
      <c r="X40">
        <v>3.2070979999999998</v>
      </c>
      <c r="Y40">
        <v>2.13464999999999E-2</v>
      </c>
      <c r="Z40">
        <v>2.7328518E-2</v>
      </c>
      <c r="AA40">
        <v>1.1749049999999901</v>
      </c>
      <c r="AB40">
        <v>1.57200473792E-3</v>
      </c>
      <c r="AC40">
        <v>7.1783433573539999E-3</v>
      </c>
      <c r="AD40" s="2">
        <v>8.7724061624E-5</v>
      </c>
      <c r="AE40" s="2">
        <v>0.51477940799999999</v>
      </c>
      <c r="AF40" s="2">
        <v>2.02698995147E-4</v>
      </c>
      <c r="AI40" s="61">
        <v>2.0634000000000001</v>
      </c>
      <c r="AJ40" s="61">
        <v>1.2409420000000001E-2</v>
      </c>
      <c r="AK40" s="61">
        <v>1.4138656999999999E-2</v>
      </c>
      <c r="AL40" s="61">
        <v>0.76236400000000004</v>
      </c>
      <c r="AM40" s="61">
        <v>1.6748906028981998E-2</v>
      </c>
      <c r="AN40" s="61">
        <v>0.64435954200000001</v>
      </c>
      <c r="AO40" s="61">
        <v>1.76926798E-2</v>
      </c>
      <c r="AP40" s="61">
        <v>0.27464427299999999</v>
      </c>
      <c r="AQ40" s="61">
        <v>5.1116773100000007E-3</v>
      </c>
    </row>
    <row r="41" spans="12:43" x14ac:dyDescent="0.25">
      <c r="L41" s="1">
        <v>2055</v>
      </c>
      <c r="M41">
        <v>6.6063849999999897</v>
      </c>
      <c r="N41">
        <v>5.1600640000000003E-2</v>
      </c>
      <c r="O41">
        <v>4.6521840000000002E-2</v>
      </c>
      <c r="P41">
        <v>1.2126489999999901</v>
      </c>
      <c r="Q41">
        <v>0</v>
      </c>
      <c r="R41">
        <v>0</v>
      </c>
      <c r="S41">
        <v>0</v>
      </c>
      <c r="T41">
        <v>0.56938049999999896</v>
      </c>
      <c r="U41">
        <v>0</v>
      </c>
      <c r="X41">
        <v>3.6674699999999998</v>
      </c>
      <c r="Y41">
        <v>2.9850039999999901E-2</v>
      </c>
      <c r="Z41">
        <v>3.9215019999999899E-2</v>
      </c>
      <c r="AA41">
        <v>1.211122</v>
      </c>
      <c r="AB41" s="2">
        <v>3.0856609999999999E-6</v>
      </c>
      <c r="AC41" s="2">
        <v>3.05032E-6</v>
      </c>
      <c r="AD41" s="2">
        <v>8.19393E-6</v>
      </c>
      <c r="AE41" s="2">
        <v>0.46174615999999902</v>
      </c>
      <c r="AF41" s="2">
        <v>3.4260599999999999E-6</v>
      </c>
      <c r="AI41" s="61">
        <v>2.2491849999999998</v>
      </c>
      <c r="AJ41" s="61">
        <v>1.7566950000000001E-2</v>
      </c>
      <c r="AK41" s="61">
        <v>2.3174566000000001E-2</v>
      </c>
      <c r="AL41" s="61">
        <v>0.81715300000000002</v>
      </c>
      <c r="AM41" s="61">
        <v>2.0717524299999998E-2</v>
      </c>
      <c r="AN41" s="61">
        <v>0.72293283400000008</v>
      </c>
      <c r="AO41" s="61">
        <v>3.3172159E-3</v>
      </c>
      <c r="AP41" s="61">
        <v>0.32326527999999999</v>
      </c>
      <c r="AQ41" s="61">
        <v>5.3186935899999996E-3</v>
      </c>
    </row>
    <row r="42" spans="12:43" x14ac:dyDescent="0.25">
      <c r="L42" s="1">
        <v>2060</v>
      </c>
      <c r="M42">
        <v>6.551323</v>
      </c>
      <c r="N42">
        <v>5.9740849999999998E-2</v>
      </c>
      <c r="O42">
        <v>5.9773939999999998E-2</v>
      </c>
      <c r="P42">
        <v>1.172982</v>
      </c>
      <c r="Q42">
        <v>0</v>
      </c>
      <c r="R42">
        <v>0</v>
      </c>
      <c r="S42">
        <v>0</v>
      </c>
      <c r="T42">
        <v>0.55370397999999998</v>
      </c>
      <c r="U42">
        <v>0</v>
      </c>
      <c r="X42">
        <v>3.9962089999999901</v>
      </c>
      <c r="Y42">
        <v>4.0298500000000001E-2</v>
      </c>
      <c r="Z42">
        <v>5.2158899999999897E-2</v>
      </c>
      <c r="AA42">
        <v>1.1990590000000001</v>
      </c>
      <c r="AB42" s="2">
        <v>2.7636950000000002E-7</v>
      </c>
      <c r="AC42" s="2">
        <v>2.134723E-7</v>
      </c>
      <c r="AD42" s="2">
        <v>1.4303000000000001E-6</v>
      </c>
      <c r="AE42" s="2">
        <v>0.51947560999999998</v>
      </c>
      <c r="AF42" s="2">
        <v>3.5497299999999999E-7</v>
      </c>
      <c r="AI42" s="61">
        <v>2.306073</v>
      </c>
      <c r="AJ42" s="61">
        <v>2.3022250000000001E-2</v>
      </c>
      <c r="AK42" s="61">
        <v>3.2003384000000003E-2</v>
      </c>
      <c r="AL42" s="61">
        <v>0.85213300000000003</v>
      </c>
      <c r="AM42" s="61">
        <v>2.184171796E-2</v>
      </c>
      <c r="AN42" s="61">
        <v>0.68121376099999997</v>
      </c>
      <c r="AO42" s="61">
        <v>3.4252111999999997E-3</v>
      </c>
      <c r="AP42" s="61">
        <v>0.33465496</v>
      </c>
      <c r="AQ42" s="61">
        <v>2.00868067E-3</v>
      </c>
    </row>
    <row r="43" spans="12:43" x14ac:dyDescent="0.25">
      <c r="L43" s="1">
        <v>2065</v>
      </c>
      <c r="M43">
        <v>6.2721439999999999</v>
      </c>
      <c r="N43">
        <v>7.2967500000000005E-2</v>
      </c>
      <c r="O43">
        <v>0.1099986</v>
      </c>
      <c r="P43">
        <v>1.089305</v>
      </c>
      <c r="Q43">
        <v>0</v>
      </c>
      <c r="R43">
        <v>0</v>
      </c>
      <c r="S43">
        <v>0</v>
      </c>
      <c r="T43">
        <v>0.63920350000000004</v>
      </c>
      <c r="U43">
        <v>0</v>
      </c>
      <c r="X43">
        <v>4.4574259999999999</v>
      </c>
      <c r="Y43">
        <v>5.8539040000000001E-2</v>
      </c>
      <c r="Z43">
        <v>8.7167899999999895E-2</v>
      </c>
      <c r="AA43">
        <v>1.168641</v>
      </c>
      <c r="AB43" s="2">
        <v>2.5770579999999899E-8</v>
      </c>
      <c r="AC43" s="2">
        <v>1.8535069999999999E-8</v>
      </c>
      <c r="AD43" s="2">
        <v>1.9171499999999999E-7</v>
      </c>
      <c r="AE43" s="2">
        <v>0.61779689999999998</v>
      </c>
      <c r="AF43" s="2">
        <v>3.5678899999999999E-8</v>
      </c>
      <c r="AI43" s="61">
        <v>2.2753130000000001</v>
      </c>
      <c r="AJ43" s="61">
        <v>2.9302070000000003E-2</v>
      </c>
      <c r="AK43" s="61">
        <v>5.437898E-2</v>
      </c>
      <c r="AL43" s="61">
        <v>0.84788000000000008</v>
      </c>
      <c r="AM43" s="61">
        <v>2.2186945100000001E-2</v>
      </c>
      <c r="AN43" s="61">
        <v>0.77920390000000006</v>
      </c>
      <c r="AO43" s="61">
        <v>3.0826225999999999E-3</v>
      </c>
      <c r="AP43" s="61">
        <v>0.30522132999999996</v>
      </c>
      <c r="AQ43" s="61">
        <v>8.2657333000000013E-4</v>
      </c>
    </row>
    <row r="44" spans="12:43" x14ac:dyDescent="0.25">
      <c r="L44" s="1">
        <v>2070</v>
      </c>
      <c r="M44">
        <v>5.4661819999999999</v>
      </c>
      <c r="N44">
        <v>8.0313300000000004E-2</v>
      </c>
      <c r="O44">
        <v>0.2136065</v>
      </c>
      <c r="P44">
        <v>1.0145</v>
      </c>
      <c r="Q44">
        <v>0</v>
      </c>
      <c r="R44">
        <v>0</v>
      </c>
      <c r="S44">
        <v>0</v>
      </c>
      <c r="T44">
        <v>0.64498789999999995</v>
      </c>
      <c r="U44">
        <v>0</v>
      </c>
      <c r="X44">
        <v>4.5477410000000003</v>
      </c>
      <c r="Y44">
        <v>7.3252209999999998E-2</v>
      </c>
      <c r="Z44">
        <v>0.18476789999999901</v>
      </c>
      <c r="AA44">
        <v>1.0577449999999999</v>
      </c>
      <c r="AB44">
        <v>0</v>
      </c>
      <c r="AC44">
        <v>0</v>
      </c>
      <c r="AD44">
        <v>0</v>
      </c>
      <c r="AE44">
        <v>0.58083759999999995</v>
      </c>
      <c r="AF44">
        <v>0</v>
      </c>
      <c r="AI44" s="62">
        <f t="shared" ref="AI44" si="23">SUM(AI32:AI43)</f>
        <v>13.600925541579999</v>
      </c>
      <c r="AJ44" s="61">
        <v>3.3566800000000001E-2</v>
      </c>
      <c r="AK44" s="61">
        <v>9.7894499999999995E-2</v>
      </c>
      <c r="AL44" s="61">
        <v>0.79069749999999994</v>
      </c>
      <c r="AM44" s="61">
        <v>1.66009838E-2</v>
      </c>
      <c r="AN44" s="61">
        <v>0.80576239999999988</v>
      </c>
      <c r="AO44" s="61">
        <v>2.5660888000000001E-3</v>
      </c>
      <c r="AP44" s="61">
        <v>0.26131700000000002</v>
      </c>
      <c r="AQ44" s="61">
        <v>7.7683434999999991E-4</v>
      </c>
    </row>
    <row r="48" spans="12:43" ht="15.75" thickBot="1" x14ac:dyDescent="0.3">
      <c r="M48" t="s">
        <v>35</v>
      </c>
      <c r="X48" t="s">
        <v>37</v>
      </c>
      <c r="AI48" t="s">
        <v>314</v>
      </c>
    </row>
    <row r="49" spans="12:43" ht="15.75" thickBot="1" x14ac:dyDescent="0.3">
      <c r="L49" s="7" t="s">
        <v>29</v>
      </c>
      <c r="M49" s="4" t="s">
        <v>16</v>
      </c>
      <c r="N49" s="5" t="s">
        <v>15</v>
      </c>
      <c r="O49" s="5" t="s">
        <v>19</v>
      </c>
      <c r="P49" s="6" t="s">
        <v>20</v>
      </c>
      <c r="Q49" s="29" t="s">
        <v>31</v>
      </c>
      <c r="R49" s="13" t="s">
        <v>9</v>
      </c>
      <c r="S49" s="13" t="s">
        <v>10</v>
      </c>
      <c r="T49" s="13" t="s">
        <v>32</v>
      </c>
      <c r="U49" s="14" t="s">
        <v>33</v>
      </c>
      <c r="W49" s="7" t="s">
        <v>29</v>
      </c>
      <c r="X49" s="4" t="s">
        <v>16</v>
      </c>
      <c r="Y49" s="5" t="s">
        <v>15</v>
      </c>
      <c r="Z49" s="5" t="s">
        <v>19</v>
      </c>
      <c r="AA49" s="6" t="s">
        <v>20</v>
      </c>
      <c r="AB49" s="29" t="s">
        <v>31</v>
      </c>
      <c r="AC49" s="13" t="s">
        <v>9</v>
      </c>
      <c r="AD49" s="13" t="s">
        <v>10</v>
      </c>
      <c r="AE49" s="13" t="s">
        <v>32</v>
      </c>
      <c r="AF49" s="14" t="s">
        <v>33</v>
      </c>
      <c r="AH49" s="7" t="s">
        <v>29</v>
      </c>
      <c r="AI49" s="4" t="s">
        <v>16</v>
      </c>
      <c r="AJ49" s="5" t="s">
        <v>15</v>
      </c>
      <c r="AK49" s="5" t="s">
        <v>19</v>
      </c>
      <c r="AL49" s="6" t="s">
        <v>20</v>
      </c>
      <c r="AM49" s="29" t="s">
        <v>31</v>
      </c>
      <c r="AN49" s="13" t="s">
        <v>9</v>
      </c>
      <c r="AO49" s="13" t="s">
        <v>10</v>
      </c>
      <c r="AP49" s="13" t="s">
        <v>32</v>
      </c>
      <c r="AQ49" s="14" t="s">
        <v>33</v>
      </c>
    </row>
    <row r="50" spans="12:43" x14ac:dyDescent="0.25">
      <c r="L50" s="8">
        <v>2020</v>
      </c>
      <c r="M50" s="26">
        <f t="shared" ref="M50:M60" si="24">($B$18*M34)/(B4*$B$19)</f>
        <v>3.0869096243309841</v>
      </c>
      <c r="N50" s="26">
        <f t="shared" ref="N50:N60" si="25">($B$18*N34)/(C4*$B$19)</f>
        <v>9.4149036993599444E-2</v>
      </c>
      <c r="O50" s="26">
        <f t="shared" ref="O50:O60" si="26">($B$18*O34)/(D4*$B$19)</f>
        <v>2.1091962802091977E-3</v>
      </c>
      <c r="P50" s="26">
        <f t="shared" ref="P50:P60" si="27">($B$18*P34)/(E4*$B$19)</f>
        <v>6.7451753662671221</v>
      </c>
      <c r="Q50" s="26">
        <f t="shared" ref="Q50:Q60" si="28">($B$18*Q34)/(F4*$B$19)</f>
        <v>0.10173183784110851</v>
      </c>
      <c r="R50" s="26">
        <f t="shared" ref="R50:R60" si="29">($B$18*R34)/(G4*$B$19)</f>
        <v>15.207222064708903</v>
      </c>
      <c r="S50" s="26">
        <f t="shared" ref="S50:S60" si="30">($B$18*S34)/(H4*$B$19)</f>
        <v>12.411357909579595</v>
      </c>
      <c r="T50" s="26">
        <f t="shared" ref="T50:T60" si="31">($B$18*T34)/(I4*$B$19)</f>
        <v>0.44836662925114151</v>
      </c>
      <c r="U50" s="26">
        <f t="shared" ref="U50:U60" si="32">($B$18*U34)/(J4*$B$19)</f>
        <v>1.4577737502578887</v>
      </c>
      <c r="W50" s="8">
        <v>2020</v>
      </c>
      <c r="X50" s="26">
        <f t="shared" ref="X50:X60" si="33">($B$18*X34)/(B4*$B$19)</f>
        <v>3.0869096243309841</v>
      </c>
      <c r="Y50" s="26">
        <f t="shared" ref="Y50:Y60" si="34">($B$18*Y34)/(C4*$B$19)</f>
        <v>9.4149036993599444E-2</v>
      </c>
      <c r="Z50" s="26">
        <f t="shared" ref="Z50:Z60" si="35">($B$18*Z34)/(D4*$B$19)</f>
        <v>2.1091962802091977E-3</v>
      </c>
      <c r="AA50" s="26">
        <f t="shared" ref="AA50:AA60" si="36">($B$18*AA34)/(E4*$B$19)</f>
        <v>6.7451753662671221</v>
      </c>
      <c r="AB50" s="26">
        <f t="shared" ref="AB50:AB60" si="37">($B$18*AB34)/(F4*$B$19)</f>
        <v>0.10173183784110851</v>
      </c>
      <c r="AC50" s="26">
        <f t="shared" ref="AC50:AC60" si="38">($B$18*AC34)/(G4*$B$19)</f>
        <v>15.207222064708903</v>
      </c>
      <c r="AD50" s="26">
        <f t="shared" ref="AD50:AD60" si="39">($B$18*AD34)/(H4*$B$19)</f>
        <v>12.411357909579595</v>
      </c>
      <c r="AE50" s="26">
        <f t="shared" ref="AE50:AE60" si="40">($B$18*AE34)/(I4*$B$19)</f>
        <v>0.44836662925114151</v>
      </c>
      <c r="AF50" s="26">
        <f t="shared" ref="AF50:AF60" si="41">($B$18*AF34)/(J4*$B$19)</f>
        <v>1.4577737502578887</v>
      </c>
      <c r="AH50" s="8">
        <v>2020</v>
      </c>
      <c r="AI50" s="26">
        <f>($B$18*AI34)/(B4*$B$19)</f>
        <v>3.0182955745749909</v>
      </c>
      <c r="AJ50" s="26">
        <f t="shared" ref="AJ50:AQ50" si="42">($B$18*AJ34)/(C4*$B$19)</f>
        <v>9.1733526994378853E-2</v>
      </c>
      <c r="AK50" s="26">
        <f t="shared" si="42"/>
        <v>2.054741774874364E-3</v>
      </c>
      <c r="AL50" s="26">
        <f t="shared" si="42"/>
        <v>6.5952408878424658</v>
      </c>
      <c r="AM50" s="26">
        <f t="shared" si="42"/>
        <v>9.9410523823592167E-2</v>
      </c>
      <c r="AN50" s="26">
        <f t="shared" si="42"/>
        <v>15.056643613207193</v>
      </c>
      <c r="AO50" s="26">
        <f t="shared" si="42"/>
        <v>12.411332760432217</v>
      </c>
      <c r="AP50" s="26">
        <f>($B$18*AP34)/(I4*$B$19)</f>
        <v>0.43975002108675793</v>
      </c>
      <c r="AQ50" s="26">
        <f t="shared" si="42"/>
        <v>1.4375946976629665</v>
      </c>
    </row>
    <row r="51" spans="12:43" x14ac:dyDescent="0.25">
      <c r="L51" s="9">
        <v>2025</v>
      </c>
      <c r="M51" s="26">
        <f t="shared" si="24"/>
        <v>27.895424017670162</v>
      </c>
      <c r="N51" s="26">
        <f t="shared" si="25"/>
        <v>0.12304810368897685</v>
      </c>
      <c r="O51" s="26">
        <f t="shared" si="26"/>
        <v>8.3984535058256368E-3</v>
      </c>
      <c r="P51" s="26">
        <f t="shared" si="27"/>
        <v>17.074112434760274</v>
      </c>
      <c r="Q51" s="26">
        <f t="shared" si="28"/>
        <v>2.4466596080805458</v>
      </c>
      <c r="R51" s="26">
        <f t="shared" si="29"/>
        <v>17.252513694170204</v>
      </c>
      <c r="S51" s="26">
        <f t="shared" si="30"/>
        <v>9.0493586553330196</v>
      </c>
      <c r="T51" s="26">
        <f t="shared" si="31"/>
        <v>10.612050922248857</v>
      </c>
      <c r="U51" s="26">
        <f t="shared" si="32"/>
        <v>0.9651311283135463</v>
      </c>
      <c r="W51" s="9">
        <v>2025</v>
      </c>
      <c r="X51" s="26">
        <f t="shared" si="33"/>
        <v>27.895424017670162</v>
      </c>
      <c r="Y51" s="26">
        <f t="shared" si="34"/>
        <v>0.12304810368897685</v>
      </c>
      <c r="Z51" s="26">
        <f t="shared" si="35"/>
        <v>8.3984535058256368E-3</v>
      </c>
      <c r="AA51" s="26">
        <f t="shared" si="36"/>
        <v>17.074112434760274</v>
      </c>
      <c r="AB51" s="26">
        <f t="shared" si="37"/>
        <v>2.4466596080805458</v>
      </c>
      <c r="AC51" s="26">
        <f t="shared" si="38"/>
        <v>17.252513694170204</v>
      </c>
      <c r="AD51" s="26">
        <f t="shared" si="39"/>
        <v>9.0493586553330196</v>
      </c>
      <c r="AE51" s="26">
        <f t="shared" si="40"/>
        <v>10.612050922248857</v>
      </c>
      <c r="AF51" s="26">
        <f t="shared" si="41"/>
        <v>0.9651311283135463</v>
      </c>
      <c r="AH51" s="9">
        <v>2025</v>
      </c>
      <c r="AI51" s="26">
        <f t="shared" ref="AI51:AI60" si="43">($B$18*AI35)/(B5*$B$19)</f>
        <v>28.045832381357371</v>
      </c>
      <c r="AJ51" s="26">
        <f t="shared" ref="AJ51:AJ60" si="44">($B$18*AJ35)/(C5*$B$19)</f>
        <v>0.12117614569738867</v>
      </c>
      <c r="AK51" s="26">
        <f t="shared" ref="AK51:AK60" si="45">($B$18*AK35)/(D5*$B$19)</f>
        <v>8.3968728178684931E-3</v>
      </c>
      <c r="AL51" s="26">
        <f t="shared" ref="AL51:AL60" si="46">($B$18*AL35)/(E5*$B$19)</f>
        <v>17.011009943664384</v>
      </c>
      <c r="AM51" s="26">
        <f t="shared" ref="AM51:AM60" si="47">($B$18*AM35)/(F5*$B$19)</f>
        <v>2.4642743815518156</v>
      </c>
      <c r="AN51" s="26">
        <f t="shared" ref="AN51:AN60" si="48">($B$18*AN35)/(G5*$B$19)</f>
        <v>17.126732883329794</v>
      </c>
      <c r="AO51" s="26">
        <f t="shared" ref="AO51:AO60" si="49">($B$18*AO35)/(H5*$B$19)</f>
        <v>9.0518232717760974</v>
      </c>
      <c r="AP51" s="26">
        <f t="shared" ref="AP51:AP60" si="50">($B$18*AP35)/(I5*$B$19)</f>
        <v>10.689008479563926</v>
      </c>
      <c r="AQ51" s="26">
        <f t="shared" ref="AQ51:AQ60" si="51">($B$18*AQ35)/(J5*$B$19)</f>
        <v>0.94784030549358766</v>
      </c>
    </row>
    <row r="52" spans="12:43" x14ac:dyDescent="0.25">
      <c r="L52" s="9">
        <v>2030</v>
      </c>
      <c r="M52" s="26">
        <f t="shared" si="24"/>
        <v>78.178963612990884</v>
      </c>
      <c r="N52" s="26">
        <f t="shared" si="25"/>
        <v>0.20011807332665524</v>
      </c>
      <c r="O52" s="26">
        <f t="shared" si="26"/>
        <v>6.4923246025199416E-2</v>
      </c>
      <c r="P52" s="26">
        <f t="shared" si="27"/>
        <v>34.776369474143834</v>
      </c>
      <c r="Q52" s="26">
        <f t="shared" si="28"/>
        <v>2.3769169028531087</v>
      </c>
      <c r="R52" s="26">
        <f t="shared" si="29"/>
        <v>21.310844128341095</v>
      </c>
      <c r="S52" s="26">
        <f t="shared" si="30"/>
        <v>7.0062465694396554</v>
      </c>
      <c r="T52" s="26">
        <f t="shared" si="31"/>
        <v>9.3755729356255717</v>
      </c>
      <c r="U52" s="26">
        <f t="shared" si="32"/>
        <v>0.86503759282132875</v>
      </c>
      <c r="W52" s="9">
        <v>2030</v>
      </c>
      <c r="X52" s="26">
        <f t="shared" si="33"/>
        <v>78.178963612990884</v>
      </c>
      <c r="Y52" s="26">
        <f t="shared" si="34"/>
        <v>0.20011807332665524</v>
      </c>
      <c r="Z52" s="26">
        <f t="shared" si="35"/>
        <v>6.4923246025199416E-2</v>
      </c>
      <c r="AA52" s="26">
        <f t="shared" si="36"/>
        <v>34.776369474143834</v>
      </c>
      <c r="AB52" s="26">
        <f t="shared" si="37"/>
        <v>2.3769169028531087</v>
      </c>
      <c r="AC52" s="26">
        <f t="shared" si="38"/>
        <v>21.310844128341095</v>
      </c>
      <c r="AD52" s="26">
        <f t="shared" si="39"/>
        <v>7.0062465694396554</v>
      </c>
      <c r="AE52" s="26">
        <f t="shared" si="40"/>
        <v>9.3755729356255717</v>
      </c>
      <c r="AF52" s="26">
        <f t="shared" si="41"/>
        <v>0.86503759282132875</v>
      </c>
      <c r="AH52" s="9">
        <v>2030</v>
      </c>
      <c r="AI52" s="26">
        <f t="shared" si="43"/>
        <v>79.276421243045121</v>
      </c>
      <c r="AJ52" s="26">
        <f t="shared" si="44"/>
        <v>0.20012768315605023</v>
      </c>
      <c r="AK52" s="26">
        <f t="shared" si="45"/>
        <v>6.5964736378142458E-2</v>
      </c>
      <c r="AL52" s="26">
        <f t="shared" si="46"/>
        <v>35.039877866609586</v>
      </c>
      <c r="AM52" s="26">
        <f t="shared" si="47"/>
        <v>2.4119430168107021</v>
      </c>
      <c r="AN52" s="26">
        <f t="shared" si="48"/>
        <v>21.27813727218151</v>
      </c>
      <c r="AO52" s="26">
        <f t="shared" si="49"/>
        <v>7.008772287376452</v>
      </c>
      <c r="AP52" s="26">
        <f t="shared" si="50"/>
        <v>9.5262913506369866</v>
      </c>
      <c r="AQ52" s="26">
        <f t="shared" si="51"/>
        <v>0.84927921580181154</v>
      </c>
    </row>
    <row r="53" spans="12:43" x14ac:dyDescent="0.25">
      <c r="L53" s="9">
        <v>2035</v>
      </c>
      <c r="M53" s="26">
        <f t="shared" si="24"/>
        <v>226.54257767105454</v>
      </c>
      <c r="N53" s="26">
        <f t="shared" si="25"/>
        <v>0.47805070256419518</v>
      </c>
      <c r="O53" s="26">
        <f t="shared" si="26"/>
        <v>0.22615396125024834</v>
      </c>
      <c r="P53" s="26">
        <f t="shared" si="27"/>
        <v>76.524956443321898</v>
      </c>
      <c r="Q53" s="26">
        <f t="shared" si="28"/>
        <v>0.30537589605741622</v>
      </c>
      <c r="R53" s="26">
        <f t="shared" si="29"/>
        <v>0.51952809477460471</v>
      </c>
      <c r="S53" s="26">
        <f t="shared" si="30"/>
        <v>1.7210592206812803E-2</v>
      </c>
      <c r="T53" s="26">
        <f t="shared" si="31"/>
        <v>14.435617593205478</v>
      </c>
      <c r="U53" s="26">
        <f t="shared" si="32"/>
        <v>2.0659203094219522E-2</v>
      </c>
      <c r="W53" s="9">
        <v>2035</v>
      </c>
      <c r="X53" s="26">
        <f t="shared" si="33"/>
        <v>173.88863076334172</v>
      </c>
      <c r="Y53" s="26">
        <f t="shared" si="34"/>
        <v>0.372310429011113</v>
      </c>
      <c r="Z53" s="26">
        <f t="shared" si="35"/>
        <v>0.16893318404085494</v>
      </c>
      <c r="AA53" s="26">
        <f t="shared" si="36"/>
        <v>61.708554953595758</v>
      </c>
      <c r="AB53" s="26">
        <f t="shared" si="37"/>
        <v>2.652499154688658</v>
      </c>
      <c r="AC53" s="26">
        <f t="shared" si="38"/>
        <v>20.148512889996866</v>
      </c>
      <c r="AD53" s="26">
        <f t="shared" si="39"/>
        <v>4.1919517887580309</v>
      </c>
      <c r="AE53" s="26">
        <f t="shared" si="40"/>
        <v>9.8252357908105026</v>
      </c>
      <c r="AF53" s="26">
        <f t="shared" si="41"/>
        <v>0.65390334400735839</v>
      </c>
      <c r="AH53" s="9">
        <v>2035</v>
      </c>
      <c r="AI53" s="26">
        <f t="shared" si="43"/>
        <v>156.46456430759912</v>
      </c>
      <c r="AJ53" s="26">
        <f t="shared" si="44"/>
        <v>0.33512428162982871</v>
      </c>
      <c r="AK53" s="26">
        <f t="shared" si="45"/>
        <v>0.14984729001923836</v>
      </c>
      <c r="AL53" s="26">
        <f t="shared" si="46"/>
        <v>56.760162244178076</v>
      </c>
      <c r="AM53" s="26">
        <f t="shared" si="47"/>
        <v>2.1235112749619067</v>
      </c>
      <c r="AN53" s="26">
        <f t="shared" si="48"/>
        <v>24.270883421038011</v>
      </c>
      <c r="AO53" s="26">
        <f t="shared" si="49"/>
        <v>4.9562440982787432</v>
      </c>
      <c r="AP53" s="26">
        <f t="shared" si="50"/>
        <v>8.2074263852146121</v>
      </c>
      <c r="AQ53" s="26">
        <f t="shared" si="51"/>
        <v>0.71409743461864905</v>
      </c>
    </row>
    <row r="54" spans="12:43" x14ac:dyDescent="0.25">
      <c r="L54" s="9">
        <v>2040</v>
      </c>
      <c r="M54" s="26">
        <f t="shared" si="24"/>
        <v>403.92975073142458</v>
      </c>
      <c r="N54" s="26">
        <f t="shared" si="25"/>
        <v>0.89830291849755384</v>
      </c>
      <c r="O54" s="26">
        <f t="shared" si="26"/>
        <v>0.4536838896686301</v>
      </c>
      <c r="P54" s="26">
        <f t="shared" si="27"/>
        <v>127.84321587602739</v>
      </c>
      <c r="Q54" s="26">
        <f t="shared" si="28"/>
        <v>4.5280603571712168E-5</v>
      </c>
      <c r="R54" s="26">
        <f t="shared" si="29"/>
        <v>1.7601937819452053E-5</v>
      </c>
      <c r="S54" s="26">
        <f t="shared" si="30"/>
        <v>2.1837770077468114E-4</v>
      </c>
      <c r="T54" s="26">
        <f t="shared" si="31"/>
        <v>18.731699663595851</v>
      </c>
      <c r="U54" s="26">
        <f t="shared" si="32"/>
        <v>1.303381898913557E-4</v>
      </c>
      <c r="W54" s="9">
        <v>2040</v>
      </c>
      <c r="X54" s="26">
        <f t="shared" si="33"/>
        <v>250.12281935026027</v>
      </c>
      <c r="Y54" s="26">
        <f t="shared" si="34"/>
        <v>0.55392398007289623</v>
      </c>
      <c r="Z54" s="26">
        <f t="shared" si="35"/>
        <v>0.2721117942557143</v>
      </c>
      <c r="AA54" s="26">
        <f t="shared" si="36"/>
        <v>83.150110237328761</v>
      </c>
      <c r="AB54" s="26">
        <f t="shared" si="37"/>
        <v>2.3680602376015134</v>
      </c>
      <c r="AC54" s="26">
        <f t="shared" si="38"/>
        <v>19.106933183382875</v>
      </c>
      <c r="AD54" s="26">
        <f t="shared" si="39"/>
        <v>2.9445041303975201</v>
      </c>
      <c r="AE54" s="26">
        <f t="shared" si="40"/>
        <v>9.4084633914954328</v>
      </c>
      <c r="AF54" s="26">
        <f t="shared" si="41"/>
        <v>0.56472407595172891</v>
      </c>
      <c r="AH54" s="9">
        <v>2040</v>
      </c>
      <c r="AI54" s="26">
        <f t="shared" si="43"/>
        <v>216.47360306116437</v>
      </c>
      <c r="AJ54" s="26">
        <f t="shared" si="44"/>
        <v>0.47837063815851266</v>
      </c>
      <c r="AK54" s="26">
        <f t="shared" si="45"/>
        <v>0.23251548391978474</v>
      </c>
      <c r="AL54" s="26">
        <f t="shared" si="46"/>
        <v>73.335572098030823</v>
      </c>
      <c r="AM54" s="26">
        <f t="shared" si="47"/>
        <v>1.993928334846097</v>
      </c>
      <c r="AN54" s="26">
        <f t="shared" si="48"/>
        <v>26.943298282641095</v>
      </c>
      <c r="AO54" s="26">
        <f t="shared" si="49"/>
        <v>3.5552237181728397</v>
      </c>
      <c r="AP54" s="26">
        <f t="shared" si="50"/>
        <v>7.8295633131004569</v>
      </c>
      <c r="AQ54" s="26">
        <f t="shared" si="51"/>
        <v>0.61813564817545841</v>
      </c>
    </row>
    <row r="55" spans="12:43" x14ac:dyDescent="0.25">
      <c r="L55" s="9">
        <v>2045</v>
      </c>
      <c r="M55" s="26">
        <f t="shared" si="24"/>
        <v>642.79452969178078</v>
      </c>
      <c r="N55" s="26">
        <f t="shared" si="25"/>
        <v>1.8357115704536111</v>
      </c>
      <c r="O55" s="26">
        <f t="shared" si="26"/>
        <v>2.1629664247586886</v>
      </c>
      <c r="P55" s="26">
        <f t="shared" si="27"/>
        <v>162.68049458047813</v>
      </c>
      <c r="Q55" s="26">
        <f t="shared" si="28"/>
        <v>1.5516934270273972E-6</v>
      </c>
      <c r="R55" s="26">
        <f t="shared" si="29"/>
        <v>5.145823175068493E-7</v>
      </c>
      <c r="S55" s="26">
        <f t="shared" si="30"/>
        <v>1.2027634405762874E-5</v>
      </c>
      <c r="T55" s="26">
        <f t="shared" si="31"/>
        <v>31.136741667330135</v>
      </c>
      <c r="U55" s="26">
        <f t="shared" si="32"/>
        <v>5.7919470509447337E-6</v>
      </c>
      <c r="W55" s="9">
        <v>2045</v>
      </c>
      <c r="X55" s="26">
        <f t="shared" si="33"/>
        <v>359.54120317318979</v>
      </c>
      <c r="Y55" s="26">
        <f t="shared" si="34"/>
        <v>0.95970615583188035</v>
      </c>
      <c r="Z55" s="26">
        <f t="shared" si="35"/>
        <v>1.282863795823268</v>
      </c>
      <c r="AA55" s="26">
        <f t="shared" si="36"/>
        <v>119.04187173373275</v>
      </c>
      <c r="AB55" s="26">
        <f t="shared" si="37"/>
        <v>1.0440210018372491</v>
      </c>
      <c r="AC55" s="26">
        <f t="shared" si="38"/>
        <v>7.4167970957536653</v>
      </c>
      <c r="AD55" s="26">
        <f t="shared" si="39"/>
        <v>1.3253722434009638</v>
      </c>
      <c r="AE55" s="26">
        <f t="shared" si="40"/>
        <v>15.574237991245891</v>
      </c>
      <c r="AF55" s="26">
        <f t="shared" si="41"/>
        <v>0.16755080133772071</v>
      </c>
      <c r="AH55" s="9">
        <v>2045</v>
      </c>
      <c r="AI55" s="26">
        <f t="shared" si="43"/>
        <v>264.95179211252452</v>
      </c>
      <c r="AJ55" s="26">
        <f t="shared" si="44"/>
        <v>0.63874754314352422</v>
      </c>
      <c r="AK55" s="26">
        <f t="shared" si="45"/>
        <v>0.72601467176530321</v>
      </c>
      <c r="AL55" s="26">
        <f t="shared" si="46"/>
        <v>89.254642054965743</v>
      </c>
      <c r="AM55" s="26">
        <f t="shared" si="47"/>
        <v>2.3299332138531019</v>
      </c>
      <c r="AN55" s="26">
        <f t="shared" si="48"/>
        <v>30.170867033997254</v>
      </c>
      <c r="AO55" s="26">
        <f t="shared" si="49"/>
        <v>2.8194431282479218</v>
      </c>
      <c r="AP55" s="26">
        <f t="shared" si="50"/>
        <v>8.6350579093625566</v>
      </c>
      <c r="AQ55" s="26">
        <f t="shared" si="51"/>
        <v>0.60517777961140529</v>
      </c>
    </row>
    <row r="56" spans="12:43" x14ac:dyDescent="0.25">
      <c r="L56" s="9">
        <v>2050</v>
      </c>
      <c r="M56" s="26">
        <f t="shared" si="24"/>
        <v>871.57584459806958</v>
      </c>
      <c r="N56" s="26">
        <f t="shared" si="25"/>
        <v>2.9504716549452055</v>
      </c>
      <c r="O56" s="26">
        <f t="shared" si="26"/>
        <v>3.2342575248129157</v>
      </c>
      <c r="P56" s="26">
        <f t="shared" si="27"/>
        <v>163.09721413013565</v>
      </c>
      <c r="Q56" s="26">
        <f t="shared" si="28"/>
        <v>0</v>
      </c>
      <c r="R56" s="26">
        <f t="shared" si="29"/>
        <v>0</v>
      </c>
      <c r="S56" s="26">
        <f t="shared" si="30"/>
        <v>0</v>
      </c>
      <c r="T56" s="26">
        <f t="shared" si="31"/>
        <v>34.703002628260961</v>
      </c>
      <c r="U56" s="26">
        <f t="shared" si="32"/>
        <v>0</v>
      </c>
      <c r="W56" s="9">
        <v>2050</v>
      </c>
      <c r="X56" s="26">
        <f t="shared" si="33"/>
        <v>462.25644812391027</v>
      </c>
      <c r="Y56" s="26">
        <f t="shared" si="34"/>
        <v>1.5042069527397188</v>
      </c>
      <c r="Z56" s="26">
        <f t="shared" si="35"/>
        <v>2.4759476866602741</v>
      </c>
      <c r="AA56" s="26">
        <f t="shared" si="36"/>
        <v>155.2333172131836</v>
      </c>
      <c r="AB56" s="26">
        <f t="shared" si="37"/>
        <v>0.24923973612385511</v>
      </c>
      <c r="AC56" s="26">
        <f t="shared" si="38"/>
        <v>0.37937298809939268</v>
      </c>
      <c r="AD56" s="26">
        <f t="shared" si="39"/>
        <v>9.59211023656871E-3</v>
      </c>
      <c r="AE56" s="26">
        <f t="shared" si="40"/>
        <v>18.137276945654794</v>
      </c>
      <c r="AF56" s="26">
        <f t="shared" si="41"/>
        <v>2.2163943053906607E-2</v>
      </c>
      <c r="AH56" s="9">
        <v>2050</v>
      </c>
      <c r="AI56" s="26">
        <f t="shared" si="43"/>
        <v>297.409045516812</v>
      </c>
      <c r="AJ56" s="26">
        <f t="shared" si="44"/>
        <v>0.87444479626484017</v>
      </c>
      <c r="AK56" s="26">
        <f t="shared" si="45"/>
        <v>1.2809540236185908</v>
      </c>
      <c r="AL56" s="26">
        <f t="shared" si="46"/>
        <v>100.72669079109589</v>
      </c>
      <c r="AM56" s="26">
        <f t="shared" si="47"/>
        <v>2.6555218431149292</v>
      </c>
      <c r="AN56" s="26">
        <f t="shared" si="48"/>
        <v>34.05418112362397</v>
      </c>
      <c r="AO56" s="26">
        <f t="shared" si="49"/>
        <v>1.9345904861236183</v>
      </c>
      <c r="AP56" s="26">
        <f t="shared" si="50"/>
        <v>9.6765705145280823</v>
      </c>
      <c r="AQ56" s="26">
        <f t="shared" si="51"/>
        <v>0.55893185226016306</v>
      </c>
    </row>
    <row r="57" spans="12:43" x14ac:dyDescent="0.25">
      <c r="L57" s="9">
        <v>2055</v>
      </c>
      <c r="M57" s="26">
        <f t="shared" si="24"/>
        <v>952.21414033468091</v>
      </c>
      <c r="N57" s="26">
        <f t="shared" si="25"/>
        <v>3.5570558511494936</v>
      </c>
      <c r="O57" s="26">
        <f t="shared" si="26"/>
        <v>4.2148513917651664</v>
      </c>
      <c r="P57" s="26">
        <f t="shared" si="27"/>
        <v>160.22021089811511</v>
      </c>
      <c r="Q57" s="26">
        <f t="shared" si="28"/>
        <v>0</v>
      </c>
      <c r="R57" s="26">
        <f t="shared" si="29"/>
        <v>0</v>
      </c>
      <c r="S57" s="26">
        <f t="shared" si="30"/>
        <v>0</v>
      </c>
      <c r="T57" s="26">
        <f t="shared" si="31"/>
        <v>20.061042954452017</v>
      </c>
      <c r="U57" s="26">
        <f t="shared" si="32"/>
        <v>0</v>
      </c>
      <c r="W57" s="9">
        <v>2055</v>
      </c>
      <c r="X57" s="26">
        <f t="shared" si="33"/>
        <v>528.61236413760889</v>
      </c>
      <c r="Y57" s="26">
        <f t="shared" si="34"/>
        <v>2.0576926844133339</v>
      </c>
      <c r="Z57" s="26">
        <f t="shared" si="35"/>
        <v>3.5528577894833568</v>
      </c>
      <c r="AA57" s="26">
        <f t="shared" si="36"/>
        <v>160.01845733047944</v>
      </c>
      <c r="AB57" s="26">
        <f t="shared" si="37"/>
        <v>4.8922838135034244E-4</v>
      </c>
      <c r="AC57" s="26">
        <f t="shared" si="38"/>
        <v>1.61208367369863E-4</v>
      </c>
      <c r="AD57" s="26">
        <f t="shared" si="39"/>
        <v>8.9595805729570158E-4</v>
      </c>
      <c r="AE57" s="26">
        <f t="shared" si="40"/>
        <v>16.268750949168915</v>
      </c>
      <c r="AF57" s="26">
        <f t="shared" si="41"/>
        <v>3.7461951246575345E-4</v>
      </c>
      <c r="AH57" s="9">
        <v>2055</v>
      </c>
      <c r="AI57" s="26">
        <f t="shared" si="43"/>
        <v>324.18724631226644</v>
      </c>
      <c r="AJ57" s="26">
        <f t="shared" si="44"/>
        <v>1.2109660322885647</v>
      </c>
      <c r="AK57" s="26">
        <f t="shared" si="45"/>
        <v>2.0996020741796477</v>
      </c>
      <c r="AL57" s="26">
        <f t="shared" si="46"/>
        <v>107.96564050770547</v>
      </c>
      <c r="AM57" s="26">
        <f t="shared" si="47"/>
        <v>3.2847421926372942</v>
      </c>
      <c r="AN57" s="26">
        <f t="shared" si="48"/>
        <v>38.206752697162329</v>
      </c>
      <c r="AO57" s="26">
        <f t="shared" si="49"/>
        <v>0.36271805023894665</v>
      </c>
      <c r="AP57" s="26">
        <f t="shared" si="50"/>
        <v>11.389639560474885</v>
      </c>
      <c r="AQ57" s="26">
        <f t="shared" si="51"/>
        <v>0.58156786502294999</v>
      </c>
    </row>
    <row r="58" spans="12:43" x14ac:dyDescent="0.25">
      <c r="L58" s="9">
        <v>2060</v>
      </c>
      <c r="M58" s="26">
        <f t="shared" si="24"/>
        <v>903.22220072930304</v>
      </c>
      <c r="N58" s="26">
        <f t="shared" si="25"/>
        <v>4.0305746340061201</v>
      </c>
      <c r="O58" s="26">
        <f t="shared" si="26"/>
        <v>5.4154838716673188</v>
      </c>
      <c r="P58" s="26">
        <f t="shared" si="27"/>
        <v>154.97924248458901</v>
      </c>
      <c r="Q58" s="26">
        <f t="shared" si="28"/>
        <v>0</v>
      </c>
      <c r="R58" s="26">
        <f t="shared" si="29"/>
        <v>0</v>
      </c>
      <c r="S58" s="26">
        <f t="shared" si="30"/>
        <v>0</v>
      </c>
      <c r="T58" s="26">
        <f t="shared" si="31"/>
        <v>19.508710478899541</v>
      </c>
      <c r="U58" s="26">
        <f t="shared" si="32"/>
        <v>0</v>
      </c>
      <c r="W58" s="9">
        <v>2060</v>
      </c>
      <c r="X58" s="26">
        <f t="shared" si="33"/>
        <v>550.95202717897416</v>
      </c>
      <c r="Y58" s="26">
        <f t="shared" si="34"/>
        <v>2.7188450095453218</v>
      </c>
      <c r="Z58" s="26">
        <f t="shared" si="35"/>
        <v>4.7255657183365853</v>
      </c>
      <c r="AA58" s="26">
        <f t="shared" si="36"/>
        <v>158.42464378339039</v>
      </c>
      <c r="AB58" s="26">
        <f t="shared" si="37"/>
        <v>4.3818100283732876E-5</v>
      </c>
      <c r="AC58" s="26">
        <f t="shared" si="38"/>
        <v>1.1281937948047946E-5</v>
      </c>
      <c r="AD58" s="26">
        <f t="shared" si="39"/>
        <v>1.5639489345772322E-4</v>
      </c>
      <c r="AE58" s="26">
        <f t="shared" si="40"/>
        <v>18.302738723929224</v>
      </c>
      <c r="AF58" s="26">
        <f t="shared" si="41"/>
        <v>3.881420996669816E-5</v>
      </c>
      <c r="AH58" s="9">
        <v>2060</v>
      </c>
      <c r="AI58" s="26">
        <f t="shared" si="43"/>
        <v>317.93522164949371</v>
      </c>
      <c r="AJ58" s="26">
        <f t="shared" si="44"/>
        <v>1.5532570572354998</v>
      </c>
      <c r="AK58" s="26">
        <f t="shared" si="45"/>
        <v>2.8994878017205479</v>
      </c>
      <c r="AL58" s="26">
        <f t="shared" si="46"/>
        <v>112.58734305907534</v>
      </c>
      <c r="AM58" s="26">
        <f t="shared" si="47"/>
        <v>3.4629819424368078</v>
      </c>
      <c r="AN58" s="26">
        <f t="shared" si="48"/>
        <v>36.001913976466092</v>
      </c>
      <c r="AO58" s="26">
        <f t="shared" si="49"/>
        <v>0.37452670117751535</v>
      </c>
      <c r="AP58" s="26">
        <f t="shared" si="50"/>
        <v>11.790933352091324</v>
      </c>
      <c r="AQ58" s="26">
        <f t="shared" si="51"/>
        <v>0.21963741828653996</v>
      </c>
    </row>
    <row r="59" spans="12:43" x14ac:dyDescent="0.25">
      <c r="L59" s="9">
        <v>2065</v>
      </c>
      <c r="M59" s="26">
        <f t="shared" si="24"/>
        <v>864.7321627969028</v>
      </c>
      <c r="N59" s="26">
        <f t="shared" si="25"/>
        <v>4.8203842326626711</v>
      </c>
      <c r="O59" s="26">
        <f t="shared" si="26"/>
        <v>9.9658085815655575</v>
      </c>
      <c r="P59" s="26">
        <f t="shared" si="27"/>
        <v>143.92349050085616</v>
      </c>
      <c r="Q59" s="26">
        <f t="shared" si="28"/>
        <v>0</v>
      </c>
      <c r="R59" s="26">
        <f t="shared" si="29"/>
        <v>0</v>
      </c>
      <c r="S59" s="26">
        <f t="shared" si="30"/>
        <v>0</v>
      </c>
      <c r="T59" s="26">
        <f t="shared" si="31"/>
        <v>22.521124046461185</v>
      </c>
      <c r="U59" s="26">
        <f t="shared" si="32"/>
        <v>0</v>
      </c>
      <c r="W59" s="9">
        <v>2065</v>
      </c>
      <c r="X59" s="26">
        <f t="shared" si="33"/>
        <v>614.5394023936866</v>
      </c>
      <c r="Y59" s="26">
        <f t="shared" si="34"/>
        <v>3.8672102704794518</v>
      </c>
      <c r="Z59" s="26">
        <f t="shared" si="35"/>
        <v>7.897360565107622</v>
      </c>
      <c r="AA59" s="26">
        <f t="shared" si="36"/>
        <v>154.40569157619862</v>
      </c>
      <c r="AB59" s="26">
        <f t="shared" si="37"/>
        <v>4.0858989823766959E-6</v>
      </c>
      <c r="AC59" s="26">
        <f t="shared" si="38"/>
        <v>9.7957210187328761E-7</v>
      </c>
      <c r="AD59" s="26">
        <f t="shared" si="39"/>
        <v>2.0962907781058101E-5</v>
      </c>
      <c r="AE59" s="26">
        <f t="shared" si="40"/>
        <v>21.76690306047945</v>
      </c>
      <c r="AF59" s="26">
        <f t="shared" si="41"/>
        <v>3.9012778886868214E-6</v>
      </c>
      <c r="AH59" s="9">
        <v>2065</v>
      </c>
      <c r="AI59" s="26">
        <f t="shared" si="43"/>
        <v>313.69438130404995</v>
      </c>
      <c r="AJ59" s="26">
        <f t="shared" si="44"/>
        <v>1.9357554556806507</v>
      </c>
      <c r="AK59" s="26">
        <f t="shared" si="45"/>
        <v>4.9267036629628178</v>
      </c>
      <c r="AL59" s="26">
        <f t="shared" si="46"/>
        <v>112.02541907534246</v>
      </c>
      <c r="AM59" s="26">
        <f t="shared" si="47"/>
        <v>3.5177173507983905</v>
      </c>
      <c r="AN59" s="26">
        <f t="shared" si="48"/>
        <v>41.180659264349316</v>
      </c>
      <c r="AO59" s="26">
        <f t="shared" si="49"/>
        <v>0.33706665251861129</v>
      </c>
      <c r="AP59" s="26">
        <f t="shared" si="50"/>
        <v>10.753895175098172</v>
      </c>
      <c r="AQ59" s="26">
        <f t="shared" si="51"/>
        <v>9.0380932587810603E-2</v>
      </c>
    </row>
    <row r="60" spans="12:43" ht="15.75" thickBot="1" x14ac:dyDescent="0.3">
      <c r="L60" s="10">
        <v>2070</v>
      </c>
      <c r="M60" s="26">
        <f t="shared" si="24"/>
        <v>722.21461679965751</v>
      </c>
      <c r="N60" s="26">
        <f t="shared" si="25"/>
        <v>5.3056630005565069</v>
      </c>
      <c r="O60" s="26">
        <f t="shared" si="26"/>
        <v>19.352623495009784</v>
      </c>
      <c r="P60" s="26">
        <f t="shared" si="27"/>
        <v>134.03994392123286</v>
      </c>
      <c r="Q60" s="26">
        <f t="shared" si="28"/>
        <v>0</v>
      </c>
      <c r="R60" s="26">
        <f t="shared" si="29"/>
        <v>0</v>
      </c>
      <c r="S60" s="26">
        <f t="shared" si="30"/>
        <v>0</v>
      </c>
      <c r="T60" s="26">
        <f t="shared" si="31"/>
        <v>22.724926419155246</v>
      </c>
      <c r="U60" s="26">
        <f t="shared" si="32"/>
        <v>0</v>
      </c>
      <c r="W60" s="10">
        <v>2070</v>
      </c>
      <c r="X60" s="26">
        <f t="shared" si="33"/>
        <v>600.8663860111302</v>
      </c>
      <c r="Y60" s="26">
        <f t="shared" si="34"/>
        <v>4.8391927651583906</v>
      </c>
      <c r="Z60" s="26">
        <f t="shared" si="35"/>
        <v>16.739863265694627</v>
      </c>
      <c r="AA60" s="26">
        <f t="shared" si="36"/>
        <v>139.75365252140409</v>
      </c>
      <c r="AB60" s="26">
        <f t="shared" si="37"/>
        <v>0</v>
      </c>
      <c r="AC60" s="26">
        <f t="shared" si="38"/>
        <v>0</v>
      </c>
      <c r="AD60" s="26">
        <f t="shared" si="39"/>
        <v>0</v>
      </c>
      <c r="AE60" s="26">
        <f t="shared" si="40"/>
        <v>20.464712162009132</v>
      </c>
      <c r="AF60" s="26">
        <f t="shared" si="41"/>
        <v>0</v>
      </c>
      <c r="AH60" s="10">
        <v>2070</v>
      </c>
      <c r="AI60" s="26">
        <f>($B$18*AI44)/(B14*$B$19)</f>
        <v>1797.0106425532249</v>
      </c>
      <c r="AJ60" s="26">
        <f t="shared" si="44"/>
        <v>2.2174923556506849</v>
      </c>
      <c r="AK60" s="26">
        <f t="shared" si="45"/>
        <v>8.8691842276908019</v>
      </c>
      <c r="AL60" s="26">
        <f t="shared" si="46"/>
        <v>104.47023022046231</v>
      </c>
      <c r="AM60" s="26">
        <f t="shared" si="47"/>
        <v>2.6320689256847256</v>
      </c>
      <c r="AN60" s="26">
        <f t="shared" si="48"/>
        <v>42.584266893972597</v>
      </c>
      <c r="AO60" s="26">
        <f t="shared" si="49"/>
        <v>0.28058671920510159</v>
      </c>
      <c r="AP60" s="26">
        <f t="shared" si="50"/>
        <v>9.207009305251141</v>
      </c>
      <c r="AQ60" s="26">
        <f t="shared" si="51"/>
        <v>8.4942267637942839E-2</v>
      </c>
    </row>
    <row r="63" spans="12:43" x14ac:dyDescent="0.25">
      <c r="L63" s="2">
        <v>1.5575803859999999E-2</v>
      </c>
      <c r="M63" s="2">
        <v>0.15834780386</v>
      </c>
      <c r="N63" s="2">
        <v>0.468435803859999</v>
      </c>
      <c r="O63" s="2">
        <v>1.3574067699999901</v>
      </c>
      <c r="P63" s="2">
        <v>2.5476655199999998</v>
      </c>
      <c r="Q63" s="2">
        <v>4.256945</v>
      </c>
      <c r="R63">
        <v>6.0469229999999996</v>
      </c>
      <c r="S63">
        <v>6.6063849999999897</v>
      </c>
      <c r="T63">
        <v>6.551323</v>
      </c>
      <c r="U63">
        <v>6.2721439999999999</v>
      </c>
      <c r="V63">
        <v>5.4661819999999999</v>
      </c>
      <c r="AH63" s="66"/>
    </row>
    <row r="64" spans="12:43" x14ac:dyDescent="0.25">
      <c r="Z64" s="2"/>
      <c r="AA64" s="2"/>
      <c r="AB64" s="2"/>
      <c r="AF64" s="2"/>
      <c r="AG64" s="2"/>
      <c r="AH64" s="2"/>
      <c r="AI64" s="2"/>
    </row>
    <row r="75" spans="30:30" x14ac:dyDescent="0.25">
      <c r="AD75" s="6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topLeftCell="F102" workbookViewId="0">
      <selection activeCell="I15" sqref="I15:I18"/>
    </sheetView>
  </sheetViews>
  <sheetFormatPr defaultRowHeight="15" x14ac:dyDescent="0.25"/>
  <cols>
    <col min="6" max="6" width="26.28515625" customWidth="1"/>
  </cols>
  <sheetData>
    <row r="1" spans="1:24" x14ac:dyDescent="0.25">
      <c r="A1" t="s">
        <v>39</v>
      </c>
    </row>
    <row r="2" spans="1:24" x14ac:dyDescent="0.25">
      <c r="A2" t="s">
        <v>4</v>
      </c>
      <c r="B2" t="s">
        <v>5</v>
      </c>
      <c r="C2" t="s">
        <v>6</v>
      </c>
      <c r="D2" t="s">
        <v>7</v>
      </c>
      <c r="E2" t="s">
        <v>40</v>
      </c>
      <c r="F2" t="s">
        <v>41</v>
      </c>
      <c r="G2">
        <v>1990</v>
      </c>
      <c r="H2">
        <v>2005</v>
      </c>
      <c r="I2">
        <v>2010</v>
      </c>
      <c r="J2">
        <v>2015</v>
      </c>
      <c r="K2">
        <v>2020</v>
      </c>
      <c r="L2">
        <v>2025</v>
      </c>
      <c r="M2">
        <v>2030</v>
      </c>
      <c r="N2">
        <v>2035</v>
      </c>
      <c r="O2">
        <v>2040</v>
      </c>
      <c r="P2">
        <v>2045</v>
      </c>
      <c r="Q2">
        <v>2050</v>
      </c>
      <c r="R2">
        <v>2055</v>
      </c>
      <c r="S2">
        <v>2060</v>
      </c>
      <c r="T2">
        <v>2065</v>
      </c>
      <c r="U2">
        <v>2070</v>
      </c>
      <c r="V2">
        <v>2080</v>
      </c>
      <c r="W2">
        <v>2095</v>
      </c>
      <c r="X2" t="s">
        <v>8</v>
      </c>
    </row>
    <row r="3" spans="1:24" x14ac:dyDescent="0.25">
      <c r="A3" t="s">
        <v>316</v>
      </c>
      <c r="B3" t="s">
        <v>0</v>
      </c>
      <c r="C3" t="s">
        <v>2</v>
      </c>
      <c r="D3" t="s">
        <v>3</v>
      </c>
      <c r="E3" t="s">
        <v>2</v>
      </c>
      <c r="F3" t="s">
        <v>317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1.1635599999999999E-3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43</v>
      </c>
    </row>
    <row r="4" spans="1:24" x14ac:dyDescent="0.25">
      <c r="A4" t="s">
        <v>316</v>
      </c>
      <c r="B4" t="s">
        <v>0</v>
      </c>
      <c r="C4" t="s">
        <v>2</v>
      </c>
      <c r="D4" t="s">
        <v>3</v>
      </c>
      <c r="E4" t="s">
        <v>2</v>
      </c>
      <c r="F4" t="s">
        <v>318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2">
        <v>2.4702299999999997E-7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43</v>
      </c>
    </row>
    <row r="5" spans="1:24" x14ac:dyDescent="0.25">
      <c r="A5" t="s">
        <v>316</v>
      </c>
      <c r="B5" t="s">
        <v>0</v>
      </c>
      <c r="C5" t="s">
        <v>2</v>
      </c>
      <c r="D5" t="s">
        <v>3</v>
      </c>
      <c r="E5" t="s">
        <v>2</v>
      </c>
      <c r="F5" t="s">
        <v>270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2">
        <v>8.4650199999999998E-9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43</v>
      </c>
    </row>
    <row r="6" spans="1:24" x14ac:dyDescent="0.25">
      <c r="A6" t="s">
        <v>316</v>
      </c>
      <c r="B6" t="s">
        <v>0</v>
      </c>
      <c r="C6" t="s">
        <v>2</v>
      </c>
      <c r="D6" t="s">
        <v>3</v>
      </c>
      <c r="E6" t="s">
        <v>2</v>
      </c>
      <c r="F6" t="s">
        <v>42</v>
      </c>
      <c r="G6">
        <v>0</v>
      </c>
      <c r="H6">
        <v>0</v>
      </c>
      <c r="I6">
        <v>0</v>
      </c>
      <c r="J6">
        <v>0</v>
      </c>
      <c r="K6">
        <v>0</v>
      </c>
      <c r="L6" s="2">
        <v>2.8086499999999999E-4</v>
      </c>
      <c r="M6" s="2">
        <v>6.6781199999999997E-5</v>
      </c>
      <c r="N6" s="2">
        <v>2.8617100000000001E-10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43</v>
      </c>
    </row>
    <row r="7" spans="1:24" x14ac:dyDescent="0.25">
      <c r="A7" t="s">
        <v>316</v>
      </c>
      <c r="B7" t="s">
        <v>0</v>
      </c>
      <c r="C7" t="s">
        <v>2</v>
      </c>
      <c r="D7" t="s">
        <v>3</v>
      </c>
      <c r="E7" t="s">
        <v>2</v>
      </c>
      <c r="F7" t="s">
        <v>44</v>
      </c>
      <c r="G7">
        <v>0</v>
      </c>
      <c r="H7">
        <v>0</v>
      </c>
      <c r="I7">
        <v>0</v>
      </c>
      <c r="J7">
        <v>0</v>
      </c>
      <c r="K7">
        <v>0</v>
      </c>
      <c r="L7" s="2">
        <v>2.9106800000000001E-4</v>
      </c>
      <c r="M7" s="2">
        <v>2.9106800000000001E-4</v>
      </c>
      <c r="N7" s="2">
        <v>3.7451699999999999E-10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43</v>
      </c>
    </row>
    <row r="8" spans="1:24" x14ac:dyDescent="0.25">
      <c r="A8" t="s">
        <v>316</v>
      </c>
      <c r="B8" t="s">
        <v>0</v>
      </c>
      <c r="C8" t="s">
        <v>2</v>
      </c>
      <c r="D8" t="s">
        <v>3</v>
      </c>
      <c r="E8" t="s">
        <v>2</v>
      </c>
      <c r="F8" t="s">
        <v>45</v>
      </c>
      <c r="G8">
        <v>0</v>
      </c>
      <c r="H8">
        <v>0</v>
      </c>
      <c r="I8">
        <v>0</v>
      </c>
      <c r="J8">
        <v>0</v>
      </c>
      <c r="K8">
        <v>0</v>
      </c>
      <c r="L8" s="2">
        <v>4.6874600000000001E-7</v>
      </c>
      <c r="M8" s="2">
        <v>4.6874600000000001E-7</v>
      </c>
      <c r="N8" s="2">
        <v>4.6874600000000001E-7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43</v>
      </c>
    </row>
    <row r="9" spans="1:24" x14ac:dyDescent="0.25">
      <c r="A9" t="s">
        <v>316</v>
      </c>
      <c r="B9" t="s">
        <v>0</v>
      </c>
      <c r="C9" t="s">
        <v>2</v>
      </c>
      <c r="D9" t="s">
        <v>3</v>
      </c>
      <c r="E9" t="s">
        <v>2</v>
      </c>
      <c r="F9" t="s">
        <v>319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2">
        <v>7.6179299999999998E-4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43</v>
      </c>
    </row>
    <row r="10" spans="1:24" x14ac:dyDescent="0.25">
      <c r="A10" t="s">
        <v>316</v>
      </c>
      <c r="B10" t="s">
        <v>0</v>
      </c>
      <c r="C10" t="s">
        <v>2</v>
      </c>
      <c r="D10" t="s">
        <v>3</v>
      </c>
      <c r="E10" t="s">
        <v>2</v>
      </c>
      <c r="F10" t="s">
        <v>320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2">
        <v>3.8570799999999998E-8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43</v>
      </c>
    </row>
    <row r="11" spans="1:24" x14ac:dyDescent="0.25">
      <c r="A11" t="s">
        <v>316</v>
      </c>
      <c r="B11" t="s">
        <v>0</v>
      </c>
      <c r="C11" t="s">
        <v>2</v>
      </c>
      <c r="D11" t="s">
        <v>3</v>
      </c>
      <c r="E11" t="s">
        <v>2</v>
      </c>
      <c r="F11" t="s">
        <v>275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2">
        <v>1.3218200000000001E-9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43</v>
      </c>
    </row>
    <row r="12" spans="1:24" x14ac:dyDescent="0.25">
      <c r="A12" t="s">
        <v>316</v>
      </c>
      <c r="B12" t="s">
        <v>0</v>
      </c>
      <c r="C12" t="s">
        <v>2</v>
      </c>
      <c r="D12" t="s">
        <v>3</v>
      </c>
      <c r="E12" t="s">
        <v>2</v>
      </c>
      <c r="F12" t="s">
        <v>53</v>
      </c>
      <c r="G12">
        <v>0</v>
      </c>
      <c r="H12" s="2">
        <v>1.87109E-4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43</v>
      </c>
    </row>
    <row r="13" spans="1:24" x14ac:dyDescent="0.25">
      <c r="A13" t="s">
        <v>316</v>
      </c>
      <c r="B13" t="s">
        <v>0</v>
      </c>
      <c r="C13" t="s">
        <v>2</v>
      </c>
      <c r="D13" t="s">
        <v>3</v>
      </c>
      <c r="E13" t="s">
        <v>2</v>
      </c>
      <c r="F13" t="s">
        <v>54</v>
      </c>
      <c r="G13">
        <v>0</v>
      </c>
      <c r="H13">
        <v>0</v>
      </c>
      <c r="I13" s="2">
        <v>1.57419E-6</v>
      </c>
      <c r="J13" s="2">
        <v>3.7459499999999999E-8</v>
      </c>
      <c r="K13" s="2">
        <v>5.3996299999999999E-8</v>
      </c>
      <c r="L13" s="2">
        <v>3.2455600000000001E-9</v>
      </c>
      <c r="M13" s="2">
        <v>1.79034E-9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43</v>
      </c>
    </row>
    <row r="14" spans="1:24" x14ac:dyDescent="0.25">
      <c r="A14" t="s">
        <v>316</v>
      </c>
      <c r="B14" t="s">
        <v>0</v>
      </c>
      <c r="C14" t="s">
        <v>2</v>
      </c>
      <c r="D14" t="s">
        <v>3</v>
      </c>
      <c r="E14" t="s">
        <v>2</v>
      </c>
      <c r="F14" t="s">
        <v>55</v>
      </c>
      <c r="G14">
        <v>0</v>
      </c>
      <c r="H14">
        <v>0</v>
      </c>
      <c r="I14">
        <v>0</v>
      </c>
      <c r="J14" s="2">
        <v>4.4744799999999998E-4</v>
      </c>
      <c r="K14" s="2">
        <v>2.5835499999999999E-4</v>
      </c>
      <c r="L14" s="2">
        <v>3.62807E-5</v>
      </c>
      <c r="M14" s="2">
        <v>2.4173200000000001E-5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43</v>
      </c>
    </row>
    <row r="15" spans="1:24" x14ac:dyDescent="0.25">
      <c r="A15" t="s">
        <v>316</v>
      </c>
      <c r="B15" t="s">
        <v>0</v>
      </c>
      <c r="C15" t="s">
        <v>2</v>
      </c>
      <c r="D15" t="s">
        <v>3</v>
      </c>
      <c r="E15" t="s">
        <v>2</v>
      </c>
      <c r="F15" t="s">
        <v>56</v>
      </c>
      <c r="G15">
        <v>0</v>
      </c>
      <c r="H15">
        <v>0</v>
      </c>
      <c r="I15" s="2">
        <f>J15+K15</f>
        <v>3.8323399999999998E-4</v>
      </c>
      <c r="J15">
        <v>0</v>
      </c>
      <c r="K15" s="2">
        <v>3.8323399999999998E-4</v>
      </c>
      <c r="L15" s="2">
        <v>3.9521299999999997E-5</v>
      </c>
      <c r="M15" s="2">
        <v>2.6544900000000001E-5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43</v>
      </c>
    </row>
    <row r="16" spans="1:24" x14ac:dyDescent="0.25">
      <c r="A16" t="s">
        <v>316</v>
      </c>
      <c r="B16" t="s">
        <v>0</v>
      </c>
      <c r="C16" t="s">
        <v>2</v>
      </c>
      <c r="D16" t="s">
        <v>3</v>
      </c>
      <c r="E16" t="s">
        <v>2</v>
      </c>
      <c r="F16" t="s">
        <v>57</v>
      </c>
      <c r="G16">
        <v>0</v>
      </c>
      <c r="H16">
        <v>0</v>
      </c>
      <c r="I16" s="2">
        <f t="shared" ref="I16:I18" si="0">J16+K16</f>
        <v>1.5355765E-2</v>
      </c>
      <c r="J16" s="2">
        <v>2.8086499999999999E-4</v>
      </c>
      <c r="K16">
        <v>1.50749E-2</v>
      </c>
      <c r="L16">
        <v>1.50749E-2</v>
      </c>
      <c r="M16">
        <v>1.2944199999999999E-3</v>
      </c>
      <c r="N16" s="2">
        <v>4.6251100000000004E-9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43</v>
      </c>
    </row>
    <row r="17" spans="1:24" x14ac:dyDescent="0.25">
      <c r="A17" t="s">
        <v>316</v>
      </c>
      <c r="B17" t="s">
        <v>0</v>
      </c>
      <c r="C17" t="s">
        <v>2</v>
      </c>
      <c r="D17" t="s">
        <v>3</v>
      </c>
      <c r="E17" t="s">
        <v>2</v>
      </c>
      <c r="F17" t="s">
        <v>58</v>
      </c>
      <c r="G17">
        <v>0</v>
      </c>
      <c r="H17">
        <v>0</v>
      </c>
      <c r="I17" s="2">
        <f t="shared" si="0"/>
        <v>1.3579768000000001E-2</v>
      </c>
      <c r="J17" s="2">
        <v>2.9106800000000001E-4</v>
      </c>
      <c r="K17">
        <v>1.3288700000000001E-2</v>
      </c>
      <c r="L17">
        <v>1.3288700000000001E-2</v>
      </c>
      <c r="M17">
        <v>1.3288700000000001E-2</v>
      </c>
      <c r="N17" s="2">
        <v>4.9007300000000003E-9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43</v>
      </c>
    </row>
    <row r="18" spans="1:24" x14ac:dyDescent="0.25">
      <c r="A18" t="s">
        <v>316</v>
      </c>
      <c r="B18" t="s">
        <v>0</v>
      </c>
      <c r="C18" t="s">
        <v>2</v>
      </c>
      <c r="D18" t="s">
        <v>3</v>
      </c>
      <c r="E18" t="s">
        <v>2</v>
      </c>
      <c r="F18" t="s">
        <v>59</v>
      </c>
      <c r="G18">
        <v>0</v>
      </c>
      <c r="H18">
        <v>0</v>
      </c>
      <c r="I18" s="2">
        <f t="shared" si="0"/>
        <v>7.0351100000000001E-7</v>
      </c>
      <c r="J18" s="2">
        <v>4.6874600000000001E-7</v>
      </c>
      <c r="K18" s="2">
        <v>2.34765E-7</v>
      </c>
      <c r="L18" s="2">
        <v>2.34765E-7</v>
      </c>
      <c r="M18" s="2">
        <v>2.34765E-7</v>
      </c>
      <c r="N18" s="2">
        <v>2.34765E-7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43</v>
      </c>
    </row>
    <row r="19" spans="1:24" x14ac:dyDescent="0.25">
      <c r="A19" t="s">
        <v>316</v>
      </c>
      <c r="B19" t="s">
        <v>0</v>
      </c>
      <c r="C19" t="s">
        <v>2</v>
      </c>
      <c r="D19" t="s">
        <v>9</v>
      </c>
      <c r="E19" t="s">
        <v>2</v>
      </c>
      <c r="F19" t="s">
        <v>321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9.2562700000000005E-3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43</v>
      </c>
    </row>
    <row r="20" spans="1:24" x14ac:dyDescent="0.25">
      <c r="A20" t="s">
        <v>316</v>
      </c>
      <c r="B20" t="s">
        <v>0</v>
      </c>
      <c r="C20" t="s">
        <v>2</v>
      </c>
      <c r="D20" t="s">
        <v>9</v>
      </c>
      <c r="E20" t="s">
        <v>2</v>
      </c>
      <c r="F20" t="s">
        <v>322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2">
        <v>2.7965300000000002E-7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43</v>
      </c>
    </row>
    <row r="21" spans="1:24" x14ac:dyDescent="0.25">
      <c r="A21" t="s">
        <v>316</v>
      </c>
      <c r="B21" t="s">
        <v>0</v>
      </c>
      <c r="C21" t="s">
        <v>2</v>
      </c>
      <c r="D21" t="s">
        <v>9</v>
      </c>
      <c r="E21" t="s">
        <v>2</v>
      </c>
      <c r="F21" t="s">
        <v>280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2">
        <v>8.1330999999999996E-9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43</v>
      </c>
    </row>
    <row r="22" spans="1:24" x14ac:dyDescent="0.25">
      <c r="A22" t="s">
        <v>316</v>
      </c>
      <c r="B22" t="s">
        <v>0</v>
      </c>
      <c r="C22" t="s">
        <v>2</v>
      </c>
      <c r="D22" t="s">
        <v>9</v>
      </c>
      <c r="E22" t="s">
        <v>2</v>
      </c>
      <c r="F22" t="s">
        <v>67</v>
      </c>
      <c r="G22">
        <v>0</v>
      </c>
      <c r="H22">
        <v>0</v>
      </c>
      <c r="I22">
        <v>0</v>
      </c>
      <c r="J22">
        <v>0.15634799999999999</v>
      </c>
      <c r="K22">
        <v>0.15631900000000001</v>
      </c>
      <c r="L22">
        <v>0.15587899999999999</v>
      </c>
      <c r="M22">
        <v>0.15553800000000001</v>
      </c>
      <c r="N22" s="2">
        <v>2.32014E-7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43</v>
      </c>
    </row>
    <row r="23" spans="1:24" x14ac:dyDescent="0.25">
      <c r="A23" t="s">
        <v>316</v>
      </c>
      <c r="B23" t="s">
        <v>0</v>
      </c>
      <c r="C23" t="s">
        <v>2</v>
      </c>
      <c r="D23" t="s">
        <v>9</v>
      </c>
      <c r="E23" t="s">
        <v>2</v>
      </c>
      <c r="F23" t="s">
        <v>68</v>
      </c>
      <c r="G23">
        <v>0</v>
      </c>
      <c r="H23">
        <v>0</v>
      </c>
      <c r="I23">
        <v>0</v>
      </c>
      <c r="J23">
        <v>0</v>
      </c>
      <c r="K23" s="2">
        <v>2.3995E-4</v>
      </c>
      <c r="L23" s="2">
        <v>2.3953700000000001E-4</v>
      </c>
      <c r="M23" s="2">
        <v>2.3923600000000001E-4</v>
      </c>
      <c r="N23" s="2">
        <v>6.2246299999999996E-10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43</v>
      </c>
    </row>
    <row r="24" spans="1:24" x14ac:dyDescent="0.25">
      <c r="A24" t="s">
        <v>316</v>
      </c>
      <c r="B24" t="s">
        <v>0</v>
      </c>
      <c r="C24" t="s">
        <v>2</v>
      </c>
      <c r="D24" t="s">
        <v>9</v>
      </c>
      <c r="E24" t="s">
        <v>2</v>
      </c>
      <c r="F24" t="s">
        <v>69</v>
      </c>
      <c r="G24">
        <v>0</v>
      </c>
      <c r="H24">
        <v>0</v>
      </c>
      <c r="I24">
        <v>0</v>
      </c>
      <c r="J24">
        <v>0</v>
      </c>
      <c r="K24">
        <v>0</v>
      </c>
      <c r="L24">
        <v>5.3472600000000002E-2</v>
      </c>
      <c r="M24">
        <v>5.3313600000000003E-2</v>
      </c>
      <c r="N24" s="2">
        <v>1.3871500000000001E-7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43</v>
      </c>
    </row>
    <row r="25" spans="1:24" x14ac:dyDescent="0.25">
      <c r="A25" t="s">
        <v>316</v>
      </c>
      <c r="B25" t="s">
        <v>0</v>
      </c>
      <c r="C25" t="s">
        <v>2</v>
      </c>
      <c r="D25" t="s">
        <v>9</v>
      </c>
      <c r="E25" t="s">
        <v>2</v>
      </c>
      <c r="F25" t="s">
        <v>70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9.4945399999999999E-2</v>
      </c>
      <c r="N25" s="2">
        <v>2.46301E-7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43</v>
      </c>
    </row>
    <row r="26" spans="1:24" x14ac:dyDescent="0.25">
      <c r="A26" t="s">
        <v>316</v>
      </c>
      <c r="B26" t="s">
        <v>0</v>
      </c>
      <c r="C26" t="s">
        <v>2</v>
      </c>
      <c r="D26" t="s">
        <v>9</v>
      </c>
      <c r="E26" t="s">
        <v>2</v>
      </c>
      <c r="F26" t="s">
        <v>323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2">
        <v>5.7332699999999999E-4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43</v>
      </c>
    </row>
    <row r="27" spans="1:24" x14ac:dyDescent="0.25">
      <c r="A27" t="s">
        <v>316</v>
      </c>
      <c r="B27" t="s">
        <v>0</v>
      </c>
      <c r="C27" t="s">
        <v>2</v>
      </c>
      <c r="D27" t="s">
        <v>9</v>
      </c>
      <c r="E27" t="s">
        <v>2</v>
      </c>
      <c r="F27" t="s">
        <v>324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2">
        <v>5.3403800000000002E-8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43</v>
      </c>
    </row>
    <row r="28" spans="1:24" x14ac:dyDescent="0.25">
      <c r="A28" t="s">
        <v>316</v>
      </c>
      <c r="B28" t="s">
        <v>0</v>
      </c>
      <c r="C28" t="s">
        <v>2</v>
      </c>
      <c r="D28" t="s">
        <v>9</v>
      </c>
      <c r="E28" t="s">
        <v>2</v>
      </c>
      <c r="F28" t="s">
        <v>285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2">
        <v>1.6036200000000001E-9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43</v>
      </c>
    </row>
    <row r="29" spans="1:24" x14ac:dyDescent="0.25">
      <c r="A29" t="s">
        <v>316</v>
      </c>
      <c r="B29" t="s">
        <v>0</v>
      </c>
      <c r="C29" t="s">
        <v>2</v>
      </c>
      <c r="D29" t="s">
        <v>9</v>
      </c>
      <c r="E29" t="s">
        <v>2</v>
      </c>
      <c r="F29" t="s">
        <v>79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43</v>
      </c>
    </row>
    <row r="30" spans="1:24" x14ac:dyDescent="0.25">
      <c r="A30" t="s">
        <v>316</v>
      </c>
      <c r="B30" t="s">
        <v>0</v>
      </c>
      <c r="C30" t="s">
        <v>2</v>
      </c>
      <c r="D30" t="s">
        <v>9</v>
      </c>
      <c r="E30" t="s">
        <v>2</v>
      </c>
      <c r="F30" t="s">
        <v>80</v>
      </c>
      <c r="G30">
        <v>4.0961699999999997E-2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43</v>
      </c>
    </row>
    <row r="31" spans="1:24" x14ac:dyDescent="0.25">
      <c r="A31" t="s">
        <v>316</v>
      </c>
      <c r="B31" t="s">
        <v>0</v>
      </c>
      <c r="C31" t="s">
        <v>2</v>
      </c>
      <c r="D31" t="s">
        <v>9</v>
      </c>
      <c r="E31" t="s">
        <v>2</v>
      </c>
      <c r="F31" t="s">
        <v>81</v>
      </c>
      <c r="G31">
        <v>0</v>
      </c>
      <c r="H31">
        <v>0.100899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43</v>
      </c>
    </row>
    <row r="32" spans="1:24" x14ac:dyDescent="0.25">
      <c r="A32" t="s">
        <v>316</v>
      </c>
      <c r="B32" t="s">
        <v>0</v>
      </c>
      <c r="C32" t="s">
        <v>2</v>
      </c>
      <c r="D32" t="s">
        <v>9</v>
      </c>
      <c r="E32" t="s">
        <v>2</v>
      </c>
      <c r="F32" t="s">
        <v>82</v>
      </c>
      <c r="G32">
        <v>0</v>
      </c>
      <c r="H32">
        <v>0</v>
      </c>
      <c r="I32">
        <v>0.160499</v>
      </c>
      <c r="J32">
        <v>0.14131299999999999</v>
      </c>
      <c r="K32">
        <v>0.131186</v>
      </c>
      <c r="L32">
        <v>0.116854</v>
      </c>
      <c r="M32">
        <v>9.9198999999999996E-2</v>
      </c>
      <c r="N32" s="2">
        <v>8.7359200000000006E-8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43</v>
      </c>
    </row>
    <row r="33" spans="1:24" x14ac:dyDescent="0.25">
      <c r="A33" t="s">
        <v>316</v>
      </c>
      <c r="B33" t="s">
        <v>0</v>
      </c>
      <c r="C33" t="s">
        <v>2</v>
      </c>
      <c r="D33" t="s">
        <v>10</v>
      </c>
      <c r="E33" t="s">
        <v>2</v>
      </c>
      <c r="F33" t="s">
        <v>325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2">
        <v>6.0557699999999998E-5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43</v>
      </c>
    </row>
    <row r="34" spans="1:24" x14ac:dyDescent="0.25">
      <c r="A34" t="s">
        <v>316</v>
      </c>
      <c r="B34" t="s">
        <v>0</v>
      </c>
      <c r="C34" t="s">
        <v>2</v>
      </c>
      <c r="D34" t="s">
        <v>10</v>
      </c>
      <c r="E34" t="s">
        <v>2</v>
      </c>
      <c r="F34" t="s">
        <v>326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2">
        <v>1.9971599999999999E-6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43</v>
      </c>
    </row>
    <row r="35" spans="1:24" x14ac:dyDescent="0.25">
      <c r="A35" t="s">
        <v>316</v>
      </c>
      <c r="B35" t="s">
        <v>0</v>
      </c>
      <c r="C35" t="s">
        <v>2</v>
      </c>
      <c r="D35" t="s">
        <v>10</v>
      </c>
      <c r="E35" t="s">
        <v>2</v>
      </c>
      <c r="F35" t="s">
        <v>290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2">
        <v>1.09998E-7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43</v>
      </c>
    </row>
    <row r="36" spans="1:24" x14ac:dyDescent="0.25">
      <c r="A36" t="s">
        <v>316</v>
      </c>
      <c r="B36" t="s">
        <v>0</v>
      </c>
      <c r="C36" t="s">
        <v>2</v>
      </c>
      <c r="D36" t="s">
        <v>10</v>
      </c>
      <c r="E36" t="s">
        <v>2</v>
      </c>
      <c r="F36" t="s">
        <v>83</v>
      </c>
      <c r="G36">
        <v>0</v>
      </c>
      <c r="H36">
        <v>7.6464799999999998E-3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43</v>
      </c>
    </row>
    <row r="37" spans="1:24" x14ac:dyDescent="0.25">
      <c r="A37" t="s">
        <v>316</v>
      </c>
      <c r="B37" t="s">
        <v>0</v>
      </c>
      <c r="C37" t="s">
        <v>2</v>
      </c>
      <c r="D37" t="s">
        <v>10</v>
      </c>
      <c r="E37" t="s">
        <v>2</v>
      </c>
      <c r="F37" t="s">
        <v>84</v>
      </c>
      <c r="G37">
        <v>0</v>
      </c>
      <c r="H37">
        <v>0</v>
      </c>
      <c r="I37">
        <v>1.3072E-2</v>
      </c>
      <c r="J37">
        <v>8.2289900000000003E-3</v>
      </c>
      <c r="K37">
        <v>8.4313200000000008E-3</v>
      </c>
      <c r="L37">
        <v>1.8012600000000001E-3</v>
      </c>
      <c r="M37">
        <v>1.11254E-3</v>
      </c>
      <c r="N37" s="2">
        <v>5.0742700000000001E-7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43</v>
      </c>
    </row>
    <row r="38" spans="1:24" x14ac:dyDescent="0.25">
      <c r="A38" t="s">
        <v>316</v>
      </c>
      <c r="B38" t="s">
        <v>0</v>
      </c>
      <c r="C38" t="s">
        <v>2</v>
      </c>
      <c r="D38" t="s">
        <v>10</v>
      </c>
      <c r="E38" t="s">
        <v>2</v>
      </c>
      <c r="F38" t="s">
        <v>85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43</v>
      </c>
    </row>
    <row r="39" spans="1:24" x14ac:dyDescent="0.25">
      <c r="A39" t="s">
        <v>316</v>
      </c>
      <c r="B39" t="s">
        <v>0</v>
      </c>
      <c r="C39" t="s">
        <v>2</v>
      </c>
      <c r="D39" t="s">
        <v>10</v>
      </c>
      <c r="E39" t="s">
        <v>2</v>
      </c>
      <c r="F39" t="s">
        <v>86</v>
      </c>
      <c r="G39">
        <v>1.109E-3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43</v>
      </c>
    </row>
    <row r="40" spans="1:24" x14ac:dyDescent="0.25">
      <c r="A40" t="s">
        <v>316</v>
      </c>
      <c r="B40" t="s">
        <v>0</v>
      </c>
      <c r="C40" t="s">
        <v>2</v>
      </c>
      <c r="D40" t="s">
        <v>10</v>
      </c>
      <c r="E40" t="s">
        <v>2</v>
      </c>
      <c r="F40" t="s">
        <v>87</v>
      </c>
      <c r="G40">
        <v>0</v>
      </c>
      <c r="H40" s="2">
        <v>7.5833699999999999E-4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43</v>
      </c>
    </row>
    <row r="41" spans="1:24" x14ac:dyDescent="0.25">
      <c r="A41" t="s">
        <v>316</v>
      </c>
      <c r="B41" t="s">
        <v>0</v>
      </c>
      <c r="C41" t="s">
        <v>2</v>
      </c>
      <c r="D41" t="s">
        <v>10</v>
      </c>
      <c r="E41" t="s">
        <v>2</v>
      </c>
      <c r="F41" t="s">
        <v>88</v>
      </c>
      <c r="G41">
        <v>0</v>
      </c>
      <c r="H41">
        <v>0</v>
      </c>
      <c r="I41">
        <v>0.130325</v>
      </c>
      <c r="J41">
        <v>0.11243599999999999</v>
      </c>
      <c r="K41">
        <v>0.105076</v>
      </c>
      <c r="L41">
        <v>7.7720800000000007E-2</v>
      </c>
      <c r="M41">
        <v>6.0937900000000003E-2</v>
      </c>
      <c r="N41" s="2">
        <v>9.6296099999999994E-5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43</v>
      </c>
    </row>
    <row r="42" spans="1:24" x14ac:dyDescent="0.25">
      <c r="A42" t="s">
        <v>316</v>
      </c>
      <c r="B42" t="s">
        <v>0</v>
      </c>
      <c r="C42" t="s">
        <v>2</v>
      </c>
      <c r="D42" t="s">
        <v>10</v>
      </c>
      <c r="E42" t="s">
        <v>2</v>
      </c>
      <c r="F42" t="s">
        <v>89</v>
      </c>
      <c r="G42">
        <v>0</v>
      </c>
      <c r="H42">
        <v>0</v>
      </c>
      <c r="I42">
        <v>0</v>
      </c>
      <c r="J42">
        <v>0</v>
      </c>
      <c r="K42">
        <v>0</v>
      </c>
      <c r="L42">
        <v>3.2382999999999999E-3</v>
      </c>
      <c r="M42" s="2">
        <v>4.5062499999999998E-5</v>
      </c>
      <c r="N42" s="2">
        <v>2.24015E-8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43</v>
      </c>
    </row>
    <row r="43" spans="1:24" x14ac:dyDescent="0.25">
      <c r="A43" t="s">
        <v>316</v>
      </c>
      <c r="B43" t="s">
        <v>0</v>
      </c>
      <c r="C43" t="s">
        <v>2</v>
      </c>
      <c r="D43" t="s">
        <v>10</v>
      </c>
      <c r="E43" t="s">
        <v>2</v>
      </c>
      <c r="F43" t="s">
        <v>90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1.9797E-3</v>
      </c>
      <c r="N43" s="2">
        <v>1.47973E-8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43</v>
      </c>
    </row>
    <row r="44" spans="1:24" x14ac:dyDescent="0.25">
      <c r="A44" t="s">
        <v>316</v>
      </c>
      <c r="B44" t="s">
        <v>0</v>
      </c>
      <c r="C44" t="s">
        <v>2</v>
      </c>
      <c r="D44" t="s">
        <v>99</v>
      </c>
      <c r="E44" t="s">
        <v>2</v>
      </c>
      <c r="F44" t="s">
        <v>100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43</v>
      </c>
    </row>
    <row r="45" spans="1:24" x14ac:dyDescent="0.25">
      <c r="A45" t="s">
        <v>316</v>
      </c>
      <c r="B45" t="s">
        <v>0</v>
      </c>
      <c r="C45" t="s">
        <v>2</v>
      </c>
      <c r="D45" t="s">
        <v>99</v>
      </c>
      <c r="E45" t="s">
        <v>2</v>
      </c>
      <c r="F45" t="s">
        <v>101</v>
      </c>
      <c r="G45">
        <v>5.7739999999999996E-3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43</v>
      </c>
    </row>
    <row r="46" spans="1:24" x14ac:dyDescent="0.25">
      <c r="A46" t="s">
        <v>316</v>
      </c>
      <c r="B46" t="s">
        <v>0</v>
      </c>
      <c r="C46" t="s">
        <v>2</v>
      </c>
      <c r="D46" t="s">
        <v>99</v>
      </c>
      <c r="E46" t="s">
        <v>2</v>
      </c>
      <c r="F46" t="s">
        <v>102</v>
      </c>
      <c r="G46">
        <v>0</v>
      </c>
      <c r="H46">
        <v>8.1974000000000005E-3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43</v>
      </c>
    </row>
    <row r="47" spans="1:24" x14ac:dyDescent="0.25">
      <c r="A47" t="s">
        <v>316</v>
      </c>
      <c r="B47" t="s">
        <v>0</v>
      </c>
      <c r="C47" t="s">
        <v>2</v>
      </c>
      <c r="D47" t="s">
        <v>99</v>
      </c>
      <c r="E47" t="s">
        <v>2</v>
      </c>
      <c r="F47" t="s">
        <v>103</v>
      </c>
      <c r="G47">
        <v>0</v>
      </c>
      <c r="H47">
        <v>0</v>
      </c>
      <c r="I47">
        <v>1.48904E-2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43</v>
      </c>
    </row>
    <row r="48" spans="1:24" x14ac:dyDescent="0.25">
      <c r="A48" t="s">
        <v>316</v>
      </c>
      <c r="B48" t="s">
        <v>0</v>
      </c>
      <c r="C48" t="s">
        <v>2</v>
      </c>
      <c r="D48" t="s">
        <v>99</v>
      </c>
      <c r="E48" t="s">
        <v>2</v>
      </c>
      <c r="F48" t="s">
        <v>104</v>
      </c>
      <c r="G48">
        <v>0</v>
      </c>
      <c r="H48">
        <v>0</v>
      </c>
      <c r="I48">
        <v>0</v>
      </c>
      <c r="J48">
        <v>1.2999999999999999E-2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43</v>
      </c>
    </row>
    <row r="49" spans="1:24" x14ac:dyDescent="0.25">
      <c r="A49" t="s">
        <v>316</v>
      </c>
      <c r="B49" t="s">
        <v>0</v>
      </c>
      <c r="C49" t="s">
        <v>2</v>
      </c>
      <c r="D49" t="s">
        <v>99</v>
      </c>
      <c r="E49" t="s">
        <v>2</v>
      </c>
      <c r="F49" t="s">
        <v>105</v>
      </c>
      <c r="G49">
        <v>0</v>
      </c>
      <c r="H49">
        <v>0</v>
      </c>
      <c r="I49">
        <v>0</v>
      </c>
      <c r="J49">
        <v>0</v>
      </c>
      <c r="K49">
        <v>1.6E-2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t="s">
        <v>43</v>
      </c>
    </row>
    <row r="50" spans="1:24" x14ac:dyDescent="0.25">
      <c r="A50" t="s">
        <v>316</v>
      </c>
      <c r="B50" t="s">
        <v>0</v>
      </c>
      <c r="C50" t="s">
        <v>2</v>
      </c>
      <c r="D50" t="s">
        <v>99</v>
      </c>
      <c r="E50" t="s">
        <v>2</v>
      </c>
      <c r="F50" t="s">
        <v>106</v>
      </c>
      <c r="G50">
        <v>0</v>
      </c>
      <c r="H50">
        <v>0</v>
      </c>
      <c r="I50">
        <v>0</v>
      </c>
      <c r="J50">
        <v>0</v>
      </c>
      <c r="K50">
        <v>0</v>
      </c>
      <c r="L50">
        <v>1.2879E-2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t="s">
        <v>43</v>
      </c>
    </row>
    <row r="51" spans="1:24" x14ac:dyDescent="0.25">
      <c r="A51" t="s">
        <v>316</v>
      </c>
      <c r="B51" t="s">
        <v>0</v>
      </c>
      <c r="C51" t="s">
        <v>2</v>
      </c>
      <c r="D51" t="s">
        <v>99</v>
      </c>
      <c r="E51" t="s">
        <v>2</v>
      </c>
      <c r="F51" t="s">
        <v>107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1.56788E-2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t="s">
        <v>43</v>
      </c>
    </row>
    <row r="52" spans="1:24" x14ac:dyDescent="0.25">
      <c r="A52" t="s">
        <v>316</v>
      </c>
      <c r="B52" t="s">
        <v>0</v>
      </c>
      <c r="C52" t="s">
        <v>2</v>
      </c>
      <c r="D52" t="s">
        <v>99</v>
      </c>
      <c r="E52" t="s">
        <v>2</v>
      </c>
      <c r="F52" t="s">
        <v>108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1.6762699999999998E-2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43</v>
      </c>
    </row>
    <row r="53" spans="1:24" x14ac:dyDescent="0.25">
      <c r="A53" t="s">
        <v>316</v>
      </c>
      <c r="B53" t="s">
        <v>0</v>
      </c>
      <c r="C53" t="s">
        <v>2</v>
      </c>
      <c r="D53" t="s">
        <v>99</v>
      </c>
      <c r="E53" t="s">
        <v>2</v>
      </c>
      <c r="F53" t="s">
        <v>109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1.7846500000000001E-2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t="s">
        <v>43</v>
      </c>
    </row>
    <row r="54" spans="1:24" x14ac:dyDescent="0.25">
      <c r="A54" t="s">
        <v>316</v>
      </c>
      <c r="B54" t="s">
        <v>0</v>
      </c>
      <c r="C54" t="s">
        <v>2</v>
      </c>
      <c r="D54" t="s">
        <v>99</v>
      </c>
      <c r="E54" t="s">
        <v>2</v>
      </c>
      <c r="F54" t="s">
        <v>110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1.9755700000000001E-2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43</v>
      </c>
    </row>
    <row r="55" spans="1:24" x14ac:dyDescent="0.25">
      <c r="A55" t="s">
        <v>316</v>
      </c>
      <c r="B55" t="s">
        <v>0</v>
      </c>
      <c r="C55" t="s">
        <v>2</v>
      </c>
      <c r="D55" t="s">
        <v>99</v>
      </c>
      <c r="E55" t="s">
        <v>2</v>
      </c>
      <c r="F55" t="s">
        <v>111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2.1664800000000001E-2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t="s">
        <v>43</v>
      </c>
    </row>
    <row r="56" spans="1:24" x14ac:dyDescent="0.25">
      <c r="A56" t="s">
        <v>316</v>
      </c>
      <c r="B56" t="s">
        <v>0</v>
      </c>
      <c r="C56" t="s">
        <v>2</v>
      </c>
      <c r="D56" t="s">
        <v>99</v>
      </c>
      <c r="E56" t="s">
        <v>2</v>
      </c>
      <c r="F56" t="s">
        <v>112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2.3573899999999998E-2</v>
      </c>
      <c r="S56">
        <v>0</v>
      </c>
      <c r="T56">
        <v>0</v>
      </c>
      <c r="U56">
        <v>0</v>
      </c>
      <c r="V56">
        <v>0</v>
      </c>
      <c r="W56">
        <v>0</v>
      </c>
      <c r="X56" t="s">
        <v>43</v>
      </c>
    </row>
    <row r="57" spans="1:24" x14ac:dyDescent="0.25">
      <c r="A57" t="s">
        <v>316</v>
      </c>
      <c r="B57" t="s">
        <v>0</v>
      </c>
      <c r="C57" t="s">
        <v>2</v>
      </c>
      <c r="D57" t="s">
        <v>99</v>
      </c>
      <c r="E57" t="s">
        <v>2</v>
      </c>
      <c r="F57" t="s">
        <v>113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2.5482999999999999E-2</v>
      </c>
      <c r="T57">
        <v>0</v>
      </c>
      <c r="U57">
        <v>0</v>
      </c>
      <c r="V57">
        <v>0</v>
      </c>
      <c r="W57">
        <v>0</v>
      </c>
      <c r="X57" t="s">
        <v>43</v>
      </c>
    </row>
    <row r="58" spans="1:24" x14ac:dyDescent="0.25">
      <c r="A58" t="s">
        <v>316</v>
      </c>
      <c r="B58" t="s">
        <v>0</v>
      </c>
      <c r="C58" t="s">
        <v>2</v>
      </c>
      <c r="D58" t="s">
        <v>99</v>
      </c>
      <c r="E58" t="s">
        <v>2</v>
      </c>
      <c r="F58" t="s">
        <v>114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2.7392099999999999E-2</v>
      </c>
      <c r="U58">
        <v>0</v>
      </c>
      <c r="V58">
        <v>0</v>
      </c>
      <c r="W58">
        <v>0</v>
      </c>
      <c r="X58" t="s">
        <v>43</v>
      </c>
    </row>
    <row r="59" spans="1:24" x14ac:dyDescent="0.25">
      <c r="A59" t="s">
        <v>316</v>
      </c>
      <c r="B59" t="s">
        <v>0</v>
      </c>
      <c r="C59" t="s">
        <v>2</v>
      </c>
      <c r="D59" t="s">
        <v>99</v>
      </c>
      <c r="E59" t="s">
        <v>2</v>
      </c>
      <c r="F59" t="s">
        <v>115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2.9301299999999999E-2</v>
      </c>
      <c r="V59">
        <v>0</v>
      </c>
      <c r="W59">
        <v>0</v>
      </c>
      <c r="X59" t="s">
        <v>43</v>
      </c>
    </row>
    <row r="60" spans="1:24" x14ac:dyDescent="0.25">
      <c r="A60" t="s">
        <v>316</v>
      </c>
      <c r="B60" t="s">
        <v>0</v>
      </c>
      <c r="C60" t="s">
        <v>2</v>
      </c>
      <c r="D60" t="s">
        <v>11</v>
      </c>
      <c r="E60" t="s">
        <v>2</v>
      </c>
      <c r="F60" t="s">
        <v>116</v>
      </c>
      <c r="G60">
        <v>0</v>
      </c>
      <c r="H60">
        <v>0</v>
      </c>
      <c r="I60">
        <v>0</v>
      </c>
      <c r="J60">
        <v>1.2255600000000001E-3</v>
      </c>
      <c r="K60">
        <v>1.2255499999999999E-3</v>
      </c>
      <c r="L60">
        <v>1.22554E-3</v>
      </c>
      <c r="M60">
        <v>1.2255199999999999E-3</v>
      </c>
      <c r="N60">
        <v>1.22546E-3</v>
      </c>
      <c r="O60">
        <v>1.2254099999999999E-3</v>
      </c>
      <c r="P60">
        <v>1.2254099999999999E-3</v>
      </c>
      <c r="Q60">
        <v>1.22533E-3</v>
      </c>
      <c r="R60">
        <v>1.2251300000000001E-3</v>
      </c>
      <c r="S60">
        <v>0</v>
      </c>
      <c r="T60">
        <v>0</v>
      </c>
      <c r="U60">
        <v>0</v>
      </c>
      <c r="V60">
        <v>0</v>
      </c>
      <c r="W60">
        <v>0</v>
      </c>
      <c r="X60" t="s">
        <v>43</v>
      </c>
    </row>
    <row r="61" spans="1:24" x14ac:dyDescent="0.25">
      <c r="A61" t="s">
        <v>316</v>
      </c>
      <c r="B61" t="s">
        <v>0</v>
      </c>
      <c r="C61" t="s">
        <v>2</v>
      </c>
      <c r="D61" t="s">
        <v>11</v>
      </c>
      <c r="E61" t="s">
        <v>2</v>
      </c>
      <c r="F61" t="s">
        <v>117</v>
      </c>
      <c r="G61">
        <v>0</v>
      </c>
      <c r="H61">
        <v>0</v>
      </c>
      <c r="I61">
        <v>0</v>
      </c>
      <c r="J61">
        <v>0</v>
      </c>
      <c r="K61">
        <v>8.5396299999999994E-3</v>
      </c>
      <c r="L61">
        <v>8.5395000000000002E-3</v>
      </c>
      <c r="M61">
        <v>8.5393799999999992E-3</v>
      </c>
      <c r="N61">
        <v>8.53896E-3</v>
      </c>
      <c r="O61">
        <v>8.5385800000000005E-3</v>
      </c>
      <c r="P61">
        <v>8.5386200000000002E-3</v>
      </c>
      <c r="Q61">
        <v>8.5380300000000003E-3</v>
      </c>
      <c r="R61">
        <v>8.5366699999999997E-3</v>
      </c>
      <c r="S61">
        <v>8.5349799999999993E-3</v>
      </c>
      <c r="T61">
        <v>0</v>
      </c>
      <c r="U61">
        <v>0</v>
      </c>
      <c r="V61">
        <v>0</v>
      </c>
      <c r="W61">
        <v>0</v>
      </c>
      <c r="X61" t="s">
        <v>43</v>
      </c>
    </row>
    <row r="62" spans="1:24" x14ac:dyDescent="0.25">
      <c r="A62" t="s">
        <v>316</v>
      </c>
      <c r="B62" t="s">
        <v>0</v>
      </c>
      <c r="C62" t="s">
        <v>2</v>
      </c>
      <c r="D62" t="s">
        <v>11</v>
      </c>
      <c r="E62" t="s">
        <v>2</v>
      </c>
      <c r="F62" t="s">
        <v>118</v>
      </c>
      <c r="G62">
        <v>0</v>
      </c>
      <c r="H62">
        <v>0</v>
      </c>
      <c r="I62">
        <v>0</v>
      </c>
      <c r="J62">
        <v>0</v>
      </c>
      <c r="K62">
        <v>0</v>
      </c>
      <c r="L62">
        <v>1.64972E-2</v>
      </c>
      <c r="M62">
        <v>1.6496799999999999E-2</v>
      </c>
      <c r="N62">
        <v>1.6495900000000001E-2</v>
      </c>
      <c r="O62">
        <v>1.6495200000000002E-2</v>
      </c>
      <c r="P62">
        <v>1.6495300000000001E-2</v>
      </c>
      <c r="Q62">
        <v>1.6494200000000001E-2</v>
      </c>
      <c r="R62">
        <v>1.6491499999999999E-2</v>
      </c>
      <c r="S62">
        <v>1.6488300000000001E-2</v>
      </c>
      <c r="T62">
        <v>1.6486500000000001E-2</v>
      </c>
      <c r="U62">
        <v>0</v>
      </c>
      <c r="V62">
        <v>0</v>
      </c>
      <c r="W62">
        <v>0</v>
      </c>
      <c r="X62" t="s">
        <v>43</v>
      </c>
    </row>
    <row r="63" spans="1:24" x14ac:dyDescent="0.25">
      <c r="A63" t="s">
        <v>316</v>
      </c>
      <c r="B63" t="s">
        <v>0</v>
      </c>
      <c r="C63" t="s">
        <v>2</v>
      </c>
      <c r="D63" t="s">
        <v>11</v>
      </c>
      <c r="E63" t="s">
        <v>2</v>
      </c>
      <c r="F63" t="s">
        <v>119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1.2771599999999999E-2</v>
      </c>
      <c r="N63">
        <v>1.27706E-2</v>
      </c>
      <c r="O63">
        <v>1.277E-2</v>
      </c>
      <c r="P63">
        <v>1.27701E-2</v>
      </c>
      <c r="Q63">
        <v>1.27692E-2</v>
      </c>
      <c r="R63">
        <v>1.2767199999999999E-2</v>
      </c>
      <c r="S63">
        <v>1.2764599999999999E-2</v>
      </c>
      <c r="T63">
        <v>1.27633E-2</v>
      </c>
      <c r="U63">
        <v>1.27612E-2</v>
      </c>
      <c r="V63">
        <v>0</v>
      </c>
      <c r="W63">
        <v>0</v>
      </c>
      <c r="X63" t="s">
        <v>43</v>
      </c>
    </row>
    <row r="64" spans="1:24" x14ac:dyDescent="0.25">
      <c r="A64" t="s">
        <v>316</v>
      </c>
      <c r="B64" t="s">
        <v>0</v>
      </c>
      <c r="C64" t="s">
        <v>2</v>
      </c>
      <c r="D64" t="s">
        <v>11</v>
      </c>
      <c r="E64" t="s">
        <v>2</v>
      </c>
      <c r="F64" t="s">
        <v>120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1.9056099999999999E-2</v>
      </c>
      <c r="O64">
        <v>1.9053799999999999E-2</v>
      </c>
      <c r="P64">
        <v>1.9053799999999999E-2</v>
      </c>
      <c r="Q64">
        <v>1.90525E-2</v>
      </c>
      <c r="R64">
        <v>1.90495E-2</v>
      </c>
      <c r="S64">
        <v>1.9045699999999999E-2</v>
      </c>
      <c r="T64">
        <v>1.90437E-2</v>
      </c>
      <c r="U64">
        <v>1.9040600000000001E-2</v>
      </c>
      <c r="V64">
        <v>0</v>
      </c>
      <c r="W64">
        <v>0</v>
      </c>
      <c r="X64" t="s">
        <v>43</v>
      </c>
    </row>
    <row r="65" spans="1:24" x14ac:dyDescent="0.25">
      <c r="A65" t="s">
        <v>316</v>
      </c>
      <c r="B65" t="s">
        <v>0</v>
      </c>
      <c r="C65" t="s">
        <v>2</v>
      </c>
      <c r="D65" t="s">
        <v>11</v>
      </c>
      <c r="E65" t="s">
        <v>2</v>
      </c>
      <c r="F65" t="s">
        <v>121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2.3780599999999999E-2</v>
      </c>
      <c r="P65">
        <v>2.3777800000000002E-2</v>
      </c>
      <c r="Q65">
        <v>2.3776200000000001E-2</v>
      </c>
      <c r="R65">
        <v>2.3772399999999999E-2</v>
      </c>
      <c r="S65">
        <v>2.3767699999999999E-2</v>
      </c>
      <c r="T65">
        <v>2.37652E-2</v>
      </c>
      <c r="U65">
        <v>2.3761399999999998E-2</v>
      </c>
      <c r="V65">
        <v>0</v>
      </c>
      <c r="W65">
        <v>0</v>
      </c>
      <c r="X65" t="s">
        <v>43</v>
      </c>
    </row>
    <row r="66" spans="1:24" x14ac:dyDescent="0.25">
      <c r="A66" t="s">
        <v>316</v>
      </c>
      <c r="B66" t="s">
        <v>0</v>
      </c>
      <c r="C66" t="s">
        <v>2</v>
      </c>
      <c r="D66" t="s">
        <v>11</v>
      </c>
      <c r="E66" t="s">
        <v>2</v>
      </c>
      <c r="F66" t="s">
        <v>122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3.9848599999999998E-2</v>
      </c>
      <c r="Q66">
        <v>3.98412E-2</v>
      </c>
      <c r="R66">
        <v>3.9834799999999997E-2</v>
      </c>
      <c r="S66">
        <v>3.9826899999999998E-2</v>
      </c>
      <c r="T66">
        <v>3.98226E-2</v>
      </c>
      <c r="U66">
        <v>3.9816299999999999E-2</v>
      </c>
      <c r="V66">
        <v>0</v>
      </c>
      <c r="W66">
        <v>0</v>
      </c>
      <c r="X66" t="s">
        <v>43</v>
      </c>
    </row>
    <row r="67" spans="1:24" x14ac:dyDescent="0.25">
      <c r="A67" t="s">
        <v>316</v>
      </c>
      <c r="B67" t="s">
        <v>0</v>
      </c>
      <c r="C67" t="s">
        <v>2</v>
      </c>
      <c r="D67" t="s">
        <v>11</v>
      </c>
      <c r="E67" t="s">
        <v>2</v>
      </c>
      <c r="F67" t="s">
        <v>123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4.3027299999999997E-2</v>
      </c>
      <c r="R67">
        <v>4.3012399999999999E-2</v>
      </c>
      <c r="S67">
        <v>4.3003899999999998E-2</v>
      </c>
      <c r="T67">
        <v>4.2999299999999997E-2</v>
      </c>
      <c r="U67">
        <v>4.29924E-2</v>
      </c>
      <c r="V67">
        <v>0</v>
      </c>
      <c r="W67">
        <v>0</v>
      </c>
      <c r="X67" t="s">
        <v>43</v>
      </c>
    </row>
    <row r="68" spans="1:24" x14ac:dyDescent="0.25">
      <c r="A68" t="s">
        <v>316</v>
      </c>
      <c r="B68" t="s">
        <v>0</v>
      </c>
      <c r="C68" t="s">
        <v>2</v>
      </c>
      <c r="D68" t="s">
        <v>11</v>
      </c>
      <c r="E68" t="s">
        <v>2</v>
      </c>
      <c r="F68" t="s">
        <v>124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2.2543899999999999E-2</v>
      </c>
      <c r="S68">
        <v>2.2531599999999999E-2</v>
      </c>
      <c r="T68">
        <v>2.2529199999999999E-2</v>
      </c>
      <c r="U68">
        <v>2.25256E-2</v>
      </c>
      <c r="V68">
        <v>0</v>
      </c>
      <c r="W68">
        <v>0</v>
      </c>
      <c r="X68" t="s">
        <v>43</v>
      </c>
    </row>
    <row r="69" spans="1:24" x14ac:dyDescent="0.25">
      <c r="A69" t="s">
        <v>316</v>
      </c>
      <c r="B69" t="s">
        <v>0</v>
      </c>
      <c r="C69" t="s">
        <v>2</v>
      </c>
      <c r="D69" t="s">
        <v>11</v>
      </c>
      <c r="E69" t="s">
        <v>2</v>
      </c>
      <c r="F69" t="s">
        <v>125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2.2598300000000002E-2</v>
      </c>
      <c r="T69">
        <v>2.2583599999999999E-2</v>
      </c>
      <c r="U69">
        <v>2.2579999999999999E-2</v>
      </c>
      <c r="V69">
        <v>0</v>
      </c>
      <c r="W69">
        <v>0</v>
      </c>
      <c r="X69" t="s">
        <v>43</v>
      </c>
    </row>
    <row r="70" spans="1:24" x14ac:dyDescent="0.25">
      <c r="A70" t="s">
        <v>316</v>
      </c>
      <c r="B70" t="s">
        <v>0</v>
      </c>
      <c r="C70" t="s">
        <v>2</v>
      </c>
      <c r="D70" t="s">
        <v>11</v>
      </c>
      <c r="E70" t="s">
        <v>2</v>
      </c>
      <c r="F70" t="s">
        <v>126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2.9579100000000001E-2</v>
      </c>
      <c r="U70">
        <v>2.9555100000000001E-2</v>
      </c>
      <c r="V70">
        <v>0</v>
      </c>
      <c r="W70">
        <v>0</v>
      </c>
      <c r="X70" t="s">
        <v>43</v>
      </c>
    </row>
    <row r="71" spans="1:24" x14ac:dyDescent="0.25">
      <c r="A71" t="s">
        <v>316</v>
      </c>
      <c r="B71" t="s">
        <v>0</v>
      </c>
      <c r="C71" t="s">
        <v>2</v>
      </c>
      <c r="D71" t="s">
        <v>11</v>
      </c>
      <c r="E71" t="s">
        <v>2</v>
      </c>
      <c r="F71" t="s">
        <v>127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3.18383E-2</v>
      </c>
      <c r="V71">
        <v>0</v>
      </c>
      <c r="W71">
        <v>0</v>
      </c>
      <c r="X71" t="s">
        <v>43</v>
      </c>
    </row>
    <row r="72" spans="1:24" x14ac:dyDescent="0.25">
      <c r="A72" t="s">
        <v>316</v>
      </c>
      <c r="B72" t="s">
        <v>0</v>
      </c>
      <c r="C72" t="s">
        <v>2</v>
      </c>
      <c r="D72" t="s">
        <v>11</v>
      </c>
      <c r="E72" t="s">
        <v>2</v>
      </c>
      <c r="F72" t="s">
        <v>128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t="s">
        <v>43</v>
      </c>
    </row>
    <row r="73" spans="1:24" x14ac:dyDescent="0.25">
      <c r="A73" t="s">
        <v>316</v>
      </c>
      <c r="B73" t="s">
        <v>0</v>
      </c>
      <c r="C73" t="s">
        <v>2</v>
      </c>
      <c r="D73" t="s">
        <v>11</v>
      </c>
      <c r="E73" t="s">
        <v>2</v>
      </c>
      <c r="F73" t="s">
        <v>129</v>
      </c>
      <c r="G73" s="2">
        <v>5.9750000000000005E-4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t="s">
        <v>43</v>
      </c>
    </row>
    <row r="74" spans="1:24" x14ac:dyDescent="0.25">
      <c r="A74" t="s">
        <v>316</v>
      </c>
      <c r="B74" t="s">
        <v>0</v>
      </c>
      <c r="C74" t="s">
        <v>2</v>
      </c>
      <c r="D74" t="s">
        <v>11</v>
      </c>
      <c r="E74" t="s">
        <v>2</v>
      </c>
      <c r="F74" t="s">
        <v>130</v>
      </c>
      <c r="G74">
        <v>0</v>
      </c>
      <c r="H74">
        <v>1.6856799999999999E-3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43</v>
      </c>
    </row>
    <row r="75" spans="1:24" x14ac:dyDescent="0.25">
      <c r="A75" t="s">
        <v>316</v>
      </c>
      <c r="B75" t="s">
        <v>0</v>
      </c>
      <c r="C75" t="s">
        <v>2</v>
      </c>
      <c r="D75" t="s">
        <v>11</v>
      </c>
      <c r="E75" t="s">
        <v>2</v>
      </c>
      <c r="F75" t="s">
        <v>131</v>
      </c>
      <c r="G75">
        <v>0</v>
      </c>
      <c r="H75">
        <v>0</v>
      </c>
      <c r="I75">
        <v>3.6211300000000002E-3</v>
      </c>
      <c r="J75">
        <v>3.1894699999999998E-3</v>
      </c>
      <c r="K75">
        <v>2.9605399999999998E-3</v>
      </c>
      <c r="L75">
        <v>2.6472100000000001E-3</v>
      </c>
      <c r="M75">
        <v>2.2539399999999998E-3</v>
      </c>
      <c r="N75">
        <v>1.8104200000000001E-3</v>
      </c>
      <c r="O75">
        <v>1.36696E-3</v>
      </c>
      <c r="P75" s="2">
        <v>9.7375599999999999E-4</v>
      </c>
      <c r="Q75" s="2">
        <v>6.6046300000000002E-4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t="s">
        <v>43</v>
      </c>
    </row>
    <row r="76" spans="1:24" x14ac:dyDescent="0.25">
      <c r="A76" t="s">
        <v>316</v>
      </c>
      <c r="B76" t="s">
        <v>0</v>
      </c>
      <c r="C76" t="s">
        <v>2</v>
      </c>
      <c r="D76" t="s">
        <v>11</v>
      </c>
      <c r="E76" t="s">
        <v>2</v>
      </c>
      <c r="F76" t="s">
        <v>132</v>
      </c>
      <c r="G76">
        <v>0</v>
      </c>
      <c r="H76">
        <v>0</v>
      </c>
      <c r="I76">
        <v>0</v>
      </c>
      <c r="J76">
        <v>5.8329899999999997E-3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t="s">
        <v>43</v>
      </c>
    </row>
    <row r="77" spans="1:24" x14ac:dyDescent="0.25">
      <c r="A77" t="s">
        <v>316</v>
      </c>
      <c r="B77" t="s">
        <v>0</v>
      </c>
      <c r="C77" t="s">
        <v>2</v>
      </c>
      <c r="D77" t="s">
        <v>11</v>
      </c>
      <c r="E77" t="s">
        <v>2</v>
      </c>
      <c r="F77" t="s">
        <v>133</v>
      </c>
      <c r="G77">
        <v>0</v>
      </c>
      <c r="H77">
        <v>0</v>
      </c>
      <c r="I77">
        <v>0</v>
      </c>
      <c r="J77">
        <v>0</v>
      </c>
      <c r="K77">
        <v>0</v>
      </c>
      <c r="L77">
        <v>0.27228599999999997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t="s">
        <v>43</v>
      </c>
    </row>
    <row r="78" spans="1:24" x14ac:dyDescent="0.25">
      <c r="A78" t="s">
        <v>316</v>
      </c>
      <c r="B78" t="s">
        <v>0</v>
      </c>
      <c r="C78" t="s">
        <v>2</v>
      </c>
      <c r="D78" t="s">
        <v>11</v>
      </c>
      <c r="E78" t="s">
        <v>2</v>
      </c>
      <c r="F78" t="s">
        <v>134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0.22481400000000001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t="s">
        <v>43</v>
      </c>
    </row>
    <row r="79" spans="1:24" x14ac:dyDescent="0.25">
      <c r="A79" t="s">
        <v>316</v>
      </c>
      <c r="B79" t="s">
        <v>0</v>
      </c>
      <c r="C79" t="s">
        <v>2</v>
      </c>
      <c r="D79" t="s">
        <v>11</v>
      </c>
      <c r="E79" t="s">
        <v>2</v>
      </c>
      <c r="F79" t="s">
        <v>135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0.34982000000000002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t="s">
        <v>43</v>
      </c>
    </row>
    <row r="80" spans="1:24" x14ac:dyDescent="0.25">
      <c r="A80" t="s">
        <v>316</v>
      </c>
      <c r="B80" t="s">
        <v>0</v>
      </c>
      <c r="C80" t="s">
        <v>2</v>
      </c>
      <c r="D80" t="s">
        <v>11</v>
      </c>
      <c r="E80" t="s">
        <v>2</v>
      </c>
      <c r="F80" t="s">
        <v>136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0.44841999999999999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 t="s">
        <v>43</v>
      </c>
    </row>
    <row r="81" spans="1:24" x14ac:dyDescent="0.25">
      <c r="A81" t="s">
        <v>316</v>
      </c>
      <c r="B81" t="s">
        <v>0</v>
      </c>
      <c r="C81" t="s">
        <v>2</v>
      </c>
      <c r="D81" t="s">
        <v>11</v>
      </c>
      <c r="E81" t="s">
        <v>2</v>
      </c>
      <c r="F81" t="s">
        <v>137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0.76105199999999995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t="s">
        <v>43</v>
      </c>
    </row>
    <row r="82" spans="1:24" x14ac:dyDescent="0.25">
      <c r="A82" t="s">
        <v>316</v>
      </c>
      <c r="B82" t="s">
        <v>0</v>
      </c>
      <c r="C82" t="s">
        <v>2</v>
      </c>
      <c r="D82" t="s">
        <v>11</v>
      </c>
      <c r="E82" t="s">
        <v>2</v>
      </c>
      <c r="F82" t="s">
        <v>138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0.81957000000000002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 t="s">
        <v>43</v>
      </c>
    </row>
    <row r="83" spans="1:24" x14ac:dyDescent="0.25">
      <c r="A83" t="s">
        <v>316</v>
      </c>
      <c r="B83" t="s">
        <v>0</v>
      </c>
      <c r="C83" t="s">
        <v>2</v>
      </c>
      <c r="D83" t="s">
        <v>11</v>
      </c>
      <c r="E83" t="s">
        <v>2</v>
      </c>
      <c r="F83" t="s">
        <v>139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0.38214700000000001</v>
      </c>
      <c r="S83">
        <v>0</v>
      </c>
      <c r="T83">
        <v>0</v>
      </c>
      <c r="U83">
        <v>0</v>
      </c>
      <c r="V83">
        <v>0</v>
      </c>
      <c r="W83">
        <v>0</v>
      </c>
      <c r="X83" t="s">
        <v>43</v>
      </c>
    </row>
    <row r="84" spans="1:24" x14ac:dyDescent="0.25">
      <c r="A84" t="s">
        <v>316</v>
      </c>
      <c r="B84" t="s">
        <v>0</v>
      </c>
      <c r="C84" t="s">
        <v>2</v>
      </c>
      <c r="D84" t="s">
        <v>11</v>
      </c>
      <c r="E84" t="s">
        <v>2</v>
      </c>
      <c r="F84" t="s">
        <v>140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0.345142</v>
      </c>
      <c r="T84">
        <v>0</v>
      </c>
      <c r="U84">
        <v>0</v>
      </c>
      <c r="V84">
        <v>0</v>
      </c>
      <c r="W84">
        <v>0</v>
      </c>
      <c r="X84" t="s">
        <v>43</v>
      </c>
    </row>
    <row r="85" spans="1:24" x14ac:dyDescent="0.25">
      <c r="A85" t="s">
        <v>316</v>
      </c>
      <c r="B85" t="s">
        <v>0</v>
      </c>
      <c r="C85" t="s">
        <v>2</v>
      </c>
      <c r="D85" t="s">
        <v>11</v>
      </c>
      <c r="E85" t="s">
        <v>2</v>
      </c>
      <c r="F85" t="s">
        <v>141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0.40963100000000002</v>
      </c>
      <c r="U85">
        <v>0</v>
      </c>
      <c r="V85">
        <v>0</v>
      </c>
      <c r="W85">
        <v>0</v>
      </c>
      <c r="X85" t="s">
        <v>43</v>
      </c>
    </row>
    <row r="86" spans="1:24" x14ac:dyDescent="0.25">
      <c r="A86" t="s">
        <v>316</v>
      </c>
      <c r="B86" t="s">
        <v>0</v>
      </c>
      <c r="C86" t="s">
        <v>2</v>
      </c>
      <c r="D86" t="s">
        <v>11</v>
      </c>
      <c r="E86" t="s">
        <v>2</v>
      </c>
      <c r="F86" t="s">
        <v>142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0.400117</v>
      </c>
      <c r="V86">
        <v>0</v>
      </c>
      <c r="W86">
        <v>0</v>
      </c>
      <c r="X86" t="s">
        <v>43</v>
      </c>
    </row>
    <row r="87" spans="1:24" x14ac:dyDescent="0.25">
      <c r="A87" t="s">
        <v>316</v>
      </c>
      <c r="B87" t="s">
        <v>0</v>
      </c>
      <c r="C87" t="s">
        <v>2</v>
      </c>
      <c r="D87" t="s">
        <v>12</v>
      </c>
      <c r="E87" t="s">
        <v>2</v>
      </c>
      <c r="F87" t="s">
        <v>327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2">
        <v>1.85248E-4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43</v>
      </c>
    </row>
    <row r="88" spans="1:24" x14ac:dyDescent="0.25">
      <c r="A88" t="s">
        <v>316</v>
      </c>
      <c r="B88" t="s">
        <v>0</v>
      </c>
      <c r="C88" t="s">
        <v>2</v>
      </c>
      <c r="D88" t="s">
        <v>12</v>
      </c>
      <c r="E88" t="s">
        <v>2</v>
      </c>
      <c r="F88" t="s">
        <v>328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2">
        <v>1.192E-6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t="s">
        <v>43</v>
      </c>
    </row>
    <row r="89" spans="1:24" x14ac:dyDescent="0.25">
      <c r="A89" t="s">
        <v>316</v>
      </c>
      <c r="B89" t="s">
        <v>0</v>
      </c>
      <c r="C89" t="s">
        <v>2</v>
      </c>
      <c r="D89" t="s">
        <v>12</v>
      </c>
      <c r="E89" t="s">
        <v>2</v>
      </c>
      <c r="F89" t="s">
        <v>295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s="2">
        <v>5.2969899999999998E-8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43</v>
      </c>
    </row>
    <row r="90" spans="1:24" x14ac:dyDescent="0.25">
      <c r="A90" t="s">
        <v>316</v>
      </c>
      <c r="B90" t="s">
        <v>0</v>
      </c>
      <c r="C90" t="s">
        <v>2</v>
      </c>
      <c r="D90" t="s">
        <v>12</v>
      </c>
      <c r="E90" t="s">
        <v>2</v>
      </c>
      <c r="F90" t="s">
        <v>143</v>
      </c>
      <c r="G90">
        <v>0</v>
      </c>
      <c r="H90">
        <v>0</v>
      </c>
      <c r="I90">
        <v>0</v>
      </c>
      <c r="J90" s="2">
        <v>1.2332700000000001E-4</v>
      </c>
      <c r="K90" s="2">
        <v>1.2018099999999999E-4</v>
      </c>
      <c r="L90" s="2">
        <v>8.7715300000000004E-5</v>
      </c>
      <c r="M90" s="2">
        <v>7.3462799999999997E-5</v>
      </c>
      <c r="N90" s="2">
        <v>2.9054999999999999E-9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43</v>
      </c>
    </row>
    <row r="91" spans="1:24" x14ac:dyDescent="0.25">
      <c r="A91" t="s">
        <v>316</v>
      </c>
      <c r="B91" t="s">
        <v>0</v>
      </c>
      <c r="C91" t="s">
        <v>2</v>
      </c>
      <c r="D91" t="s">
        <v>12</v>
      </c>
      <c r="E91" t="s">
        <v>2</v>
      </c>
      <c r="F91" t="s">
        <v>144</v>
      </c>
      <c r="G91">
        <v>0</v>
      </c>
      <c r="H91">
        <v>0</v>
      </c>
      <c r="I91">
        <v>0</v>
      </c>
      <c r="J91">
        <v>0</v>
      </c>
      <c r="K91" s="2">
        <v>7.8020299999999996E-5</v>
      </c>
      <c r="L91" s="2">
        <v>5.7650299999999999E-5</v>
      </c>
      <c r="M91" s="2">
        <v>4.9046699999999999E-5</v>
      </c>
      <c r="N91" s="2">
        <v>2.1120300000000002E-9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43</v>
      </c>
    </row>
    <row r="92" spans="1:24" x14ac:dyDescent="0.25">
      <c r="A92" t="s">
        <v>316</v>
      </c>
      <c r="B92" t="s">
        <v>0</v>
      </c>
      <c r="C92" t="s">
        <v>2</v>
      </c>
      <c r="D92" t="s">
        <v>12</v>
      </c>
      <c r="E92" t="s">
        <v>2</v>
      </c>
      <c r="F92" t="s">
        <v>145</v>
      </c>
      <c r="G92">
        <v>0</v>
      </c>
      <c r="H92">
        <v>0</v>
      </c>
      <c r="I92">
        <v>0</v>
      </c>
      <c r="J92">
        <v>0</v>
      </c>
      <c r="K92">
        <v>0</v>
      </c>
      <c r="L92" s="2">
        <v>8.2825200000000004E-6</v>
      </c>
      <c r="M92" s="2">
        <v>5.4257700000000002E-6</v>
      </c>
      <c r="N92" s="2">
        <v>2.5155600000000003E-10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t="s">
        <v>43</v>
      </c>
    </row>
    <row r="93" spans="1:24" x14ac:dyDescent="0.25">
      <c r="A93" t="s">
        <v>316</v>
      </c>
      <c r="B93" t="s">
        <v>0</v>
      </c>
      <c r="C93" t="s">
        <v>2</v>
      </c>
      <c r="D93" t="s">
        <v>12</v>
      </c>
      <c r="E93" t="s">
        <v>2</v>
      </c>
      <c r="F93" t="s">
        <v>146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s="2">
        <v>1.14105E-5</v>
      </c>
      <c r="N93" s="2">
        <v>3.8798499999999998E-10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t="s">
        <v>43</v>
      </c>
    </row>
    <row r="94" spans="1:24" x14ac:dyDescent="0.25">
      <c r="A94" t="s">
        <v>316</v>
      </c>
      <c r="B94" t="s">
        <v>0</v>
      </c>
      <c r="C94" t="s">
        <v>2</v>
      </c>
      <c r="D94" t="s">
        <v>12</v>
      </c>
      <c r="E94" t="s">
        <v>2</v>
      </c>
      <c r="F94" t="s">
        <v>147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2">
        <v>1.0982299999999999E-6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t="s">
        <v>43</v>
      </c>
    </row>
    <row r="95" spans="1:24" x14ac:dyDescent="0.25">
      <c r="A95" t="s">
        <v>316</v>
      </c>
      <c r="B95" t="s">
        <v>0</v>
      </c>
      <c r="C95" t="s">
        <v>2</v>
      </c>
      <c r="D95" t="s">
        <v>12</v>
      </c>
      <c r="E95" t="s">
        <v>2</v>
      </c>
      <c r="F95" t="s">
        <v>155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t="s">
        <v>43</v>
      </c>
    </row>
    <row r="96" spans="1:24" x14ac:dyDescent="0.25">
      <c r="A96" t="s">
        <v>316</v>
      </c>
      <c r="B96" t="s">
        <v>0</v>
      </c>
      <c r="C96" t="s">
        <v>2</v>
      </c>
      <c r="D96" t="s">
        <v>12</v>
      </c>
      <c r="E96" t="s">
        <v>2</v>
      </c>
      <c r="F96" t="s">
        <v>156</v>
      </c>
      <c r="G96">
        <v>6.8025999999999998E-3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t="s">
        <v>43</v>
      </c>
    </row>
    <row r="97" spans="1:24" x14ac:dyDescent="0.25">
      <c r="A97" t="s">
        <v>316</v>
      </c>
      <c r="B97" t="s">
        <v>0</v>
      </c>
      <c r="C97" t="s">
        <v>2</v>
      </c>
      <c r="D97" t="s">
        <v>12</v>
      </c>
      <c r="E97" t="s">
        <v>2</v>
      </c>
      <c r="F97" t="s">
        <v>157</v>
      </c>
      <c r="G97">
        <v>0</v>
      </c>
      <c r="H97">
        <v>1.5734600000000001E-2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t="s">
        <v>43</v>
      </c>
    </row>
    <row r="98" spans="1:24" x14ac:dyDescent="0.25">
      <c r="A98" t="s">
        <v>316</v>
      </c>
      <c r="B98" t="s">
        <v>0</v>
      </c>
      <c r="C98" t="s">
        <v>2</v>
      </c>
      <c r="D98" t="s">
        <v>12</v>
      </c>
      <c r="E98" t="s">
        <v>2</v>
      </c>
      <c r="F98" t="s">
        <v>158</v>
      </c>
      <c r="G98">
        <v>0</v>
      </c>
      <c r="H98">
        <v>0</v>
      </c>
      <c r="I98">
        <v>7.1513499999999999E-3</v>
      </c>
      <c r="J98">
        <v>4.1784999999999999E-3</v>
      </c>
      <c r="K98">
        <v>4.3947700000000001E-3</v>
      </c>
      <c r="L98" s="2">
        <v>8.5376500000000004E-4</v>
      </c>
      <c r="M98" s="2">
        <v>4.6534400000000002E-4</v>
      </c>
      <c r="N98" s="2">
        <v>6.6754599999999996E-9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t="s">
        <v>43</v>
      </c>
    </row>
    <row r="99" spans="1:24" x14ac:dyDescent="0.25">
      <c r="A99" t="s">
        <v>316</v>
      </c>
      <c r="B99" t="s">
        <v>0</v>
      </c>
      <c r="C99" t="s">
        <v>2</v>
      </c>
      <c r="D99" t="s">
        <v>12</v>
      </c>
      <c r="E99" t="s">
        <v>2</v>
      </c>
      <c r="F99" t="s">
        <v>159</v>
      </c>
      <c r="G99">
        <v>0</v>
      </c>
      <c r="H99">
        <v>0</v>
      </c>
      <c r="I99">
        <v>0</v>
      </c>
      <c r="J99">
        <v>6.4288399999999999E-3</v>
      </c>
      <c r="K99">
        <v>6.3662399999999996E-3</v>
      </c>
      <c r="L99">
        <v>5.5782799999999997E-3</v>
      </c>
      <c r="M99">
        <v>5.1228999999999997E-3</v>
      </c>
      <c r="N99" s="2">
        <v>4.0326799999999998E-7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t="s">
        <v>43</v>
      </c>
    </row>
    <row r="100" spans="1:24" x14ac:dyDescent="0.25">
      <c r="A100" t="s">
        <v>316</v>
      </c>
      <c r="B100" t="s">
        <v>0</v>
      </c>
      <c r="C100" t="s">
        <v>2</v>
      </c>
      <c r="D100" t="s">
        <v>12</v>
      </c>
      <c r="E100" t="s">
        <v>2</v>
      </c>
      <c r="F100" t="s">
        <v>160</v>
      </c>
      <c r="G100">
        <v>0</v>
      </c>
      <c r="H100">
        <v>0</v>
      </c>
      <c r="I100">
        <v>0</v>
      </c>
      <c r="J100">
        <v>0</v>
      </c>
      <c r="K100">
        <v>2.3727700000000002E-3</v>
      </c>
      <c r="L100">
        <v>2.0927900000000002E-3</v>
      </c>
      <c r="M100">
        <v>1.93906E-3</v>
      </c>
      <c r="N100" s="2">
        <v>1.69636E-7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t="s">
        <v>43</v>
      </c>
    </row>
    <row r="101" spans="1:24" x14ac:dyDescent="0.25">
      <c r="A101" t="s">
        <v>316</v>
      </c>
      <c r="B101" t="s">
        <v>0</v>
      </c>
      <c r="C101" t="s">
        <v>2</v>
      </c>
      <c r="D101" t="s">
        <v>12</v>
      </c>
      <c r="E101" t="s">
        <v>2</v>
      </c>
      <c r="F101" t="s">
        <v>161</v>
      </c>
      <c r="G101">
        <v>0</v>
      </c>
      <c r="H101">
        <v>0</v>
      </c>
      <c r="I101">
        <v>0</v>
      </c>
      <c r="J101">
        <v>0</v>
      </c>
      <c r="K101">
        <v>0</v>
      </c>
      <c r="L101" s="2">
        <v>1.4806500000000001E-4</v>
      </c>
      <c r="M101" s="2">
        <v>1.2403800000000001E-4</v>
      </c>
      <c r="N101" s="2">
        <v>1.22227E-8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t="s">
        <v>43</v>
      </c>
    </row>
    <row r="102" spans="1:24" x14ac:dyDescent="0.25">
      <c r="A102" t="s">
        <v>316</v>
      </c>
      <c r="B102" t="s">
        <v>0</v>
      </c>
      <c r="C102" t="s">
        <v>2</v>
      </c>
      <c r="D102" t="s">
        <v>12</v>
      </c>
      <c r="E102" t="s">
        <v>2</v>
      </c>
      <c r="F102" t="s">
        <v>162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 s="2">
        <v>1.20461E-4</v>
      </c>
      <c r="N102" s="2">
        <v>1.1268E-8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t="s">
        <v>43</v>
      </c>
    </row>
    <row r="103" spans="1:24" x14ac:dyDescent="0.25">
      <c r="A103" t="s">
        <v>316</v>
      </c>
      <c r="B103" t="s">
        <v>0</v>
      </c>
      <c r="C103" t="s">
        <v>2</v>
      </c>
      <c r="D103" t="s">
        <v>12</v>
      </c>
      <c r="E103" t="s">
        <v>2</v>
      </c>
      <c r="F103" t="s">
        <v>163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2">
        <v>1.9825300000000001E-6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43</v>
      </c>
    </row>
    <row r="104" spans="1:24" x14ac:dyDescent="0.25">
      <c r="A104" t="s">
        <v>316</v>
      </c>
      <c r="B104" t="s">
        <v>0</v>
      </c>
      <c r="C104" t="s">
        <v>2</v>
      </c>
      <c r="D104" t="s">
        <v>13</v>
      </c>
      <c r="E104" t="s">
        <v>2</v>
      </c>
      <c r="F104" t="s">
        <v>171</v>
      </c>
      <c r="G104">
        <v>0</v>
      </c>
      <c r="H104">
        <v>0</v>
      </c>
      <c r="I104">
        <v>0</v>
      </c>
      <c r="J104" s="2">
        <v>3.8943299999999997E-5</v>
      </c>
      <c r="K104" s="2">
        <v>3.8943299999999997E-5</v>
      </c>
      <c r="L104" s="2">
        <v>3.8943299999999997E-5</v>
      </c>
      <c r="M104" s="2">
        <v>3.8943299999999997E-5</v>
      </c>
      <c r="N104" s="2">
        <v>3.8943299999999997E-5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t="s">
        <v>43</v>
      </c>
    </row>
    <row r="105" spans="1:24" x14ac:dyDescent="0.25">
      <c r="A105" t="s">
        <v>316</v>
      </c>
      <c r="B105" t="s">
        <v>0</v>
      </c>
      <c r="C105" t="s">
        <v>2</v>
      </c>
      <c r="D105" t="s">
        <v>13</v>
      </c>
      <c r="E105" t="s">
        <v>2</v>
      </c>
      <c r="F105" t="s">
        <v>172</v>
      </c>
      <c r="G105">
        <v>0</v>
      </c>
      <c r="H105">
        <v>0</v>
      </c>
      <c r="I105">
        <v>0</v>
      </c>
      <c r="J105">
        <v>0</v>
      </c>
      <c r="K105" s="2">
        <v>8.2209099999999995E-4</v>
      </c>
      <c r="L105" s="2">
        <v>8.2209099999999995E-4</v>
      </c>
      <c r="M105" s="2">
        <v>8.2209099999999995E-4</v>
      </c>
      <c r="N105" s="2">
        <v>8.2209099999999995E-4</v>
      </c>
      <c r="O105" s="2">
        <v>8.2209099999999995E-4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43</v>
      </c>
    </row>
    <row r="106" spans="1:24" x14ac:dyDescent="0.25">
      <c r="A106" t="s">
        <v>316</v>
      </c>
      <c r="B106" t="s">
        <v>0</v>
      </c>
      <c r="C106" t="s">
        <v>2</v>
      </c>
      <c r="D106" t="s">
        <v>13</v>
      </c>
      <c r="E106" t="s">
        <v>2</v>
      </c>
      <c r="F106" t="s">
        <v>173</v>
      </c>
      <c r="G106">
        <v>0</v>
      </c>
      <c r="H106">
        <v>0</v>
      </c>
      <c r="I106">
        <v>0</v>
      </c>
      <c r="J106">
        <v>0</v>
      </c>
      <c r="K106">
        <v>0</v>
      </c>
      <c r="L106" s="2">
        <v>3.80708E-4</v>
      </c>
      <c r="M106" s="2">
        <v>3.80708E-4</v>
      </c>
      <c r="N106" s="2">
        <v>3.80708E-4</v>
      </c>
      <c r="O106" s="2">
        <v>3.80708E-4</v>
      </c>
      <c r="P106" s="2">
        <v>3.80708E-4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t="s">
        <v>43</v>
      </c>
    </row>
    <row r="107" spans="1:24" x14ac:dyDescent="0.25">
      <c r="A107" t="s">
        <v>316</v>
      </c>
      <c r="B107" t="s">
        <v>0</v>
      </c>
      <c r="C107" t="s">
        <v>2</v>
      </c>
      <c r="D107" t="s">
        <v>13</v>
      </c>
      <c r="E107" t="s">
        <v>2</v>
      </c>
      <c r="F107" t="s">
        <v>174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1.0301900000000001E-3</v>
      </c>
      <c r="N107">
        <v>1.0301900000000001E-3</v>
      </c>
      <c r="O107">
        <v>1.0301900000000001E-3</v>
      </c>
      <c r="P107">
        <v>1.0301900000000001E-3</v>
      </c>
      <c r="Q107">
        <v>1.0301900000000001E-3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43</v>
      </c>
    </row>
    <row r="108" spans="1:24" x14ac:dyDescent="0.25">
      <c r="A108" t="s">
        <v>316</v>
      </c>
      <c r="B108" t="s">
        <v>0</v>
      </c>
      <c r="C108" t="s">
        <v>2</v>
      </c>
      <c r="D108" t="s">
        <v>13</v>
      </c>
      <c r="E108" t="s">
        <v>2</v>
      </c>
      <c r="F108" t="s">
        <v>175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3.7583899999999999E-3</v>
      </c>
      <c r="O108">
        <v>3.7583899999999999E-3</v>
      </c>
      <c r="P108">
        <v>3.7583899999999999E-3</v>
      </c>
      <c r="Q108">
        <v>3.7583899999999999E-3</v>
      </c>
      <c r="R108">
        <v>3.7583899999999999E-3</v>
      </c>
      <c r="S108">
        <v>0</v>
      </c>
      <c r="T108">
        <v>0</v>
      </c>
      <c r="U108">
        <v>0</v>
      </c>
      <c r="V108">
        <v>0</v>
      </c>
      <c r="W108">
        <v>0</v>
      </c>
      <c r="X108" t="s">
        <v>43</v>
      </c>
    </row>
    <row r="109" spans="1:24" x14ac:dyDescent="0.25">
      <c r="A109" t="s">
        <v>316</v>
      </c>
      <c r="B109" t="s">
        <v>0</v>
      </c>
      <c r="C109" t="s">
        <v>2</v>
      </c>
      <c r="D109" t="s">
        <v>13</v>
      </c>
      <c r="E109" t="s">
        <v>2</v>
      </c>
      <c r="F109" t="s">
        <v>176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5.9067499999999997E-3</v>
      </c>
      <c r="P109">
        <v>5.9067499999999997E-3</v>
      </c>
      <c r="Q109">
        <v>5.9067499999999997E-3</v>
      </c>
      <c r="R109">
        <v>5.9067499999999997E-3</v>
      </c>
      <c r="S109">
        <v>5.9067499999999997E-3</v>
      </c>
      <c r="T109">
        <v>0</v>
      </c>
      <c r="U109">
        <v>0</v>
      </c>
      <c r="V109">
        <v>0</v>
      </c>
      <c r="W109">
        <v>0</v>
      </c>
      <c r="X109" t="s">
        <v>43</v>
      </c>
    </row>
    <row r="110" spans="1:24" x14ac:dyDescent="0.25">
      <c r="A110" t="s">
        <v>316</v>
      </c>
      <c r="B110" t="s">
        <v>0</v>
      </c>
      <c r="C110" t="s">
        <v>2</v>
      </c>
      <c r="D110" t="s">
        <v>13</v>
      </c>
      <c r="E110" t="s">
        <v>2</v>
      </c>
      <c r="F110" t="s">
        <v>177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1.4396000000000001E-2</v>
      </c>
      <c r="Q110">
        <v>1.4396000000000001E-2</v>
      </c>
      <c r="R110">
        <v>1.4396000000000001E-2</v>
      </c>
      <c r="S110">
        <v>1.4396000000000001E-2</v>
      </c>
      <c r="T110">
        <v>1.4396000000000001E-2</v>
      </c>
      <c r="U110">
        <v>0</v>
      </c>
      <c r="V110">
        <v>0</v>
      </c>
      <c r="W110">
        <v>0</v>
      </c>
      <c r="X110" t="s">
        <v>43</v>
      </c>
    </row>
    <row r="111" spans="1:24" x14ac:dyDescent="0.25">
      <c r="A111" t="s">
        <v>316</v>
      </c>
      <c r="B111" t="s">
        <v>0</v>
      </c>
      <c r="C111" t="s">
        <v>2</v>
      </c>
      <c r="D111" t="s">
        <v>13</v>
      </c>
      <c r="E111" t="s">
        <v>2</v>
      </c>
      <c r="F111" t="s">
        <v>178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1.67794E-2</v>
      </c>
      <c r="R111">
        <v>1.67794E-2</v>
      </c>
      <c r="S111">
        <v>1.67794E-2</v>
      </c>
      <c r="T111">
        <v>1.67794E-2</v>
      </c>
      <c r="U111">
        <v>1.67794E-2</v>
      </c>
      <c r="V111">
        <v>0</v>
      </c>
      <c r="W111">
        <v>0</v>
      </c>
      <c r="X111" t="s">
        <v>43</v>
      </c>
    </row>
    <row r="112" spans="1:24" x14ac:dyDescent="0.25">
      <c r="A112" t="s">
        <v>316</v>
      </c>
      <c r="B112" t="s">
        <v>0</v>
      </c>
      <c r="C112" t="s">
        <v>2</v>
      </c>
      <c r="D112" t="s">
        <v>13</v>
      </c>
      <c r="E112" t="s">
        <v>2</v>
      </c>
      <c r="F112" t="s">
        <v>179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1.07601E-2</v>
      </c>
      <c r="S112">
        <v>1.07601E-2</v>
      </c>
      <c r="T112">
        <v>1.07601E-2</v>
      </c>
      <c r="U112">
        <v>1.07601E-2</v>
      </c>
      <c r="V112">
        <v>0</v>
      </c>
      <c r="W112">
        <v>0</v>
      </c>
      <c r="X112" t="s">
        <v>43</v>
      </c>
    </row>
    <row r="113" spans="1:24" x14ac:dyDescent="0.25">
      <c r="A113" t="s">
        <v>316</v>
      </c>
      <c r="B113" t="s">
        <v>0</v>
      </c>
      <c r="C113" t="s">
        <v>2</v>
      </c>
      <c r="D113" t="s">
        <v>13</v>
      </c>
      <c r="E113" t="s">
        <v>2</v>
      </c>
      <c r="F113" t="s">
        <v>180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1.18986E-2</v>
      </c>
      <c r="T113">
        <v>1.18986E-2</v>
      </c>
      <c r="U113">
        <v>1.18986E-2</v>
      </c>
      <c r="V113">
        <v>0</v>
      </c>
      <c r="W113">
        <v>0</v>
      </c>
      <c r="X113" t="s">
        <v>43</v>
      </c>
    </row>
    <row r="114" spans="1:24" x14ac:dyDescent="0.25">
      <c r="A114" t="s">
        <v>316</v>
      </c>
      <c r="B114" t="s">
        <v>0</v>
      </c>
      <c r="C114" t="s">
        <v>2</v>
      </c>
      <c r="D114" t="s">
        <v>13</v>
      </c>
      <c r="E114" t="s">
        <v>2</v>
      </c>
      <c r="F114" t="s">
        <v>181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1.9133399999999998E-2</v>
      </c>
      <c r="U114">
        <v>1.9133399999999998E-2</v>
      </c>
      <c r="V114">
        <v>0</v>
      </c>
      <c r="W114">
        <v>0</v>
      </c>
      <c r="X114" t="s">
        <v>43</v>
      </c>
    </row>
    <row r="115" spans="1:24" x14ac:dyDescent="0.25">
      <c r="A115" t="s">
        <v>316</v>
      </c>
      <c r="B115" t="s">
        <v>0</v>
      </c>
      <c r="C115" t="s">
        <v>2</v>
      </c>
      <c r="D115" t="s">
        <v>13</v>
      </c>
      <c r="E115" t="s">
        <v>2</v>
      </c>
      <c r="F115" t="s">
        <v>182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2.1741799999999999E-2</v>
      </c>
      <c r="V115">
        <v>0</v>
      </c>
      <c r="W115">
        <v>0</v>
      </c>
      <c r="X115" t="s">
        <v>43</v>
      </c>
    </row>
    <row r="116" spans="1:24" x14ac:dyDescent="0.25">
      <c r="A116" t="s">
        <v>316</v>
      </c>
      <c r="B116" t="s">
        <v>0</v>
      </c>
      <c r="C116" t="s">
        <v>2</v>
      </c>
      <c r="D116" t="s">
        <v>13</v>
      </c>
      <c r="E116" t="s">
        <v>2</v>
      </c>
      <c r="F116" t="s">
        <v>183</v>
      </c>
      <c r="G116">
        <v>0</v>
      </c>
      <c r="H116">
        <v>0</v>
      </c>
      <c r="I116">
        <v>0</v>
      </c>
      <c r="J116">
        <v>0</v>
      </c>
      <c r="K116">
        <v>0</v>
      </c>
      <c r="L116" s="2">
        <v>7.6537799999999998E-6</v>
      </c>
      <c r="M116" s="2">
        <v>7.6537799999999998E-6</v>
      </c>
      <c r="N116" s="2">
        <v>7.6537799999999998E-6</v>
      </c>
      <c r="O116" s="2">
        <v>7.6537799999999998E-6</v>
      </c>
      <c r="P116" s="2">
        <v>7.6537799999999998E-6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t="s">
        <v>43</v>
      </c>
    </row>
    <row r="117" spans="1:24" x14ac:dyDescent="0.25">
      <c r="A117" t="s">
        <v>316</v>
      </c>
      <c r="B117" t="s">
        <v>0</v>
      </c>
      <c r="C117" t="s">
        <v>2</v>
      </c>
      <c r="D117" t="s">
        <v>13</v>
      </c>
      <c r="E117" t="s">
        <v>2</v>
      </c>
      <c r="F117" t="s">
        <v>184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 s="2">
        <v>2.6360399999999999E-5</v>
      </c>
      <c r="N117" s="2">
        <v>2.6360399999999999E-5</v>
      </c>
      <c r="O117" s="2">
        <v>2.6360399999999999E-5</v>
      </c>
      <c r="P117" s="2">
        <v>2.6360399999999999E-5</v>
      </c>
      <c r="Q117" s="2">
        <v>2.6360399999999999E-5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t="s">
        <v>43</v>
      </c>
    </row>
    <row r="118" spans="1:24" x14ac:dyDescent="0.25">
      <c r="A118" t="s">
        <v>316</v>
      </c>
      <c r="B118" t="s">
        <v>0</v>
      </c>
      <c r="C118" t="s">
        <v>2</v>
      </c>
      <c r="D118" t="s">
        <v>13</v>
      </c>
      <c r="E118" t="s">
        <v>2</v>
      </c>
      <c r="F118" t="s">
        <v>185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 s="2">
        <v>1.0047000000000001E-4</v>
      </c>
      <c r="O118" s="2">
        <v>1.0047000000000001E-4</v>
      </c>
      <c r="P118" s="2">
        <v>1.0047000000000001E-4</v>
      </c>
      <c r="Q118" s="2">
        <v>1.0047000000000001E-4</v>
      </c>
      <c r="R118" s="2">
        <v>1.0047000000000001E-4</v>
      </c>
      <c r="S118">
        <v>0</v>
      </c>
      <c r="T118">
        <v>0</v>
      </c>
      <c r="U118">
        <v>0</v>
      </c>
      <c r="V118">
        <v>0</v>
      </c>
      <c r="W118">
        <v>0</v>
      </c>
      <c r="X118" t="s">
        <v>43</v>
      </c>
    </row>
    <row r="119" spans="1:24" x14ac:dyDescent="0.25">
      <c r="A119" t="s">
        <v>316</v>
      </c>
      <c r="B119" t="s">
        <v>0</v>
      </c>
      <c r="C119" t="s">
        <v>2</v>
      </c>
      <c r="D119" t="s">
        <v>13</v>
      </c>
      <c r="E119" t="s">
        <v>2</v>
      </c>
      <c r="F119" t="s">
        <v>186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2">
        <v>1.7744000000000001E-4</v>
      </c>
      <c r="P119" s="2">
        <v>1.7744000000000001E-4</v>
      </c>
      <c r="Q119" s="2">
        <v>1.7744000000000001E-4</v>
      </c>
      <c r="R119" s="2">
        <v>1.7744000000000001E-4</v>
      </c>
      <c r="S119" s="2">
        <v>1.7744000000000001E-4</v>
      </c>
      <c r="T119">
        <v>0</v>
      </c>
      <c r="U119">
        <v>0</v>
      </c>
      <c r="V119">
        <v>0</v>
      </c>
      <c r="W119">
        <v>0</v>
      </c>
      <c r="X119" t="s">
        <v>43</v>
      </c>
    </row>
    <row r="120" spans="1:24" x14ac:dyDescent="0.25">
      <c r="A120" t="s">
        <v>316</v>
      </c>
      <c r="B120" t="s">
        <v>0</v>
      </c>
      <c r="C120" t="s">
        <v>2</v>
      </c>
      <c r="D120" t="s">
        <v>13</v>
      </c>
      <c r="E120" t="s">
        <v>2</v>
      </c>
      <c r="F120" t="s">
        <v>187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s="2">
        <v>4.90407E-4</v>
      </c>
      <c r="Q120" s="2">
        <v>4.90407E-4</v>
      </c>
      <c r="R120" s="2">
        <v>4.90407E-4</v>
      </c>
      <c r="S120" s="2">
        <v>4.90407E-4</v>
      </c>
      <c r="T120" s="2">
        <v>4.90407E-4</v>
      </c>
      <c r="U120">
        <v>0</v>
      </c>
      <c r="V120">
        <v>0</v>
      </c>
      <c r="W120">
        <v>0</v>
      </c>
      <c r="X120" t="s">
        <v>43</v>
      </c>
    </row>
    <row r="121" spans="1:24" x14ac:dyDescent="0.25">
      <c r="A121" t="s">
        <v>316</v>
      </c>
      <c r="B121" t="s">
        <v>0</v>
      </c>
      <c r="C121" t="s">
        <v>2</v>
      </c>
      <c r="D121" t="s">
        <v>13</v>
      </c>
      <c r="E121" t="s">
        <v>2</v>
      </c>
      <c r="F121" t="s">
        <v>188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2">
        <v>7.0287500000000005E-4</v>
      </c>
      <c r="R121" s="2">
        <v>7.0287500000000005E-4</v>
      </c>
      <c r="S121" s="2">
        <v>7.0287500000000005E-4</v>
      </c>
      <c r="T121" s="2">
        <v>7.0287500000000005E-4</v>
      </c>
      <c r="U121" s="2">
        <v>7.0287500000000005E-4</v>
      </c>
      <c r="V121">
        <v>0</v>
      </c>
      <c r="W121">
        <v>0</v>
      </c>
      <c r="X121" t="s">
        <v>43</v>
      </c>
    </row>
    <row r="122" spans="1:24" x14ac:dyDescent="0.25">
      <c r="A122" t="s">
        <v>316</v>
      </c>
      <c r="B122" t="s">
        <v>0</v>
      </c>
      <c r="C122" t="s">
        <v>2</v>
      </c>
      <c r="D122" t="s">
        <v>13</v>
      </c>
      <c r="E122" t="s">
        <v>2</v>
      </c>
      <c r="F122" t="s">
        <v>189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2">
        <v>4.3549000000000002E-4</v>
      </c>
      <c r="S122" s="2">
        <v>4.3549000000000002E-4</v>
      </c>
      <c r="T122" s="2">
        <v>4.3549000000000002E-4</v>
      </c>
      <c r="U122" s="2">
        <v>4.3549000000000002E-4</v>
      </c>
      <c r="V122">
        <v>0</v>
      </c>
      <c r="W122">
        <v>0</v>
      </c>
      <c r="X122" t="s">
        <v>43</v>
      </c>
    </row>
    <row r="123" spans="1:24" x14ac:dyDescent="0.25">
      <c r="A123" t="s">
        <v>316</v>
      </c>
      <c r="B123" t="s">
        <v>0</v>
      </c>
      <c r="C123" t="s">
        <v>2</v>
      </c>
      <c r="D123" t="s">
        <v>13</v>
      </c>
      <c r="E123" t="s">
        <v>2</v>
      </c>
      <c r="F123" t="s">
        <v>190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2">
        <v>4.6135799999999998E-4</v>
      </c>
      <c r="T123" s="2">
        <v>4.6135799999999998E-4</v>
      </c>
      <c r="U123" s="2">
        <v>4.6135799999999998E-4</v>
      </c>
      <c r="V123">
        <v>0</v>
      </c>
      <c r="W123">
        <v>0</v>
      </c>
      <c r="X123" t="s">
        <v>43</v>
      </c>
    </row>
    <row r="124" spans="1:24" x14ac:dyDescent="0.25">
      <c r="A124" t="s">
        <v>316</v>
      </c>
      <c r="B124" t="s">
        <v>0</v>
      </c>
      <c r="C124" t="s">
        <v>2</v>
      </c>
      <c r="D124" t="s">
        <v>13</v>
      </c>
      <c r="E124" t="s">
        <v>2</v>
      </c>
      <c r="F124" t="s">
        <v>191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2">
        <v>6.9906299999999998E-4</v>
      </c>
      <c r="U124" s="2">
        <v>6.9906299999999998E-4</v>
      </c>
      <c r="V124">
        <v>0</v>
      </c>
      <c r="W124">
        <v>0</v>
      </c>
      <c r="X124" t="s">
        <v>43</v>
      </c>
    </row>
    <row r="125" spans="1:24" x14ac:dyDescent="0.25">
      <c r="A125" t="s">
        <v>316</v>
      </c>
      <c r="B125" t="s">
        <v>0</v>
      </c>
      <c r="C125" t="s">
        <v>2</v>
      </c>
      <c r="D125" t="s">
        <v>13</v>
      </c>
      <c r="E125" t="s">
        <v>2</v>
      </c>
      <c r="F125" t="s">
        <v>192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s="2">
        <v>8.1488800000000005E-4</v>
      </c>
      <c r="V125">
        <v>0</v>
      </c>
      <c r="W125">
        <v>0</v>
      </c>
      <c r="X125" t="s">
        <v>43</v>
      </c>
    </row>
    <row r="126" spans="1:24" x14ac:dyDescent="0.25">
      <c r="A126" t="s">
        <v>316</v>
      </c>
      <c r="B126" t="s">
        <v>0</v>
      </c>
      <c r="C126" t="s">
        <v>2</v>
      </c>
      <c r="D126" t="s">
        <v>13</v>
      </c>
      <c r="E126" t="s">
        <v>2</v>
      </c>
      <c r="F126" t="s">
        <v>193</v>
      </c>
      <c r="G126">
        <v>0</v>
      </c>
      <c r="H126" s="2">
        <v>1.8000900000000001E-6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 t="s">
        <v>43</v>
      </c>
    </row>
    <row r="127" spans="1:24" x14ac:dyDescent="0.25">
      <c r="A127" t="s">
        <v>316</v>
      </c>
      <c r="B127" t="s">
        <v>0</v>
      </c>
      <c r="C127" t="s">
        <v>2</v>
      </c>
      <c r="D127" t="s">
        <v>13</v>
      </c>
      <c r="E127" t="s">
        <v>2</v>
      </c>
      <c r="F127" t="s">
        <v>194</v>
      </c>
      <c r="G127">
        <v>0</v>
      </c>
      <c r="H127">
        <v>0</v>
      </c>
      <c r="I127" s="2">
        <v>4.0338600000000002E-6</v>
      </c>
      <c r="J127" s="2">
        <v>4.0338600000000002E-6</v>
      </c>
      <c r="K127" s="2">
        <v>4.0338600000000002E-6</v>
      </c>
      <c r="L127" s="2">
        <v>4.0338600000000002E-6</v>
      </c>
      <c r="M127" s="2">
        <v>4.0338600000000002E-6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t="s">
        <v>43</v>
      </c>
    </row>
    <row r="128" spans="1:24" x14ac:dyDescent="0.25">
      <c r="A128" t="s">
        <v>316</v>
      </c>
      <c r="B128" t="s">
        <v>0</v>
      </c>
      <c r="C128" t="s">
        <v>2</v>
      </c>
      <c r="D128" t="s">
        <v>13</v>
      </c>
      <c r="E128" t="s">
        <v>2</v>
      </c>
      <c r="F128" t="s">
        <v>195</v>
      </c>
      <c r="G128">
        <v>0</v>
      </c>
      <c r="H128">
        <v>0</v>
      </c>
      <c r="I128">
        <v>0</v>
      </c>
      <c r="J128">
        <v>7.7512500000000003E-3</v>
      </c>
      <c r="K128">
        <v>7.7512500000000003E-3</v>
      </c>
      <c r="L128">
        <v>7.7512500000000003E-3</v>
      </c>
      <c r="M128">
        <v>7.7512500000000003E-3</v>
      </c>
      <c r="N128">
        <v>7.7512500000000003E-3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43</v>
      </c>
    </row>
    <row r="129" spans="1:24" x14ac:dyDescent="0.25">
      <c r="A129" t="s">
        <v>316</v>
      </c>
      <c r="B129" t="s">
        <v>0</v>
      </c>
      <c r="C129" t="s">
        <v>2</v>
      </c>
      <c r="D129" t="s">
        <v>13</v>
      </c>
      <c r="E129" t="s">
        <v>2</v>
      </c>
      <c r="F129" t="s">
        <v>196</v>
      </c>
      <c r="G129">
        <v>0</v>
      </c>
      <c r="H129">
        <v>0</v>
      </c>
      <c r="I129">
        <v>0</v>
      </c>
      <c r="J129">
        <v>0</v>
      </c>
      <c r="K129">
        <v>7.8205199999999992E-3</v>
      </c>
      <c r="L129">
        <v>7.8205199999999992E-3</v>
      </c>
      <c r="M129">
        <v>7.8205199999999992E-3</v>
      </c>
      <c r="N129">
        <v>7.8205199999999992E-3</v>
      </c>
      <c r="O129">
        <v>7.8205199999999992E-3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 t="s">
        <v>43</v>
      </c>
    </row>
    <row r="130" spans="1:24" x14ac:dyDescent="0.25">
      <c r="A130" t="s">
        <v>316</v>
      </c>
      <c r="B130" t="s">
        <v>0</v>
      </c>
      <c r="C130" t="s">
        <v>2</v>
      </c>
      <c r="D130" t="s">
        <v>13</v>
      </c>
      <c r="E130" t="s">
        <v>2</v>
      </c>
      <c r="F130" t="s">
        <v>197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0.14277200000000001</v>
      </c>
      <c r="M130">
        <v>0.14277200000000001</v>
      </c>
      <c r="N130">
        <v>0.14277200000000001</v>
      </c>
      <c r="O130">
        <v>0.14277200000000001</v>
      </c>
      <c r="P130">
        <v>0.14277200000000001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43</v>
      </c>
    </row>
    <row r="131" spans="1:24" x14ac:dyDescent="0.25">
      <c r="A131" t="s">
        <v>316</v>
      </c>
      <c r="B131" t="s">
        <v>0</v>
      </c>
      <c r="C131" t="s">
        <v>2</v>
      </c>
      <c r="D131" t="s">
        <v>13</v>
      </c>
      <c r="E131" t="s">
        <v>2</v>
      </c>
      <c r="F131" t="s">
        <v>198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0.31008799999999997</v>
      </c>
      <c r="N131">
        <v>0.31008799999999997</v>
      </c>
      <c r="O131">
        <v>0.31008799999999997</v>
      </c>
      <c r="P131">
        <v>0.31008799999999997</v>
      </c>
      <c r="Q131">
        <v>0.31008799999999997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t="s">
        <v>43</v>
      </c>
    </row>
    <row r="132" spans="1:24" x14ac:dyDescent="0.25">
      <c r="A132" t="s">
        <v>316</v>
      </c>
      <c r="B132" t="s">
        <v>0</v>
      </c>
      <c r="C132" t="s">
        <v>2</v>
      </c>
      <c r="D132" t="s">
        <v>13</v>
      </c>
      <c r="E132" t="s">
        <v>2</v>
      </c>
      <c r="F132" t="s">
        <v>199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0.88897499999999996</v>
      </c>
      <c r="O132">
        <v>0.88897499999999996</v>
      </c>
      <c r="P132">
        <v>0.88897499999999996</v>
      </c>
      <c r="Q132">
        <v>0.88897499999999996</v>
      </c>
      <c r="R132">
        <v>0.88897499999999996</v>
      </c>
      <c r="S132">
        <v>0</v>
      </c>
      <c r="T132">
        <v>0</v>
      </c>
      <c r="U132">
        <v>0</v>
      </c>
      <c r="V132">
        <v>0</v>
      </c>
      <c r="W132">
        <v>0</v>
      </c>
      <c r="X132" t="s">
        <v>43</v>
      </c>
    </row>
    <row r="133" spans="1:24" x14ac:dyDescent="0.25">
      <c r="A133" t="s">
        <v>316</v>
      </c>
      <c r="B133" t="s">
        <v>0</v>
      </c>
      <c r="C133" t="s">
        <v>2</v>
      </c>
      <c r="D133" t="s">
        <v>13</v>
      </c>
      <c r="E133" t="s">
        <v>2</v>
      </c>
      <c r="F133" t="s">
        <v>200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1.19801</v>
      </c>
      <c r="P133">
        <v>1.19801</v>
      </c>
      <c r="Q133">
        <v>1.19801</v>
      </c>
      <c r="R133">
        <v>1.19801</v>
      </c>
      <c r="S133">
        <v>1.19801</v>
      </c>
      <c r="T133">
        <v>0</v>
      </c>
      <c r="U133">
        <v>0</v>
      </c>
      <c r="V133">
        <v>0</v>
      </c>
      <c r="W133">
        <v>0</v>
      </c>
      <c r="X133" t="s">
        <v>43</v>
      </c>
    </row>
    <row r="134" spans="1:24" x14ac:dyDescent="0.25">
      <c r="A134" t="s">
        <v>316</v>
      </c>
      <c r="B134" t="s">
        <v>0</v>
      </c>
      <c r="C134" t="s">
        <v>2</v>
      </c>
      <c r="D134" t="s">
        <v>13</v>
      </c>
      <c r="E134" t="s">
        <v>2</v>
      </c>
      <c r="F134" t="s">
        <v>201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1.7171000000000001</v>
      </c>
      <c r="Q134">
        <v>1.7171000000000001</v>
      </c>
      <c r="R134">
        <v>1.7171000000000001</v>
      </c>
      <c r="S134">
        <v>1.7171000000000001</v>
      </c>
      <c r="T134">
        <v>1.7171000000000001</v>
      </c>
      <c r="U134">
        <v>0</v>
      </c>
      <c r="V134">
        <v>0</v>
      </c>
      <c r="W134">
        <v>0</v>
      </c>
      <c r="X134" t="s">
        <v>43</v>
      </c>
    </row>
    <row r="135" spans="1:24" x14ac:dyDescent="0.25">
      <c r="A135" t="s">
        <v>316</v>
      </c>
      <c r="B135" t="s">
        <v>0</v>
      </c>
      <c r="C135" t="s">
        <v>2</v>
      </c>
      <c r="D135" t="s">
        <v>13</v>
      </c>
      <c r="E135" t="s">
        <v>2</v>
      </c>
      <c r="F135" t="s">
        <v>202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1.93275</v>
      </c>
      <c r="R135">
        <v>1.93275</v>
      </c>
      <c r="S135">
        <v>1.93275</v>
      </c>
      <c r="T135">
        <v>1.93275</v>
      </c>
      <c r="U135">
        <v>1.93275</v>
      </c>
      <c r="V135">
        <v>0</v>
      </c>
      <c r="W135">
        <v>0</v>
      </c>
      <c r="X135" t="s">
        <v>43</v>
      </c>
    </row>
    <row r="136" spans="1:24" x14ac:dyDescent="0.25">
      <c r="A136" t="s">
        <v>316</v>
      </c>
      <c r="B136" t="s">
        <v>0</v>
      </c>
      <c r="C136" t="s">
        <v>2</v>
      </c>
      <c r="D136" t="s">
        <v>13</v>
      </c>
      <c r="E136" t="s">
        <v>2</v>
      </c>
      <c r="F136" t="s">
        <v>203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0.86955000000000005</v>
      </c>
      <c r="S136">
        <v>0.86955000000000005</v>
      </c>
      <c r="T136">
        <v>0.86955000000000005</v>
      </c>
      <c r="U136">
        <v>0.86955000000000005</v>
      </c>
      <c r="V136">
        <v>0</v>
      </c>
      <c r="W136">
        <v>0</v>
      </c>
      <c r="X136" t="s">
        <v>43</v>
      </c>
    </row>
    <row r="137" spans="1:24" x14ac:dyDescent="0.25">
      <c r="A137" t="s">
        <v>316</v>
      </c>
      <c r="B137" t="s">
        <v>0</v>
      </c>
      <c r="C137" t="s">
        <v>2</v>
      </c>
      <c r="D137" t="s">
        <v>13</v>
      </c>
      <c r="E137" t="s">
        <v>2</v>
      </c>
      <c r="F137" t="s">
        <v>204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0.83391300000000002</v>
      </c>
      <c r="T137">
        <v>0.83391300000000002</v>
      </c>
      <c r="U137">
        <v>0.83391300000000002</v>
      </c>
      <c r="V137">
        <v>0</v>
      </c>
      <c r="W137">
        <v>0</v>
      </c>
      <c r="X137" t="s">
        <v>43</v>
      </c>
    </row>
    <row r="138" spans="1:24" x14ac:dyDescent="0.25">
      <c r="A138" t="s">
        <v>316</v>
      </c>
      <c r="B138" t="s">
        <v>0</v>
      </c>
      <c r="C138" t="s">
        <v>2</v>
      </c>
      <c r="D138" t="s">
        <v>13</v>
      </c>
      <c r="E138" t="s">
        <v>2</v>
      </c>
      <c r="F138" t="s">
        <v>205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0.91883099999999995</v>
      </c>
      <c r="U138">
        <v>0.91883099999999995</v>
      </c>
      <c r="V138">
        <v>0</v>
      </c>
      <c r="W138">
        <v>0</v>
      </c>
      <c r="X138" t="s">
        <v>43</v>
      </c>
    </row>
    <row r="139" spans="1:24" x14ac:dyDescent="0.25">
      <c r="A139" t="s">
        <v>316</v>
      </c>
      <c r="B139" t="s">
        <v>0</v>
      </c>
      <c r="C139" t="s">
        <v>2</v>
      </c>
      <c r="D139" t="s">
        <v>13</v>
      </c>
      <c r="E139" t="s">
        <v>2</v>
      </c>
      <c r="F139" t="s">
        <v>206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0.911138</v>
      </c>
      <c r="V139">
        <v>0</v>
      </c>
      <c r="W139">
        <v>0</v>
      </c>
      <c r="X139" t="s">
        <v>43</v>
      </c>
    </row>
    <row r="140" spans="1:24" x14ac:dyDescent="0.25">
      <c r="A140" t="s">
        <v>316</v>
      </c>
      <c r="B140" t="s">
        <v>0</v>
      </c>
      <c r="C140" t="s">
        <v>2</v>
      </c>
      <c r="D140" t="s">
        <v>13</v>
      </c>
      <c r="E140" t="s">
        <v>2</v>
      </c>
      <c r="F140" t="s">
        <v>207</v>
      </c>
      <c r="G140">
        <v>0</v>
      </c>
      <c r="H140">
        <v>0</v>
      </c>
      <c r="I140">
        <v>0</v>
      </c>
      <c r="J140" s="2">
        <v>2.0428500000000001E-7</v>
      </c>
      <c r="K140" s="2">
        <v>2.0428500000000001E-7</v>
      </c>
      <c r="L140" s="2">
        <v>2.0428500000000001E-7</v>
      </c>
      <c r="M140" s="2">
        <v>2.0428500000000001E-7</v>
      </c>
      <c r="N140" s="2">
        <v>2.0428500000000001E-7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 t="s">
        <v>43</v>
      </c>
    </row>
    <row r="141" spans="1:24" x14ac:dyDescent="0.25">
      <c r="A141" t="s">
        <v>316</v>
      </c>
      <c r="B141" t="s">
        <v>0</v>
      </c>
      <c r="C141" t="s">
        <v>2</v>
      </c>
      <c r="D141" t="s">
        <v>13</v>
      </c>
      <c r="E141" t="s">
        <v>2</v>
      </c>
      <c r="F141" t="s">
        <v>208</v>
      </c>
      <c r="G141">
        <v>0</v>
      </c>
      <c r="H141">
        <v>0</v>
      </c>
      <c r="I141">
        <v>0</v>
      </c>
      <c r="J141">
        <v>0</v>
      </c>
      <c r="K141" s="2">
        <v>5.4743299999999998E-6</v>
      </c>
      <c r="L141" s="2">
        <v>5.4743299999999998E-6</v>
      </c>
      <c r="M141" s="2">
        <v>5.4743299999999998E-6</v>
      </c>
      <c r="N141" s="2">
        <v>5.4743299999999998E-6</v>
      </c>
      <c r="O141" s="2">
        <v>5.4743299999999998E-6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 t="s">
        <v>43</v>
      </c>
    </row>
    <row r="142" spans="1:24" x14ac:dyDescent="0.25">
      <c r="A142" t="s">
        <v>316</v>
      </c>
      <c r="B142" t="s">
        <v>0</v>
      </c>
      <c r="C142" t="s">
        <v>2</v>
      </c>
      <c r="D142" t="s">
        <v>13</v>
      </c>
      <c r="E142" t="s">
        <v>2</v>
      </c>
      <c r="F142" t="s">
        <v>209</v>
      </c>
      <c r="G142">
        <v>0</v>
      </c>
      <c r="H142">
        <v>0</v>
      </c>
      <c r="I142">
        <v>0</v>
      </c>
      <c r="J142">
        <v>0</v>
      </c>
      <c r="K142">
        <v>0</v>
      </c>
      <c r="L142" s="2">
        <v>5.8706899999999995E-7</v>
      </c>
      <c r="M142" s="2">
        <v>5.8706899999999995E-7</v>
      </c>
      <c r="N142" s="2">
        <v>5.8706899999999995E-7</v>
      </c>
      <c r="O142" s="2">
        <v>5.8706899999999995E-7</v>
      </c>
      <c r="P142" s="2">
        <v>5.8706899999999995E-7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t="s">
        <v>43</v>
      </c>
    </row>
    <row r="143" spans="1:24" x14ac:dyDescent="0.25">
      <c r="A143" t="s">
        <v>316</v>
      </c>
      <c r="B143" t="s">
        <v>0</v>
      </c>
      <c r="C143" t="s">
        <v>2</v>
      </c>
      <c r="D143" t="s">
        <v>13</v>
      </c>
      <c r="E143" t="s">
        <v>2</v>
      </c>
      <c r="F143" t="s">
        <v>210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s="2">
        <v>9.0244299999999995E-7</v>
      </c>
      <c r="N143" s="2">
        <v>9.0244299999999995E-7</v>
      </c>
      <c r="O143" s="2">
        <v>9.0244299999999995E-7</v>
      </c>
      <c r="P143" s="2">
        <v>9.0244299999999995E-7</v>
      </c>
      <c r="Q143" s="2">
        <v>9.0244299999999995E-7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 t="s">
        <v>43</v>
      </c>
    </row>
    <row r="144" spans="1:24" x14ac:dyDescent="0.25">
      <c r="A144" t="s">
        <v>316</v>
      </c>
      <c r="B144" t="s">
        <v>0</v>
      </c>
      <c r="C144" t="s">
        <v>2</v>
      </c>
      <c r="D144" t="s">
        <v>13</v>
      </c>
      <c r="E144" t="s">
        <v>2</v>
      </c>
      <c r="F144" t="s">
        <v>211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s="2">
        <v>2.1005500000000002E-6</v>
      </c>
      <c r="O144" s="2">
        <v>2.1005500000000002E-6</v>
      </c>
      <c r="P144" s="2">
        <v>2.1005500000000002E-6</v>
      </c>
      <c r="Q144" s="2">
        <v>2.1005500000000002E-6</v>
      </c>
      <c r="R144" s="2">
        <v>2.1005500000000002E-6</v>
      </c>
      <c r="S144">
        <v>0</v>
      </c>
      <c r="T144">
        <v>0</v>
      </c>
      <c r="U144">
        <v>0</v>
      </c>
      <c r="V144">
        <v>0</v>
      </c>
      <c r="W144">
        <v>0</v>
      </c>
      <c r="X144" t="s">
        <v>43</v>
      </c>
    </row>
    <row r="145" spans="1:24" x14ac:dyDescent="0.25">
      <c r="A145" t="s">
        <v>316</v>
      </c>
      <c r="B145" t="s">
        <v>0</v>
      </c>
      <c r="C145" t="s">
        <v>2</v>
      </c>
      <c r="D145" t="s">
        <v>13</v>
      </c>
      <c r="E145" t="s">
        <v>2</v>
      </c>
      <c r="F145" t="s">
        <v>212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s="2">
        <v>3.1523400000000001E-6</v>
      </c>
      <c r="P145" s="2">
        <v>3.1523400000000001E-6</v>
      </c>
      <c r="Q145" s="2">
        <v>3.1523400000000001E-6</v>
      </c>
      <c r="R145" s="2">
        <v>3.1523400000000001E-6</v>
      </c>
      <c r="S145" s="2">
        <v>3.1523400000000001E-6</v>
      </c>
      <c r="T145">
        <v>0</v>
      </c>
      <c r="U145">
        <v>0</v>
      </c>
      <c r="V145">
        <v>0</v>
      </c>
      <c r="W145">
        <v>0</v>
      </c>
      <c r="X145" t="s">
        <v>43</v>
      </c>
    </row>
    <row r="146" spans="1:24" x14ac:dyDescent="0.25">
      <c r="A146" t="s">
        <v>316</v>
      </c>
      <c r="B146" t="s">
        <v>0</v>
      </c>
      <c r="C146" t="s">
        <v>2</v>
      </c>
      <c r="D146" t="s">
        <v>13</v>
      </c>
      <c r="E146" t="s">
        <v>2</v>
      </c>
      <c r="F146" t="s">
        <v>213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s="2">
        <v>7.59501E-6</v>
      </c>
      <c r="Q146" s="2">
        <v>7.59501E-6</v>
      </c>
      <c r="R146" s="2">
        <v>7.59501E-6</v>
      </c>
      <c r="S146" s="2">
        <v>7.59501E-6</v>
      </c>
      <c r="T146" s="2">
        <v>7.59501E-6</v>
      </c>
      <c r="U146">
        <v>0</v>
      </c>
      <c r="V146">
        <v>0</v>
      </c>
      <c r="W146">
        <v>0</v>
      </c>
      <c r="X146" t="s">
        <v>43</v>
      </c>
    </row>
    <row r="147" spans="1:24" x14ac:dyDescent="0.25">
      <c r="A147" t="s">
        <v>316</v>
      </c>
      <c r="B147" t="s">
        <v>0</v>
      </c>
      <c r="C147" t="s">
        <v>2</v>
      </c>
      <c r="D147" t="s">
        <v>13</v>
      </c>
      <c r="E147" t="s">
        <v>2</v>
      </c>
      <c r="F147" t="s">
        <v>214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2">
        <v>9.7293899999999997E-6</v>
      </c>
      <c r="R147" s="2">
        <v>9.7293899999999997E-6</v>
      </c>
      <c r="S147" s="2">
        <v>9.7293899999999997E-6</v>
      </c>
      <c r="T147" s="2">
        <v>9.7293899999999997E-6</v>
      </c>
      <c r="U147" s="2">
        <v>9.7293899999999997E-6</v>
      </c>
      <c r="V147">
        <v>0</v>
      </c>
      <c r="W147">
        <v>0</v>
      </c>
      <c r="X147" t="s">
        <v>43</v>
      </c>
    </row>
    <row r="148" spans="1:24" x14ac:dyDescent="0.25">
      <c r="A148" t="s">
        <v>316</v>
      </c>
      <c r="B148" t="s">
        <v>0</v>
      </c>
      <c r="C148" t="s">
        <v>2</v>
      </c>
      <c r="D148" t="s">
        <v>13</v>
      </c>
      <c r="E148" t="s">
        <v>2</v>
      </c>
      <c r="F148" t="s">
        <v>215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2">
        <v>5.9359299999999998E-6</v>
      </c>
      <c r="S148" s="2">
        <v>5.9359299999999998E-6</v>
      </c>
      <c r="T148" s="2">
        <v>5.9359299999999998E-6</v>
      </c>
      <c r="U148" s="2">
        <v>5.9359299999999998E-6</v>
      </c>
      <c r="V148">
        <v>0</v>
      </c>
      <c r="W148">
        <v>0</v>
      </c>
      <c r="X148" t="s">
        <v>43</v>
      </c>
    </row>
    <row r="149" spans="1:24" x14ac:dyDescent="0.25">
      <c r="A149" t="s">
        <v>316</v>
      </c>
      <c r="B149" t="s">
        <v>0</v>
      </c>
      <c r="C149" t="s">
        <v>2</v>
      </c>
      <c r="D149" t="s">
        <v>13</v>
      </c>
      <c r="E149" t="s">
        <v>2</v>
      </c>
      <c r="F149" t="s">
        <v>216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2">
        <v>6.2397499999999998E-6</v>
      </c>
      <c r="T149" s="2">
        <v>6.2397499999999998E-6</v>
      </c>
      <c r="U149" s="2">
        <v>6.2397499999999998E-6</v>
      </c>
      <c r="V149">
        <v>0</v>
      </c>
      <c r="W149">
        <v>0</v>
      </c>
      <c r="X149" t="s">
        <v>43</v>
      </c>
    </row>
    <row r="150" spans="1:24" x14ac:dyDescent="0.25">
      <c r="A150" t="s">
        <v>316</v>
      </c>
      <c r="B150" t="s">
        <v>0</v>
      </c>
      <c r="C150" t="s">
        <v>2</v>
      </c>
      <c r="D150" t="s">
        <v>13</v>
      </c>
      <c r="E150" t="s">
        <v>2</v>
      </c>
      <c r="F150" t="s">
        <v>217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2">
        <v>9.4653400000000001E-6</v>
      </c>
      <c r="U150" s="2">
        <v>9.4653400000000001E-6</v>
      </c>
      <c r="V150">
        <v>0</v>
      </c>
      <c r="W150">
        <v>0</v>
      </c>
      <c r="X150" t="s">
        <v>43</v>
      </c>
    </row>
    <row r="151" spans="1:24" x14ac:dyDescent="0.25">
      <c r="A151" t="s">
        <v>316</v>
      </c>
      <c r="B151" t="s">
        <v>0</v>
      </c>
      <c r="C151" t="s">
        <v>2</v>
      </c>
      <c r="D151" t="s">
        <v>13</v>
      </c>
      <c r="E151" t="s">
        <v>2</v>
      </c>
      <c r="F151" t="s">
        <v>218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s="2">
        <v>1.1015900000000001E-5</v>
      </c>
      <c r="V151">
        <v>0</v>
      </c>
      <c r="W151">
        <v>0</v>
      </c>
      <c r="X151" t="s">
        <v>43</v>
      </c>
    </row>
    <row r="152" spans="1:24" x14ac:dyDescent="0.25">
      <c r="A152" t="s">
        <v>316</v>
      </c>
      <c r="B152" t="s">
        <v>0</v>
      </c>
      <c r="C152" t="s">
        <v>2</v>
      </c>
      <c r="D152" t="s">
        <v>14</v>
      </c>
      <c r="E152" t="s">
        <v>2</v>
      </c>
      <c r="F152" t="s">
        <v>219</v>
      </c>
      <c r="G152">
        <v>0</v>
      </c>
      <c r="H152">
        <v>0</v>
      </c>
      <c r="I152">
        <v>0</v>
      </c>
      <c r="J152" s="2">
        <v>5.5586299999999998E-7</v>
      </c>
      <c r="K152" s="2">
        <v>5.5586299999999998E-7</v>
      </c>
      <c r="L152" s="2">
        <v>5.5586299999999998E-7</v>
      </c>
      <c r="M152" s="2">
        <v>5.5586299999999998E-7</v>
      </c>
      <c r="N152" s="2">
        <v>5.5586299999999998E-7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 t="s">
        <v>43</v>
      </c>
    </row>
    <row r="153" spans="1:24" x14ac:dyDescent="0.25">
      <c r="A153" t="s">
        <v>316</v>
      </c>
      <c r="B153" t="s">
        <v>0</v>
      </c>
      <c r="C153" t="s">
        <v>2</v>
      </c>
      <c r="D153" t="s">
        <v>14</v>
      </c>
      <c r="E153" t="s">
        <v>2</v>
      </c>
      <c r="F153" t="s">
        <v>220</v>
      </c>
      <c r="G153">
        <v>0</v>
      </c>
      <c r="H153">
        <v>0</v>
      </c>
      <c r="I153">
        <v>0</v>
      </c>
      <c r="J153">
        <v>0</v>
      </c>
      <c r="K153" s="2">
        <v>2.2724599999999999E-5</v>
      </c>
      <c r="L153" s="2">
        <v>2.2724599999999999E-5</v>
      </c>
      <c r="M153" s="2">
        <v>2.2724599999999999E-5</v>
      </c>
      <c r="N153" s="2">
        <v>2.2724599999999999E-5</v>
      </c>
      <c r="O153" s="2">
        <v>2.2724599999999999E-5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 t="s">
        <v>43</v>
      </c>
    </row>
    <row r="154" spans="1:24" x14ac:dyDescent="0.25">
      <c r="A154" t="s">
        <v>316</v>
      </c>
      <c r="B154" t="s">
        <v>0</v>
      </c>
      <c r="C154" t="s">
        <v>2</v>
      </c>
      <c r="D154" t="s">
        <v>14</v>
      </c>
      <c r="E154" t="s">
        <v>2</v>
      </c>
      <c r="F154" t="s">
        <v>221</v>
      </c>
      <c r="G154">
        <v>0</v>
      </c>
      <c r="H154">
        <v>0</v>
      </c>
      <c r="I154">
        <v>0</v>
      </c>
      <c r="J154">
        <v>0</v>
      </c>
      <c r="K154">
        <v>0</v>
      </c>
      <c r="L154" s="2">
        <v>6.9418299999999999E-5</v>
      </c>
      <c r="M154" s="2">
        <v>6.9418299999999999E-5</v>
      </c>
      <c r="N154" s="2">
        <v>6.9418299999999999E-5</v>
      </c>
      <c r="O154" s="2">
        <v>6.9418299999999999E-5</v>
      </c>
      <c r="P154" s="2">
        <v>6.9418299999999999E-5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 t="s">
        <v>43</v>
      </c>
    </row>
    <row r="155" spans="1:24" x14ac:dyDescent="0.25">
      <c r="A155" t="s">
        <v>316</v>
      </c>
      <c r="B155" t="s">
        <v>0</v>
      </c>
      <c r="C155" t="s">
        <v>2</v>
      </c>
      <c r="D155" t="s">
        <v>14</v>
      </c>
      <c r="E155" t="s">
        <v>2</v>
      </c>
      <c r="F155" t="s">
        <v>222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 s="2">
        <v>6.2389800000000001E-4</v>
      </c>
      <c r="N155" s="2">
        <v>6.2389800000000001E-4</v>
      </c>
      <c r="O155" s="2">
        <v>6.2389800000000001E-4</v>
      </c>
      <c r="P155" s="2">
        <v>6.2389800000000001E-4</v>
      </c>
      <c r="Q155" s="2">
        <v>6.2389800000000001E-4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 t="s">
        <v>43</v>
      </c>
    </row>
    <row r="156" spans="1:24" x14ac:dyDescent="0.25">
      <c r="A156" t="s">
        <v>316</v>
      </c>
      <c r="B156" t="s">
        <v>0</v>
      </c>
      <c r="C156" t="s">
        <v>2</v>
      </c>
      <c r="D156" t="s">
        <v>14</v>
      </c>
      <c r="E156" t="s">
        <v>2</v>
      </c>
      <c r="F156" t="s">
        <v>223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1.7796000000000001E-3</v>
      </c>
      <c r="O156">
        <v>1.7796000000000001E-3</v>
      </c>
      <c r="P156">
        <v>1.7796000000000001E-3</v>
      </c>
      <c r="Q156">
        <v>1.7796000000000001E-3</v>
      </c>
      <c r="R156">
        <v>1.7796000000000001E-3</v>
      </c>
      <c r="S156">
        <v>0</v>
      </c>
      <c r="T156">
        <v>0</v>
      </c>
      <c r="U156">
        <v>0</v>
      </c>
      <c r="V156">
        <v>0</v>
      </c>
      <c r="W156">
        <v>0</v>
      </c>
      <c r="X156" t="s">
        <v>43</v>
      </c>
    </row>
    <row r="157" spans="1:24" x14ac:dyDescent="0.25">
      <c r="A157" t="s">
        <v>316</v>
      </c>
      <c r="B157" t="s">
        <v>0</v>
      </c>
      <c r="C157" t="s">
        <v>2</v>
      </c>
      <c r="D157" t="s">
        <v>14</v>
      </c>
      <c r="E157" t="s">
        <v>2</v>
      </c>
      <c r="F157" t="s">
        <v>224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2.5119399999999998E-3</v>
      </c>
      <c r="P157">
        <v>2.5119399999999998E-3</v>
      </c>
      <c r="Q157">
        <v>2.5119399999999998E-3</v>
      </c>
      <c r="R157">
        <v>2.5119399999999998E-3</v>
      </c>
      <c r="S157">
        <v>2.5119399999999998E-3</v>
      </c>
      <c r="T157">
        <v>0</v>
      </c>
      <c r="U157">
        <v>0</v>
      </c>
      <c r="V157">
        <v>0</v>
      </c>
      <c r="W157">
        <v>0</v>
      </c>
      <c r="X157" t="s">
        <v>43</v>
      </c>
    </row>
    <row r="158" spans="1:24" x14ac:dyDescent="0.25">
      <c r="A158" t="s">
        <v>316</v>
      </c>
      <c r="B158" t="s">
        <v>0</v>
      </c>
      <c r="C158" t="s">
        <v>2</v>
      </c>
      <c r="D158" t="s">
        <v>14</v>
      </c>
      <c r="E158" t="s">
        <v>2</v>
      </c>
      <c r="F158" t="s">
        <v>225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1.8889099999999999E-2</v>
      </c>
      <c r="Q158">
        <v>1.8889099999999999E-2</v>
      </c>
      <c r="R158">
        <v>1.8889099999999999E-2</v>
      </c>
      <c r="S158">
        <v>1.8889099999999999E-2</v>
      </c>
      <c r="T158">
        <v>1.8889099999999999E-2</v>
      </c>
      <c r="U158">
        <v>0</v>
      </c>
      <c r="V158">
        <v>0</v>
      </c>
      <c r="W158">
        <v>0</v>
      </c>
      <c r="X158" t="s">
        <v>43</v>
      </c>
    </row>
    <row r="159" spans="1:24" x14ac:dyDescent="0.25">
      <c r="A159" t="s">
        <v>316</v>
      </c>
      <c r="B159" t="s">
        <v>0</v>
      </c>
      <c r="C159" t="s">
        <v>2</v>
      </c>
      <c r="D159" t="s">
        <v>14</v>
      </c>
      <c r="E159" t="s">
        <v>2</v>
      </c>
      <c r="F159" t="s">
        <v>226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1.1893900000000001E-2</v>
      </c>
      <c r="R159">
        <v>1.1893900000000001E-2</v>
      </c>
      <c r="S159">
        <v>1.1893900000000001E-2</v>
      </c>
      <c r="T159">
        <v>1.1893900000000001E-2</v>
      </c>
      <c r="U159">
        <v>1.1893900000000001E-2</v>
      </c>
      <c r="V159">
        <v>0</v>
      </c>
      <c r="W159">
        <v>0</v>
      </c>
      <c r="X159" t="s">
        <v>43</v>
      </c>
    </row>
    <row r="160" spans="1:24" x14ac:dyDescent="0.25">
      <c r="A160" t="s">
        <v>316</v>
      </c>
      <c r="B160" t="s">
        <v>0</v>
      </c>
      <c r="C160" t="s">
        <v>2</v>
      </c>
      <c r="D160" t="s">
        <v>14</v>
      </c>
      <c r="E160" t="s">
        <v>2</v>
      </c>
      <c r="F160" t="s">
        <v>227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1.1447300000000001E-2</v>
      </c>
      <c r="S160">
        <v>1.1447300000000001E-2</v>
      </c>
      <c r="T160">
        <v>1.1447300000000001E-2</v>
      </c>
      <c r="U160">
        <v>1.1447300000000001E-2</v>
      </c>
      <c r="V160">
        <v>0</v>
      </c>
      <c r="W160">
        <v>0</v>
      </c>
      <c r="X160" t="s">
        <v>43</v>
      </c>
    </row>
    <row r="161" spans="1:24" x14ac:dyDescent="0.25">
      <c r="A161" t="s">
        <v>316</v>
      </c>
      <c r="B161" t="s">
        <v>0</v>
      </c>
      <c r="C161" t="s">
        <v>2</v>
      </c>
      <c r="D161" t="s">
        <v>14</v>
      </c>
      <c r="E161" t="s">
        <v>2</v>
      </c>
      <c r="F161" t="s">
        <v>228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1.50317E-2</v>
      </c>
      <c r="T161">
        <v>1.50317E-2</v>
      </c>
      <c r="U161">
        <v>1.50317E-2</v>
      </c>
      <c r="V161">
        <v>0</v>
      </c>
      <c r="W161">
        <v>0</v>
      </c>
      <c r="X161" t="s">
        <v>43</v>
      </c>
    </row>
    <row r="162" spans="1:24" x14ac:dyDescent="0.25">
      <c r="A162" t="s">
        <v>316</v>
      </c>
      <c r="B162" t="s">
        <v>0</v>
      </c>
      <c r="C162" t="s">
        <v>2</v>
      </c>
      <c r="D162" t="s">
        <v>14</v>
      </c>
      <c r="E162" t="s">
        <v>2</v>
      </c>
      <c r="F162" t="s">
        <v>229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5.2736600000000002E-2</v>
      </c>
      <c r="U162">
        <v>5.2736600000000002E-2</v>
      </c>
      <c r="V162">
        <v>0</v>
      </c>
      <c r="W162">
        <v>0</v>
      </c>
      <c r="X162" t="s">
        <v>43</v>
      </c>
    </row>
    <row r="163" spans="1:24" x14ac:dyDescent="0.25">
      <c r="A163" t="s">
        <v>316</v>
      </c>
      <c r="B163" t="s">
        <v>0</v>
      </c>
      <c r="C163" t="s">
        <v>2</v>
      </c>
      <c r="D163" t="s">
        <v>14</v>
      </c>
      <c r="E163" t="s">
        <v>2</v>
      </c>
      <c r="F163" t="s">
        <v>230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0.12249699999999999</v>
      </c>
      <c r="V163">
        <v>0</v>
      </c>
      <c r="W163">
        <v>0</v>
      </c>
      <c r="X163" t="s">
        <v>43</v>
      </c>
    </row>
    <row r="164" spans="1:24" x14ac:dyDescent="0.25">
      <c r="A164" t="s">
        <v>316</v>
      </c>
      <c r="B164" t="s">
        <v>0</v>
      </c>
      <c r="C164" t="s">
        <v>2</v>
      </c>
      <c r="D164" t="s">
        <v>14</v>
      </c>
      <c r="E164" t="s">
        <v>2</v>
      </c>
      <c r="F164" t="s">
        <v>231</v>
      </c>
      <c r="G164">
        <v>0</v>
      </c>
      <c r="H164">
        <v>0</v>
      </c>
      <c r="I164">
        <v>0</v>
      </c>
      <c r="J164" s="2">
        <v>1.9850699999999999E-6</v>
      </c>
      <c r="K164" s="2">
        <v>1.9850699999999999E-6</v>
      </c>
      <c r="L164" s="2">
        <v>1.9850699999999999E-6</v>
      </c>
      <c r="M164" s="2">
        <v>1.9850699999999999E-6</v>
      </c>
      <c r="N164" s="2">
        <v>1.9850699999999999E-6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t="s">
        <v>43</v>
      </c>
    </row>
    <row r="165" spans="1:24" x14ac:dyDescent="0.25">
      <c r="A165" t="s">
        <v>316</v>
      </c>
      <c r="B165" t="s">
        <v>0</v>
      </c>
      <c r="C165" t="s">
        <v>2</v>
      </c>
      <c r="D165" t="s">
        <v>14</v>
      </c>
      <c r="E165" t="s">
        <v>2</v>
      </c>
      <c r="F165" t="s">
        <v>232</v>
      </c>
      <c r="G165">
        <v>0</v>
      </c>
      <c r="H165">
        <v>0</v>
      </c>
      <c r="I165">
        <v>0</v>
      </c>
      <c r="J165">
        <v>0</v>
      </c>
      <c r="K165" s="2">
        <v>1.1550500000000001E-5</v>
      </c>
      <c r="L165" s="2">
        <v>1.1550500000000001E-5</v>
      </c>
      <c r="M165" s="2">
        <v>1.1550500000000001E-5</v>
      </c>
      <c r="N165" s="2">
        <v>1.1550500000000001E-5</v>
      </c>
      <c r="O165" s="2">
        <v>1.1550500000000001E-5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 t="s">
        <v>43</v>
      </c>
    </row>
    <row r="166" spans="1:24" x14ac:dyDescent="0.25">
      <c r="A166" t="s">
        <v>316</v>
      </c>
      <c r="B166" t="s">
        <v>0</v>
      </c>
      <c r="C166" t="s">
        <v>2</v>
      </c>
      <c r="D166" t="s">
        <v>14</v>
      </c>
      <c r="E166" t="s">
        <v>2</v>
      </c>
      <c r="F166" t="s">
        <v>233</v>
      </c>
      <c r="G166">
        <v>0</v>
      </c>
      <c r="H166">
        <v>0</v>
      </c>
      <c r="I166">
        <v>0</v>
      </c>
      <c r="J166">
        <v>0</v>
      </c>
      <c r="K166">
        <v>0</v>
      </c>
      <c r="L166" s="2">
        <v>7.5774200000000002E-6</v>
      </c>
      <c r="M166" s="2">
        <v>7.5774200000000002E-6</v>
      </c>
      <c r="N166" s="2">
        <v>7.5774200000000002E-6</v>
      </c>
      <c r="O166" s="2">
        <v>7.5774200000000002E-6</v>
      </c>
      <c r="P166" s="2">
        <v>7.5774200000000002E-6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 t="s">
        <v>43</v>
      </c>
    </row>
    <row r="167" spans="1:24" x14ac:dyDescent="0.25">
      <c r="A167" t="s">
        <v>316</v>
      </c>
      <c r="B167" t="s">
        <v>0</v>
      </c>
      <c r="C167" t="s">
        <v>2</v>
      </c>
      <c r="D167" t="s">
        <v>14</v>
      </c>
      <c r="E167" t="s">
        <v>2</v>
      </c>
      <c r="F167" t="s">
        <v>234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 s="2">
        <v>1.43538E-5</v>
      </c>
      <c r="N167" s="2">
        <v>1.43538E-5</v>
      </c>
      <c r="O167" s="2">
        <v>1.43538E-5</v>
      </c>
      <c r="P167" s="2">
        <v>1.43538E-5</v>
      </c>
      <c r="Q167" s="2">
        <v>1.43538E-5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 t="s">
        <v>43</v>
      </c>
    </row>
    <row r="168" spans="1:24" x14ac:dyDescent="0.25">
      <c r="A168" t="s">
        <v>316</v>
      </c>
      <c r="B168" t="s">
        <v>0</v>
      </c>
      <c r="C168" t="s">
        <v>2</v>
      </c>
      <c r="D168" t="s">
        <v>14</v>
      </c>
      <c r="E168" t="s">
        <v>2</v>
      </c>
      <c r="F168" t="s">
        <v>235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 s="2">
        <v>4.06443E-5</v>
      </c>
      <c r="O168" s="2">
        <v>4.06443E-5</v>
      </c>
      <c r="P168" s="2">
        <v>4.06443E-5</v>
      </c>
      <c r="Q168" s="2">
        <v>4.06443E-5</v>
      </c>
      <c r="R168" s="2">
        <v>4.06443E-5</v>
      </c>
      <c r="S168">
        <v>0</v>
      </c>
      <c r="T168">
        <v>0</v>
      </c>
      <c r="U168">
        <v>0</v>
      </c>
      <c r="V168">
        <v>0</v>
      </c>
      <c r="W168">
        <v>0</v>
      </c>
      <c r="X168" t="s">
        <v>43</v>
      </c>
    </row>
    <row r="169" spans="1:24" x14ac:dyDescent="0.25">
      <c r="A169" t="s">
        <v>316</v>
      </c>
      <c r="B169" t="s">
        <v>0</v>
      </c>
      <c r="C169" t="s">
        <v>2</v>
      </c>
      <c r="D169" t="s">
        <v>14</v>
      </c>
      <c r="E169" t="s">
        <v>2</v>
      </c>
      <c r="F169" t="s">
        <v>236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2">
        <v>6.2515999999999996E-5</v>
      </c>
      <c r="P169" s="2">
        <v>6.2515999999999996E-5</v>
      </c>
      <c r="Q169" s="2">
        <v>6.2515999999999996E-5</v>
      </c>
      <c r="R169" s="2">
        <v>6.2515999999999996E-5</v>
      </c>
      <c r="S169" s="2">
        <v>6.2515999999999996E-5</v>
      </c>
      <c r="T169">
        <v>0</v>
      </c>
      <c r="U169">
        <v>0</v>
      </c>
      <c r="V169">
        <v>0</v>
      </c>
      <c r="W169">
        <v>0</v>
      </c>
      <c r="X169" t="s">
        <v>43</v>
      </c>
    </row>
    <row r="170" spans="1:24" x14ac:dyDescent="0.25">
      <c r="A170" t="s">
        <v>316</v>
      </c>
      <c r="B170" t="s">
        <v>0</v>
      </c>
      <c r="C170" t="s">
        <v>2</v>
      </c>
      <c r="D170" t="s">
        <v>14</v>
      </c>
      <c r="E170" t="s">
        <v>2</v>
      </c>
      <c r="F170" t="s">
        <v>237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s="2">
        <v>1.6206799999999999E-4</v>
      </c>
      <c r="Q170" s="2">
        <v>1.6206799999999999E-4</v>
      </c>
      <c r="R170" s="2">
        <v>1.6206799999999999E-4</v>
      </c>
      <c r="S170" s="2">
        <v>1.6206799999999999E-4</v>
      </c>
      <c r="T170" s="2">
        <v>1.6206799999999999E-4</v>
      </c>
      <c r="U170">
        <v>0</v>
      </c>
      <c r="V170">
        <v>0</v>
      </c>
      <c r="W170">
        <v>0</v>
      </c>
      <c r="X170" t="s">
        <v>43</v>
      </c>
    </row>
    <row r="171" spans="1:24" x14ac:dyDescent="0.25">
      <c r="A171" t="s">
        <v>316</v>
      </c>
      <c r="B171" t="s">
        <v>0</v>
      </c>
      <c r="C171" t="s">
        <v>2</v>
      </c>
      <c r="D171" t="s">
        <v>14</v>
      </c>
      <c r="E171" t="s">
        <v>2</v>
      </c>
      <c r="F171" t="s">
        <v>238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2">
        <v>2.6045199999999999E-4</v>
      </c>
      <c r="R171" s="2">
        <v>2.6045199999999999E-4</v>
      </c>
      <c r="S171" s="2">
        <v>2.6045199999999999E-4</v>
      </c>
      <c r="T171" s="2">
        <v>2.6045199999999999E-4</v>
      </c>
      <c r="U171" s="2">
        <v>2.6045199999999999E-4</v>
      </c>
      <c r="V171">
        <v>0</v>
      </c>
      <c r="W171">
        <v>0</v>
      </c>
      <c r="X171" t="s">
        <v>43</v>
      </c>
    </row>
    <row r="172" spans="1:24" x14ac:dyDescent="0.25">
      <c r="A172" t="s">
        <v>316</v>
      </c>
      <c r="B172" t="s">
        <v>0</v>
      </c>
      <c r="C172" t="s">
        <v>2</v>
      </c>
      <c r="D172" t="s">
        <v>14</v>
      </c>
      <c r="E172" t="s">
        <v>2</v>
      </c>
      <c r="F172" t="s">
        <v>239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2">
        <v>1.2273000000000001E-4</v>
      </c>
      <c r="S172" s="2">
        <v>1.2273000000000001E-4</v>
      </c>
      <c r="T172" s="2">
        <v>1.2273000000000001E-4</v>
      </c>
      <c r="U172" s="2">
        <v>1.2273000000000001E-4</v>
      </c>
      <c r="V172">
        <v>0</v>
      </c>
      <c r="W172">
        <v>0</v>
      </c>
      <c r="X172" t="s">
        <v>43</v>
      </c>
    </row>
    <row r="173" spans="1:24" x14ac:dyDescent="0.25">
      <c r="A173" t="s">
        <v>316</v>
      </c>
      <c r="B173" t="s">
        <v>0</v>
      </c>
      <c r="C173" t="s">
        <v>2</v>
      </c>
      <c r="D173" t="s">
        <v>14</v>
      </c>
      <c r="E173" t="s">
        <v>2</v>
      </c>
      <c r="F173" t="s">
        <v>240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2">
        <v>1.0060000000000001E-4</v>
      </c>
      <c r="T173" s="2">
        <v>1.0060000000000001E-4</v>
      </c>
      <c r="U173" s="2">
        <v>1.0060000000000001E-4</v>
      </c>
      <c r="V173">
        <v>0</v>
      </c>
      <c r="W173">
        <v>0</v>
      </c>
      <c r="X173" t="s">
        <v>43</v>
      </c>
    </row>
    <row r="174" spans="1:24" x14ac:dyDescent="0.25">
      <c r="A174" t="s">
        <v>316</v>
      </c>
      <c r="B174" t="s">
        <v>0</v>
      </c>
      <c r="C174" t="s">
        <v>2</v>
      </c>
      <c r="D174" t="s">
        <v>14</v>
      </c>
      <c r="E174" t="s">
        <v>2</v>
      </c>
      <c r="F174" t="s">
        <v>241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2">
        <v>1.18115E-4</v>
      </c>
      <c r="U174" s="2">
        <v>1.18115E-4</v>
      </c>
      <c r="V174">
        <v>0</v>
      </c>
      <c r="W174">
        <v>0</v>
      </c>
      <c r="X174" t="s">
        <v>43</v>
      </c>
    </row>
    <row r="175" spans="1:24" x14ac:dyDescent="0.25">
      <c r="A175" t="s">
        <v>316</v>
      </c>
      <c r="B175" t="s">
        <v>0</v>
      </c>
      <c r="C175" t="s">
        <v>2</v>
      </c>
      <c r="D175" t="s">
        <v>14</v>
      </c>
      <c r="E175" t="s">
        <v>2</v>
      </c>
      <c r="F175" t="s">
        <v>242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s="2">
        <v>1.15217E-4</v>
      </c>
      <c r="V175">
        <v>0</v>
      </c>
      <c r="W175">
        <v>0</v>
      </c>
      <c r="X175" t="s">
        <v>43</v>
      </c>
    </row>
    <row r="176" spans="1:24" x14ac:dyDescent="0.25">
      <c r="A176" t="s">
        <v>316</v>
      </c>
      <c r="B176" t="s">
        <v>0</v>
      </c>
      <c r="C176" t="s">
        <v>2</v>
      </c>
      <c r="D176" t="s">
        <v>14</v>
      </c>
      <c r="E176" t="s">
        <v>2</v>
      </c>
      <c r="F176" t="s">
        <v>243</v>
      </c>
      <c r="G176" s="2">
        <v>5.4999999999999999E-6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 t="s">
        <v>43</v>
      </c>
    </row>
    <row r="177" spans="1:24" x14ac:dyDescent="0.25">
      <c r="A177" t="s">
        <v>316</v>
      </c>
      <c r="B177" t="s">
        <v>0</v>
      </c>
      <c r="C177" t="s">
        <v>2</v>
      </c>
      <c r="D177" t="s">
        <v>14</v>
      </c>
      <c r="E177" t="s">
        <v>2</v>
      </c>
      <c r="F177" t="s">
        <v>244</v>
      </c>
      <c r="G177">
        <v>0</v>
      </c>
      <c r="H177">
        <v>1.1341599999999999E-3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43</v>
      </c>
    </row>
    <row r="178" spans="1:24" x14ac:dyDescent="0.25">
      <c r="A178" t="s">
        <v>316</v>
      </c>
      <c r="B178" t="s">
        <v>0</v>
      </c>
      <c r="C178" t="s">
        <v>2</v>
      </c>
      <c r="D178" t="s">
        <v>14</v>
      </c>
      <c r="E178" t="s">
        <v>2</v>
      </c>
      <c r="F178" t="s">
        <v>245</v>
      </c>
      <c r="G178">
        <v>0</v>
      </c>
      <c r="H178">
        <v>0</v>
      </c>
      <c r="I178">
        <v>1.0787700000000001E-2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 t="s">
        <v>43</v>
      </c>
    </row>
    <row r="179" spans="1:24" x14ac:dyDescent="0.25">
      <c r="A179" t="s">
        <v>316</v>
      </c>
      <c r="B179" t="s">
        <v>0</v>
      </c>
      <c r="C179" t="s">
        <v>2</v>
      </c>
      <c r="D179" t="s">
        <v>14</v>
      </c>
      <c r="E179" t="s">
        <v>2</v>
      </c>
      <c r="F179" t="s">
        <v>246</v>
      </c>
      <c r="G179">
        <v>0</v>
      </c>
      <c r="H179">
        <v>0</v>
      </c>
      <c r="I179">
        <v>0</v>
      </c>
      <c r="J179">
        <v>2.54366E-2</v>
      </c>
      <c r="K179">
        <v>2.54366E-2</v>
      </c>
      <c r="L179">
        <v>2.54366E-2</v>
      </c>
      <c r="M179">
        <v>2.54366E-2</v>
      </c>
      <c r="N179">
        <v>2.54366E-2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t="s">
        <v>43</v>
      </c>
    </row>
    <row r="180" spans="1:24" x14ac:dyDescent="0.25">
      <c r="A180" t="s">
        <v>316</v>
      </c>
      <c r="B180" t="s">
        <v>0</v>
      </c>
      <c r="C180" t="s">
        <v>2</v>
      </c>
      <c r="D180" t="s">
        <v>14</v>
      </c>
      <c r="E180" t="s">
        <v>2</v>
      </c>
      <c r="F180" t="s">
        <v>247</v>
      </c>
      <c r="G180">
        <v>0</v>
      </c>
      <c r="H180">
        <v>0</v>
      </c>
      <c r="I180">
        <v>0</v>
      </c>
      <c r="J180">
        <v>0</v>
      </c>
      <c r="K180">
        <v>2.5615200000000001E-2</v>
      </c>
      <c r="L180">
        <v>2.5615200000000001E-2</v>
      </c>
      <c r="M180">
        <v>2.5615200000000001E-2</v>
      </c>
      <c r="N180">
        <v>2.5615200000000001E-2</v>
      </c>
      <c r="O180">
        <v>2.5615200000000001E-2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 t="s">
        <v>43</v>
      </c>
    </row>
    <row r="181" spans="1:24" x14ac:dyDescent="0.25">
      <c r="A181" t="s">
        <v>316</v>
      </c>
      <c r="B181" t="s">
        <v>0</v>
      </c>
      <c r="C181" t="s">
        <v>2</v>
      </c>
      <c r="D181" t="s">
        <v>14</v>
      </c>
      <c r="E181" t="s">
        <v>2</v>
      </c>
      <c r="F181" t="s">
        <v>248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7.8175999999999995E-2</v>
      </c>
      <c r="M181">
        <v>7.8175999999999995E-2</v>
      </c>
      <c r="N181">
        <v>7.8175999999999995E-2</v>
      </c>
      <c r="O181">
        <v>7.8175999999999995E-2</v>
      </c>
      <c r="P181">
        <v>7.8175999999999995E-2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 t="s">
        <v>43</v>
      </c>
    </row>
    <row r="182" spans="1:24" x14ac:dyDescent="0.25">
      <c r="A182" t="s">
        <v>316</v>
      </c>
      <c r="B182" t="s">
        <v>0</v>
      </c>
      <c r="C182" t="s">
        <v>2</v>
      </c>
      <c r="D182" t="s">
        <v>14</v>
      </c>
      <c r="E182" t="s">
        <v>2</v>
      </c>
      <c r="F182" t="s">
        <v>249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0.13398199999999999</v>
      </c>
      <c r="N182">
        <v>0.13398199999999999</v>
      </c>
      <c r="O182">
        <v>0.13398199999999999</v>
      </c>
      <c r="P182">
        <v>0.13398199999999999</v>
      </c>
      <c r="Q182">
        <v>0.13398199999999999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 t="s">
        <v>43</v>
      </c>
    </row>
    <row r="183" spans="1:24" x14ac:dyDescent="0.25">
      <c r="A183" t="s">
        <v>316</v>
      </c>
      <c r="B183" t="s">
        <v>0</v>
      </c>
      <c r="C183" t="s">
        <v>2</v>
      </c>
      <c r="D183" t="s">
        <v>14</v>
      </c>
      <c r="E183" t="s">
        <v>2</v>
      </c>
      <c r="F183" t="s">
        <v>250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0.31597999999999998</v>
      </c>
      <c r="O183">
        <v>0.31597999999999998</v>
      </c>
      <c r="P183">
        <v>0.31597999999999998</v>
      </c>
      <c r="Q183">
        <v>0.31597999999999998</v>
      </c>
      <c r="R183">
        <v>0.31597999999999998</v>
      </c>
      <c r="S183">
        <v>0</v>
      </c>
      <c r="T183">
        <v>0</v>
      </c>
      <c r="U183">
        <v>0</v>
      </c>
      <c r="V183">
        <v>0</v>
      </c>
      <c r="W183">
        <v>0</v>
      </c>
      <c r="X183" t="s">
        <v>43</v>
      </c>
    </row>
    <row r="184" spans="1:24" x14ac:dyDescent="0.25">
      <c r="A184" t="s">
        <v>316</v>
      </c>
      <c r="B184" t="s">
        <v>0</v>
      </c>
      <c r="C184" t="s">
        <v>2</v>
      </c>
      <c r="D184" t="s">
        <v>14</v>
      </c>
      <c r="E184" t="s">
        <v>2</v>
      </c>
      <c r="F184" t="s">
        <v>251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0.41384599999999999</v>
      </c>
      <c r="P184">
        <v>0.41384599999999999</v>
      </c>
      <c r="Q184">
        <v>0.41384599999999999</v>
      </c>
      <c r="R184">
        <v>0.41384599999999999</v>
      </c>
      <c r="S184">
        <v>0.41384599999999999</v>
      </c>
      <c r="T184">
        <v>0</v>
      </c>
      <c r="U184">
        <v>0</v>
      </c>
      <c r="V184">
        <v>0</v>
      </c>
      <c r="W184">
        <v>0</v>
      </c>
      <c r="X184" t="s">
        <v>43</v>
      </c>
    </row>
    <row r="185" spans="1:24" x14ac:dyDescent="0.25">
      <c r="A185" t="s">
        <v>316</v>
      </c>
      <c r="B185" t="s">
        <v>0</v>
      </c>
      <c r="C185" t="s">
        <v>2</v>
      </c>
      <c r="D185" t="s">
        <v>14</v>
      </c>
      <c r="E185" t="s">
        <v>2</v>
      </c>
      <c r="F185" t="s">
        <v>252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0.28928599999999999</v>
      </c>
      <c r="Q185">
        <v>0.28928599999999999</v>
      </c>
      <c r="R185">
        <v>0.28928599999999999</v>
      </c>
      <c r="S185">
        <v>0.28928599999999999</v>
      </c>
      <c r="T185">
        <v>0.28928599999999999</v>
      </c>
      <c r="U185">
        <v>0</v>
      </c>
      <c r="V185">
        <v>0</v>
      </c>
      <c r="W185">
        <v>0</v>
      </c>
      <c r="X185" t="s">
        <v>43</v>
      </c>
    </row>
    <row r="186" spans="1:24" x14ac:dyDescent="0.25">
      <c r="A186" t="s">
        <v>316</v>
      </c>
      <c r="B186" t="s">
        <v>0</v>
      </c>
      <c r="C186" t="s">
        <v>2</v>
      </c>
      <c r="D186" t="s">
        <v>14</v>
      </c>
      <c r="E186" t="s">
        <v>2</v>
      </c>
      <c r="F186" t="s">
        <v>253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8.133E-2</v>
      </c>
      <c r="R186">
        <v>8.133E-2</v>
      </c>
      <c r="S186">
        <v>8.133E-2</v>
      </c>
      <c r="T186">
        <v>8.133E-2</v>
      </c>
      <c r="U186">
        <v>8.133E-2</v>
      </c>
      <c r="V186">
        <v>0</v>
      </c>
      <c r="W186">
        <v>0</v>
      </c>
      <c r="X186" t="s">
        <v>43</v>
      </c>
    </row>
    <row r="187" spans="1:24" x14ac:dyDescent="0.25">
      <c r="A187" t="s">
        <v>316</v>
      </c>
      <c r="B187" t="s">
        <v>0</v>
      </c>
      <c r="C187" t="s">
        <v>2</v>
      </c>
      <c r="D187" t="s">
        <v>14</v>
      </c>
      <c r="E187" t="s">
        <v>2</v>
      </c>
      <c r="F187" t="s">
        <v>254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0.112207</v>
      </c>
      <c r="S187">
        <v>0.112207</v>
      </c>
      <c r="T187">
        <v>0.112207</v>
      </c>
      <c r="U187">
        <v>0.112207</v>
      </c>
      <c r="V187">
        <v>0</v>
      </c>
      <c r="W187">
        <v>0</v>
      </c>
      <c r="X187" t="s">
        <v>43</v>
      </c>
    </row>
    <row r="188" spans="1:24" x14ac:dyDescent="0.25">
      <c r="A188" t="s">
        <v>316</v>
      </c>
      <c r="B188" t="s">
        <v>0</v>
      </c>
      <c r="C188" t="s">
        <v>2</v>
      </c>
      <c r="D188" t="s">
        <v>14</v>
      </c>
      <c r="E188" t="s">
        <v>2</v>
      </c>
      <c r="F188" t="s">
        <v>255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0.27631299999999998</v>
      </c>
      <c r="T188">
        <v>0.27631299999999998</v>
      </c>
      <c r="U188">
        <v>0.27631299999999998</v>
      </c>
      <c r="V188">
        <v>0</v>
      </c>
      <c r="W188">
        <v>0</v>
      </c>
      <c r="X188" t="s">
        <v>43</v>
      </c>
    </row>
    <row r="189" spans="1:24" x14ac:dyDescent="0.25">
      <c r="A189" t="s">
        <v>316</v>
      </c>
      <c r="B189" t="s">
        <v>0</v>
      </c>
      <c r="C189" t="s">
        <v>2</v>
      </c>
      <c r="D189" t="s">
        <v>14</v>
      </c>
      <c r="E189" t="s">
        <v>2</v>
      </c>
      <c r="F189" t="s">
        <v>256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0.33016899999999999</v>
      </c>
      <c r="U189">
        <v>0.33016899999999999</v>
      </c>
      <c r="V189">
        <v>0</v>
      </c>
      <c r="W189">
        <v>0</v>
      </c>
      <c r="X189" t="s">
        <v>43</v>
      </c>
    </row>
    <row r="190" spans="1:24" x14ac:dyDescent="0.25">
      <c r="A190" t="s">
        <v>316</v>
      </c>
      <c r="B190" t="s">
        <v>0</v>
      </c>
      <c r="C190" t="s">
        <v>2</v>
      </c>
      <c r="D190" t="s">
        <v>14</v>
      </c>
      <c r="E190" t="s">
        <v>2</v>
      </c>
      <c r="F190" t="s">
        <v>257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0.214481</v>
      </c>
      <c r="V190">
        <v>0</v>
      </c>
      <c r="W190">
        <v>0</v>
      </c>
      <c r="X190" t="s">
        <v>43</v>
      </c>
    </row>
    <row r="191" spans="1:24" x14ac:dyDescent="0.25">
      <c r="A191" t="s">
        <v>316</v>
      </c>
      <c r="B191" t="s">
        <v>0</v>
      </c>
      <c r="C191" t="s">
        <v>2</v>
      </c>
      <c r="D191" t="s">
        <v>14</v>
      </c>
      <c r="E191" t="s">
        <v>2</v>
      </c>
      <c r="F191" t="s">
        <v>258</v>
      </c>
      <c r="G191">
        <v>0</v>
      </c>
      <c r="H191">
        <v>0</v>
      </c>
      <c r="I191">
        <v>0</v>
      </c>
      <c r="J191" s="2">
        <v>1.9850699999999999E-6</v>
      </c>
      <c r="K191" s="2">
        <v>1.9850699999999999E-6</v>
      </c>
      <c r="L191" s="2">
        <v>1.9850699999999999E-6</v>
      </c>
      <c r="M191" s="2">
        <v>1.9850699999999999E-6</v>
      </c>
      <c r="N191" s="2">
        <v>1.9850699999999999E-6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 t="s">
        <v>43</v>
      </c>
    </row>
    <row r="192" spans="1:24" x14ac:dyDescent="0.25">
      <c r="A192" t="s">
        <v>316</v>
      </c>
      <c r="B192" t="s">
        <v>0</v>
      </c>
      <c r="C192" t="s">
        <v>2</v>
      </c>
      <c r="D192" t="s">
        <v>14</v>
      </c>
      <c r="E192" t="s">
        <v>2</v>
      </c>
      <c r="F192" t="s">
        <v>259</v>
      </c>
      <c r="G192">
        <v>0</v>
      </c>
      <c r="H192">
        <v>0</v>
      </c>
      <c r="I192">
        <v>0</v>
      </c>
      <c r="J192">
        <v>0</v>
      </c>
      <c r="K192" s="2">
        <v>1.1550500000000001E-5</v>
      </c>
      <c r="L192" s="2">
        <v>1.1550500000000001E-5</v>
      </c>
      <c r="M192" s="2">
        <v>1.1550500000000001E-5</v>
      </c>
      <c r="N192" s="2">
        <v>1.1550500000000001E-5</v>
      </c>
      <c r="O192" s="2">
        <v>1.1550500000000001E-5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 t="s">
        <v>43</v>
      </c>
    </row>
    <row r="193" spans="1:24" x14ac:dyDescent="0.25">
      <c r="A193" t="s">
        <v>316</v>
      </c>
      <c r="B193" t="s">
        <v>0</v>
      </c>
      <c r="C193" t="s">
        <v>2</v>
      </c>
      <c r="D193" t="s">
        <v>14</v>
      </c>
      <c r="E193" t="s">
        <v>2</v>
      </c>
      <c r="F193" t="s">
        <v>260</v>
      </c>
      <c r="G193">
        <v>0</v>
      </c>
      <c r="H193">
        <v>0</v>
      </c>
      <c r="I193">
        <v>0</v>
      </c>
      <c r="J193">
        <v>0</v>
      </c>
      <c r="K193">
        <v>0</v>
      </c>
      <c r="L193" s="2">
        <v>7.5774200000000002E-6</v>
      </c>
      <c r="M193" s="2">
        <v>7.5774200000000002E-6</v>
      </c>
      <c r="N193" s="2">
        <v>7.5774200000000002E-6</v>
      </c>
      <c r="O193" s="2">
        <v>7.5774200000000002E-6</v>
      </c>
      <c r="P193" s="2">
        <v>7.5774200000000002E-6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 t="s">
        <v>43</v>
      </c>
    </row>
    <row r="194" spans="1:24" x14ac:dyDescent="0.25">
      <c r="A194" t="s">
        <v>316</v>
      </c>
      <c r="B194" t="s">
        <v>0</v>
      </c>
      <c r="C194" t="s">
        <v>2</v>
      </c>
      <c r="D194" t="s">
        <v>14</v>
      </c>
      <c r="E194" t="s">
        <v>2</v>
      </c>
      <c r="F194" t="s">
        <v>261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 s="2">
        <v>1.43538E-5</v>
      </c>
      <c r="N194" s="2">
        <v>1.43538E-5</v>
      </c>
      <c r="O194" s="2">
        <v>1.43538E-5</v>
      </c>
      <c r="P194" s="2">
        <v>1.43538E-5</v>
      </c>
      <c r="Q194" s="2">
        <v>1.43538E-5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t="s">
        <v>43</v>
      </c>
    </row>
    <row r="195" spans="1:24" x14ac:dyDescent="0.25">
      <c r="A195" t="s">
        <v>316</v>
      </c>
      <c r="B195" t="s">
        <v>0</v>
      </c>
      <c r="C195" t="s">
        <v>2</v>
      </c>
      <c r="D195" t="s">
        <v>14</v>
      </c>
      <c r="E195" t="s">
        <v>2</v>
      </c>
      <c r="F195" t="s">
        <v>262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 s="2">
        <v>4.06443E-5</v>
      </c>
      <c r="O195" s="2">
        <v>4.06443E-5</v>
      </c>
      <c r="P195" s="2">
        <v>4.06443E-5</v>
      </c>
      <c r="Q195" s="2">
        <v>4.06443E-5</v>
      </c>
      <c r="R195" s="2">
        <v>4.06443E-5</v>
      </c>
      <c r="S195">
        <v>0</v>
      </c>
      <c r="T195">
        <v>0</v>
      </c>
      <c r="U195">
        <v>0</v>
      </c>
      <c r="V195">
        <v>0</v>
      </c>
      <c r="W195">
        <v>0</v>
      </c>
      <c r="X195" t="s">
        <v>43</v>
      </c>
    </row>
    <row r="196" spans="1:24" x14ac:dyDescent="0.25">
      <c r="A196" t="s">
        <v>316</v>
      </c>
      <c r="B196" t="s">
        <v>0</v>
      </c>
      <c r="C196" t="s">
        <v>2</v>
      </c>
      <c r="D196" t="s">
        <v>14</v>
      </c>
      <c r="E196" t="s">
        <v>2</v>
      </c>
      <c r="F196" t="s">
        <v>263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s="2">
        <v>6.2515999999999996E-5</v>
      </c>
      <c r="P196" s="2">
        <v>6.2515999999999996E-5</v>
      </c>
      <c r="Q196" s="2">
        <v>6.2515999999999996E-5</v>
      </c>
      <c r="R196" s="2">
        <v>6.2515999999999996E-5</v>
      </c>
      <c r="S196" s="2">
        <v>6.2515999999999996E-5</v>
      </c>
      <c r="T196">
        <v>0</v>
      </c>
      <c r="U196">
        <v>0</v>
      </c>
      <c r="V196">
        <v>0</v>
      </c>
      <c r="W196">
        <v>0</v>
      </c>
      <c r="X196" t="s">
        <v>43</v>
      </c>
    </row>
    <row r="197" spans="1:24" x14ac:dyDescent="0.25">
      <c r="A197" t="s">
        <v>316</v>
      </c>
      <c r="B197" t="s">
        <v>0</v>
      </c>
      <c r="C197" t="s">
        <v>2</v>
      </c>
      <c r="D197" t="s">
        <v>14</v>
      </c>
      <c r="E197" t="s">
        <v>2</v>
      </c>
      <c r="F197" t="s">
        <v>264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s="2">
        <v>1.6206799999999999E-4</v>
      </c>
      <c r="Q197" s="2">
        <v>1.6206799999999999E-4</v>
      </c>
      <c r="R197" s="2">
        <v>1.6206799999999999E-4</v>
      </c>
      <c r="S197" s="2">
        <v>1.6206799999999999E-4</v>
      </c>
      <c r="T197" s="2">
        <v>1.6206799999999999E-4</v>
      </c>
      <c r="U197">
        <v>0</v>
      </c>
      <c r="V197">
        <v>0</v>
      </c>
      <c r="W197">
        <v>0</v>
      </c>
      <c r="X197" t="s">
        <v>43</v>
      </c>
    </row>
    <row r="198" spans="1:24" x14ac:dyDescent="0.25">
      <c r="A198" t="s">
        <v>316</v>
      </c>
      <c r="B198" t="s">
        <v>0</v>
      </c>
      <c r="C198" t="s">
        <v>2</v>
      </c>
      <c r="D198" t="s">
        <v>14</v>
      </c>
      <c r="E198" t="s">
        <v>2</v>
      </c>
      <c r="F198" t="s">
        <v>265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2">
        <v>2.6045199999999999E-4</v>
      </c>
      <c r="R198" s="2">
        <v>2.6045199999999999E-4</v>
      </c>
      <c r="S198" s="2">
        <v>2.6045199999999999E-4</v>
      </c>
      <c r="T198" s="2">
        <v>2.6045199999999999E-4</v>
      </c>
      <c r="U198" s="2">
        <v>2.6045199999999999E-4</v>
      </c>
      <c r="V198">
        <v>0</v>
      </c>
      <c r="W198">
        <v>0</v>
      </c>
      <c r="X198" t="s">
        <v>43</v>
      </c>
    </row>
    <row r="199" spans="1:24" x14ac:dyDescent="0.25">
      <c r="A199" t="s">
        <v>316</v>
      </c>
      <c r="B199" t="s">
        <v>0</v>
      </c>
      <c r="C199" t="s">
        <v>2</v>
      </c>
      <c r="D199" t="s">
        <v>14</v>
      </c>
      <c r="E199" t="s">
        <v>2</v>
      </c>
      <c r="F199" t="s">
        <v>266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2">
        <v>1.2273000000000001E-4</v>
      </c>
      <c r="S199" s="2">
        <v>1.2273000000000001E-4</v>
      </c>
      <c r="T199" s="2">
        <v>1.2273000000000001E-4</v>
      </c>
      <c r="U199" s="2">
        <v>1.2273000000000001E-4</v>
      </c>
      <c r="V199">
        <v>0</v>
      </c>
      <c r="W199">
        <v>0</v>
      </c>
      <c r="X199" t="s">
        <v>43</v>
      </c>
    </row>
    <row r="200" spans="1:24" x14ac:dyDescent="0.25">
      <c r="A200" t="s">
        <v>316</v>
      </c>
      <c r="B200" t="s">
        <v>0</v>
      </c>
      <c r="C200" t="s">
        <v>2</v>
      </c>
      <c r="D200" t="s">
        <v>14</v>
      </c>
      <c r="E200" t="s">
        <v>2</v>
      </c>
      <c r="F200" t="s">
        <v>267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s="2">
        <v>1.0060000000000001E-4</v>
      </c>
      <c r="T200" s="2">
        <v>1.0060000000000001E-4</v>
      </c>
      <c r="U200" s="2">
        <v>1.0060000000000001E-4</v>
      </c>
      <c r="V200">
        <v>0</v>
      </c>
      <c r="W200">
        <v>0</v>
      </c>
      <c r="X200" t="s">
        <v>43</v>
      </c>
    </row>
    <row r="201" spans="1:24" x14ac:dyDescent="0.25">
      <c r="A201" t="s">
        <v>316</v>
      </c>
      <c r="B201" t="s">
        <v>0</v>
      </c>
      <c r="C201" t="s">
        <v>2</v>
      </c>
      <c r="D201" t="s">
        <v>14</v>
      </c>
      <c r="E201" t="s">
        <v>2</v>
      </c>
      <c r="F201" t="s">
        <v>268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2">
        <v>1.18115E-4</v>
      </c>
      <c r="U201" s="2">
        <v>1.18115E-4</v>
      </c>
      <c r="V201">
        <v>0</v>
      </c>
      <c r="W201">
        <v>0</v>
      </c>
      <c r="X201" t="s">
        <v>43</v>
      </c>
    </row>
    <row r="202" spans="1:24" x14ac:dyDescent="0.25">
      <c r="A202" t="s">
        <v>316</v>
      </c>
      <c r="B202" t="s">
        <v>0</v>
      </c>
      <c r="C202" t="s">
        <v>2</v>
      </c>
      <c r="D202" t="s">
        <v>14</v>
      </c>
      <c r="E202" t="s">
        <v>2</v>
      </c>
      <c r="F202" t="s">
        <v>269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s="2">
        <v>1.15217E-4</v>
      </c>
      <c r="V202">
        <v>0</v>
      </c>
      <c r="W202">
        <v>0</v>
      </c>
      <c r="X202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8"/>
  <sheetViews>
    <sheetView topLeftCell="G200" workbookViewId="0">
      <selection activeCell="U217" sqref="U217"/>
    </sheetView>
  </sheetViews>
  <sheetFormatPr defaultRowHeight="15" x14ac:dyDescent="0.25"/>
  <cols>
    <col min="6" max="6" width="33" customWidth="1"/>
  </cols>
  <sheetData>
    <row r="1" spans="1:24" x14ac:dyDescent="0.25">
      <c r="A1" t="s">
        <v>39</v>
      </c>
    </row>
    <row r="2" spans="1:24" x14ac:dyDescent="0.25">
      <c r="A2" t="s">
        <v>4</v>
      </c>
      <c r="B2" t="s">
        <v>5</v>
      </c>
      <c r="C2" t="s">
        <v>6</v>
      </c>
      <c r="D2" t="s">
        <v>7</v>
      </c>
      <c r="E2" t="s">
        <v>40</v>
      </c>
      <c r="F2" t="s">
        <v>41</v>
      </c>
      <c r="G2">
        <v>1990</v>
      </c>
      <c r="H2">
        <v>2005</v>
      </c>
      <c r="I2">
        <v>2010</v>
      </c>
      <c r="J2">
        <v>2015</v>
      </c>
      <c r="K2">
        <v>2020</v>
      </c>
      <c r="L2">
        <v>2025</v>
      </c>
      <c r="M2">
        <v>2030</v>
      </c>
      <c r="N2">
        <v>2035</v>
      </c>
      <c r="O2">
        <v>2040</v>
      </c>
      <c r="P2">
        <v>2045</v>
      </c>
      <c r="Q2">
        <v>2050</v>
      </c>
      <c r="R2">
        <v>2055</v>
      </c>
      <c r="S2">
        <v>2060</v>
      </c>
      <c r="T2">
        <v>2065</v>
      </c>
      <c r="U2">
        <v>2070</v>
      </c>
      <c r="V2">
        <v>2080</v>
      </c>
      <c r="W2">
        <v>2095</v>
      </c>
      <c r="X2" t="s">
        <v>8</v>
      </c>
    </row>
    <row r="3" spans="1:24" x14ac:dyDescent="0.25">
      <c r="A3" t="s">
        <v>312</v>
      </c>
      <c r="B3" t="s">
        <v>0</v>
      </c>
      <c r="C3" t="s">
        <v>2</v>
      </c>
      <c r="D3" t="s">
        <v>3</v>
      </c>
      <c r="E3" t="s">
        <v>2</v>
      </c>
      <c r="F3" t="s">
        <v>42</v>
      </c>
      <c r="G3">
        <v>0</v>
      </c>
      <c r="H3">
        <v>0</v>
      </c>
      <c r="I3">
        <v>0</v>
      </c>
      <c r="J3">
        <v>0</v>
      </c>
      <c r="K3">
        <v>0</v>
      </c>
      <c r="L3" s="2">
        <v>2.8335399999999998E-4</v>
      </c>
      <c r="M3" s="2">
        <v>6.7035599999999999E-5</v>
      </c>
      <c r="N3" s="2">
        <v>4.3729400000000002E-5</v>
      </c>
      <c r="O3" s="2">
        <v>3.4773200000000001E-5</v>
      </c>
      <c r="P3" s="2">
        <v>3.8544499999999997E-5</v>
      </c>
      <c r="Q3" s="2">
        <v>3.3920900000000002E-5</v>
      </c>
      <c r="R3" s="2">
        <v>3.33077E-5</v>
      </c>
      <c r="S3" s="2">
        <v>2.8441000000000001E-5</v>
      </c>
      <c r="T3" s="2">
        <v>3.07489E-5</v>
      </c>
      <c r="U3">
        <v>0</v>
      </c>
      <c r="V3">
        <v>0</v>
      </c>
      <c r="W3">
        <v>0</v>
      </c>
      <c r="X3" t="s">
        <v>43</v>
      </c>
    </row>
    <row r="4" spans="1:24" x14ac:dyDescent="0.25">
      <c r="A4" t="s">
        <v>312</v>
      </c>
      <c r="B4" t="s">
        <v>0</v>
      </c>
      <c r="C4" t="s">
        <v>2</v>
      </c>
      <c r="D4" t="s">
        <v>3</v>
      </c>
      <c r="E4" t="s">
        <v>2</v>
      </c>
      <c r="F4" t="s">
        <v>44</v>
      </c>
      <c r="G4">
        <v>0</v>
      </c>
      <c r="H4">
        <v>0</v>
      </c>
      <c r="I4">
        <v>0</v>
      </c>
      <c r="J4">
        <v>0</v>
      </c>
      <c r="K4">
        <v>0</v>
      </c>
      <c r="L4" s="2">
        <v>0</v>
      </c>
      <c r="M4" s="2">
        <v>2.9670599999999999E-4</v>
      </c>
      <c r="N4" s="2">
        <v>5.5571200000000001E-5</v>
      </c>
      <c r="O4" s="2">
        <v>4.4545300000000002E-5</v>
      </c>
      <c r="P4" s="2">
        <v>4.9209699999999997E-5</v>
      </c>
      <c r="Q4" s="2">
        <v>4.3486799999999998E-5</v>
      </c>
      <c r="R4" s="2">
        <v>4.27243E-5</v>
      </c>
      <c r="S4" s="2">
        <v>3.6642099999999999E-5</v>
      </c>
      <c r="T4" s="2">
        <v>3.9533100000000003E-5</v>
      </c>
      <c r="U4" s="2">
        <v>2.62432E-5</v>
      </c>
      <c r="V4">
        <v>0</v>
      </c>
      <c r="W4">
        <v>0</v>
      </c>
      <c r="X4" t="s">
        <v>43</v>
      </c>
    </row>
    <row r="5" spans="1:24" x14ac:dyDescent="0.25">
      <c r="A5" t="s">
        <v>312</v>
      </c>
      <c r="B5" t="s">
        <v>0</v>
      </c>
      <c r="C5" t="s">
        <v>2</v>
      </c>
      <c r="D5" t="s">
        <v>3</v>
      </c>
      <c r="E5" t="s">
        <v>2</v>
      </c>
      <c r="F5" t="s">
        <v>45</v>
      </c>
      <c r="G5">
        <v>0</v>
      </c>
      <c r="H5">
        <v>0</v>
      </c>
      <c r="I5">
        <v>0</v>
      </c>
      <c r="J5">
        <v>0</v>
      </c>
      <c r="K5">
        <v>0</v>
      </c>
      <c r="L5" s="2">
        <v>0</v>
      </c>
      <c r="M5" s="2">
        <v>0</v>
      </c>
      <c r="N5" s="2">
        <v>2.8115799999999999E-4</v>
      </c>
      <c r="O5" s="2">
        <v>4.9613300000000002E-5</v>
      </c>
      <c r="P5" s="2">
        <v>5.46312E-5</v>
      </c>
      <c r="Q5" s="2">
        <v>4.8470100000000002E-5</v>
      </c>
      <c r="R5" s="2">
        <v>4.7645400000000003E-5</v>
      </c>
      <c r="S5" s="2">
        <v>4.1036499999999999E-5</v>
      </c>
      <c r="T5" s="2">
        <v>4.4184899999999998E-5</v>
      </c>
      <c r="U5" s="2">
        <v>2.96058E-5</v>
      </c>
      <c r="V5">
        <v>0</v>
      </c>
      <c r="W5">
        <v>0</v>
      </c>
      <c r="X5" t="s">
        <v>43</v>
      </c>
    </row>
    <row r="6" spans="1:24" x14ac:dyDescent="0.25">
      <c r="A6" t="s">
        <v>312</v>
      </c>
      <c r="B6" t="s">
        <v>0</v>
      </c>
      <c r="C6" t="s">
        <v>2</v>
      </c>
      <c r="D6" t="s">
        <v>3</v>
      </c>
      <c r="E6" t="s">
        <v>2</v>
      </c>
      <c r="F6" t="s">
        <v>46</v>
      </c>
      <c r="G6">
        <v>0</v>
      </c>
      <c r="H6">
        <v>0</v>
      </c>
      <c r="I6">
        <v>0</v>
      </c>
      <c r="J6">
        <v>0</v>
      </c>
      <c r="K6">
        <v>0</v>
      </c>
      <c r="L6" s="2">
        <v>0</v>
      </c>
      <c r="M6" s="2">
        <v>0</v>
      </c>
      <c r="N6" s="2">
        <v>0</v>
      </c>
      <c r="O6" s="2">
        <v>3.0946499999999998E-4</v>
      </c>
      <c r="P6" s="2">
        <v>6.9712300000000007E-5</v>
      </c>
      <c r="Q6" s="2">
        <v>6.2119599999999994E-5</v>
      </c>
      <c r="R6" s="2">
        <v>6.1098299999999997E-5</v>
      </c>
      <c r="S6" s="2">
        <v>5.2870300000000001E-5</v>
      </c>
      <c r="T6" s="2">
        <v>5.6799599999999997E-5</v>
      </c>
      <c r="U6" s="2">
        <v>3.8455499999999998E-5</v>
      </c>
      <c r="V6">
        <v>0</v>
      </c>
      <c r="W6">
        <v>0</v>
      </c>
      <c r="X6" t="s">
        <v>43</v>
      </c>
    </row>
    <row r="7" spans="1:24" x14ac:dyDescent="0.25">
      <c r="A7" t="s">
        <v>312</v>
      </c>
      <c r="B7" t="s">
        <v>0</v>
      </c>
      <c r="C7" t="s">
        <v>2</v>
      </c>
      <c r="D7" t="s">
        <v>3</v>
      </c>
      <c r="E7" t="s">
        <v>2</v>
      </c>
      <c r="F7" t="s">
        <v>47</v>
      </c>
      <c r="G7">
        <v>0</v>
      </c>
      <c r="H7">
        <v>0</v>
      </c>
      <c r="I7">
        <v>0</v>
      </c>
      <c r="J7">
        <v>0</v>
      </c>
      <c r="K7">
        <v>0</v>
      </c>
      <c r="L7" s="2">
        <v>0</v>
      </c>
      <c r="M7" s="2">
        <v>0</v>
      </c>
      <c r="N7" s="2">
        <v>0</v>
      </c>
      <c r="O7" s="2">
        <v>0</v>
      </c>
      <c r="P7" s="2">
        <v>4.0107499999999998E-4</v>
      </c>
      <c r="Q7" s="2">
        <v>9.1754899999999998E-5</v>
      </c>
      <c r="R7" s="2">
        <v>9.0298399999999996E-5</v>
      </c>
      <c r="S7" s="2">
        <v>7.8503099999999997E-5</v>
      </c>
      <c r="T7" s="2">
        <v>8.4149599999999998E-5</v>
      </c>
      <c r="U7" s="2">
        <v>5.7570800000000001E-5</v>
      </c>
      <c r="V7">
        <v>0</v>
      </c>
      <c r="W7">
        <v>0</v>
      </c>
      <c r="X7" t="s">
        <v>43</v>
      </c>
    </row>
    <row r="8" spans="1:24" x14ac:dyDescent="0.25">
      <c r="A8" t="s">
        <v>312</v>
      </c>
      <c r="B8" t="s">
        <v>0</v>
      </c>
      <c r="C8" t="s">
        <v>2</v>
      </c>
      <c r="D8" t="s">
        <v>3</v>
      </c>
      <c r="E8" t="s">
        <v>2</v>
      </c>
      <c r="F8" t="s">
        <v>48</v>
      </c>
      <c r="G8">
        <v>0</v>
      </c>
      <c r="H8">
        <v>0</v>
      </c>
      <c r="I8">
        <v>0</v>
      </c>
      <c r="J8">
        <v>0</v>
      </c>
      <c r="K8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5.1948399999999996E-4</v>
      </c>
      <c r="R8" s="2">
        <v>1.2943399999999999E-4</v>
      </c>
      <c r="S8" s="2">
        <v>1.12984E-4</v>
      </c>
      <c r="T8" s="2">
        <v>1.20875E-4</v>
      </c>
      <c r="U8" s="2">
        <v>8.3459499999999996E-5</v>
      </c>
      <c r="V8">
        <v>0</v>
      </c>
      <c r="W8">
        <v>0</v>
      </c>
      <c r="X8" t="s">
        <v>43</v>
      </c>
    </row>
    <row r="9" spans="1:24" x14ac:dyDescent="0.25">
      <c r="A9" t="s">
        <v>312</v>
      </c>
      <c r="B9" t="s">
        <v>0</v>
      </c>
      <c r="C9" t="s">
        <v>2</v>
      </c>
      <c r="D9" t="s">
        <v>3</v>
      </c>
      <c r="E9" t="s">
        <v>2</v>
      </c>
      <c r="F9" t="s">
        <v>49</v>
      </c>
      <c r="G9">
        <v>0</v>
      </c>
      <c r="H9">
        <v>0</v>
      </c>
      <c r="I9">
        <v>0</v>
      </c>
      <c r="J9">
        <v>0</v>
      </c>
      <c r="K9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7.1403500000000002E-4</v>
      </c>
      <c r="S9" s="2">
        <v>1.71669E-4</v>
      </c>
      <c r="T9" s="2">
        <v>1.83284E-4</v>
      </c>
      <c r="U9" s="2">
        <v>1.2778799999999999E-4</v>
      </c>
      <c r="V9">
        <v>0</v>
      </c>
      <c r="W9">
        <v>0</v>
      </c>
      <c r="X9" t="s">
        <v>43</v>
      </c>
    </row>
    <row r="10" spans="1:24" x14ac:dyDescent="0.25">
      <c r="A10" t="s">
        <v>312</v>
      </c>
      <c r="B10" t="s">
        <v>0</v>
      </c>
      <c r="C10" t="s">
        <v>2</v>
      </c>
      <c r="D10" t="s">
        <v>3</v>
      </c>
      <c r="E10" t="s">
        <v>2</v>
      </c>
      <c r="F10" t="s">
        <v>50</v>
      </c>
      <c r="G10">
        <v>0</v>
      </c>
      <c r="H10">
        <v>0</v>
      </c>
      <c r="I10">
        <v>0</v>
      </c>
      <c r="J10">
        <v>0</v>
      </c>
      <c r="K10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7.9741899999999995E-4</v>
      </c>
      <c r="T10" s="2">
        <v>2.20137E-4</v>
      </c>
      <c r="U10" s="2">
        <v>1.5470300000000001E-4</v>
      </c>
      <c r="V10">
        <v>0</v>
      </c>
      <c r="W10">
        <v>0</v>
      </c>
      <c r="X10" t="s">
        <v>43</v>
      </c>
    </row>
    <row r="11" spans="1:24" x14ac:dyDescent="0.25">
      <c r="A11" t="s">
        <v>312</v>
      </c>
      <c r="B11" t="s">
        <v>0</v>
      </c>
      <c r="C11" t="s">
        <v>2</v>
      </c>
      <c r="D11" t="s">
        <v>3</v>
      </c>
      <c r="E11" t="s">
        <v>2</v>
      </c>
      <c r="F11" t="s">
        <v>51</v>
      </c>
      <c r="G11">
        <v>0</v>
      </c>
      <c r="H11">
        <v>0</v>
      </c>
      <c r="I11">
        <v>0</v>
      </c>
      <c r="J11">
        <v>0</v>
      </c>
      <c r="K11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7.7309500000000001E-4</v>
      </c>
      <c r="U11" s="2">
        <v>1.6213100000000001E-4</v>
      </c>
      <c r="V11">
        <v>0</v>
      </c>
      <c r="W11">
        <v>0</v>
      </c>
      <c r="X11" t="s">
        <v>43</v>
      </c>
    </row>
    <row r="12" spans="1:24" x14ac:dyDescent="0.25">
      <c r="A12" t="s">
        <v>312</v>
      </c>
      <c r="B12" t="s">
        <v>0</v>
      </c>
      <c r="C12" t="s">
        <v>2</v>
      </c>
      <c r="D12" t="s">
        <v>3</v>
      </c>
      <c r="E12" t="s">
        <v>2</v>
      </c>
      <c r="F12" t="s">
        <v>52</v>
      </c>
      <c r="G12">
        <v>0</v>
      </c>
      <c r="H12">
        <v>0</v>
      </c>
      <c r="I12">
        <v>0</v>
      </c>
      <c r="J12">
        <v>0</v>
      </c>
      <c r="K1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6.9278999999999999E-4</v>
      </c>
      <c r="V12">
        <v>0</v>
      </c>
      <c r="W12">
        <v>0</v>
      </c>
      <c r="X12" t="s">
        <v>43</v>
      </c>
    </row>
    <row r="13" spans="1:24" x14ac:dyDescent="0.25">
      <c r="A13" t="s">
        <v>312</v>
      </c>
      <c r="B13" t="s">
        <v>0</v>
      </c>
      <c r="C13" t="s">
        <v>2</v>
      </c>
      <c r="D13" t="s">
        <v>3</v>
      </c>
      <c r="E13" t="s">
        <v>2</v>
      </c>
      <c r="F13" t="s">
        <v>53</v>
      </c>
      <c r="G13" s="2">
        <v>0</v>
      </c>
      <c r="H13" s="2">
        <v>1.87109E-4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43</v>
      </c>
    </row>
    <row r="14" spans="1:24" x14ac:dyDescent="0.25">
      <c r="A14" t="s">
        <v>312</v>
      </c>
      <c r="B14" t="s">
        <v>0</v>
      </c>
      <c r="C14" t="s">
        <v>2</v>
      </c>
      <c r="D14" t="s">
        <v>3</v>
      </c>
      <c r="E14" t="s">
        <v>2</v>
      </c>
      <c r="F14" t="s">
        <v>54</v>
      </c>
      <c r="G14" s="2">
        <v>0</v>
      </c>
      <c r="H14" s="2">
        <v>0</v>
      </c>
      <c r="I14" s="2">
        <v>1.57419E-6</v>
      </c>
      <c r="J14" s="2">
        <v>3.7450799999999998E-8</v>
      </c>
      <c r="K14" s="2">
        <v>5.4005699999999998E-8</v>
      </c>
      <c r="L14" s="2">
        <v>3.2359099999999998E-9</v>
      </c>
      <c r="M14" s="2">
        <v>1.77862E-9</v>
      </c>
      <c r="N14" s="2">
        <v>8.4196700000000001E-10</v>
      </c>
      <c r="O14" s="2">
        <v>4.8745300000000003E-10</v>
      </c>
      <c r="P14" s="2">
        <v>3.9078600000000002E-10</v>
      </c>
      <c r="Q14" s="2">
        <v>2.2898200000000001E-10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43</v>
      </c>
    </row>
    <row r="15" spans="1:24" x14ac:dyDescent="0.25">
      <c r="A15" t="s">
        <v>312</v>
      </c>
      <c r="B15" t="s">
        <v>0</v>
      </c>
      <c r="C15" t="s">
        <v>2</v>
      </c>
      <c r="D15" t="s">
        <v>3</v>
      </c>
      <c r="E15" t="s">
        <v>2</v>
      </c>
      <c r="F15" t="s">
        <v>55</v>
      </c>
      <c r="G15" s="2">
        <v>0</v>
      </c>
      <c r="H15" s="2">
        <v>0</v>
      </c>
      <c r="I15" s="2">
        <v>0</v>
      </c>
      <c r="J15" s="2">
        <v>4.3925099999999999E-4</v>
      </c>
      <c r="K15" s="2">
        <v>2.53642E-4</v>
      </c>
      <c r="L15" s="2">
        <v>3.5518400000000002E-5</v>
      </c>
      <c r="M15" s="2">
        <v>2.3583100000000001E-5</v>
      </c>
      <c r="N15" s="2">
        <v>1.42011E-5</v>
      </c>
      <c r="O15" s="2">
        <v>1.09685E-5</v>
      </c>
      <c r="P15" s="2">
        <v>1.23068E-5</v>
      </c>
      <c r="Q15" s="2">
        <v>1.0670600000000001E-5</v>
      </c>
      <c r="R15" s="2">
        <v>1.04572E-5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43</v>
      </c>
    </row>
    <row r="16" spans="1:24" x14ac:dyDescent="0.25">
      <c r="A16" t="s">
        <v>312</v>
      </c>
      <c r="B16" t="s">
        <v>0</v>
      </c>
      <c r="C16" t="s">
        <v>2</v>
      </c>
      <c r="D16" t="s">
        <v>3</v>
      </c>
      <c r="E16" t="s">
        <v>2</v>
      </c>
      <c r="F16" t="s">
        <v>56</v>
      </c>
      <c r="G16" s="2">
        <v>0</v>
      </c>
      <c r="H16" s="2">
        <v>0</v>
      </c>
      <c r="I16" s="2">
        <v>0</v>
      </c>
      <c r="J16" s="2">
        <v>0</v>
      </c>
      <c r="K16" s="62">
        <v>3.7330600000000001E-4</v>
      </c>
      <c r="L16" s="2">
        <v>3.83945E-5</v>
      </c>
      <c r="M16" s="2">
        <v>2.56993E-5</v>
      </c>
      <c r="N16" s="2">
        <v>1.5574699999999998E-5</v>
      </c>
      <c r="O16" s="2">
        <v>1.2055999999999999E-5</v>
      </c>
      <c r="P16" s="2">
        <v>1.35147E-5</v>
      </c>
      <c r="Q16" s="2">
        <v>1.17309E-5</v>
      </c>
      <c r="R16" s="2">
        <v>1.1498000000000001E-5</v>
      </c>
      <c r="S16" s="2">
        <v>9.6789600000000006E-6</v>
      </c>
      <c r="T16">
        <v>0</v>
      </c>
      <c r="U16">
        <v>0</v>
      </c>
      <c r="V16">
        <v>0</v>
      </c>
      <c r="W16">
        <v>0</v>
      </c>
      <c r="X16" t="s">
        <v>43</v>
      </c>
    </row>
    <row r="17" spans="1:24" x14ac:dyDescent="0.25">
      <c r="A17" t="s">
        <v>312</v>
      </c>
      <c r="B17" t="s">
        <v>0</v>
      </c>
      <c r="C17" t="s">
        <v>2</v>
      </c>
      <c r="D17" t="s">
        <v>3</v>
      </c>
      <c r="E17" t="s">
        <v>2</v>
      </c>
      <c r="F17" t="s">
        <v>57</v>
      </c>
      <c r="G17" s="2">
        <v>0</v>
      </c>
      <c r="H17">
        <v>0</v>
      </c>
      <c r="I17" s="2">
        <v>0</v>
      </c>
      <c r="J17" s="2">
        <v>0</v>
      </c>
      <c r="K17" s="61">
        <v>0</v>
      </c>
      <c r="L17">
        <v>1.51854E-2</v>
      </c>
      <c r="M17">
        <v>1.29608E-3</v>
      </c>
      <c r="N17" s="2">
        <v>7.9099400000000005E-4</v>
      </c>
      <c r="O17" s="2">
        <v>6.1379299999999996E-4</v>
      </c>
      <c r="P17" s="2">
        <v>6.8735499999999995E-4</v>
      </c>
      <c r="Q17" s="2">
        <v>5.9737500000000003E-4</v>
      </c>
      <c r="R17" s="2">
        <v>5.8560999999999997E-4</v>
      </c>
      <c r="S17" s="2">
        <v>4.9358900000000001E-4</v>
      </c>
      <c r="T17" s="2">
        <v>5.3693000000000002E-4</v>
      </c>
      <c r="U17">
        <v>0</v>
      </c>
      <c r="V17">
        <v>0</v>
      </c>
      <c r="W17">
        <v>0</v>
      </c>
      <c r="X17" t="s">
        <v>43</v>
      </c>
    </row>
    <row r="18" spans="1:24" x14ac:dyDescent="0.25">
      <c r="A18" t="s">
        <v>312</v>
      </c>
      <c r="B18" t="s">
        <v>0</v>
      </c>
      <c r="C18" t="s">
        <v>2</v>
      </c>
      <c r="D18" t="s">
        <v>3</v>
      </c>
      <c r="E18" t="s">
        <v>2</v>
      </c>
      <c r="F18" t="s">
        <v>58</v>
      </c>
      <c r="G18" s="2">
        <v>0</v>
      </c>
      <c r="H18">
        <v>0</v>
      </c>
      <c r="I18" s="2">
        <v>0</v>
      </c>
      <c r="J18" s="2">
        <v>0</v>
      </c>
      <c r="K18" s="61">
        <v>0</v>
      </c>
      <c r="L18">
        <v>0</v>
      </c>
      <c r="M18">
        <v>1.35035E-2</v>
      </c>
      <c r="N18" s="2">
        <v>8.3668000000000002E-4</v>
      </c>
      <c r="O18" s="2">
        <v>6.5076200000000004E-4</v>
      </c>
      <c r="P18" s="2">
        <v>7.2804800000000002E-4</v>
      </c>
      <c r="Q18" s="2">
        <v>6.3349299999999995E-4</v>
      </c>
      <c r="R18" s="2">
        <v>6.2111299999999996E-4</v>
      </c>
      <c r="S18" s="2">
        <v>5.2415000000000003E-4</v>
      </c>
      <c r="T18" s="2">
        <v>5.6984699999999995E-4</v>
      </c>
      <c r="U18" s="2">
        <v>3.6538100000000002E-4</v>
      </c>
      <c r="V18">
        <v>0</v>
      </c>
      <c r="W18">
        <v>0</v>
      </c>
      <c r="X18" t="s">
        <v>43</v>
      </c>
    </row>
    <row r="19" spans="1:24" x14ac:dyDescent="0.25">
      <c r="A19" t="s">
        <v>312</v>
      </c>
      <c r="B19" t="s">
        <v>0</v>
      </c>
      <c r="C19" t="s">
        <v>2</v>
      </c>
      <c r="D19" t="s">
        <v>3</v>
      </c>
      <c r="E19" t="s">
        <v>2</v>
      </c>
      <c r="F19" t="s">
        <v>59</v>
      </c>
      <c r="G19" s="2">
        <v>0</v>
      </c>
      <c r="H19">
        <v>0</v>
      </c>
      <c r="I19" s="2">
        <v>0</v>
      </c>
      <c r="J19" s="2">
        <v>0</v>
      </c>
      <c r="K19" s="61">
        <v>0</v>
      </c>
      <c r="L19">
        <v>0</v>
      </c>
      <c r="M19">
        <v>0</v>
      </c>
      <c r="N19">
        <v>1.1355499999999999E-2</v>
      </c>
      <c r="O19" s="2">
        <v>6.6012700000000004E-4</v>
      </c>
      <c r="P19" s="2">
        <v>7.3760999999999998E-4</v>
      </c>
      <c r="Q19" s="2">
        <v>6.4278800000000004E-4</v>
      </c>
      <c r="R19" s="2">
        <v>6.3035100000000002E-4</v>
      </c>
      <c r="S19" s="2">
        <v>5.3277499999999998E-4</v>
      </c>
      <c r="T19" s="2">
        <v>5.7879899999999996E-4</v>
      </c>
      <c r="U19" s="2">
        <v>3.7234399999999998E-4</v>
      </c>
      <c r="V19">
        <v>0</v>
      </c>
      <c r="W19">
        <v>0</v>
      </c>
      <c r="X19" t="s">
        <v>43</v>
      </c>
    </row>
    <row r="20" spans="1:24" x14ac:dyDescent="0.25">
      <c r="A20" t="s">
        <v>312</v>
      </c>
      <c r="B20" t="s">
        <v>0</v>
      </c>
      <c r="C20" t="s">
        <v>2</v>
      </c>
      <c r="D20" t="s">
        <v>3</v>
      </c>
      <c r="E20" t="s">
        <v>2</v>
      </c>
      <c r="F20" t="s">
        <v>60</v>
      </c>
      <c r="G20" s="2">
        <v>0</v>
      </c>
      <c r="H20">
        <v>0</v>
      </c>
      <c r="I20" s="2">
        <v>0</v>
      </c>
      <c r="J20" s="2">
        <v>0</v>
      </c>
      <c r="K20" s="61">
        <v>0</v>
      </c>
      <c r="L20">
        <v>0</v>
      </c>
      <c r="M20">
        <v>0</v>
      </c>
      <c r="N20">
        <v>0</v>
      </c>
      <c r="O20">
        <v>1.0189999999999999E-2</v>
      </c>
      <c r="P20" s="2">
        <v>7.6374600000000004E-4</v>
      </c>
      <c r="Q20" s="2">
        <v>6.6647899999999999E-4</v>
      </c>
      <c r="R20" s="2">
        <v>6.5370200000000004E-4</v>
      </c>
      <c r="S20" s="2">
        <v>5.5329499999999998E-4</v>
      </c>
      <c r="T20" s="2">
        <v>6.0068999999999997E-4</v>
      </c>
      <c r="U20" s="2">
        <v>3.8758899999999998E-4</v>
      </c>
      <c r="V20">
        <v>0</v>
      </c>
      <c r="W20">
        <v>0</v>
      </c>
      <c r="X20" t="s">
        <v>43</v>
      </c>
    </row>
    <row r="21" spans="1:24" x14ac:dyDescent="0.25">
      <c r="A21" t="s">
        <v>312</v>
      </c>
      <c r="B21" t="s">
        <v>0</v>
      </c>
      <c r="C21" t="s">
        <v>2</v>
      </c>
      <c r="D21" t="s">
        <v>3</v>
      </c>
      <c r="E21" t="s">
        <v>2</v>
      </c>
      <c r="F21" t="s">
        <v>61</v>
      </c>
      <c r="G21" s="2">
        <v>0</v>
      </c>
      <c r="H21">
        <v>0</v>
      </c>
      <c r="I21" s="2">
        <v>0</v>
      </c>
      <c r="J21" s="2">
        <v>0</v>
      </c>
      <c r="K21" s="61">
        <v>0</v>
      </c>
      <c r="L21">
        <v>0</v>
      </c>
      <c r="M21">
        <v>0</v>
      </c>
      <c r="N21">
        <v>0</v>
      </c>
      <c r="O21">
        <v>0</v>
      </c>
      <c r="P21">
        <v>1.11396E-2</v>
      </c>
      <c r="Q21" s="2">
        <v>8.3763299999999995E-4</v>
      </c>
      <c r="R21" s="2">
        <v>8.2173999999999995E-4</v>
      </c>
      <c r="S21" s="2">
        <v>6.9662299999999995E-4</v>
      </c>
      <c r="T21" s="2">
        <v>7.5573100000000005E-4</v>
      </c>
      <c r="U21" s="2">
        <v>4.8926700000000004E-4</v>
      </c>
      <c r="V21">
        <v>0</v>
      </c>
      <c r="W21">
        <v>0</v>
      </c>
      <c r="X21" t="s">
        <v>43</v>
      </c>
    </row>
    <row r="22" spans="1:24" x14ac:dyDescent="0.25">
      <c r="A22" t="s">
        <v>312</v>
      </c>
      <c r="B22" t="s">
        <v>0</v>
      </c>
      <c r="C22" t="s">
        <v>2</v>
      </c>
      <c r="D22" t="s">
        <v>3</v>
      </c>
      <c r="E22" t="s">
        <v>2</v>
      </c>
      <c r="F22" t="s">
        <v>62</v>
      </c>
      <c r="G22" s="2">
        <v>0</v>
      </c>
      <c r="H22">
        <v>0</v>
      </c>
      <c r="I22" s="2">
        <v>0</v>
      </c>
      <c r="J22" s="2">
        <v>0</v>
      </c>
      <c r="K22" s="61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1.25495E-2</v>
      </c>
      <c r="R22" s="2">
        <v>1.0419100000000001E-3</v>
      </c>
      <c r="S22" s="2">
        <v>8.8461200000000001E-4</v>
      </c>
      <c r="T22" s="2">
        <v>9.5898100000000003E-4</v>
      </c>
      <c r="U22" s="2">
        <v>6.2287300000000002E-4</v>
      </c>
      <c r="V22">
        <v>0</v>
      </c>
      <c r="W22">
        <v>0</v>
      </c>
      <c r="X22" t="s">
        <v>43</v>
      </c>
    </row>
    <row r="23" spans="1:24" x14ac:dyDescent="0.25">
      <c r="A23" t="s">
        <v>312</v>
      </c>
      <c r="B23" t="s">
        <v>0</v>
      </c>
      <c r="C23" t="s">
        <v>2</v>
      </c>
      <c r="D23" t="s">
        <v>3</v>
      </c>
      <c r="E23" t="s">
        <v>2</v>
      </c>
      <c r="F23" t="s">
        <v>63</v>
      </c>
      <c r="G23" s="2">
        <v>0</v>
      </c>
      <c r="H23">
        <v>0</v>
      </c>
      <c r="I23" s="2">
        <v>0</v>
      </c>
      <c r="J23" s="2">
        <v>0</v>
      </c>
      <c r="K23" s="61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1.5222599999999999E-2</v>
      </c>
      <c r="S23">
        <v>1.2052300000000001E-3</v>
      </c>
      <c r="T23">
        <v>1.3055300000000001E-3</v>
      </c>
      <c r="U23" s="2">
        <v>8.5098300000000003E-4</v>
      </c>
      <c r="V23">
        <v>0</v>
      </c>
      <c r="W23">
        <v>0</v>
      </c>
      <c r="X23" t="s">
        <v>43</v>
      </c>
    </row>
    <row r="24" spans="1:24" x14ac:dyDescent="0.25">
      <c r="A24" t="s">
        <v>312</v>
      </c>
      <c r="B24" t="s">
        <v>0</v>
      </c>
      <c r="C24" t="s">
        <v>2</v>
      </c>
      <c r="D24" t="s">
        <v>3</v>
      </c>
      <c r="E24" t="s">
        <v>2</v>
      </c>
      <c r="F24" t="s">
        <v>64</v>
      </c>
      <c r="G24" s="2">
        <v>0</v>
      </c>
      <c r="H24">
        <v>0</v>
      </c>
      <c r="I24" s="2">
        <v>0</v>
      </c>
      <c r="J24" s="2">
        <v>0</v>
      </c>
      <c r="K24" s="61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1.5622199999999999E-2</v>
      </c>
      <c r="T24">
        <v>1.49833E-3</v>
      </c>
      <c r="U24" s="2">
        <v>9.8044199999999999E-4</v>
      </c>
      <c r="V24">
        <v>0</v>
      </c>
      <c r="W24">
        <v>0</v>
      </c>
      <c r="X24" t="s">
        <v>43</v>
      </c>
    </row>
    <row r="25" spans="1:24" x14ac:dyDescent="0.25">
      <c r="A25" t="s">
        <v>312</v>
      </c>
      <c r="B25" t="s">
        <v>0</v>
      </c>
      <c r="C25" t="s">
        <v>2</v>
      </c>
      <c r="D25" t="s">
        <v>3</v>
      </c>
      <c r="E25" t="s">
        <v>2</v>
      </c>
      <c r="F25" t="s">
        <v>65</v>
      </c>
      <c r="G25" s="2">
        <v>0</v>
      </c>
      <c r="H25">
        <v>0</v>
      </c>
      <c r="I25" s="2">
        <v>0</v>
      </c>
      <c r="J25" s="2">
        <v>0</v>
      </c>
      <c r="K25" s="61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1.3829299999999999E-2</v>
      </c>
      <c r="U25" s="2">
        <v>9.4085800000000004E-4</v>
      </c>
      <c r="V25">
        <v>0</v>
      </c>
      <c r="W25">
        <v>0</v>
      </c>
      <c r="X25" t="s">
        <v>43</v>
      </c>
    </row>
    <row r="26" spans="1:24" x14ac:dyDescent="0.25">
      <c r="A26" t="s">
        <v>312</v>
      </c>
      <c r="B26" t="s">
        <v>0</v>
      </c>
      <c r="C26" t="s">
        <v>2</v>
      </c>
      <c r="D26" t="s">
        <v>3</v>
      </c>
      <c r="E26" t="s">
        <v>2</v>
      </c>
      <c r="F26" t="s">
        <v>66</v>
      </c>
      <c r="G26" s="2">
        <v>0</v>
      </c>
      <c r="H26">
        <v>0</v>
      </c>
      <c r="I26" s="2">
        <v>0</v>
      </c>
      <c r="J26" s="2">
        <v>0</v>
      </c>
      <c r="K26" s="61">
        <f>SUM(K3:K25)</f>
        <v>6.2700200570000003E-4</v>
      </c>
      <c r="L26" s="61">
        <f t="shared" ref="L26:T26" si="0">SUM(L3:L25)</f>
        <v>1.554267013591E-2</v>
      </c>
      <c r="M26" s="61">
        <f t="shared" si="0"/>
        <v>1.5212605778619999E-2</v>
      </c>
      <c r="N26" s="61">
        <f t="shared" si="0"/>
        <v>1.3393409241967E-2</v>
      </c>
      <c r="O26" s="61">
        <f t="shared" si="0"/>
        <v>1.2576103787453E-2</v>
      </c>
      <c r="P26" s="61">
        <f t="shared" si="0"/>
        <v>1.4695353590786E-2</v>
      </c>
      <c r="Q26" s="61">
        <f t="shared" si="0"/>
        <v>1.6748906028981998E-2</v>
      </c>
      <c r="R26" s="61">
        <f t="shared" si="0"/>
        <v>2.0717524299999998E-2</v>
      </c>
      <c r="S26" s="61">
        <f t="shared" si="0"/>
        <v>2.184171796E-2</v>
      </c>
      <c r="T26" s="61">
        <f t="shared" si="0"/>
        <v>2.2186945100000001E-2</v>
      </c>
      <c r="U26">
        <v>1.02185E-2</v>
      </c>
      <c r="V26">
        <v>0</v>
      </c>
      <c r="W26">
        <v>0</v>
      </c>
      <c r="X26" t="s">
        <v>43</v>
      </c>
    </row>
    <row r="27" spans="1:24" x14ac:dyDescent="0.25">
      <c r="A27" t="s">
        <v>312</v>
      </c>
      <c r="B27" t="s">
        <v>0</v>
      </c>
      <c r="C27" t="s">
        <v>2</v>
      </c>
      <c r="D27" t="s">
        <v>9</v>
      </c>
      <c r="E27" t="s">
        <v>2</v>
      </c>
      <c r="F27" t="s">
        <v>67</v>
      </c>
      <c r="G27">
        <v>0</v>
      </c>
      <c r="H27">
        <v>0</v>
      </c>
      <c r="I27">
        <v>0</v>
      </c>
      <c r="J27">
        <v>0.153505</v>
      </c>
      <c r="K27">
        <v>0.153476</v>
      </c>
      <c r="L27">
        <v>0.15304499999999999</v>
      </c>
      <c r="M27">
        <v>0.15270900000000001</v>
      </c>
      <c r="N27">
        <v>0.15218499999999999</v>
      </c>
      <c r="O27">
        <v>0.152027</v>
      </c>
      <c r="P27">
        <v>0.15232399999999999</v>
      </c>
      <c r="Q27">
        <v>0.152221</v>
      </c>
      <c r="R27">
        <v>0.15232499999999999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43</v>
      </c>
    </row>
    <row r="28" spans="1:24" x14ac:dyDescent="0.25">
      <c r="A28" t="s">
        <v>312</v>
      </c>
      <c r="B28" t="s">
        <v>0</v>
      </c>
      <c r="C28" t="s">
        <v>2</v>
      </c>
      <c r="D28" t="s">
        <v>9</v>
      </c>
      <c r="E28" t="s">
        <v>2</v>
      </c>
      <c r="F28" t="s">
        <v>68</v>
      </c>
      <c r="G28">
        <v>0</v>
      </c>
      <c r="H28">
        <v>0</v>
      </c>
      <c r="I28" s="2">
        <v>0</v>
      </c>
      <c r="J28" s="2">
        <v>0</v>
      </c>
      <c r="K28" s="62">
        <v>2.3376500000000001E-4</v>
      </c>
      <c r="L28" s="2">
        <v>2.3336299999999999E-4</v>
      </c>
      <c r="M28" s="2">
        <v>2.3306999999999999E-4</v>
      </c>
      <c r="N28" s="2">
        <v>2.32611E-4</v>
      </c>
      <c r="O28" s="2">
        <v>2.3247200000000001E-4</v>
      </c>
      <c r="P28" s="2">
        <v>2.3273200000000001E-4</v>
      </c>
      <c r="Q28" s="2">
        <v>2.32642E-4</v>
      </c>
      <c r="R28" s="2">
        <v>2.3273400000000001E-4</v>
      </c>
      <c r="S28" s="2">
        <v>2.32661E-4</v>
      </c>
      <c r="T28">
        <v>0</v>
      </c>
      <c r="U28">
        <v>0</v>
      </c>
      <c r="V28">
        <v>0</v>
      </c>
      <c r="W28">
        <v>0</v>
      </c>
      <c r="X28" t="s">
        <v>43</v>
      </c>
    </row>
    <row r="29" spans="1:24" x14ac:dyDescent="0.25">
      <c r="A29" t="s">
        <v>312</v>
      </c>
      <c r="B29" t="s">
        <v>0</v>
      </c>
      <c r="C29" t="s">
        <v>2</v>
      </c>
      <c r="D29" t="s">
        <v>9</v>
      </c>
      <c r="E29" t="s">
        <v>2</v>
      </c>
      <c r="F29" t="s">
        <v>69</v>
      </c>
      <c r="G29">
        <v>0</v>
      </c>
      <c r="H29">
        <v>0</v>
      </c>
      <c r="I29">
        <v>0</v>
      </c>
      <c r="J29">
        <v>0</v>
      </c>
      <c r="K29" s="61">
        <v>0</v>
      </c>
      <c r="L29">
        <v>5.3931800000000002E-2</v>
      </c>
      <c r="M29">
        <v>5.37715E-2</v>
      </c>
      <c r="N29">
        <v>5.3665600000000001E-2</v>
      </c>
      <c r="O29">
        <v>5.3633500000000001E-2</v>
      </c>
      <c r="P29">
        <v>5.3693600000000001E-2</v>
      </c>
      <c r="Q29">
        <v>5.36728E-2</v>
      </c>
      <c r="R29">
        <v>5.3693900000000003E-2</v>
      </c>
      <c r="S29">
        <v>5.3677200000000001E-2</v>
      </c>
      <c r="T29">
        <v>5.3706499999999997E-2</v>
      </c>
      <c r="U29">
        <v>0</v>
      </c>
      <c r="V29">
        <v>0</v>
      </c>
      <c r="W29">
        <v>0</v>
      </c>
      <c r="X29" t="s">
        <v>43</v>
      </c>
    </row>
    <row r="30" spans="1:24" x14ac:dyDescent="0.25">
      <c r="A30" t="s">
        <v>312</v>
      </c>
      <c r="B30" t="s">
        <v>0</v>
      </c>
      <c r="C30" t="s">
        <v>2</v>
      </c>
      <c r="D30" t="s">
        <v>9</v>
      </c>
      <c r="E30" t="s">
        <v>2</v>
      </c>
      <c r="F30" t="s">
        <v>70</v>
      </c>
      <c r="G30">
        <v>0</v>
      </c>
      <c r="H30">
        <v>0</v>
      </c>
      <c r="I30">
        <v>0</v>
      </c>
      <c r="J30">
        <v>0</v>
      </c>
      <c r="K30" s="61">
        <v>0</v>
      </c>
      <c r="L30">
        <v>0</v>
      </c>
      <c r="M30">
        <v>9.6703899999999995E-2</v>
      </c>
      <c r="N30">
        <v>9.6226500000000006E-2</v>
      </c>
      <c r="O30">
        <v>9.6169000000000004E-2</v>
      </c>
      <c r="P30">
        <v>9.6276700000000007E-2</v>
      </c>
      <c r="Q30">
        <v>9.6239400000000003E-2</v>
      </c>
      <c r="R30">
        <v>9.6277299999999996E-2</v>
      </c>
      <c r="S30">
        <v>9.6247299999999994E-2</v>
      </c>
      <c r="T30">
        <v>9.6299899999999994E-2</v>
      </c>
      <c r="U30">
        <v>9.6250299999999997E-2</v>
      </c>
      <c r="V30">
        <v>0</v>
      </c>
      <c r="W30">
        <v>0</v>
      </c>
      <c r="X30" t="s">
        <v>43</v>
      </c>
    </row>
    <row r="31" spans="1:24" x14ac:dyDescent="0.25">
      <c r="A31" t="s">
        <v>312</v>
      </c>
      <c r="B31" t="s">
        <v>0</v>
      </c>
      <c r="C31" t="s">
        <v>2</v>
      </c>
      <c r="D31" t="s">
        <v>9</v>
      </c>
      <c r="E31" t="s">
        <v>2</v>
      </c>
      <c r="F31" t="s">
        <v>71</v>
      </c>
      <c r="G31">
        <v>0</v>
      </c>
      <c r="H31">
        <v>0</v>
      </c>
      <c r="I31">
        <v>0</v>
      </c>
      <c r="J31">
        <v>0</v>
      </c>
      <c r="K31" s="61">
        <v>0</v>
      </c>
      <c r="L31">
        <v>0</v>
      </c>
      <c r="M31">
        <v>0</v>
      </c>
      <c r="N31">
        <v>7.7622499999999997E-2</v>
      </c>
      <c r="O31">
        <v>7.7193200000000003E-2</v>
      </c>
      <c r="P31">
        <v>7.7279700000000007E-2</v>
      </c>
      <c r="Q31">
        <v>7.7249700000000004E-2</v>
      </c>
      <c r="R31">
        <v>7.7280100000000004E-2</v>
      </c>
      <c r="S31">
        <v>7.7256099999999994E-2</v>
      </c>
      <c r="T31">
        <v>7.72983E-2</v>
      </c>
      <c r="U31">
        <v>7.7258400000000005E-2</v>
      </c>
      <c r="V31">
        <v>0</v>
      </c>
      <c r="W31">
        <v>0</v>
      </c>
      <c r="X31" t="s">
        <v>43</v>
      </c>
    </row>
    <row r="32" spans="1:24" x14ac:dyDescent="0.25">
      <c r="A32" t="s">
        <v>312</v>
      </c>
      <c r="B32" t="s">
        <v>0</v>
      </c>
      <c r="C32" t="s">
        <v>2</v>
      </c>
      <c r="D32" t="s">
        <v>9</v>
      </c>
      <c r="E32" t="s">
        <v>2</v>
      </c>
      <c r="F32" t="s">
        <v>72</v>
      </c>
      <c r="G32">
        <v>0</v>
      </c>
      <c r="H32">
        <v>0</v>
      </c>
      <c r="I32">
        <v>0</v>
      </c>
      <c r="J32">
        <v>0</v>
      </c>
      <c r="K32" s="61">
        <v>0</v>
      </c>
      <c r="L32">
        <v>0</v>
      </c>
      <c r="M32">
        <v>0</v>
      </c>
      <c r="N32">
        <v>0</v>
      </c>
      <c r="O32">
        <v>7.0752999999999996E-2</v>
      </c>
      <c r="P32">
        <v>7.0440500000000003E-2</v>
      </c>
      <c r="Q32">
        <v>7.0413100000000006E-2</v>
      </c>
      <c r="R32">
        <v>7.0440900000000001E-2</v>
      </c>
      <c r="S32">
        <v>7.0418999999999995E-2</v>
      </c>
      <c r="T32">
        <v>7.0457400000000003E-2</v>
      </c>
      <c r="U32">
        <v>7.04211E-2</v>
      </c>
      <c r="V32">
        <v>0</v>
      </c>
      <c r="W32">
        <v>0</v>
      </c>
      <c r="X32" t="s">
        <v>43</v>
      </c>
    </row>
    <row r="33" spans="1:24" x14ac:dyDescent="0.25">
      <c r="A33" t="s">
        <v>312</v>
      </c>
      <c r="B33" t="s">
        <v>0</v>
      </c>
      <c r="C33" t="s">
        <v>2</v>
      </c>
      <c r="D33" t="s">
        <v>9</v>
      </c>
      <c r="E33" t="s">
        <v>2</v>
      </c>
      <c r="F33" t="s">
        <v>73</v>
      </c>
      <c r="G33">
        <v>0</v>
      </c>
      <c r="H33">
        <v>0</v>
      </c>
      <c r="I33">
        <v>0</v>
      </c>
      <c r="J33">
        <v>0</v>
      </c>
      <c r="K33" s="61">
        <v>0</v>
      </c>
      <c r="L33">
        <v>0</v>
      </c>
      <c r="M33">
        <v>0</v>
      </c>
      <c r="N33">
        <v>0</v>
      </c>
      <c r="O33">
        <v>0</v>
      </c>
      <c r="P33">
        <v>7.7920699999999996E-2</v>
      </c>
      <c r="Q33">
        <v>7.7546400000000001E-2</v>
      </c>
      <c r="R33">
        <v>7.7576999999999993E-2</v>
      </c>
      <c r="S33">
        <v>7.7552800000000005E-2</v>
      </c>
      <c r="T33">
        <v>7.7595200000000003E-2</v>
      </c>
      <c r="U33">
        <v>7.7555200000000005E-2</v>
      </c>
      <c r="V33">
        <v>0</v>
      </c>
      <c r="W33">
        <v>0</v>
      </c>
      <c r="X33" t="s">
        <v>43</v>
      </c>
    </row>
    <row r="34" spans="1:24" x14ac:dyDescent="0.25">
      <c r="A34" t="s">
        <v>312</v>
      </c>
      <c r="B34" t="s">
        <v>0</v>
      </c>
      <c r="C34" t="s">
        <v>2</v>
      </c>
      <c r="D34" t="s">
        <v>9</v>
      </c>
      <c r="E34" t="s">
        <v>2</v>
      </c>
      <c r="F34" t="s">
        <v>74</v>
      </c>
      <c r="G34">
        <v>0</v>
      </c>
      <c r="H34">
        <v>0</v>
      </c>
      <c r="I34">
        <v>0</v>
      </c>
      <c r="J34">
        <v>0</v>
      </c>
      <c r="K34" s="61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8.7838399999999997E-2</v>
      </c>
      <c r="R34">
        <v>8.7450899999999998E-2</v>
      </c>
      <c r="S34">
        <v>8.7423699999999993E-2</v>
      </c>
      <c r="T34">
        <v>8.7471499999999994E-2</v>
      </c>
      <c r="U34">
        <v>8.7426400000000001E-2</v>
      </c>
      <c r="V34">
        <v>0</v>
      </c>
      <c r="W34">
        <v>0</v>
      </c>
      <c r="X34" t="s">
        <v>43</v>
      </c>
    </row>
    <row r="35" spans="1:24" x14ac:dyDescent="0.25">
      <c r="A35" t="s">
        <v>312</v>
      </c>
      <c r="B35" t="s">
        <v>0</v>
      </c>
      <c r="C35" t="s">
        <v>2</v>
      </c>
      <c r="D35" t="s">
        <v>9</v>
      </c>
      <c r="E35" t="s">
        <v>2</v>
      </c>
      <c r="F35" t="s">
        <v>75</v>
      </c>
      <c r="G35">
        <v>0</v>
      </c>
      <c r="H35">
        <v>0</v>
      </c>
      <c r="I35">
        <v>0</v>
      </c>
      <c r="J35">
        <v>0</v>
      </c>
      <c r="K35" s="61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0.107655</v>
      </c>
      <c r="S35">
        <v>0.10714700000000001</v>
      </c>
      <c r="T35">
        <v>0.10720499999999999</v>
      </c>
      <c r="U35">
        <v>0.10715</v>
      </c>
      <c r="V35">
        <v>0</v>
      </c>
      <c r="W35">
        <v>0</v>
      </c>
      <c r="X35" t="s">
        <v>43</v>
      </c>
    </row>
    <row r="36" spans="1:24" x14ac:dyDescent="0.25">
      <c r="A36" t="s">
        <v>312</v>
      </c>
      <c r="B36" t="s">
        <v>0</v>
      </c>
      <c r="C36" t="s">
        <v>2</v>
      </c>
      <c r="D36" t="s">
        <v>9</v>
      </c>
      <c r="E36" t="s">
        <v>2</v>
      </c>
      <c r="F36" t="s">
        <v>76</v>
      </c>
      <c r="G36">
        <v>0</v>
      </c>
      <c r="H36">
        <v>0</v>
      </c>
      <c r="I36">
        <v>0</v>
      </c>
      <c r="J36">
        <v>0</v>
      </c>
      <c r="K36" s="61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0.111258</v>
      </c>
      <c r="T36">
        <v>0.110794</v>
      </c>
      <c r="U36">
        <v>0.110737</v>
      </c>
      <c r="V36">
        <v>0</v>
      </c>
      <c r="W36">
        <v>0</v>
      </c>
      <c r="X36" t="s">
        <v>43</v>
      </c>
    </row>
    <row r="37" spans="1:24" x14ac:dyDescent="0.25">
      <c r="A37" t="s">
        <v>312</v>
      </c>
      <c r="B37" t="s">
        <v>0</v>
      </c>
      <c r="C37" t="s">
        <v>2</v>
      </c>
      <c r="D37" t="s">
        <v>9</v>
      </c>
      <c r="E37" t="s">
        <v>2</v>
      </c>
      <c r="F37" t="s">
        <v>77</v>
      </c>
      <c r="G37">
        <v>0</v>
      </c>
      <c r="H37">
        <v>0</v>
      </c>
      <c r="I37">
        <v>0</v>
      </c>
      <c r="J37">
        <v>0</v>
      </c>
      <c r="K37" s="61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9.8376099999999994E-2</v>
      </c>
      <c r="U37">
        <v>9.7914600000000004E-2</v>
      </c>
      <c r="V37">
        <v>0</v>
      </c>
      <c r="W37">
        <v>0</v>
      </c>
      <c r="X37" t="s">
        <v>43</v>
      </c>
    </row>
    <row r="38" spans="1:24" x14ac:dyDescent="0.25">
      <c r="A38" t="s">
        <v>312</v>
      </c>
      <c r="B38" t="s">
        <v>0</v>
      </c>
      <c r="C38" t="s">
        <v>2</v>
      </c>
      <c r="D38" t="s">
        <v>9</v>
      </c>
      <c r="E38" t="s">
        <v>2</v>
      </c>
      <c r="F38" t="s">
        <v>78</v>
      </c>
      <c r="G38">
        <v>0</v>
      </c>
      <c r="H38">
        <v>0</v>
      </c>
      <c r="I38">
        <v>0</v>
      </c>
      <c r="J38">
        <v>0</v>
      </c>
      <c r="K38" s="61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8.1049399999999994E-2</v>
      </c>
      <c r="V38">
        <v>0</v>
      </c>
      <c r="W38">
        <v>0</v>
      </c>
      <c r="X38" t="s">
        <v>43</v>
      </c>
    </row>
    <row r="39" spans="1:24" x14ac:dyDescent="0.25">
      <c r="A39" t="s">
        <v>312</v>
      </c>
      <c r="B39" t="s">
        <v>0</v>
      </c>
      <c r="C39" t="s">
        <v>2</v>
      </c>
      <c r="D39" t="s">
        <v>9</v>
      </c>
      <c r="E39" t="s">
        <v>2</v>
      </c>
      <c r="F39" t="s">
        <v>79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43</v>
      </c>
    </row>
    <row r="40" spans="1:24" x14ac:dyDescent="0.25">
      <c r="A40" t="s">
        <v>312</v>
      </c>
      <c r="B40" t="s">
        <v>0</v>
      </c>
      <c r="C40" t="s">
        <v>2</v>
      </c>
      <c r="D40" t="s">
        <v>9</v>
      </c>
      <c r="E40" t="s">
        <v>2</v>
      </c>
      <c r="F40" t="s">
        <v>80</v>
      </c>
      <c r="G40">
        <v>4.0961699999999997E-2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43</v>
      </c>
    </row>
    <row r="41" spans="1:24" x14ac:dyDescent="0.25">
      <c r="A41" t="s">
        <v>312</v>
      </c>
      <c r="B41" t="s">
        <v>0</v>
      </c>
      <c r="C41" t="s">
        <v>2</v>
      </c>
      <c r="D41" t="s">
        <v>9</v>
      </c>
      <c r="E41" t="s">
        <v>2</v>
      </c>
      <c r="F41" t="s">
        <v>81</v>
      </c>
      <c r="G41">
        <v>0</v>
      </c>
      <c r="H41">
        <v>0.100899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43</v>
      </c>
    </row>
    <row r="42" spans="1:24" x14ac:dyDescent="0.25">
      <c r="A42" t="s">
        <v>312</v>
      </c>
      <c r="B42" t="s">
        <v>0</v>
      </c>
      <c r="C42" t="s">
        <v>2</v>
      </c>
      <c r="D42" t="s">
        <v>9</v>
      </c>
      <c r="E42" t="s">
        <v>2</v>
      </c>
      <c r="F42" t="s">
        <v>82</v>
      </c>
      <c r="G42">
        <v>0</v>
      </c>
      <c r="H42">
        <v>0</v>
      </c>
      <c r="I42">
        <v>0.160499</v>
      </c>
      <c r="J42">
        <v>0.14131299999999999</v>
      </c>
      <c r="K42">
        <v>0.131186</v>
      </c>
      <c r="L42">
        <v>0.116855</v>
      </c>
      <c r="M42">
        <v>9.9198900000000007E-2</v>
      </c>
      <c r="N42">
        <v>7.9311699999999999E-2</v>
      </c>
      <c r="O42">
        <v>5.9802099999999997E-2</v>
      </c>
      <c r="P42">
        <v>4.2713099999999997E-2</v>
      </c>
      <c r="Q42">
        <v>2.8946099999999999E-2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43</v>
      </c>
    </row>
    <row r="43" spans="1:24" x14ac:dyDescent="0.25">
      <c r="A43" t="s">
        <v>312</v>
      </c>
      <c r="B43" t="s">
        <v>0</v>
      </c>
      <c r="C43" t="s">
        <v>2</v>
      </c>
      <c r="D43" t="s">
        <v>10</v>
      </c>
      <c r="E43" t="s">
        <v>2</v>
      </c>
      <c r="F43" t="s">
        <v>83</v>
      </c>
      <c r="G43">
        <v>0</v>
      </c>
      <c r="H43">
        <v>7.6464799999999998E-3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43</v>
      </c>
    </row>
    <row r="44" spans="1:24" x14ac:dyDescent="0.25">
      <c r="A44" t="s">
        <v>312</v>
      </c>
      <c r="B44" t="s">
        <v>0</v>
      </c>
      <c r="C44" t="s">
        <v>2</v>
      </c>
      <c r="D44" t="s">
        <v>10</v>
      </c>
      <c r="E44" t="s">
        <v>2</v>
      </c>
      <c r="F44" t="s">
        <v>84</v>
      </c>
      <c r="G44">
        <v>0</v>
      </c>
      <c r="H44">
        <v>0</v>
      </c>
      <c r="I44">
        <v>1.3072E-2</v>
      </c>
      <c r="J44">
        <v>8.2274600000000007E-3</v>
      </c>
      <c r="K44">
        <v>8.4310900000000005E-3</v>
      </c>
      <c r="L44">
        <v>1.8008399999999999E-3</v>
      </c>
      <c r="M44">
        <v>1.11173E-3</v>
      </c>
      <c r="N44" s="2">
        <v>5.78912E-4</v>
      </c>
      <c r="O44" s="2">
        <v>3.7001699999999999E-4</v>
      </c>
      <c r="P44" s="2">
        <v>3.1846499999999998E-4</v>
      </c>
      <c r="Q44" s="2">
        <v>1.8839400000000001E-4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43</v>
      </c>
    </row>
    <row r="45" spans="1:24" x14ac:dyDescent="0.25">
      <c r="A45" t="s">
        <v>312</v>
      </c>
      <c r="B45" t="s">
        <v>0</v>
      </c>
      <c r="C45" t="s">
        <v>2</v>
      </c>
      <c r="D45" t="s">
        <v>10</v>
      </c>
      <c r="E45" t="s">
        <v>2</v>
      </c>
      <c r="F45" t="s">
        <v>85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43</v>
      </c>
    </row>
    <row r="46" spans="1:24" x14ac:dyDescent="0.25">
      <c r="A46" t="s">
        <v>312</v>
      </c>
      <c r="B46" t="s">
        <v>0</v>
      </c>
      <c r="C46" t="s">
        <v>2</v>
      </c>
      <c r="D46" t="s">
        <v>10</v>
      </c>
      <c r="E46" t="s">
        <v>2</v>
      </c>
      <c r="F46" t="s">
        <v>86</v>
      </c>
      <c r="G46">
        <v>1.109E-3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43</v>
      </c>
    </row>
    <row r="47" spans="1:24" x14ac:dyDescent="0.25">
      <c r="A47" t="s">
        <v>312</v>
      </c>
      <c r="B47" t="s">
        <v>0</v>
      </c>
      <c r="C47" t="s">
        <v>2</v>
      </c>
      <c r="D47" t="s">
        <v>10</v>
      </c>
      <c r="E47" t="s">
        <v>2</v>
      </c>
      <c r="F47" t="s">
        <v>87</v>
      </c>
      <c r="G47">
        <v>0</v>
      </c>
      <c r="H47" s="2">
        <v>7.5833699999999999E-4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43</v>
      </c>
    </row>
    <row r="48" spans="1:24" x14ac:dyDescent="0.25">
      <c r="A48" t="s">
        <v>312</v>
      </c>
      <c r="B48" t="s">
        <v>0</v>
      </c>
      <c r="C48" t="s">
        <v>2</v>
      </c>
      <c r="D48" t="s">
        <v>10</v>
      </c>
      <c r="E48" t="s">
        <v>2</v>
      </c>
      <c r="F48" t="s">
        <v>88</v>
      </c>
      <c r="G48">
        <v>0</v>
      </c>
      <c r="H48">
        <v>0</v>
      </c>
      <c r="I48">
        <v>0.130325</v>
      </c>
      <c r="J48">
        <v>0.11243400000000001</v>
      </c>
      <c r="K48">
        <v>0.105076</v>
      </c>
      <c r="L48">
        <v>7.77167E-2</v>
      </c>
      <c r="M48">
        <v>6.0925100000000003E-2</v>
      </c>
      <c r="N48">
        <v>4.2317899999999999E-2</v>
      </c>
      <c r="O48">
        <v>2.98696E-2</v>
      </c>
      <c r="P48">
        <v>2.2958300000000001E-2</v>
      </c>
      <c r="Q48">
        <v>1.4752299999999999E-2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43</v>
      </c>
    </row>
    <row r="49" spans="1:24" x14ac:dyDescent="0.25">
      <c r="A49" t="s">
        <v>312</v>
      </c>
      <c r="B49" t="s">
        <v>0</v>
      </c>
      <c r="C49" t="s">
        <v>2</v>
      </c>
      <c r="D49" t="s">
        <v>10</v>
      </c>
      <c r="E49" t="s">
        <v>2</v>
      </c>
      <c r="F49" t="s">
        <v>89</v>
      </c>
      <c r="G49">
        <v>0</v>
      </c>
      <c r="H49">
        <v>0</v>
      </c>
      <c r="I49">
        <v>0</v>
      </c>
      <c r="J49">
        <v>0</v>
      </c>
      <c r="K49">
        <v>0</v>
      </c>
      <c r="L49" s="61">
        <v>3.2653600000000001E-3</v>
      </c>
      <c r="M49" s="2">
        <v>4.5401300000000002E-5</v>
      </c>
      <c r="N49" s="2">
        <v>2.8030699999999999E-5</v>
      </c>
      <c r="O49" s="2">
        <v>2.3411999999999999E-5</v>
      </c>
      <c r="P49" s="2">
        <v>2.8725200000000001E-5</v>
      </c>
      <c r="Q49" s="2">
        <v>2.4767099999999999E-5</v>
      </c>
      <c r="R49" s="2">
        <v>2.5644200000000001E-5</v>
      </c>
      <c r="S49" s="2">
        <v>2.3747599999999999E-5</v>
      </c>
      <c r="T49" s="2">
        <v>2.6590100000000001E-5</v>
      </c>
      <c r="U49">
        <v>0</v>
      </c>
      <c r="V49">
        <v>0</v>
      </c>
      <c r="W49">
        <v>0</v>
      </c>
      <c r="X49" t="s">
        <v>43</v>
      </c>
    </row>
    <row r="50" spans="1:24" x14ac:dyDescent="0.25">
      <c r="A50" t="s">
        <v>312</v>
      </c>
      <c r="B50" t="s">
        <v>0</v>
      </c>
      <c r="C50" t="s">
        <v>2</v>
      </c>
      <c r="D50" t="s">
        <v>10</v>
      </c>
      <c r="E50" t="s">
        <v>2</v>
      </c>
      <c r="F50" t="s">
        <v>90</v>
      </c>
      <c r="G50">
        <v>0</v>
      </c>
      <c r="H50">
        <v>0</v>
      </c>
      <c r="I50">
        <v>0</v>
      </c>
      <c r="J50">
        <v>0</v>
      </c>
      <c r="K50">
        <v>0</v>
      </c>
      <c r="L50" s="61">
        <v>0</v>
      </c>
      <c r="M50">
        <v>2.01607E-3</v>
      </c>
      <c r="N50" s="2">
        <v>1.8686699999999998E-5</v>
      </c>
      <c r="O50" s="2">
        <v>1.56093E-5</v>
      </c>
      <c r="P50" s="2">
        <v>1.91493E-5</v>
      </c>
      <c r="Q50" s="2">
        <v>1.6512300000000001E-5</v>
      </c>
      <c r="R50" s="2">
        <v>1.7096699999999998E-5</v>
      </c>
      <c r="S50" s="2">
        <v>1.5832999999999999E-5</v>
      </c>
      <c r="T50" s="2">
        <v>1.7726900000000001E-5</v>
      </c>
      <c r="U50" s="2">
        <v>1.6052099999999998E-5</v>
      </c>
      <c r="V50">
        <v>0</v>
      </c>
      <c r="W50">
        <v>0</v>
      </c>
      <c r="X50" t="s">
        <v>43</v>
      </c>
    </row>
    <row r="51" spans="1:24" x14ac:dyDescent="0.25">
      <c r="A51" t="s">
        <v>312</v>
      </c>
      <c r="B51" t="s">
        <v>0</v>
      </c>
      <c r="C51" t="s">
        <v>2</v>
      </c>
      <c r="D51" t="s">
        <v>10</v>
      </c>
      <c r="E51" t="s">
        <v>2</v>
      </c>
      <c r="F51" t="s">
        <v>91</v>
      </c>
      <c r="G51">
        <v>0</v>
      </c>
      <c r="H51">
        <v>0</v>
      </c>
      <c r="I51">
        <v>0</v>
      </c>
      <c r="J51">
        <v>0</v>
      </c>
      <c r="K51">
        <v>0</v>
      </c>
      <c r="L51" s="61">
        <v>0</v>
      </c>
      <c r="M51">
        <v>0</v>
      </c>
      <c r="N51">
        <v>2.3835000000000002E-3</v>
      </c>
      <c r="O51" s="2">
        <v>2.1454299999999999E-5</v>
      </c>
      <c r="P51" s="2">
        <v>2.6312199999999999E-5</v>
      </c>
      <c r="Q51" s="2">
        <v>2.2693699999999999E-5</v>
      </c>
      <c r="R51" s="2">
        <v>2.3495699999999999E-5</v>
      </c>
      <c r="S51" s="2">
        <v>2.1761300000000001E-5</v>
      </c>
      <c r="T51" s="2">
        <v>2.4360599999999998E-5</v>
      </c>
      <c r="U51" s="2">
        <v>2.2062E-5</v>
      </c>
      <c r="V51">
        <v>0</v>
      </c>
      <c r="W51">
        <v>0</v>
      </c>
      <c r="X51" t="s">
        <v>43</v>
      </c>
    </row>
    <row r="52" spans="1:24" x14ac:dyDescent="0.25">
      <c r="A52" t="s">
        <v>312</v>
      </c>
      <c r="B52" t="s">
        <v>0</v>
      </c>
      <c r="C52" t="s">
        <v>2</v>
      </c>
      <c r="D52" t="s">
        <v>10</v>
      </c>
      <c r="E52" t="s">
        <v>2</v>
      </c>
      <c r="F52" t="s">
        <v>92</v>
      </c>
      <c r="G52">
        <v>0</v>
      </c>
      <c r="H52">
        <v>0</v>
      </c>
      <c r="I52">
        <v>0</v>
      </c>
      <c r="J52">
        <v>0</v>
      </c>
      <c r="K52">
        <v>0</v>
      </c>
      <c r="L52" s="61">
        <v>0</v>
      </c>
      <c r="M52">
        <v>0</v>
      </c>
      <c r="N52">
        <v>0</v>
      </c>
      <c r="O52">
        <v>2.2139899999999999E-3</v>
      </c>
      <c r="P52" s="2">
        <v>2.8294200000000001E-5</v>
      </c>
      <c r="Q52" s="2">
        <v>2.4409E-5</v>
      </c>
      <c r="R52" s="2">
        <v>2.5270300000000001E-5</v>
      </c>
      <c r="S52" s="2">
        <v>2.3407599999999999E-5</v>
      </c>
      <c r="T52" s="2">
        <v>2.6199000000000001E-5</v>
      </c>
      <c r="U52" s="2">
        <v>2.37307E-5</v>
      </c>
      <c r="V52">
        <v>0</v>
      </c>
      <c r="W52">
        <v>0</v>
      </c>
      <c r="X52" t="s">
        <v>43</v>
      </c>
    </row>
    <row r="53" spans="1:24" x14ac:dyDescent="0.25">
      <c r="A53" t="s">
        <v>312</v>
      </c>
      <c r="B53" t="s">
        <v>0</v>
      </c>
      <c r="C53" t="s">
        <v>2</v>
      </c>
      <c r="D53" t="s">
        <v>10</v>
      </c>
      <c r="E53" t="s">
        <v>2</v>
      </c>
      <c r="F53" t="s">
        <v>93</v>
      </c>
      <c r="G53">
        <v>0</v>
      </c>
      <c r="H53">
        <v>0</v>
      </c>
      <c r="I53">
        <v>0</v>
      </c>
      <c r="J53">
        <v>0</v>
      </c>
      <c r="K53">
        <v>0</v>
      </c>
      <c r="L53" s="61">
        <v>0</v>
      </c>
      <c r="M53">
        <v>0</v>
      </c>
      <c r="N53">
        <v>0</v>
      </c>
      <c r="O53">
        <v>0</v>
      </c>
      <c r="P53">
        <v>2.4058E-3</v>
      </c>
      <c r="Q53" s="2">
        <v>2.6523700000000002E-5</v>
      </c>
      <c r="R53" s="2">
        <v>2.74596E-5</v>
      </c>
      <c r="S53" s="2">
        <v>2.5435500000000001E-5</v>
      </c>
      <c r="T53" s="2">
        <v>2.8468700000000001E-5</v>
      </c>
      <c r="U53" s="2">
        <v>2.5786500000000001E-5</v>
      </c>
      <c r="V53">
        <v>0</v>
      </c>
      <c r="W53">
        <v>0</v>
      </c>
      <c r="X53" t="s">
        <v>43</v>
      </c>
    </row>
    <row r="54" spans="1:24" x14ac:dyDescent="0.25">
      <c r="A54" t="s">
        <v>312</v>
      </c>
      <c r="B54" t="s">
        <v>0</v>
      </c>
      <c r="C54" t="s">
        <v>2</v>
      </c>
      <c r="D54" t="s">
        <v>10</v>
      </c>
      <c r="E54" t="s">
        <v>2</v>
      </c>
      <c r="F54" t="s">
        <v>94</v>
      </c>
      <c r="G54">
        <v>0</v>
      </c>
      <c r="H54">
        <v>0</v>
      </c>
      <c r="I54">
        <v>0</v>
      </c>
      <c r="J54">
        <v>0</v>
      </c>
      <c r="K54">
        <v>0</v>
      </c>
      <c r="L54" s="61">
        <v>0</v>
      </c>
      <c r="M54">
        <v>0</v>
      </c>
      <c r="N54">
        <v>0</v>
      </c>
      <c r="O54">
        <v>0</v>
      </c>
      <c r="P54">
        <v>0</v>
      </c>
      <c r="Q54">
        <v>2.63708E-3</v>
      </c>
      <c r="R54" s="2">
        <v>3.0099399999999998E-5</v>
      </c>
      <c r="S54" s="2">
        <v>2.7880699999999999E-5</v>
      </c>
      <c r="T54" s="2">
        <v>3.1205599999999998E-5</v>
      </c>
      <c r="U54" s="2">
        <v>2.8265499999999999E-5</v>
      </c>
      <c r="V54">
        <v>0</v>
      </c>
      <c r="W54">
        <v>0</v>
      </c>
      <c r="X54" t="s">
        <v>43</v>
      </c>
    </row>
    <row r="55" spans="1:24" x14ac:dyDescent="0.25">
      <c r="A55" t="s">
        <v>312</v>
      </c>
      <c r="B55" t="s">
        <v>0</v>
      </c>
      <c r="C55" t="s">
        <v>2</v>
      </c>
      <c r="D55" t="s">
        <v>10</v>
      </c>
      <c r="E55" t="s">
        <v>2</v>
      </c>
      <c r="F55" t="s">
        <v>95</v>
      </c>
      <c r="G55">
        <v>0</v>
      </c>
      <c r="H55">
        <v>0</v>
      </c>
      <c r="I55">
        <v>0</v>
      </c>
      <c r="J55">
        <v>0</v>
      </c>
      <c r="K55">
        <v>0</v>
      </c>
      <c r="L55" s="61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3.1681499999999998E-3</v>
      </c>
      <c r="S55" s="2">
        <v>3.3495499999999998E-5</v>
      </c>
      <c r="T55" s="2">
        <v>3.7490000000000002E-5</v>
      </c>
      <c r="U55" s="2">
        <v>3.3957800000000002E-5</v>
      </c>
      <c r="V55">
        <v>0</v>
      </c>
      <c r="W55">
        <v>0</v>
      </c>
      <c r="X55" t="s">
        <v>43</v>
      </c>
    </row>
    <row r="56" spans="1:24" x14ac:dyDescent="0.25">
      <c r="A56" t="s">
        <v>312</v>
      </c>
      <c r="B56" t="s">
        <v>0</v>
      </c>
      <c r="C56" t="s">
        <v>2</v>
      </c>
      <c r="D56" t="s">
        <v>10</v>
      </c>
      <c r="E56" t="s">
        <v>2</v>
      </c>
      <c r="F56" t="s">
        <v>96</v>
      </c>
      <c r="G56">
        <v>0</v>
      </c>
      <c r="H56">
        <v>0</v>
      </c>
      <c r="I56">
        <v>0</v>
      </c>
      <c r="J56">
        <v>0</v>
      </c>
      <c r="K56">
        <v>0</v>
      </c>
      <c r="L56" s="61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3.2536499999999999E-3</v>
      </c>
      <c r="T56" s="2">
        <v>3.8501699999999998E-5</v>
      </c>
      <c r="U56" s="2">
        <v>3.4874199999999999E-5</v>
      </c>
      <c r="V56">
        <v>0</v>
      </c>
      <c r="W56">
        <v>0</v>
      </c>
      <c r="X56" t="s">
        <v>43</v>
      </c>
    </row>
    <row r="57" spans="1:24" x14ac:dyDescent="0.25">
      <c r="A57" t="s">
        <v>312</v>
      </c>
      <c r="B57" t="s">
        <v>0</v>
      </c>
      <c r="C57" t="s">
        <v>2</v>
      </c>
      <c r="D57" t="s">
        <v>10</v>
      </c>
      <c r="E57" t="s">
        <v>2</v>
      </c>
      <c r="F57" t="s">
        <v>97</v>
      </c>
      <c r="G57">
        <v>0</v>
      </c>
      <c r="H57">
        <v>0</v>
      </c>
      <c r="I57">
        <v>0</v>
      </c>
      <c r="J57">
        <v>0</v>
      </c>
      <c r="K57">
        <v>0</v>
      </c>
      <c r="L57" s="61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2.8520799999999999E-3</v>
      </c>
      <c r="U57" s="2">
        <v>3.057E-5</v>
      </c>
      <c r="V57">
        <v>0</v>
      </c>
      <c r="W57">
        <v>0</v>
      </c>
      <c r="X57" t="s">
        <v>43</v>
      </c>
    </row>
    <row r="58" spans="1:24" x14ac:dyDescent="0.25">
      <c r="A58" t="s">
        <v>312</v>
      </c>
      <c r="B58" t="s">
        <v>0</v>
      </c>
      <c r="C58" t="s">
        <v>2</v>
      </c>
      <c r="D58" t="s">
        <v>10</v>
      </c>
      <c r="E58" t="s">
        <v>2</v>
      </c>
      <c r="F58" t="s">
        <v>98</v>
      </c>
      <c r="G58">
        <v>0</v>
      </c>
      <c r="H58">
        <v>0</v>
      </c>
      <c r="I58">
        <v>0</v>
      </c>
      <c r="J58">
        <v>0</v>
      </c>
      <c r="K58">
        <v>0</v>
      </c>
      <c r="L58" s="61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2.3507900000000002E-3</v>
      </c>
      <c r="V58">
        <v>0</v>
      </c>
      <c r="W58">
        <v>0</v>
      </c>
      <c r="X58" t="s">
        <v>43</v>
      </c>
    </row>
    <row r="59" spans="1:24" x14ac:dyDescent="0.25">
      <c r="A59" t="s">
        <v>312</v>
      </c>
      <c r="B59" t="s">
        <v>0</v>
      </c>
      <c r="C59" t="s">
        <v>2</v>
      </c>
      <c r="D59" t="s">
        <v>99</v>
      </c>
      <c r="E59" t="s">
        <v>2</v>
      </c>
      <c r="F59" t="s">
        <v>100</v>
      </c>
      <c r="G59">
        <v>0</v>
      </c>
      <c r="H59">
        <v>0</v>
      </c>
      <c r="I59">
        <v>0</v>
      </c>
      <c r="J59">
        <v>0</v>
      </c>
      <c r="K59">
        <f>SUM(K43:K58)</f>
        <v>0.11350709</v>
      </c>
      <c r="L59">
        <f t="shared" ref="L59:U59" si="1">SUM(L43:L58)</f>
        <v>8.2782899999999993E-2</v>
      </c>
      <c r="M59">
        <f t="shared" si="1"/>
        <v>6.4098301299999993E-2</v>
      </c>
      <c r="N59">
        <f t="shared" si="1"/>
        <v>4.5327029399999996E-2</v>
      </c>
      <c r="O59">
        <f t="shared" si="1"/>
        <v>3.2514082600000001E-2</v>
      </c>
      <c r="P59">
        <f t="shared" si="1"/>
        <v>2.5785045900000001E-2</v>
      </c>
      <c r="Q59">
        <f t="shared" si="1"/>
        <v>1.76926798E-2</v>
      </c>
      <c r="R59">
        <f t="shared" si="1"/>
        <v>3.3172159E-3</v>
      </c>
      <c r="S59">
        <f t="shared" si="1"/>
        <v>3.4252111999999997E-3</v>
      </c>
      <c r="T59">
        <f t="shared" si="1"/>
        <v>3.0826225999999999E-3</v>
      </c>
      <c r="U59">
        <f t="shared" si="1"/>
        <v>2.5660888000000001E-3</v>
      </c>
      <c r="V59">
        <v>0</v>
      </c>
      <c r="W59">
        <v>0</v>
      </c>
      <c r="X59" t="s">
        <v>43</v>
      </c>
    </row>
    <row r="60" spans="1:24" x14ac:dyDescent="0.25">
      <c r="A60" t="s">
        <v>312</v>
      </c>
      <c r="B60" t="s">
        <v>0</v>
      </c>
      <c r="C60" t="s">
        <v>2</v>
      </c>
      <c r="D60" t="s">
        <v>99</v>
      </c>
      <c r="E60" t="s">
        <v>2</v>
      </c>
      <c r="F60" t="s">
        <v>101</v>
      </c>
      <c r="G60">
        <v>5.7739999999999996E-3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t="s">
        <v>43</v>
      </c>
    </row>
    <row r="61" spans="1:24" x14ac:dyDescent="0.25">
      <c r="A61" t="s">
        <v>312</v>
      </c>
      <c r="B61" t="s">
        <v>0</v>
      </c>
      <c r="C61" t="s">
        <v>2</v>
      </c>
      <c r="D61" t="s">
        <v>99</v>
      </c>
      <c r="E61" t="s">
        <v>2</v>
      </c>
      <c r="F61" t="s">
        <v>102</v>
      </c>
      <c r="G61">
        <v>0</v>
      </c>
      <c r="H61">
        <v>8.1974000000000005E-3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t="s">
        <v>43</v>
      </c>
    </row>
    <row r="62" spans="1:24" x14ac:dyDescent="0.25">
      <c r="A62" t="s">
        <v>312</v>
      </c>
      <c r="B62" t="s">
        <v>0</v>
      </c>
      <c r="C62" t="s">
        <v>2</v>
      </c>
      <c r="D62" t="s">
        <v>99</v>
      </c>
      <c r="E62" t="s">
        <v>2</v>
      </c>
      <c r="F62" t="s">
        <v>103</v>
      </c>
      <c r="G62">
        <v>0</v>
      </c>
      <c r="H62">
        <v>0</v>
      </c>
      <c r="I62">
        <v>1.48904E-2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43</v>
      </c>
    </row>
    <row r="63" spans="1:24" x14ac:dyDescent="0.25">
      <c r="A63" t="s">
        <v>312</v>
      </c>
      <c r="B63" t="s">
        <v>0</v>
      </c>
      <c r="C63" t="s">
        <v>2</v>
      </c>
      <c r="D63" t="s">
        <v>99</v>
      </c>
      <c r="E63" t="s">
        <v>2</v>
      </c>
      <c r="F63" t="s">
        <v>104</v>
      </c>
      <c r="G63">
        <v>0</v>
      </c>
      <c r="H63">
        <v>0</v>
      </c>
      <c r="I63">
        <v>0</v>
      </c>
      <c r="J63">
        <v>1.2999999999999999E-2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t="s">
        <v>43</v>
      </c>
    </row>
    <row r="64" spans="1:24" x14ac:dyDescent="0.25">
      <c r="A64" t="s">
        <v>312</v>
      </c>
      <c r="B64" t="s">
        <v>0</v>
      </c>
      <c r="C64" t="s">
        <v>2</v>
      </c>
      <c r="D64" t="s">
        <v>99</v>
      </c>
      <c r="E64" t="s">
        <v>2</v>
      </c>
      <c r="F64" t="s">
        <v>105</v>
      </c>
      <c r="G64">
        <v>0</v>
      </c>
      <c r="H64">
        <v>0</v>
      </c>
      <c r="I64">
        <v>0</v>
      </c>
      <c r="J64">
        <v>0</v>
      </c>
      <c r="K64">
        <v>1.6E-2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43</v>
      </c>
    </row>
    <row r="65" spans="1:24" x14ac:dyDescent="0.25">
      <c r="A65" t="s">
        <v>312</v>
      </c>
      <c r="B65" t="s">
        <v>0</v>
      </c>
      <c r="C65" t="s">
        <v>2</v>
      </c>
      <c r="D65" t="s">
        <v>99</v>
      </c>
      <c r="E65" t="s">
        <v>2</v>
      </c>
      <c r="F65" t="s">
        <v>106</v>
      </c>
      <c r="G65">
        <v>0</v>
      </c>
      <c r="H65">
        <v>0</v>
      </c>
      <c r="I65">
        <v>0</v>
      </c>
      <c r="J65">
        <v>0</v>
      </c>
      <c r="K65">
        <v>0</v>
      </c>
      <c r="L65">
        <v>1.2879E-2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t="s">
        <v>43</v>
      </c>
    </row>
    <row r="66" spans="1:24" x14ac:dyDescent="0.25">
      <c r="A66" t="s">
        <v>312</v>
      </c>
      <c r="B66" t="s">
        <v>0</v>
      </c>
      <c r="C66" t="s">
        <v>2</v>
      </c>
      <c r="D66" t="s">
        <v>99</v>
      </c>
      <c r="E66" t="s">
        <v>2</v>
      </c>
      <c r="F66" t="s">
        <v>107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1.56788E-2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43</v>
      </c>
    </row>
    <row r="67" spans="1:24" x14ac:dyDescent="0.25">
      <c r="A67" t="s">
        <v>312</v>
      </c>
      <c r="B67" t="s">
        <v>0</v>
      </c>
      <c r="C67" t="s">
        <v>2</v>
      </c>
      <c r="D67" t="s">
        <v>99</v>
      </c>
      <c r="E67" t="s">
        <v>2</v>
      </c>
      <c r="F67" t="s">
        <v>108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1.6762699999999998E-2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t="s">
        <v>43</v>
      </c>
    </row>
    <row r="68" spans="1:24" x14ac:dyDescent="0.25">
      <c r="A68" t="s">
        <v>312</v>
      </c>
      <c r="B68" t="s">
        <v>0</v>
      </c>
      <c r="C68" t="s">
        <v>2</v>
      </c>
      <c r="D68" t="s">
        <v>99</v>
      </c>
      <c r="E68" t="s">
        <v>2</v>
      </c>
      <c r="F68" t="s">
        <v>109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1.7846500000000001E-2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43</v>
      </c>
    </row>
    <row r="69" spans="1:24" x14ac:dyDescent="0.25">
      <c r="A69" t="s">
        <v>312</v>
      </c>
      <c r="B69" t="s">
        <v>0</v>
      </c>
      <c r="C69" t="s">
        <v>2</v>
      </c>
      <c r="D69" t="s">
        <v>99</v>
      </c>
      <c r="E69" t="s">
        <v>2</v>
      </c>
      <c r="F69" t="s">
        <v>110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1.9755700000000001E-2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43</v>
      </c>
    </row>
    <row r="70" spans="1:24" x14ac:dyDescent="0.25">
      <c r="A70" t="s">
        <v>312</v>
      </c>
      <c r="B70" t="s">
        <v>0</v>
      </c>
      <c r="C70" t="s">
        <v>2</v>
      </c>
      <c r="D70" t="s">
        <v>99</v>
      </c>
      <c r="E70" t="s">
        <v>2</v>
      </c>
      <c r="F70" t="s">
        <v>111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2.1664800000000001E-2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43</v>
      </c>
    </row>
    <row r="71" spans="1:24" x14ac:dyDescent="0.25">
      <c r="A71" t="s">
        <v>312</v>
      </c>
      <c r="B71" t="s">
        <v>0</v>
      </c>
      <c r="C71" t="s">
        <v>2</v>
      </c>
      <c r="D71" t="s">
        <v>99</v>
      </c>
      <c r="E71" t="s">
        <v>2</v>
      </c>
      <c r="F71" t="s">
        <v>112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2.3573899999999998E-2</v>
      </c>
      <c r="S71">
        <v>0</v>
      </c>
      <c r="T71">
        <v>0</v>
      </c>
      <c r="U71">
        <v>0</v>
      </c>
      <c r="V71">
        <v>0</v>
      </c>
      <c r="W71">
        <v>0</v>
      </c>
      <c r="X71" t="s">
        <v>43</v>
      </c>
    </row>
    <row r="72" spans="1:24" x14ac:dyDescent="0.25">
      <c r="A72" t="s">
        <v>312</v>
      </c>
      <c r="B72" t="s">
        <v>0</v>
      </c>
      <c r="C72" t="s">
        <v>2</v>
      </c>
      <c r="D72" t="s">
        <v>99</v>
      </c>
      <c r="E72" t="s">
        <v>2</v>
      </c>
      <c r="F72" t="s">
        <v>113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2.5482999999999999E-2</v>
      </c>
      <c r="T72">
        <v>0</v>
      </c>
      <c r="U72">
        <v>0</v>
      </c>
      <c r="V72">
        <v>0</v>
      </c>
      <c r="W72">
        <v>0</v>
      </c>
      <c r="X72" t="s">
        <v>43</v>
      </c>
    </row>
    <row r="73" spans="1:24" x14ac:dyDescent="0.25">
      <c r="A73" t="s">
        <v>312</v>
      </c>
      <c r="B73" t="s">
        <v>0</v>
      </c>
      <c r="C73" t="s">
        <v>2</v>
      </c>
      <c r="D73" t="s">
        <v>99</v>
      </c>
      <c r="E73" t="s">
        <v>2</v>
      </c>
      <c r="F73" t="s">
        <v>114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2.7392099999999999E-2</v>
      </c>
      <c r="U73">
        <v>0</v>
      </c>
      <c r="V73">
        <v>0</v>
      </c>
      <c r="W73">
        <v>0</v>
      </c>
      <c r="X73" t="s">
        <v>43</v>
      </c>
    </row>
    <row r="74" spans="1:24" x14ac:dyDescent="0.25">
      <c r="A74" t="s">
        <v>312</v>
      </c>
      <c r="B74" t="s">
        <v>0</v>
      </c>
      <c r="C74" t="s">
        <v>2</v>
      </c>
      <c r="D74" t="s">
        <v>99</v>
      </c>
      <c r="E74" t="s">
        <v>2</v>
      </c>
      <c r="F74" t="s">
        <v>115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2.9301299999999999E-2</v>
      </c>
      <c r="V74">
        <v>0</v>
      </c>
      <c r="W74">
        <v>0</v>
      </c>
      <c r="X74" t="s">
        <v>43</v>
      </c>
    </row>
    <row r="75" spans="1:24" x14ac:dyDescent="0.25">
      <c r="A75" t="s">
        <v>312</v>
      </c>
      <c r="B75" t="s">
        <v>0</v>
      </c>
      <c r="C75" t="s">
        <v>2</v>
      </c>
      <c r="D75" t="s">
        <v>11</v>
      </c>
      <c r="E75" t="s">
        <v>2</v>
      </c>
      <c r="F75" t="s">
        <v>116</v>
      </c>
      <c r="G75">
        <v>0</v>
      </c>
      <c r="H75">
        <v>0</v>
      </c>
      <c r="I75">
        <v>0</v>
      </c>
      <c r="J75">
        <v>1.20297E-3</v>
      </c>
      <c r="K75">
        <v>1.2029600000000001E-3</v>
      </c>
      <c r="L75">
        <v>1.2029499999999999E-3</v>
      </c>
      <c r="M75">
        <v>1.2029300000000001E-3</v>
      </c>
      <c r="N75">
        <v>1.2029E-3</v>
      </c>
      <c r="O75">
        <v>1.20287E-3</v>
      </c>
      <c r="P75">
        <v>1.2028799999999999E-3</v>
      </c>
      <c r="Q75">
        <v>1.2028500000000001E-3</v>
      </c>
      <c r="R75">
        <v>1.20283E-3</v>
      </c>
      <c r="S75">
        <v>0</v>
      </c>
      <c r="T75">
        <v>0</v>
      </c>
      <c r="U75">
        <v>0</v>
      </c>
      <c r="V75">
        <v>0</v>
      </c>
      <c r="W75">
        <v>0</v>
      </c>
      <c r="X75" t="s">
        <v>43</v>
      </c>
    </row>
    <row r="76" spans="1:24" x14ac:dyDescent="0.25">
      <c r="A76" t="s">
        <v>312</v>
      </c>
      <c r="B76" t="s">
        <v>0</v>
      </c>
      <c r="C76" t="s">
        <v>2</v>
      </c>
      <c r="D76" t="s">
        <v>11</v>
      </c>
      <c r="E76" t="s">
        <v>2</v>
      </c>
      <c r="F76" t="s">
        <v>117</v>
      </c>
      <c r="G76">
        <v>0</v>
      </c>
      <c r="H76">
        <v>0</v>
      </c>
      <c r="I76">
        <v>0</v>
      </c>
      <c r="J76">
        <v>0</v>
      </c>
      <c r="K76">
        <v>8.3176599999999993E-3</v>
      </c>
      <c r="L76">
        <v>8.3175300000000001E-3</v>
      </c>
      <c r="M76">
        <v>8.3174200000000007E-3</v>
      </c>
      <c r="N76">
        <v>8.3171800000000004E-3</v>
      </c>
      <c r="O76">
        <v>8.3170099999999997E-3</v>
      </c>
      <c r="P76">
        <v>8.3170399999999995E-3</v>
      </c>
      <c r="Q76">
        <v>8.3168600000000006E-3</v>
      </c>
      <c r="R76">
        <v>8.3167599999999994E-3</v>
      </c>
      <c r="S76">
        <v>8.3164399999999996E-3</v>
      </c>
      <c r="T76">
        <v>0</v>
      </c>
      <c r="U76">
        <v>0</v>
      </c>
      <c r="V76">
        <v>0</v>
      </c>
      <c r="W76">
        <v>0</v>
      </c>
      <c r="X76" t="s">
        <v>43</v>
      </c>
    </row>
    <row r="77" spans="1:24" x14ac:dyDescent="0.25">
      <c r="A77" t="s">
        <v>312</v>
      </c>
      <c r="B77" t="s">
        <v>0</v>
      </c>
      <c r="C77" t="s">
        <v>2</v>
      </c>
      <c r="D77" t="s">
        <v>11</v>
      </c>
      <c r="E77" t="s">
        <v>2</v>
      </c>
      <c r="F77" t="s">
        <v>118</v>
      </c>
      <c r="G77">
        <v>0</v>
      </c>
      <c r="H77">
        <v>0</v>
      </c>
      <c r="I77">
        <v>0</v>
      </c>
      <c r="J77" s="61">
        <v>0</v>
      </c>
      <c r="K77">
        <v>0</v>
      </c>
      <c r="L77">
        <v>1.6636000000000001E-2</v>
      </c>
      <c r="M77">
        <v>1.6635500000000001E-2</v>
      </c>
      <c r="N77">
        <v>1.6635E-2</v>
      </c>
      <c r="O77">
        <v>1.6634699999999999E-2</v>
      </c>
      <c r="P77">
        <v>1.6634699999999999E-2</v>
      </c>
      <c r="Q77">
        <v>1.6634400000000001E-2</v>
      </c>
      <c r="R77">
        <v>1.6634199999999998E-2</v>
      </c>
      <c r="S77">
        <v>1.6633499999999999E-2</v>
      </c>
      <c r="T77">
        <v>1.66333E-2</v>
      </c>
      <c r="U77">
        <v>0</v>
      </c>
      <c r="V77">
        <v>0</v>
      </c>
      <c r="W77">
        <v>0</v>
      </c>
      <c r="X77" t="s">
        <v>43</v>
      </c>
    </row>
    <row r="78" spans="1:24" x14ac:dyDescent="0.25">
      <c r="A78" t="s">
        <v>312</v>
      </c>
      <c r="B78" t="s">
        <v>0</v>
      </c>
      <c r="C78" t="s">
        <v>2</v>
      </c>
      <c r="D78" t="s">
        <v>11</v>
      </c>
      <c r="E78" t="s">
        <v>2</v>
      </c>
      <c r="F78" t="s">
        <v>119</v>
      </c>
      <c r="G78">
        <v>0</v>
      </c>
      <c r="H78">
        <v>0</v>
      </c>
      <c r="I78">
        <v>0</v>
      </c>
      <c r="J78" s="61">
        <v>0</v>
      </c>
      <c r="K78">
        <v>0</v>
      </c>
      <c r="L78">
        <v>0</v>
      </c>
      <c r="M78">
        <v>1.30072E-2</v>
      </c>
      <c r="N78">
        <v>1.3006500000000001E-2</v>
      </c>
      <c r="O78">
        <v>1.3006200000000001E-2</v>
      </c>
      <c r="P78">
        <v>1.30063E-2</v>
      </c>
      <c r="Q78">
        <v>1.3006E-2</v>
      </c>
      <c r="R78">
        <v>1.30058E-2</v>
      </c>
      <c r="S78">
        <v>1.3005299999999999E-2</v>
      </c>
      <c r="T78">
        <v>1.30052E-2</v>
      </c>
      <c r="U78">
        <v>1.30046E-2</v>
      </c>
      <c r="V78">
        <v>0</v>
      </c>
      <c r="W78">
        <v>0</v>
      </c>
      <c r="X78" t="s">
        <v>43</v>
      </c>
    </row>
    <row r="79" spans="1:24" x14ac:dyDescent="0.25">
      <c r="A79" t="s">
        <v>312</v>
      </c>
      <c r="B79" t="s">
        <v>0</v>
      </c>
      <c r="C79" t="s">
        <v>2</v>
      </c>
      <c r="D79" t="s">
        <v>11</v>
      </c>
      <c r="E79" t="s">
        <v>2</v>
      </c>
      <c r="F79" t="s">
        <v>120</v>
      </c>
      <c r="G79">
        <v>0</v>
      </c>
      <c r="H79">
        <v>0</v>
      </c>
      <c r="I79">
        <v>0</v>
      </c>
      <c r="J79" s="61">
        <v>0</v>
      </c>
      <c r="K79">
        <v>0</v>
      </c>
      <c r="L79">
        <v>0</v>
      </c>
      <c r="M79">
        <v>0</v>
      </c>
      <c r="N79">
        <v>9.9153999999999996E-3</v>
      </c>
      <c r="O79">
        <v>9.9146200000000007E-3</v>
      </c>
      <c r="P79">
        <v>9.9146600000000005E-3</v>
      </c>
      <c r="Q79">
        <v>9.91445E-3</v>
      </c>
      <c r="R79">
        <v>9.9143200000000008E-3</v>
      </c>
      <c r="S79">
        <v>9.9139399999999996E-3</v>
      </c>
      <c r="T79">
        <v>9.9138000000000004E-3</v>
      </c>
      <c r="U79">
        <v>9.9133599999999995E-3</v>
      </c>
      <c r="V79">
        <v>0</v>
      </c>
      <c r="W79">
        <v>0</v>
      </c>
      <c r="X79" t="s">
        <v>43</v>
      </c>
    </row>
    <row r="80" spans="1:24" x14ac:dyDescent="0.25">
      <c r="A80" t="s">
        <v>312</v>
      </c>
      <c r="B80" t="s">
        <v>0</v>
      </c>
      <c r="C80" t="s">
        <v>2</v>
      </c>
      <c r="D80" t="s">
        <v>11</v>
      </c>
      <c r="E80" t="s">
        <v>2</v>
      </c>
      <c r="F80" t="s">
        <v>121</v>
      </c>
      <c r="G80">
        <v>0</v>
      </c>
      <c r="H80">
        <v>0</v>
      </c>
      <c r="I80">
        <v>0</v>
      </c>
      <c r="J80" s="61">
        <v>0</v>
      </c>
      <c r="K80">
        <v>0</v>
      </c>
      <c r="L80">
        <v>0</v>
      </c>
      <c r="M80">
        <v>0</v>
      </c>
      <c r="N80">
        <v>0</v>
      </c>
      <c r="O80">
        <v>8.6463700000000004E-3</v>
      </c>
      <c r="P80">
        <v>8.6457300000000008E-3</v>
      </c>
      <c r="Q80">
        <v>8.6455400000000002E-3</v>
      </c>
      <c r="R80">
        <v>8.6454300000000008E-3</v>
      </c>
      <c r="S80">
        <v>8.6450999999999993E-3</v>
      </c>
      <c r="T80">
        <v>8.64498E-3</v>
      </c>
      <c r="U80">
        <v>8.6446000000000005E-3</v>
      </c>
      <c r="V80">
        <v>0</v>
      </c>
      <c r="W80">
        <v>0</v>
      </c>
      <c r="X80" t="s">
        <v>43</v>
      </c>
    </row>
    <row r="81" spans="1:24" x14ac:dyDescent="0.25">
      <c r="A81" t="s">
        <v>312</v>
      </c>
      <c r="B81" t="s">
        <v>0</v>
      </c>
      <c r="C81" t="s">
        <v>2</v>
      </c>
      <c r="D81" t="s">
        <v>11</v>
      </c>
      <c r="E81" t="s">
        <v>2</v>
      </c>
      <c r="F81" t="s">
        <v>122</v>
      </c>
      <c r="G81">
        <v>0</v>
      </c>
      <c r="H81">
        <v>0</v>
      </c>
      <c r="I81">
        <v>0</v>
      </c>
      <c r="J81" s="6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9.2355400000000004E-3</v>
      </c>
      <c r="Q81">
        <v>9.2346500000000005E-3</v>
      </c>
      <c r="R81">
        <v>9.2345399999999994E-3</v>
      </c>
      <c r="S81">
        <v>9.2341799999999998E-3</v>
      </c>
      <c r="T81">
        <v>9.2340500000000006E-3</v>
      </c>
      <c r="U81">
        <v>9.2336399999999996E-3</v>
      </c>
      <c r="V81">
        <v>0</v>
      </c>
      <c r="W81">
        <v>0</v>
      </c>
      <c r="X81" t="s">
        <v>43</v>
      </c>
    </row>
    <row r="82" spans="1:24" x14ac:dyDescent="0.25">
      <c r="A82" t="s">
        <v>312</v>
      </c>
      <c r="B82" t="s">
        <v>0</v>
      </c>
      <c r="C82" t="s">
        <v>2</v>
      </c>
      <c r="D82" t="s">
        <v>11</v>
      </c>
      <c r="E82" t="s">
        <v>2</v>
      </c>
      <c r="F82" t="s">
        <v>123</v>
      </c>
      <c r="G82">
        <v>0</v>
      </c>
      <c r="H82">
        <v>0</v>
      </c>
      <c r="I82">
        <v>0</v>
      </c>
      <c r="J82" s="61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1.0175E-2</v>
      </c>
      <c r="R82">
        <v>1.01739E-2</v>
      </c>
      <c r="S82">
        <v>1.01735E-2</v>
      </c>
      <c r="T82">
        <v>1.0173400000000001E-2</v>
      </c>
      <c r="U82">
        <v>1.01729E-2</v>
      </c>
      <c r="V82">
        <v>0</v>
      </c>
      <c r="W82">
        <v>0</v>
      </c>
      <c r="X82" t="s">
        <v>43</v>
      </c>
    </row>
    <row r="83" spans="1:24" x14ac:dyDescent="0.25">
      <c r="A83" t="s">
        <v>312</v>
      </c>
      <c r="B83" t="s">
        <v>0</v>
      </c>
      <c r="C83" t="s">
        <v>2</v>
      </c>
      <c r="D83" t="s">
        <v>11</v>
      </c>
      <c r="E83" t="s">
        <v>2</v>
      </c>
      <c r="F83" t="s">
        <v>124</v>
      </c>
      <c r="G83">
        <v>0</v>
      </c>
      <c r="H83">
        <v>0</v>
      </c>
      <c r="I83">
        <v>0</v>
      </c>
      <c r="J83" s="61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1.3284499999999999E-2</v>
      </c>
      <c r="S83">
        <v>1.3282499999999999E-2</v>
      </c>
      <c r="T83">
        <v>1.32823E-2</v>
      </c>
      <c r="U83">
        <v>1.32817E-2</v>
      </c>
      <c r="V83">
        <v>0</v>
      </c>
      <c r="W83">
        <v>0</v>
      </c>
      <c r="X83" t="s">
        <v>43</v>
      </c>
    </row>
    <row r="84" spans="1:24" x14ac:dyDescent="0.25">
      <c r="A84" t="s">
        <v>312</v>
      </c>
      <c r="B84" t="s">
        <v>0</v>
      </c>
      <c r="C84" t="s">
        <v>2</v>
      </c>
      <c r="D84" t="s">
        <v>11</v>
      </c>
      <c r="E84" t="s">
        <v>2</v>
      </c>
      <c r="F84" t="s">
        <v>125</v>
      </c>
      <c r="G84">
        <v>0</v>
      </c>
      <c r="H84">
        <v>0</v>
      </c>
      <c r="I84">
        <v>0</v>
      </c>
      <c r="J84" s="61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1.4482500000000001E-2</v>
      </c>
      <c r="T84">
        <v>1.4480099999999999E-2</v>
      </c>
      <c r="U84">
        <v>1.4479499999999999E-2</v>
      </c>
      <c r="V84">
        <v>0</v>
      </c>
      <c r="W84">
        <v>0</v>
      </c>
      <c r="X84" t="s">
        <v>43</v>
      </c>
    </row>
    <row r="85" spans="1:24" x14ac:dyDescent="0.25">
      <c r="A85" t="s">
        <v>312</v>
      </c>
      <c r="B85" t="s">
        <v>0</v>
      </c>
      <c r="C85" t="s">
        <v>2</v>
      </c>
      <c r="D85" t="s">
        <v>11</v>
      </c>
      <c r="E85" t="s">
        <v>2</v>
      </c>
      <c r="F85" t="s">
        <v>126</v>
      </c>
      <c r="G85">
        <v>0</v>
      </c>
      <c r="H85">
        <v>0</v>
      </c>
      <c r="I85">
        <v>0</v>
      </c>
      <c r="J85" s="61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1.3483200000000001E-2</v>
      </c>
      <c r="U85">
        <v>1.3480499999999999E-2</v>
      </c>
      <c r="V85">
        <v>0</v>
      </c>
      <c r="W85">
        <v>0</v>
      </c>
      <c r="X85" t="s">
        <v>43</v>
      </c>
    </row>
    <row r="86" spans="1:24" x14ac:dyDescent="0.25">
      <c r="A86" t="s">
        <v>312</v>
      </c>
      <c r="B86" t="s">
        <v>0</v>
      </c>
      <c r="C86" t="s">
        <v>2</v>
      </c>
      <c r="D86" t="s">
        <v>11</v>
      </c>
      <c r="E86" t="s">
        <v>2</v>
      </c>
      <c r="F86" t="s">
        <v>127</v>
      </c>
      <c r="G86">
        <v>0</v>
      </c>
      <c r="H86">
        <v>0</v>
      </c>
      <c r="I86">
        <v>0</v>
      </c>
      <c r="J86" s="61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1.16802E-2</v>
      </c>
      <c r="V86">
        <v>0</v>
      </c>
      <c r="W86">
        <v>0</v>
      </c>
      <c r="X86" t="s">
        <v>43</v>
      </c>
    </row>
    <row r="87" spans="1:24" x14ac:dyDescent="0.25">
      <c r="A87" t="s">
        <v>312</v>
      </c>
      <c r="B87" t="s">
        <v>0</v>
      </c>
      <c r="C87" t="s">
        <v>2</v>
      </c>
      <c r="D87" t="s">
        <v>11</v>
      </c>
      <c r="E87" t="s">
        <v>2</v>
      </c>
      <c r="F87" t="s">
        <v>128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43</v>
      </c>
    </row>
    <row r="88" spans="1:24" x14ac:dyDescent="0.25">
      <c r="A88" t="s">
        <v>312</v>
      </c>
      <c r="B88" t="s">
        <v>0</v>
      </c>
      <c r="C88" t="s">
        <v>2</v>
      </c>
      <c r="D88" t="s">
        <v>11</v>
      </c>
      <c r="E88" t="s">
        <v>2</v>
      </c>
      <c r="F88" t="s">
        <v>129</v>
      </c>
      <c r="G88" s="2">
        <v>5.9750000000000005E-4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t="s">
        <v>43</v>
      </c>
    </row>
    <row r="89" spans="1:24" x14ac:dyDescent="0.25">
      <c r="A89" t="s">
        <v>312</v>
      </c>
      <c r="B89" t="s">
        <v>0</v>
      </c>
      <c r="C89" t="s">
        <v>2</v>
      </c>
      <c r="D89" t="s">
        <v>11</v>
      </c>
      <c r="E89" t="s">
        <v>2</v>
      </c>
      <c r="F89" t="s">
        <v>130</v>
      </c>
      <c r="G89">
        <v>0</v>
      </c>
      <c r="H89">
        <v>1.6856799999999999E-3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43</v>
      </c>
    </row>
    <row r="90" spans="1:24" x14ac:dyDescent="0.25">
      <c r="A90" t="s">
        <v>312</v>
      </c>
      <c r="B90" t="s">
        <v>0</v>
      </c>
      <c r="C90" t="s">
        <v>2</v>
      </c>
      <c r="D90" t="s">
        <v>11</v>
      </c>
      <c r="E90" t="s">
        <v>2</v>
      </c>
      <c r="F90" t="s">
        <v>131</v>
      </c>
      <c r="G90">
        <v>0</v>
      </c>
      <c r="H90">
        <v>0</v>
      </c>
      <c r="I90">
        <v>3.6211300000000002E-3</v>
      </c>
      <c r="J90">
        <v>3.1894699999999998E-3</v>
      </c>
      <c r="K90">
        <v>2.9605399999999998E-3</v>
      </c>
      <c r="L90">
        <v>2.6472100000000001E-3</v>
      </c>
      <c r="M90">
        <v>2.2539399999999998E-3</v>
      </c>
      <c r="N90">
        <v>1.8104600000000001E-3</v>
      </c>
      <c r="O90">
        <v>1.3670100000000001E-3</v>
      </c>
      <c r="P90" s="2">
        <v>9.73798E-4</v>
      </c>
      <c r="Q90" s="2">
        <v>6.6052299999999999E-4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43</v>
      </c>
    </row>
    <row r="91" spans="1:24" x14ac:dyDescent="0.25">
      <c r="A91" t="s">
        <v>312</v>
      </c>
      <c r="B91" t="s">
        <v>0</v>
      </c>
      <c r="C91" t="s">
        <v>2</v>
      </c>
      <c r="D91" t="s">
        <v>11</v>
      </c>
      <c r="E91" t="s">
        <v>2</v>
      </c>
      <c r="F91" t="s">
        <v>132</v>
      </c>
      <c r="G91">
        <v>0</v>
      </c>
      <c r="H91">
        <v>0</v>
      </c>
      <c r="I91">
        <v>0</v>
      </c>
      <c r="J91">
        <v>5.7254799999999998E-3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43</v>
      </c>
    </row>
    <row r="92" spans="1:24" x14ac:dyDescent="0.25">
      <c r="A92" t="s">
        <v>312</v>
      </c>
      <c r="B92" t="s">
        <v>0</v>
      </c>
      <c r="C92" t="s">
        <v>2</v>
      </c>
      <c r="D92" t="s">
        <v>11</v>
      </c>
      <c r="E92" t="s">
        <v>2</v>
      </c>
      <c r="F92" t="s">
        <v>133</v>
      </c>
      <c r="G92">
        <v>0</v>
      </c>
      <c r="H92">
        <v>0</v>
      </c>
      <c r="I92">
        <v>0</v>
      </c>
      <c r="J92">
        <v>0</v>
      </c>
      <c r="K92">
        <v>0</v>
      </c>
      <c r="L92" s="61">
        <v>0.27457599999999999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t="s">
        <v>43</v>
      </c>
    </row>
    <row r="93" spans="1:24" x14ac:dyDescent="0.25">
      <c r="A93" t="s">
        <v>312</v>
      </c>
      <c r="B93" t="s">
        <v>0</v>
      </c>
      <c r="C93" t="s">
        <v>2</v>
      </c>
      <c r="D93" t="s">
        <v>11</v>
      </c>
      <c r="E93" t="s">
        <v>2</v>
      </c>
      <c r="F93" t="s">
        <v>134</v>
      </c>
      <c r="G93">
        <v>0</v>
      </c>
      <c r="H93">
        <v>0</v>
      </c>
      <c r="I93">
        <v>0</v>
      </c>
      <c r="J93">
        <v>0</v>
      </c>
      <c r="K93">
        <v>0</v>
      </c>
      <c r="L93" s="61">
        <v>0</v>
      </c>
      <c r="M93">
        <v>0.228962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t="s">
        <v>43</v>
      </c>
    </row>
    <row r="94" spans="1:24" x14ac:dyDescent="0.25">
      <c r="A94" t="s">
        <v>312</v>
      </c>
      <c r="B94" t="s">
        <v>0</v>
      </c>
      <c r="C94" t="s">
        <v>2</v>
      </c>
      <c r="D94" t="s">
        <v>11</v>
      </c>
      <c r="E94" t="s">
        <v>2</v>
      </c>
      <c r="F94" t="s">
        <v>135</v>
      </c>
      <c r="G94">
        <v>0</v>
      </c>
      <c r="H94">
        <v>0</v>
      </c>
      <c r="I94">
        <v>0</v>
      </c>
      <c r="J94">
        <v>0</v>
      </c>
      <c r="K94">
        <v>0</v>
      </c>
      <c r="L94" s="61">
        <v>0</v>
      </c>
      <c r="M94">
        <v>0</v>
      </c>
      <c r="N94">
        <v>0.182059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t="s">
        <v>43</v>
      </c>
    </row>
    <row r="95" spans="1:24" x14ac:dyDescent="0.25">
      <c r="A95" t="s">
        <v>312</v>
      </c>
      <c r="B95" t="s">
        <v>0</v>
      </c>
      <c r="C95" t="s">
        <v>2</v>
      </c>
      <c r="D95" t="s">
        <v>11</v>
      </c>
      <c r="E95" t="s">
        <v>2</v>
      </c>
      <c r="F95" t="s">
        <v>136</v>
      </c>
      <c r="G95">
        <v>0</v>
      </c>
      <c r="H95">
        <v>0</v>
      </c>
      <c r="I95">
        <v>0</v>
      </c>
      <c r="J95">
        <v>0</v>
      </c>
      <c r="K95">
        <v>0</v>
      </c>
      <c r="L95" s="61">
        <v>0</v>
      </c>
      <c r="M95">
        <v>0</v>
      </c>
      <c r="N95">
        <v>0</v>
      </c>
      <c r="O95">
        <v>0.163133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t="s">
        <v>43</v>
      </c>
    </row>
    <row r="96" spans="1:24" x14ac:dyDescent="0.25">
      <c r="A96" t="s">
        <v>312</v>
      </c>
      <c r="B96" t="s">
        <v>0</v>
      </c>
      <c r="C96" t="s">
        <v>2</v>
      </c>
      <c r="D96" t="s">
        <v>11</v>
      </c>
      <c r="E96" t="s">
        <v>2</v>
      </c>
      <c r="F96" t="s">
        <v>137</v>
      </c>
      <c r="G96">
        <v>0</v>
      </c>
      <c r="H96">
        <v>0</v>
      </c>
      <c r="I96">
        <v>0</v>
      </c>
      <c r="J96">
        <v>0</v>
      </c>
      <c r="K96">
        <v>0</v>
      </c>
      <c r="L96" s="61">
        <v>0</v>
      </c>
      <c r="M96">
        <v>0</v>
      </c>
      <c r="N96">
        <v>0</v>
      </c>
      <c r="O96">
        <v>0</v>
      </c>
      <c r="P96">
        <v>0.177153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t="s">
        <v>43</v>
      </c>
    </row>
    <row r="97" spans="1:24" x14ac:dyDescent="0.25">
      <c r="A97" t="s">
        <v>312</v>
      </c>
      <c r="B97" t="s">
        <v>0</v>
      </c>
      <c r="C97" t="s">
        <v>2</v>
      </c>
      <c r="D97" t="s">
        <v>11</v>
      </c>
      <c r="E97" t="s">
        <v>2</v>
      </c>
      <c r="F97" t="s">
        <v>138</v>
      </c>
      <c r="G97">
        <v>0</v>
      </c>
      <c r="H97">
        <v>0</v>
      </c>
      <c r="I97">
        <v>0</v>
      </c>
      <c r="J97">
        <v>0</v>
      </c>
      <c r="K97">
        <v>0</v>
      </c>
      <c r="L97" s="61">
        <v>0</v>
      </c>
      <c r="M97">
        <v>0</v>
      </c>
      <c r="N97">
        <v>0</v>
      </c>
      <c r="O97">
        <v>0</v>
      </c>
      <c r="P97">
        <v>0</v>
      </c>
      <c r="Q97">
        <v>0.196854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t="s">
        <v>43</v>
      </c>
    </row>
    <row r="98" spans="1:24" x14ac:dyDescent="0.25">
      <c r="A98" t="s">
        <v>312</v>
      </c>
      <c r="B98" t="s">
        <v>0</v>
      </c>
      <c r="C98" t="s">
        <v>2</v>
      </c>
      <c r="D98" t="s">
        <v>11</v>
      </c>
      <c r="E98" t="s">
        <v>2</v>
      </c>
      <c r="F98" t="s">
        <v>139</v>
      </c>
      <c r="G98">
        <v>0</v>
      </c>
      <c r="H98">
        <v>0</v>
      </c>
      <c r="I98">
        <v>0</v>
      </c>
      <c r="J98">
        <v>0</v>
      </c>
      <c r="K98">
        <v>0</v>
      </c>
      <c r="L98" s="61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0.232853</v>
      </c>
      <c r="S98">
        <v>0</v>
      </c>
      <c r="T98">
        <v>0</v>
      </c>
      <c r="U98">
        <v>0</v>
      </c>
      <c r="V98">
        <v>0</v>
      </c>
      <c r="W98">
        <v>0</v>
      </c>
      <c r="X98" t="s">
        <v>43</v>
      </c>
    </row>
    <row r="99" spans="1:24" x14ac:dyDescent="0.25">
      <c r="A99" t="s">
        <v>312</v>
      </c>
      <c r="B99" t="s">
        <v>0</v>
      </c>
      <c r="C99" t="s">
        <v>2</v>
      </c>
      <c r="D99" t="s">
        <v>11</v>
      </c>
      <c r="E99" t="s">
        <v>2</v>
      </c>
      <c r="F99" t="s">
        <v>140</v>
      </c>
      <c r="G99">
        <v>0</v>
      </c>
      <c r="H99">
        <v>0</v>
      </c>
      <c r="I99">
        <v>0</v>
      </c>
      <c r="J99">
        <v>0</v>
      </c>
      <c r="K99">
        <v>0</v>
      </c>
      <c r="L99" s="61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0.23096800000000001</v>
      </c>
      <c r="T99">
        <v>0</v>
      </c>
      <c r="U99">
        <v>0</v>
      </c>
      <c r="V99">
        <v>0</v>
      </c>
      <c r="W99">
        <v>0</v>
      </c>
      <c r="X99" t="s">
        <v>43</v>
      </c>
    </row>
    <row r="100" spans="1:24" x14ac:dyDescent="0.25">
      <c r="A100" t="s">
        <v>312</v>
      </c>
      <c r="B100" t="s">
        <v>0</v>
      </c>
      <c r="C100" t="s">
        <v>2</v>
      </c>
      <c r="D100" t="s">
        <v>11</v>
      </c>
      <c r="E100" t="s">
        <v>2</v>
      </c>
      <c r="F100" t="s">
        <v>141</v>
      </c>
      <c r="G100">
        <v>0</v>
      </c>
      <c r="H100">
        <v>0</v>
      </c>
      <c r="I100">
        <v>0</v>
      </c>
      <c r="J100">
        <v>0</v>
      </c>
      <c r="K100">
        <v>0</v>
      </c>
      <c r="L100" s="61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0.19637099999999999</v>
      </c>
      <c r="U100">
        <v>0</v>
      </c>
      <c r="V100">
        <v>0</v>
      </c>
      <c r="W100">
        <v>0</v>
      </c>
      <c r="X100" t="s">
        <v>43</v>
      </c>
    </row>
    <row r="101" spans="1:24" x14ac:dyDescent="0.25">
      <c r="A101" t="s">
        <v>312</v>
      </c>
      <c r="B101" t="s">
        <v>0</v>
      </c>
      <c r="C101" t="s">
        <v>2</v>
      </c>
      <c r="D101" t="s">
        <v>11</v>
      </c>
      <c r="E101" t="s">
        <v>2</v>
      </c>
      <c r="F101" t="s">
        <v>142</v>
      </c>
      <c r="G101">
        <v>0</v>
      </c>
      <c r="H101">
        <v>0</v>
      </c>
      <c r="I101">
        <v>0</v>
      </c>
      <c r="J101">
        <v>0</v>
      </c>
      <c r="K101">
        <f>SUM(K75:K100)</f>
        <v>1.2481159999999998E-2</v>
      </c>
      <c r="L101">
        <f t="shared" ref="L101:T101" si="2">SUM(L75:L100)</f>
        <v>0.30337968999999998</v>
      </c>
      <c r="M101">
        <f t="shared" si="2"/>
        <v>0.27037898999999999</v>
      </c>
      <c r="N101">
        <f t="shared" si="2"/>
        <v>0.23294644</v>
      </c>
      <c r="O101">
        <f t="shared" si="2"/>
        <v>0.22222178000000001</v>
      </c>
      <c r="P101">
        <f t="shared" si="2"/>
        <v>0.24508364799999999</v>
      </c>
      <c r="Q101">
        <f t="shared" si="2"/>
        <v>0.27464427299999999</v>
      </c>
      <c r="R101">
        <f t="shared" si="2"/>
        <v>0.32326527999999999</v>
      </c>
      <c r="S101">
        <f t="shared" si="2"/>
        <v>0.33465496</v>
      </c>
      <c r="T101">
        <f t="shared" si="2"/>
        <v>0.30522132999999996</v>
      </c>
      <c r="U101">
        <v>0.15742600000000001</v>
      </c>
      <c r="V101">
        <v>0</v>
      </c>
      <c r="W101">
        <v>0</v>
      </c>
      <c r="X101" t="s">
        <v>43</v>
      </c>
    </row>
    <row r="102" spans="1:24" x14ac:dyDescent="0.25">
      <c r="A102" t="s">
        <v>312</v>
      </c>
      <c r="B102" t="s">
        <v>0</v>
      </c>
      <c r="C102" t="s">
        <v>2</v>
      </c>
      <c r="D102" t="s">
        <v>12</v>
      </c>
      <c r="E102" t="s">
        <v>2</v>
      </c>
      <c r="F102" t="s">
        <v>143</v>
      </c>
      <c r="G102">
        <v>0</v>
      </c>
      <c r="H102">
        <v>0</v>
      </c>
      <c r="I102">
        <v>0</v>
      </c>
      <c r="J102" s="2">
        <v>1.21054E-4</v>
      </c>
      <c r="K102" s="2">
        <v>1.17963E-4</v>
      </c>
      <c r="L102" s="2">
        <v>8.6115900000000007E-5</v>
      </c>
      <c r="M102" s="2">
        <v>7.2110300000000007E-5</v>
      </c>
      <c r="N102" s="2">
        <v>5.3432800000000001E-5</v>
      </c>
      <c r="O102" s="2">
        <v>4.1863899999999997E-5</v>
      </c>
      <c r="P102" s="2">
        <v>3.9934400000000002E-5</v>
      </c>
      <c r="Q102" s="2">
        <v>3.4583899999999999E-5</v>
      </c>
      <c r="R102" s="2">
        <v>3.6042599999999999E-5</v>
      </c>
      <c r="S102">
        <v>0</v>
      </c>
      <c r="T102">
        <v>0</v>
      </c>
      <c r="U102">
        <v>0</v>
      </c>
      <c r="V102">
        <v>0</v>
      </c>
      <c r="W102">
        <v>0</v>
      </c>
      <c r="X102" t="s">
        <v>43</v>
      </c>
    </row>
    <row r="103" spans="1:24" x14ac:dyDescent="0.25">
      <c r="A103" t="s">
        <v>312</v>
      </c>
      <c r="B103" t="s">
        <v>0</v>
      </c>
      <c r="C103" t="s">
        <v>2</v>
      </c>
      <c r="D103" t="s">
        <v>12</v>
      </c>
      <c r="E103" t="s">
        <v>2</v>
      </c>
      <c r="F103" t="s">
        <v>144</v>
      </c>
      <c r="G103">
        <v>0</v>
      </c>
      <c r="H103">
        <v>0</v>
      </c>
      <c r="I103" s="2">
        <v>0</v>
      </c>
      <c r="J103">
        <v>0</v>
      </c>
      <c r="K103" s="2">
        <v>7.5992E-5</v>
      </c>
      <c r="L103" s="2">
        <v>5.6161900000000002E-5</v>
      </c>
      <c r="M103" s="2">
        <v>4.7772699999999997E-5</v>
      </c>
      <c r="N103" s="2">
        <v>3.6162699999999999E-5</v>
      </c>
      <c r="O103" s="2">
        <v>2.8716699999999999E-5</v>
      </c>
      <c r="P103" s="2">
        <v>2.7455200000000001E-5</v>
      </c>
      <c r="Q103" s="2">
        <v>2.39269E-5</v>
      </c>
      <c r="R103" s="2">
        <v>2.4893300000000001E-5</v>
      </c>
      <c r="S103" s="2">
        <v>2.4153000000000001E-5</v>
      </c>
      <c r="T103">
        <v>0</v>
      </c>
      <c r="U103">
        <v>0</v>
      </c>
      <c r="V103">
        <v>0</v>
      </c>
      <c r="W103">
        <v>0</v>
      </c>
      <c r="X103" t="s">
        <v>43</v>
      </c>
    </row>
    <row r="104" spans="1:24" x14ac:dyDescent="0.25">
      <c r="A104" t="s">
        <v>312</v>
      </c>
      <c r="B104" t="s">
        <v>0</v>
      </c>
      <c r="C104" t="s">
        <v>2</v>
      </c>
      <c r="D104" t="s">
        <v>12</v>
      </c>
      <c r="E104" t="s">
        <v>2</v>
      </c>
      <c r="F104" t="s">
        <v>145</v>
      </c>
      <c r="G104">
        <v>0</v>
      </c>
      <c r="H104">
        <v>0</v>
      </c>
      <c r="I104" s="2">
        <v>0</v>
      </c>
      <c r="J104" s="2">
        <v>0</v>
      </c>
      <c r="K104" s="2">
        <v>0</v>
      </c>
      <c r="L104" s="2">
        <v>8.3521499999999993E-6</v>
      </c>
      <c r="M104" s="2">
        <v>5.4714900000000002E-6</v>
      </c>
      <c r="N104" s="2">
        <v>4.2147200000000002E-6</v>
      </c>
      <c r="O104" s="2">
        <v>3.3851399999999998E-6</v>
      </c>
      <c r="P104" s="2">
        <v>3.2427100000000002E-6</v>
      </c>
      <c r="Q104" s="2">
        <v>2.8414E-6</v>
      </c>
      <c r="R104" s="2">
        <v>2.9517500000000002E-6</v>
      </c>
      <c r="S104" s="2">
        <v>2.8672400000000001E-6</v>
      </c>
      <c r="T104" s="2">
        <v>3.11375E-6</v>
      </c>
      <c r="U104">
        <v>0</v>
      </c>
      <c r="V104">
        <v>0</v>
      </c>
      <c r="W104">
        <v>0</v>
      </c>
      <c r="X104" t="s">
        <v>43</v>
      </c>
    </row>
    <row r="105" spans="1:24" x14ac:dyDescent="0.25">
      <c r="A105" t="s">
        <v>312</v>
      </c>
      <c r="B105" t="s">
        <v>0</v>
      </c>
      <c r="C105" t="s">
        <v>2</v>
      </c>
      <c r="D105" t="s">
        <v>12</v>
      </c>
      <c r="E105" t="s">
        <v>2</v>
      </c>
      <c r="F105" t="s">
        <v>146</v>
      </c>
      <c r="G105">
        <v>0</v>
      </c>
      <c r="H105">
        <v>0</v>
      </c>
      <c r="I105" s="2">
        <v>0</v>
      </c>
      <c r="J105" s="2">
        <v>0</v>
      </c>
      <c r="K105" s="2">
        <v>0</v>
      </c>
      <c r="L105" s="2">
        <v>0</v>
      </c>
      <c r="M105" s="2">
        <v>1.1620999999999999E-5</v>
      </c>
      <c r="N105" s="2">
        <v>6.1917999999999997E-6</v>
      </c>
      <c r="O105" s="2">
        <v>5.0293899999999998E-6</v>
      </c>
      <c r="P105" s="2">
        <v>4.8271699999999997E-6</v>
      </c>
      <c r="Q105" s="2">
        <v>4.2531099999999998E-6</v>
      </c>
      <c r="R105" s="2">
        <v>4.4115900000000004E-6</v>
      </c>
      <c r="S105" s="2">
        <v>4.2902699999999998E-6</v>
      </c>
      <c r="T105" s="2">
        <v>4.6433899999999996E-6</v>
      </c>
      <c r="U105" s="2">
        <v>4.32667E-6</v>
      </c>
      <c r="V105">
        <v>0</v>
      </c>
      <c r="W105">
        <v>0</v>
      </c>
      <c r="X105" t="s">
        <v>43</v>
      </c>
    </row>
    <row r="106" spans="1:24" x14ac:dyDescent="0.25">
      <c r="A106" t="s">
        <v>312</v>
      </c>
      <c r="B106" t="s">
        <v>0</v>
      </c>
      <c r="C106" t="s">
        <v>2</v>
      </c>
      <c r="D106" t="s">
        <v>12</v>
      </c>
      <c r="E106" t="s">
        <v>2</v>
      </c>
      <c r="F106" t="s">
        <v>147</v>
      </c>
      <c r="G106">
        <v>0</v>
      </c>
      <c r="H106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1.4989300000000001E-5</v>
      </c>
      <c r="O106" s="2">
        <v>6.8975999999999998E-6</v>
      </c>
      <c r="P106" s="2">
        <v>6.6331400000000003E-6</v>
      </c>
      <c r="Q106" s="2">
        <v>5.87676E-6</v>
      </c>
      <c r="R106" s="2">
        <v>6.0863999999999999E-6</v>
      </c>
      <c r="S106" s="2">
        <v>5.9259700000000001E-6</v>
      </c>
      <c r="T106" s="2">
        <v>6.3918999999999997E-6</v>
      </c>
      <c r="U106" s="2">
        <v>5.9741400000000004E-6</v>
      </c>
      <c r="V106">
        <v>0</v>
      </c>
      <c r="W106">
        <v>0</v>
      </c>
      <c r="X106" t="s">
        <v>43</v>
      </c>
    </row>
    <row r="107" spans="1:24" x14ac:dyDescent="0.25">
      <c r="A107" t="s">
        <v>312</v>
      </c>
      <c r="B107" t="s">
        <v>0</v>
      </c>
      <c r="C107" t="s">
        <v>2</v>
      </c>
      <c r="D107" t="s">
        <v>12</v>
      </c>
      <c r="E107" t="s">
        <v>2</v>
      </c>
      <c r="F107" t="s">
        <v>148</v>
      </c>
      <c r="G107">
        <v>0</v>
      </c>
      <c r="H107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2.07069E-5</v>
      </c>
      <c r="P107" s="2">
        <v>9.6209100000000004E-6</v>
      </c>
      <c r="Q107" s="2">
        <v>8.5625399999999992E-6</v>
      </c>
      <c r="R107" s="2">
        <v>8.8568499999999997E-6</v>
      </c>
      <c r="S107" s="2">
        <v>8.63169E-6</v>
      </c>
      <c r="T107" s="2">
        <v>9.2843899999999997E-6</v>
      </c>
      <c r="U107" s="2">
        <v>8.6993399999999993E-6</v>
      </c>
      <c r="V107">
        <v>0</v>
      </c>
      <c r="W107">
        <v>0</v>
      </c>
      <c r="X107" t="s">
        <v>43</v>
      </c>
    </row>
    <row r="108" spans="1:24" x14ac:dyDescent="0.25">
      <c r="A108" t="s">
        <v>312</v>
      </c>
      <c r="B108" t="s">
        <v>0</v>
      </c>
      <c r="C108" t="s">
        <v>2</v>
      </c>
      <c r="D108" t="s">
        <v>12</v>
      </c>
      <c r="E108" t="s">
        <v>2</v>
      </c>
      <c r="F108" t="s">
        <v>149</v>
      </c>
      <c r="G108">
        <v>0</v>
      </c>
      <c r="H108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3.2496400000000003E-5</v>
      </c>
      <c r="Q108" s="2">
        <v>1.41351E-5</v>
      </c>
      <c r="R108" s="2">
        <v>1.46026E-5</v>
      </c>
      <c r="S108" s="2">
        <v>1.4245E-5</v>
      </c>
      <c r="T108" s="2">
        <v>1.5279599999999999E-5</v>
      </c>
      <c r="U108" s="2">
        <v>1.43525E-5</v>
      </c>
      <c r="V108">
        <v>0</v>
      </c>
      <c r="W108">
        <v>0</v>
      </c>
      <c r="X108" t="s">
        <v>43</v>
      </c>
    </row>
    <row r="109" spans="1:24" x14ac:dyDescent="0.25">
      <c r="A109" t="s">
        <v>312</v>
      </c>
      <c r="B109" t="s">
        <v>0</v>
      </c>
      <c r="C109" t="s">
        <v>2</v>
      </c>
      <c r="D109" t="s">
        <v>12</v>
      </c>
      <c r="E109" t="s">
        <v>2</v>
      </c>
      <c r="F109" t="s">
        <v>150</v>
      </c>
      <c r="G109">
        <v>0</v>
      </c>
      <c r="H109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4.8583800000000001E-5</v>
      </c>
      <c r="R109" s="2">
        <v>2.2761000000000001E-5</v>
      </c>
      <c r="S109" s="2">
        <v>2.22226E-5</v>
      </c>
      <c r="T109" s="2">
        <v>2.3777999999999998E-5</v>
      </c>
      <c r="U109" s="2">
        <v>2.2384599999999999E-5</v>
      </c>
      <c r="V109">
        <v>0</v>
      </c>
      <c r="W109">
        <v>0</v>
      </c>
      <c r="X109" t="s">
        <v>43</v>
      </c>
    </row>
    <row r="110" spans="1:24" x14ac:dyDescent="0.25">
      <c r="A110" t="s">
        <v>312</v>
      </c>
      <c r="B110" t="s">
        <v>0</v>
      </c>
      <c r="C110" t="s">
        <v>2</v>
      </c>
      <c r="D110" t="s">
        <v>12</v>
      </c>
      <c r="E110" t="s">
        <v>2</v>
      </c>
      <c r="F110" t="s">
        <v>151</v>
      </c>
      <c r="G110">
        <v>0</v>
      </c>
      <c r="H110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7.2888900000000006E-5</v>
      </c>
      <c r="S110" s="2">
        <v>3.4547900000000002E-5</v>
      </c>
      <c r="T110" s="2">
        <v>3.6887100000000001E-5</v>
      </c>
      <c r="U110" s="2">
        <v>3.4792000000000002E-5</v>
      </c>
      <c r="V110">
        <v>0</v>
      </c>
      <c r="W110">
        <v>0</v>
      </c>
      <c r="X110" t="s">
        <v>43</v>
      </c>
    </row>
    <row r="111" spans="1:24" x14ac:dyDescent="0.25">
      <c r="A111" t="s">
        <v>312</v>
      </c>
      <c r="B111" t="s">
        <v>0</v>
      </c>
      <c r="C111" t="s">
        <v>2</v>
      </c>
      <c r="D111" t="s">
        <v>12</v>
      </c>
      <c r="E111" t="s">
        <v>2</v>
      </c>
      <c r="F111" t="s">
        <v>152</v>
      </c>
      <c r="G111">
        <v>0</v>
      </c>
      <c r="H111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8.6467700000000006E-5</v>
      </c>
      <c r="T111" s="2">
        <v>4.5181900000000002E-5</v>
      </c>
      <c r="U111" s="2">
        <v>4.26964E-5</v>
      </c>
      <c r="V111">
        <v>0</v>
      </c>
      <c r="W111">
        <v>0</v>
      </c>
      <c r="X111" t="s">
        <v>43</v>
      </c>
    </row>
    <row r="112" spans="1:24" x14ac:dyDescent="0.25">
      <c r="A112" t="s">
        <v>312</v>
      </c>
      <c r="B112" t="s">
        <v>0</v>
      </c>
      <c r="C112" t="s">
        <v>2</v>
      </c>
      <c r="D112" t="s">
        <v>12</v>
      </c>
      <c r="E112" t="s">
        <v>2</v>
      </c>
      <c r="F112" t="s">
        <v>153</v>
      </c>
      <c r="G112">
        <v>0</v>
      </c>
      <c r="H11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8.3976900000000006E-5</v>
      </c>
      <c r="U112" s="2">
        <v>4.2834499999999998E-5</v>
      </c>
      <c r="V112">
        <v>0</v>
      </c>
      <c r="W112">
        <v>0</v>
      </c>
      <c r="X112" t="s">
        <v>43</v>
      </c>
    </row>
    <row r="113" spans="1:24" x14ac:dyDescent="0.25">
      <c r="A113" t="s">
        <v>312</v>
      </c>
      <c r="B113" t="s">
        <v>0</v>
      </c>
      <c r="C113" t="s">
        <v>2</v>
      </c>
      <c r="D113" t="s">
        <v>12</v>
      </c>
      <c r="E113" t="s">
        <v>2</v>
      </c>
      <c r="F113" t="s">
        <v>154</v>
      </c>
      <c r="G113">
        <v>0</v>
      </c>
      <c r="H113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7.3382199999999997E-5</v>
      </c>
      <c r="V113">
        <v>0</v>
      </c>
      <c r="W113">
        <v>0</v>
      </c>
      <c r="X113" t="s">
        <v>43</v>
      </c>
    </row>
    <row r="114" spans="1:24" x14ac:dyDescent="0.25">
      <c r="A114" t="s">
        <v>312</v>
      </c>
      <c r="B114" t="s">
        <v>0</v>
      </c>
      <c r="C114" t="s">
        <v>2</v>
      </c>
      <c r="D114" t="s">
        <v>12</v>
      </c>
      <c r="E114" t="s">
        <v>2</v>
      </c>
      <c r="F114" t="s">
        <v>155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43</v>
      </c>
    </row>
    <row r="115" spans="1:24" x14ac:dyDescent="0.25">
      <c r="A115" t="s">
        <v>312</v>
      </c>
      <c r="B115" t="s">
        <v>0</v>
      </c>
      <c r="C115" t="s">
        <v>2</v>
      </c>
      <c r="D115" t="s">
        <v>12</v>
      </c>
      <c r="E115" t="s">
        <v>2</v>
      </c>
      <c r="F115" t="s">
        <v>156</v>
      </c>
      <c r="G115">
        <v>6.8025999999999998E-3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 t="s">
        <v>43</v>
      </c>
    </row>
    <row r="116" spans="1:24" x14ac:dyDescent="0.25">
      <c r="A116" t="s">
        <v>312</v>
      </c>
      <c r="B116" t="s">
        <v>0</v>
      </c>
      <c r="C116" t="s">
        <v>2</v>
      </c>
      <c r="D116" t="s">
        <v>12</v>
      </c>
      <c r="E116" t="s">
        <v>2</v>
      </c>
      <c r="F116" t="s">
        <v>157</v>
      </c>
      <c r="G116">
        <v>0</v>
      </c>
      <c r="H116">
        <v>1.5734600000000001E-2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t="s">
        <v>43</v>
      </c>
    </row>
    <row r="117" spans="1:24" x14ac:dyDescent="0.25">
      <c r="A117" t="s">
        <v>312</v>
      </c>
      <c r="B117" t="s">
        <v>0</v>
      </c>
      <c r="C117" t="s">
        <v>2</v>
      </c>
      <c r="D117" t="s">
        <v>12</v>
      </c>
      <c r="E117" t="s">
        <v>2</v>
      </c>
      <c r="F117" t="s">
        <v>158</v>
      </c>
      <c r="G117">
        <v>0</v>
      </c>
      <c r="H117">
        <v>0</v>
      </c>
      <c r="I117">
        <v>7.1513499999999999E-3</v>
      </c>
      <c r="J117">
        <v>4.1769700000000003E-3</v>
      </c>
      <c r="K117">
        <v>4.39391E-3</v>
      </c>
      <c r="L117" s="2">
        <v>8.5426800000000004E-4</v>
      </c>
      <c r="M117" s="2">
        <v>4.6536800000000002E-4</v>
      </c>
      <c r="N117" s="2">
        <v>2.1069700000000001E-4</v>
      </c>
      <c r="O117" s="2">
        <v>1.0855500000000001E-4</v>
      </c>
      <c r="P117" s="2">
        <v>7.2210499999999996E-5</v>
      </c>
      <c r="Q117" s="2">
        <v>4.00759E-5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t="s">
        <v>43</v>
      </c>
    </row>
    <row r="118" spans="1:24" x14ac:dyDescent="0.25">
      <c r="A118" t="s">
        <v>312</v>
      </c>
      <c r="B118" t="s">
        <v>0</v>
      </c>
      <c r="C118" t="s">
        <v>2</v>
      </c>
      <c r="D118" t="s">
        <v>12</v>
      </c>
      <c r="E118" t="s">
        <v>2</v>
      </c>
      <c r="F118" t="s">
        <v>159</v>
      </c>
      <c r="G118">
        <v>0</v>
      </c>
      <c r="H118">
        <v>0</v>
      </c>
      <c r="I118">
        <v>0</v>
      </c>
      <c r="J118">
        <v>6.31009E-3</v>
      </c>
      <c r="K118">
        <v>6.2486E-3</v>
      </c>
      <c r="L118">
        <v>5.4757499999999997E-3</v>
      </c>
      <c r="M118">
        <v>5.0283300000000001E-3</v>
      </c>
      <c r="N118">
        <v>4.2771900000000002E-3</v>
      </c>
      <c r="O118">
        <v>3.6892100000000001E-3</v>
      </c>
      <c r="P118">
        <v>3.5793999999999999E-3</v>
      </c>
      <c r="Q118">
        <v>3.2542700000000001E-3</v>
      </c>
      <c r="R118">
        <v>3.34608E-3</v>
      </c>
      <c r="S118">
        <v>0</v>
      </c>
      <c r="T118">
        <v>0</v>
      </c>
      <c r="U118">
        <v>0</v>
      </c>
      <c r="V118">
        <v>0</v>
      </c>
      <c r="W118">
        <v>0</v>
      </c>
      <c r="X118" t="s">
        <v>43</v>
      </c>
    </row>
    <row r="119" spans="1:24" x14ac:dyDescent="0.25">
      <c r="A119" t="s">
        <v>312</v>
      </c>
      <c r="B119" t="s">
        <v>0</v>
      </c>
      <c r="C119" t="s">
        <v>2</v>
      </c>
      <c r="D119" t="s">
        <v>12</v>
      </c>
      <c r="E119" t="s">
        <v>2</v>
      </c>
      <c r="F119" t="s">
        <v>160</v>
      </c>
      <c r="G119">
        <v>0</v>
      </c>
      <c r="H119">
        <v>0</v>
      </c>
      <c r="I119" s="2">
        <v>0</v>
      </c>
      <c r="J119" s="2">
        <v>0</v>
      </c>
      <c r="K119" s="61">
        <v>2.3109699999999999E-3</v>
      </c>
      <c r="L119">
        <v>2.0384499999999998E-3</v>
      </c>
      <c r="M119">
        <v>1.8885799999999999E-3</v>
      </c>
      <c r="N119">
        <v>1.63087E-3</v>
      </c>
      <c r="O119">
        <v>1.4236100000000001E-3</v>
      </c>
      <c r="P119">
        <v>1.3843499999999999E-3</v>
      </c>
      <c r="Q119">
        <v>1.26705E-3</v>
      </c>
      <c r="R119">
        <v>1.3003299999999999E-3</v>
      </c>
      <c r="S119">
        <v>1.2749199999999999E-3</v>
      </c>
      <c r="T119">
        <v>0</v>
      </c>
      <c r="U119">
        <v>0</v>
      </c>
      <c r="V119">
        <v>0</v>
      </c>
      <c r="W119">
        <v>0</v>
      </c>
      <c r="X119" t="s">
        <v>43</v>
      </c>
    </row>
    <row r="120" spans="1:24" x14ac:dyDescent="0.25">
      <c r="A120" t="s">
        <v>312</v>
      </c>
      <c r="B120" t="s">
        <v>0</v>
      </c>
      <c r="C120" t="s">
        <v>2</v>
      </c>
      <c r="D120" t="s">
        <v>12</v>
      </c>
      <c r="E120" t="s">
        <v>2</v>
      </c>
      <c r="F120" t="s">
        <v>161</v>
      </c>
      <c r="G120">
        <v>0</v>
      </c>
      <c r="H120">
        <v>0</v>
      </c>
      <c r="I120" s="2">
        <v>0</v>
      </c>
      <c r="J120" s="2">
        <v>0</v>
      </c>
      <c r="K120" s="62">
        <v>0</v>
      </c>
      <c r="L120" s="2">
        <v>1.4931800000000001E-4</v>
      </c>
      <c r="M120" s="2">
        <v>1.2508899999999999E-4</v>
      </c>
      <c r="N120" s="2">
        <v>1.097E-4</v>
      </c>
      <c r="O120" s="2">
        <v>9.6971000000000004E-5</v>
      </c>
      <c r="P120" s="2">
        <v>9.4523499999999997E-5</v>
      </c>
      <c r="Q120" s="2">
        <v>8.7140700000000004E-5</v>
      </c>
      <c r="R120" s="2">
        <v>8.92463E-5</v>
      </c>
      <c r="S120" s="2">
        <v>8.7639200000000006E-5</v>
      </c>
      <c r="T120" s="2">
        <v>9.2232100000000001E-5</v>
      </c>
      <c r="U120">
        <v>0</v>
      </c>
      <c r="V120">
        <v>0</v>
      </c>
      <c r="W120">
        <v>0</v>
      </c>
      <c r="X120" t="s">
        <v>43</v>
      </c>
    </row>
    <row r="121" spans="1:24" x14ac:dyDescent="0.25">
      <c r="A121" t="s">
        <v>312</v>
      </c>
      <c r="B121" t="s">
        <v>0</v>
      </c>
      <c r="C121" t="s">
        <v>2</v>
      </c>
      <c r="D121" t="s">
        <v>12</v>
      </c>
      <c r="E121" t="s">
        <v>2</v>
      </c>
      <c r="F121" t="s">
        <v>162</v>
      </c>
      <c r="G121">
        <v>0</v>
      </c>
      <c r="H121">
        <v>0</v>
      </c>
      <c r="I121" s="2">
        <v>0</v>
      </c>
      <c r="J121" s="2">
        <v>0</v>
      </c>
      <c r="K121" s="62">
        <v>0</v>
      </c>
      <c r="L121" s="2">
        <v>0</v>
      </c>
      <c r="M121" s="2">
        <v>1.2268899999999999E-4</v>
      </c>
      <c r="N121" s="2">
        <v>9.3036700000000003E-5</v>
      </c>
      <c r="O121" s="2">
        <v>8.3100800000000002E-5</v>
      </c>
      <c r="P121" s="2">
        <v>8.1166400000000003E-5</v>
      </c>
      <c r="Q121" s="2">
        <v>7.5284000000000006E-5</v>
      </c>
      <c r="R121" s="2">
        <v>7.6969000000000001E-5</v>
      </c>
      <c r="S121" s="2">
        <v>7.5683400000000001E-5</v>
      </c>
      <c r="T121" s="2">
        <v>7.9348400000000001E-5</v>
      </c>
      <c r="U121" s="2">
        <v>7.6072100000000006E-5</v>
      </c>
      <c r="V121">
        <v>0</v>
      </c>
      <c r="W121">
        <v>0</v>
      </c>
      <c r="X121" t="s">
        <v>43</v>
      </c>
    </row>
    <row r="122" spans="1:24" x14ac:dyDescent="0.25">
      <c r="A122" t="s">
        <v>312</v>
      </c>
      <c r="B122" t="s">
        <v>0</v>
      </c>
      <c r="C122" t="s">
        <v>2</v>
      </c>
      <c r="D122" t="s">
        <v>12</v>
      </c>
      <c r="E122" t="s">
        <v>2</v>
      </c>
      <c r="F122" t="s">
        <v>163</v>
      </c>
      <c r="G122">
        <v>0</v>
      </c>
      <c r="H122">
        <v>0</v>
      </c>
      <c r="I122" s="2">
        <v>0</v>
      </c>
      <c r="J122" s="2">
        <v>0</v>
      </c>
      <c r="K122" s="62">
        <v>0</v>
      </c>
      <c r="L122" s="2">
        <v>0</v>
      </c>
      <c r="M122" s="2">
        <v>0</v>
      </c>
      <c r="N122" s="2">
        <v>9.4249700000000007E-5</v>
      </c>
      <c r="O122" s="2">
        <v>6.6004499999999995E-5</v>
      </c>
      <c r="P122" s="2">
        <v>6.4575199999999998E-5</v>
      </c>
      <c r="Q122" s="2">
        <v>6.0199199999999998E-5</v>
      </c>
      <c r="R122" s="2">
        <v>6.1457299999999999E-5</v>
      </c>
      <c r="S122" s="2">
        <v>6.0497800000000002E-5</v>
      </c>
      <c r="T122" s="2">
        <v>6.3227500000000004E-5</v>
      </c>
      <c r="U122" s="2">
        <v>6.0788100000000002E-5</v>
      </c>
      <c r="V122">
        <v>0</v>
      </c>
      <c r="W122">
        <v>0</v>
      </c>
      <c r="X122" t="s">
        <v>43</v>
      </c>
    </row>
    <row r="123" spans="1:24" x14ac:dyDescent="0.25">
      <c r="A123" t="s">
        <v>312</v>
      </c>
      <c r="B123" t="s">
        <v>0</v>
      </c>
      <c r="C123" t="s">
        <v>2</v>
      </c>
      <c r="D123" t="s">
        <v>12</v>
      </c>
      <c r="E123" t="s">
        <v>2</v>
      </c>
      <c r="F123" t="s">
        <v>164</v>
      </c>
      <c r="G123">
        <v>0</v>
      </c>
      <c r="H123">
        <v>0</v>
      </c>
      <c r="I123" s="2">
        <v>0</v>
      </c>
      <c r="J123" s="2">
        <v>0</v>
      </c>
      <c r="K123" s="62">
        <v>0</v>
      </c>
      <c r="L123" s="2">
        <v>0</v>
      </c>
      <c r="M123" s="2">
        <v>0</v>
      </c>
      <c r="N123" s="2">
        <v>0</v>
      </c>
      <c r="O123" s="2">
        <v>7.9071099999999996E-5</v>
      </c>
      <c r="P123" s="2">
        <v>5.5937399999999997E-5</v>
      </c>
      <c r="Q123" s="2">
        <v>5.2398000000000002E-5</v>
      </c>
      <c r="R123" s="2">
        <v>5.3418999999999998E-5</v>
      </c>
      <c r="S123" s="2">
        <v>5.2640599999999999E-5</v>
      </c>
      <c r="T123" s="2">
        <v>5.48509E-5</v>
      </c>
      <c r="U123" s="2">
        <v>5.2876300000000001E-5</v>
      </c>
      <c r="V123">
        <v>0</v>
      </c>
      <c r="W123">
        <v>0</v>
      </c>
      <c r="X123" t="s">
        <v>43</v>
      </c>
    </row>
    <row r="124" spans="1:24" x14ac:dyDescent="0.25">
      <c r="A124" t="s">
        <v>312</v>
      </c>
      <c r="B124" t="s">
        <v>0</v>
      </c>
      <c r="C124" t="s">
        <v>2</v>
      </c>
      <c r="D124" t="s">
        <v>12</v>
      </c>
      <c r="E124" t="s">
        <v>2</v>
      </c>
      <c r="F124" t="s">
        <v>165</v>
      </c>
      <c r="G124">
        <v>0</v>
      </c>
      <c r="H124">
        <v>0</v>
      </c>
      <c r="I124" s="2">
        <v>0</v>
      </c>
      <c r="J124" s="2">
        <v>0</v>
      </c>
      <c r="K124" s="6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7.8243699999999998E-5</v>
      </c>
      <c r="Q124" s="2">
        <v>5.3629799999999999E-5</v>
      </c>
      <c r="R124" s="2">
        <v>5.4602999999999999E-5</v>
      </c>
      <c r="S124" s="2">
        <v>5.3861199999999999E-5</v>
      </c>
      <c r="T124" s="2">
        <v>5.5963700000000001E-5</v>
      </c>
      <c r="U124" s="2">
        <v>5.4085999999999997E-5</v>
      </c>
      <c r="V124">
        <v>0</v>
      </c>
      <c r="W124">
        <v>0</v>
      </c>
      <c r="X124" t="s">
        <v>43</v>
      </c>
    </row>
    <row r="125" spans="1:24" x14ac:dyDescent="0.25">
      <c r="A125" t="s">
        <v>312</v>
      </c>
      <c r="B125" t="s">
        <v>0</v>
      </c>
      <c r="C125" t="s">
        <v>2</v>
      </c>
      <c r="D125" t="s">
        <v>12</v>
      </c>
      <c r="E125" t="s">
        <v>2</v>
      </c>
      <c r="F125" t="s">
        <v>166</v>
      </c>
      <c r="G125">
        <v>0</v>
      </c>
      <c r="H125">
        <v>0</v>
      </c>
      <c r="I125" s="2">
        <v>0</v>
      </c>
      <c r="J125" s="2">
        <v>0</v>
      </c>
      <c r="K125" s="6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7.8866200000000001E-5</v>
      </c>
      <c r="R125" s="2">
        <v>5.6464900000000002E-5</v>
      </c>
      <c r="S125" s="2">
        <v>5.5743199999999999E-5</v>
      </c>
      <c r="T125" s="2">
        <v>5.7785699999999998E-5</v>
      </c>
      <c r="U125" s="2">
        <v>5.5961999999999997E-5</v>
      </c>
      <c r="V125">
        <v>0</v>
      </c>
      <c r="W125">
        <v>0</v>
      </c>
      <c r="X125" t="s">
        <v>43</v>
      </c>
    </row>
    <row r="126" spans="1:24" x14ac:dyDescent="0.25">
      <c r="A126" t="s">
        <v>312</v>
      </c>
      <c r="B126" t="s">
        <v>0</v>
      </c>
      <c r="C126" t="s">
        <v>2</v>
      </c>
      <c r="D126" t="s">
        <v>12</v>
      </c>
      <c r="E126" t="s">
        <v>2</v>
      </c>
      <c r="F126" t="s">
        <v>167</v>
      </c>
      <c r="G126">
        <v>0</v>
      </c>
      <c r="H126">
        <v>0</v>
      </c>
      <c r="I126" s="2">
        <v>0</v>
      </c>
      <c r="J126" s="2">
        <v>0</v>
      </c>
      <c r="K126" s="6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8.6629099999999994E-5</v>
      </c>
      <c r="S126" s="2">
        <v>6.2748200000000003E-5</v>
      </c>
      <c r="T126" s="2">
        <v>6.4905200000000003E-5</v>
      </c>
      <c r="U126" s="2">
        <v>6.2979700000000003E-5</v>
      </c>
      <c r="V126">
        <v>0</v>
      </c>
      <c r="W126">
        <v>0</v>
      </c>
      <c r="X126" t="s">
        <v>43</v>
      </c>
    </row>
    <row r="127" spans="1:24" x14ac:dyDescent="0.25">
      <c r="A127" t="s">
        <v>312</v>
      </c>
      <c r="B127" t="s">
        <v>0</v>
      </c>
      <c r="C127" t="s">
        <v>2</v>
      </c>
      <c r="D127" t="s">
        <v>12</v>
      </c>
      <c r="E127" t="s">
        <v>2</v>
      </c>
      <c r="F127" t="s">
        <v>168</v>
      </c>
      <c r="G127">
        <v>0</v>
      </c>
      <c r="H127">
        <v>0</v>
      </c>
      <c r="I127" s="2">
        <v>0</v>
      </c>
      <c r="J127" s="2">
        <v>0</v>
      </c>
      <c r="K127" s="6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8.1595700000000002E-5</v>
      </c>
      <c r="T127" s="2">
        <v>6.2408000000000003E-5</v>
      </c>
      <c r="U127" s="2">
        <v>6.0668699999999997E-5</v>
      </c>
      <c r="V127">
        <v>0</v>
      </c>
      <c r="W127">
        <v>0</v>
      </c>
      <c r="X127" t="s">
        <v>43</v>
      </c>
    </row>
    <row r="128" spans="1:24" x14ac:dyDescent="0.25">
      <c r="A128" t="s">
        <v>312</v>
      </c>
      <c r="B128" t="s">
        <v>0</v>
      </c>
      <c r="C128" t="s">
        <v>2</v>
      </c>
      <c r="D128" t="s">
        <v>12</v>
      </c>
      <c r="E128" t="s">
        <v>2</v>
      </c>
      <c r="F128" t="s">
        <v>169</v>
      </c>
      <c r="G128">
        <v>0</v>
      </c>
      <c r="H128">
        <v>0</v>
      </c>
      <c r="I128" s="2">
        <v>0</v>
      </c>
      <c r="J128" s="2">
        <v>0</v>
      </c>
      <c r="K128" s="6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6.7314899999999995E-5</v>
      </c>
      <c r="U128" s="2">
        <v>5.1103100000000002E-5</v>
      </c>
      <c r="V128">
        <v>0</v>
      </c>
      <c r="W128">
        <v>0</v>
      </c>
      <c r="X128" t="s">
        <v>43</v>
      </c>
    </row>
    <row r="129" spans="1:24" x14ac:dyDescent="0.25">
      <c r="A129" t="s">
        <v>312</v>
      </c>
      <c r="B129" t="s">
        <v>0</v>
      </c>
      <c r="C129" t="s">
        <v>2</v>
      </c>
      <c r="D129" t="s">
        <v>12</v>
      </c>
      <c r="E129" t="s">
        <v>2</v>
      </c>
      <c r="F129" t="s">
        <v>170</v>
      </c>
      <c r="G129">
        <v>0</v>
      </c>
      <c r="H129">
        <v>0</v>
      </c>
      <c r="I129" s="2">
        <v>0</v>
      </c>
      <c r="J129" s="2">
        <v>0</v>
      </c>
      <c r="K129" s="62">
        <f>SUM(K102:K128)</f>
        <v>1.3147434999999999E-2</v>
      </c>
      <c r="L129" s="62">
        <f t="shared" ref="L129:T129" si="3">SUM(L102:L128)</f>
        <v>8.6684159499999993E-3</v>
      </c>
      <c r="M129" s="62">
        <f t="shared" si="3"/>
        <v>7.7670314899999995E-3</v>
      </c>
      <c r="N129" s="62">
        <f t="shared" si="3"/>
        <v>6.5307347199999996E-3</v>
      </c>
      <c r="O129" s="62">
        <f t="shared" si="3"/>
        <v>5.6531220300000008E-3</v>
      </c>
      <c r="P129" s="62">
        <f t="shared" si="3"/>
        <v>5.5346166299999992E-3</v>
      </c>
      <c r="Q129" s="62">
        <f t="shared" si="3"/>
        <v>5.1116773100000007E-3</v>
      </c>
      <c r="R129" s="62">
        <f t="shared" si="3"/>
        <v>5.3186935899999996E-3</v>
      </c>
      <c r="S129" s="62">
        <f t="shared" si="3"/>
        <v>2.00868067E-3</v>
      </c>
      <c r="T129" s="62">
        <f t="shared" si="3"/>
        <v>8.2657333000000013E-4</v>
      </c>
      <c r="U129" s="2">
        <v>5.2855999999999997E-5</v>
      </c>
      <c r="V129">
        <v>0</v>
      </c>
      <c r="W129">
        <v>0</v>
      </c>
      <c r="X129" t="s">
        <v>43</v>
      </c>
    </row>
    <row r="130" spans="1:24" x14ac:dyDescent="0.25">
      <c r="A130" t="s">
        <v>312</v>
      </c>
      <c r="B130" t="s">
        <v>0</v>
      </c>
      <c r="C130" t="s">
        <v>2</v>
      </c>
      <c r="D130" t="s">
        <v>13</v>
      </c>
      <c r="E130" t="s">
        <v>2</v>
      </c>
      <c r="F130" t="s">
        <v>171</v>
      </c>
      <c r="G130">
        <v>0</v>
      </c>
      <c r="H130">
        <v>0</v>
      </c>
      <c r="I130">
        <v>0</v>
      </c>
      <c r="J130" s="2">
        <v>3.8225400000000002E-5</v>
      </c>
      <c r="K130" s="2">
        <v>3.8225400000000002E-5</v>
      </c>
      <c r="L130" s="2">
        <v>3.8225400000000002E-5</v>
      </c>
      <c r="M130" s="2">
        <v>3.8225400000000002E-5</v>
      </c>
      <c r="N130" s="2">
        <v>3.8225400000000002E-5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s="62">
        <v>0</v>
      </c>
      <c r="V130">
        <v>0</v>
      </c>
      <c r="W130">
        <v>0</v>
      </c>
      <c r="X130" t="s">
        <v>43</v>
      </c>
    </row>
    <row r="131" spans="1:24" x14ac:dyDescent="0.25">
      <c r="A131" t="s">
        <v>312</v>
      </c>
      <c r="B131" t="s">
        <v>0</v>
      </c>
      <c r="C131" t="s">
        <v>2</v>
      </c>
      <c r="D131" t="s">
        <v>13</v>
      </c>
      <c r="E131" t="s">
        <v>2</v>
      </c>
      <c r="F131" t="s">
        <v>172</v>
      </c>
      <c r="G131">
        <v>0</v>
      </c>
      <c r="H131">
        <v>0</v>
      </c>
      <c r="I131">
        <v>0</v>
      </c>
      <c r="J131">
        <v>0</v>
      </c>
      <c r="K131" s="2">
        <v>8.0071799999999996E-4</v>
      </c>
      <c r="L131" s="2">
        <v>8.0071799999999996E-4</v>
      </c>
      <c r="M131" s="2">
        <v>8.0071799999999996E-4</v>
      </c>
      <c r="N131" s="2">
        <v>8.0071799999999996E-4</v>
      </c>
      <c r="O131" s="2">
        <v>8.0071799999999996E-4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t="s">
        <v>43</v>
      </c>
    </row>
    <row r="132" spans="1:24" x14ac:dyDescent="0.25">
      <c r="A132" t="s">
        <v>312</v>
      </c>
      <c r="B132" t="s">
        <v>0</v>
      </c>
      <c r="C132" t="s">
        <v>2</v>
      </c>
      <c r="D132" t="s">
        <v>13</v>
      </c>
      <c r="E132" t="s">
        <v>2</v>
      </c>
      <c r="F132" t="s">
        <v>173</v>
      </c>
      <c r="G132">
        <v>0</v>
      </c>
      <c r="H132">
        <v>0</v>
      </c>
      <c r="I132">
        <v>0</v>
      </c>
      <c r="J132">
        <v>0</v>
      </c>
      <c r="K132" s="2">
        <v>0</v>
      </c>
      <c r="L132" s="2">
        <v>3.8390800000000002E-4</v>
      </c>
      <c r="M132" s="2">
        <v>3.8390800000000002E-4</v>
      </c>
      <c r="N132" s="2">
        <v>3.8390800000000002E-4</v>
      </c>
      <c r="O132" s="2">
        <v>3.8390800000000002E-4</v>
      </c>
      <c r="P132" s="2">
        <v>3.8390800000000002E-4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 t="s">
        <v>43</v>
      </c>
    </row>
    <row r="133" spans="1:24" x14ac:dyDescent="0.25">
      <c r="A133" t="s">
        <v>312</v>
      </c>
      <c r="B133" t="s">
        <v>0</v>
      </c>
      <c r="C133" t="s">
        <v>2</v>
      </c>
      <c r="D133" t="s">
        <v>13</v>
      </c>
      <c r="E133" t="s">
        <v>2</v>
      </c>
      <c r="F133" t="s">
        <v>174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1.04919E-3</v>
      </c>
      <c r="N133">
        <v>1.04919E-3</v>
      </c>
      <c r="O133">
        <v>1.04919E-3</v>
      </c>
      <c r="P133">
        <v>1.04919E-3</v>
      </c>
      <c r="Q133">
        <v>1.04919E-3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 t="s">
        <v>43</v>
      </c>
    </row>
    <row r="134" spans="1:24" x14ac:dyDescent="0.25">
      <c r="A134" t="s">
        <v>312</v>
      </c>
      <c r="B134" t="s">
        <v>0</v>
      </c>
      <c r="C134" t="s">
        <v>2</v>
      </c>
      <c r="D134" t="s">
        <v>13</v>
      </c>
      <c r="E134" t="s">
        <v>2</v>
      </c>
      <c r="F134" t="s">
        <v>175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1.9553499999999998E-3</v>
      </c>
      <c r="O134">
        <v>1.9553499999999998E-3</v>
      </c>
      <c r="P134">
        <v>1.9553499999999998E-3</v>
      </c>
      <c r="Q134">
        <v>1.9553499999999998E-3</v>
      </c>
      <c r="R134">
        <v>1.9553499999999998E-3</v>
      </c>
      <c r="S134">
        <v>0</v>
      </c>
      <c r="T134">
        <v>0</v>
      </c>
      <c r="U134">
        <v>0</v>
      </c>
      <c r="V134">
        <v>0</v>
      </c>
      <c r="W134">
        <v>0</v>
      </c>
      <c r="X134" t="s">
        <v>43</v>
      </c>
    </row>
    <row r="135" spans="1:24" x14ac:dyDescent="0.25">
      <c r="A135" t="s">
        <v>312</v>
      </c>
      <c r="B135" t="s">
        <v>0</v>
      </c>
      <c r="C135" t="s">
        <v>2</v>
      </c>
      <c r="D135" t="s">
        <v>13</v>
      </c>
      <c r="E135" t="s">
        <v>2</v>
      </c>
      <c r="F135" t="s">
        <v>176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2.1469100000000001E-3</v>
      </c>
      <c r="P135">
        <v>2.1469100000000001E-3</v>
      </c>
      <c r="Q135">
        <v>2.1469100000000001E-3</v>
      </c>
      <c r="R135">
        <v>2.1469100000000001E-3</v>
      </c>
      <c r="S135">
        <v>2.1469100000000001E-3</v>
      </c>
      <c r="T135">
        <v>0</v>
      </c>
      <c r="U135">
        <v>0</v>
      </c>
      <c r="V135">
        <v>0</v>
      </c>
      <c r="W135">
        <v>0</v>
      </c>
      <c r="X135" t="s">
        <v>43</v>
      </c>
    </row>
    <row r="136" spans="1:24" x14ac:dyDescent="0.25">
      <c r="A136" t="s">
        <v>312</v>
      </c>
      <c r="B136" t="s">
        <v>0</v>
      </c>
      <c r="C136" t="s">
        <v>2</v>
      </c>
      <c r="D136" t="s">
        <v>13</v>
      </c>
      <c r="E136" t="s">
        <v>2</v>
      </c>
      <c r="F136" t="s">
        <v>177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3.3278000000000001E-3</v>
      </c>
      <c r="Q136">
        <v>3.3278000000000001E-3</v>
      </c>
      <c r="R136">
        <v>3.3278000000000001E-3</v>
      </c>
      <c r="S136">
        <v>3.3278000000000001E-3</v>
      </c>
      <c r="T136">
        <v>3.3278000000000001E-3</v>
      </c>
      <c r="U136">
        <v>0</v>
      </c>
      <c r="V136">
        <v>0</v>
      </c>
      <c r="W136">
        <v>0</v>
      </c>
      <c r="X136" t="s">
        <v>43</v>
      </c>
    </row>
    <row r="137" spans="1:24" x14ac:dyDescent="0.25">
      <c r="A137" t="s">
        <v>312</v>
      </c>
      <c r="B137" t="s">
        <v>0</v>
      </c>
      <c r="C137" t="s">
        <v>2</v>
      </c>
      <c r="D137" t="s">
        <v>13</v>
      </c>
      <c r="E137" t="s">
        <v>2</v>
      </c>
      <c r="F137" t="s">
        <v>178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3.9301700000000002E-3</v>
      </c>
      <c r="R137">
        <v>3.9301700000000002E-3</v>
      </c>
      <c r="S137">
        <v>3.9301700000000002E-3</v>
      </c>
      <c r="T137">
        <v>3.9301700000000002E-3</v>
      </c>
      <c r="U137">
        <v>3.9301700000000002E-3</v>
      </c>
      <c r="V137">
        <v>0</v>
      </c>
      <c r="W137">
        <v>0</v>
      </c>
      <c r="X137" t="s">
        <v>43</v>
      </c>
    </row>
    <row r="138" spans="1:24" x14ac:dyDescent="0.25">
      <c r="A138" t="s">
        <v>312</v>
      </c>
      <c r="B138" t="s">
        <v>0</v>
      </c>
      <c r="C138" t="s">
        <v>2</v>
      </c>
      <c r="D138" t="s">
        <v>13</v>
      </c>
      <c r="E138" t="s">
        <v>2</v>
      </c>
      <c r="F138" t="s">
        <v>179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6.2067199999999998E-3</v>
      </c>
      <c r="S138">
        <v>6.2067199999999998E-3</v>
      </c>
      <c r="T138">
        <v>6.2067199999999998E-3</v>
      </c>
      <c r="U138">
        <v>6.2067199999999998E-3</v>
      </c>
      <c r="V138">
        <v>0</v>
      </c>
      <c r="W138">
        <v>0</v>
      </c>
      <c r="X138" t="s">
        <v>43</v>
      </c>
    </row>
    <row r="139" spans="1:24" x14ac:dyDescent="0.25">
      <c r="A139" t="s">
        <v>312</v>
      </c>
      <c r="B139" t="s">
        <v>0</v>
      </c>
      <c r="C139" t="s">
        <v>2</v>
      </c>
      <c r="D139" t="s">
        <v>13</v>
      </c>
      <c r="E139" t="s">
        <v>2</v>
      </c>
      <c r="F139" t="s">
        <v>180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7.4106500000000004E-3</v>
      </c>
      <c r="T139">
        <v>7.4106500000000004E-3</v>
      </c>
      <c r="U139">
        <v>7.4106500000000004E-3</v>
      </c>
      <c r="V139">
        <v>0</v>
      </c>
      <c r="W139">
        <v>0</v>
      </c>
      <c r="X139" t="s">
        <v>43</v>
      </c>
    </row>
    <row r="140" spans="1:24" x14ac:dyDescent="0.25">
      <c r="A140" t="s">
        <v>312</v>
      </c>
      <c r="B140" t="s">
        <v>0</v>
      </c>
      <c r="C140" t="s">
        <v>2</v>
      </c>
      <c r="D140" t="s">
        <v>13</v>
      </c>
      <c r="E140" t="s">
        <v>2</v>
      </c>
      <c r="F140" t="s">
        <v>181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8.4267300000000003E-3</v>
      </c>
      <c r="U140">
        <v>8.4267300000000003E-3</v>
      </c>
      <c r="V140">
        <v>0</v>
      </c>
      <c r="W140">
        <v>0</v>
      </c>
      <c r="X140" t="s">
        <v>43</v>
      </c>
    </row>
    <row r="141" spans="1:24" x14ac:dyDescent="0.25">
      <c r="A141" t="s">
        <v>312</v>
      </c>
      <c r="B141" t="s">
        <v>0</v>
      </c>
      <c r="C141" t="s">
        <v>2</v>
      </c>
      <c r="D141" t="s">
        <v>13</v>
      </c>
      <c r="E141" t="s">
        <v>2</v>
      </c>
      <c r="F141" t="s">
        <v>182</v>
      </c>
      <c r="G141">
        <v>0</v>
      </c>
      <c r="H141">
        <v>0</v>
      </c>
      <c r="I141">
        <v>0</v>
      </c>
      <c r="J141">
        <v>0</v>
      </c>
      <c r="K141" s="2">
        <f>SUM(K130:K140)</f>
        <v>8.3894340000000001E-4</v>
      </c>
      <c r="L141" s="2">
        <f t="shared" ref="L141:T141" si="4">SUM(L130:L140)</f>
        <v>1.2228514E-3</v>
      </c>
      <c r="M141" s="2">
        <f t="shared" si="4"/>
        <v>2.2720414E-3</v>
      </c>
      <c r="N141" s="2">
        <f t="shared" si="4"/>
        <v>4.2273913999999998E-3</v>
      </c>
      <c r="O141" s="2">
        <f t="shared" si="4"/>
        <v>6.3360759999999995E-3</v>
      </c>
      <c r="P141" s="2">
        <f t="shared" si="4"/>
        <v>8.8631579999999995E-3</v>
      </c>
      <c r="Q141" s="2">
        <f t="shared" si="4"/>
        <v>1.2409420000000001E-2</v>
      </c>
      <c r="R141" s="2">
        <f t="shared" si="4"/>
        <v>1.7566950000000001E-2</v>
      </c>
      <c r="S141" s="2">
        <f t="shared" si="4"/>
        <v>2.3022250000000001E-2</v>
      </c>
      <c r="T141" s="2">
        <f t="shared" si="4"/>
        <v>2.9302070000000003E-2</v>
      </c>
      <c r="U141">
        <v>7.5925300000000001E-3</v>
      </c>
      <c r="V141">
        <v>0</v>
      </c>
      <c r="W141">
        <v>0</v>
      </c>
      <c r="X141" t="s">
        <v>43</v>
      </c>
    </row>
    <row r="142" spans="1:24" x14ac:dyDescent="0.25">
      <c r="A142" t="s">
        <v>312</v>
      </c>
      <c r="B142" t="s">
        <v>0</v>
      </c>
      <c r="C142" t="s">
        <v>2</v>
      </c>
      <c r="D142" t="s">
        <v>13</v>
      </c>
      <c r="E142" t="s">
        <v>2</v>
      </c>
      <c r="F142" t="s">
        <v>183</v>
      </c>
      <c r="G142">
        <v>0</v>
      </c>
      <c r="H142">
        <v>0</v>
      </c>
      <c r="I142">
        <v>0</v>
      </c>
      <c r="J142">
        <v>0</v>
      </c>
      <c r="K142">
        <v>0</v>
      </c>
      <c r="L142" s="2">
        <v>7.7181199999999996E-6</v>
      </c>
      <c r="M142" s="2">
        <v>7.7181199999999996E-6</v>
      </c>
      <c r="N142" s="2">
        <v>7.7181199999999996E-6</v>
      </c>
      <c r="O142" s="2">
        <v>7.7181199999999996E-6</v>
      </c>
      <c r="P142" s="2">
        <v>7.7181199999999996E-6</v>
      </c>
      <c r="Q142">
        <v>0</v>
      </c>
      <c r="R142">
        <v>0</v>
      </c>
      <c r="S142">
        <v>0</v>
      </c>
      <c r="T142">
        <v>0</v>
      </c>
      <c r="U142" s="2">
        <v>0</v>
      </c>
      <c r="V142">
        <v>0</v>
      </c>
      <c r="W142">
        <v>0</v>
      </c>
      <c r="X142" t="s">
        <v>43</v>
      </c>
    </row>
    <row r="143" spans="1:24" x14ac:dyDescent="0.25">
      <c r="A143" t="s">
        <v>312</v>
      </c>
      <c r="B143" t="s">
        <v>0</v>
      </c>
      <c r="C143" t="s">
        <v>2</v>
      </c>
      <c r="D143" t="s">
        <v>13</v>
      </c>
      <c r="E143" t="s">
        <v>2</v>
      </c>
      <c r="F143" t="s">
        <v>184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s="2">
        <v>2.6846799999999998E-5</v>
      </c>
      <c r="N143" s="2">
        <v>2.6846799999999998E-5</v>
      </c>
      <c r="O143" s="2">
        <v>2.6846799999999998E-5</v>
      </c>
      <c r="P143" s="2">
        <v>2.6846799999999998E-5</v>
      </c>
      <c r="Q143" s="2">
        <v>2.6846799999999998E-5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 t="s">
        <v>43</v>
      </c>
    </row>
    <row r="144" spans="1:24" x14ac:dyDescent="0.25">
      <c r="A144" t="s">
        <v>312</v>
      </c>
      <c r="B144" t="s">
        <v>0</v>
      </c>
      <c r="C144" t="s">
        <v>2</v>
      </c>
      <c r="D144" t="s">
        <v>13</v>
      </c>
      <c r="E144" t="s">
        <v>2</v>
      </c>
      <c r="F144" t="s">
        <v>185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s="2">
        <v>5.22705E-5</v>
      </c>
      <c r="O144" s="2">
        <v>5.22705E-5</v>
      </c>
      <c r="P144" s="2">
        <v>5.22705E-5</v>
      </c>
      <c r="Q144" s="2">
        <v>5.22705E-5</v>
      </c>
      <c r="R144" s="2">
        <v>5.22705E-5</v>
      </c>
      <c r="S144">
        <v>0</v>
      </c>
      <c r="T144">
        <v>0</v>
      </c>
      <c r="U144">
        <v>0</v>
      </c>
      <c r="V144">
        <v>0</v>
      </c>
      <c r="W144">
        <v>0</v>
      </c>
      <c r="X144" t="s">
        <v>43</v>
      </c>
    </row>
    <row r="145" spans="1:24" x14ac:dyDescent="0.25">
      <c r="A145" t="s">
        <v>312</v>
      </c>
      <c r="B145" t="s">
        <v>0</v>
      </c>
      <c r="C145" t="s">
        <v>2</v>
      </c>
      <c r="D145" t="s">
        <v>13</v>
      </c>
      <c r="E145" t="s">
        <v>2</v>
      </c>
      <c r="F145" t="s">
        <v>186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s="2">
        <v>6.4493399999999995E-5</v>
      </c>
      <c r="P145" s="2">
        <v>6.4493399999999995E-5</v>
      </c>
      <c r="Q145" s="2">
        <v>6.4493399999999995E-5</v>
      </c>
      <c r="R145" s="2">
        <v>6.4493399999999995E-5</v>
      </c>
      <c r="S145" s="2">
        <v>6.4493399999999995E-5</v>
      </c>
      <c r="T145">
        <v>0</v>
      </c>
      <c r="U145">
        <v>0</v>
      </c>
      <c r="V145">
        <v>0</v>
      </c>
      <c r="W145">
        <v>0</v>
      </c>
      <c r="X145" t="s">
        <v>43</v>
      </c>
    </row>
    <row r="146" spans="1:24" x14ac:dyDescent="0.25">
      <c r="A146" t="s">
        <v>312</v>
      </c>
      <c r="B146" t="s">
        <v>0</v>
      </c>
      <c r="C146" t="s">
        <v>2</v>
      </c>
      <c r="D146" t="s">
        <v>13</v>
      </c>
      <c r="E146" t="s">
        <v>2</v>
      </c>
      <c r="F146" t="s">
        <v>187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s="2">
        <v>1.13362E-4</v>
      </c>
      <c r="Q146" s="2">
        <v>1.13362E-4</v>
      </c>
      <c r="R146" s="2">
        <v>1.13362E-4</v>
      </c>
      <c r="S146" s="2">
        <v>1.13362E-4</v>
      </c>
      <c r="T146" s="2">
        <v>1.13362E-4</v>
      </c>
      <c r="U146">
        <v>0</v>
      </c>
      <c r="V146">
        <v>0</v>
      </c>
      <c r="W146">
        <v>0</v>
      </c>
      <c r="X146" t="s">
        <v>43</v>
      </c>
    </row>
    <row r="147" spans="1:24" x14ac:dyDescent="0.25">
      <c r="A147" t="s">
        <v>312</v>
      </c>
      <c r="B147" t="s">
        <v>0</v>
      </c>
      <c r="C147" t="s">
        <v>2</v>
      </c>
      <c r="D147" t="s">
        <v>13</v>
      </c>
      <c r="E147" t="s">
        <v>2</v>
      </c>
      <c r="F147" t="s">
        <v>188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2">
        <v>1.6463E-4</v>
      </c>
      <c r="R147" s="2">
        <v>1.6463E-4</v>
      </c>
      <c r="S147" s="2">
        <v>1.6463E-4</v>
      </c>
      <c r="T147" s="2">
        <v>1.6463E-4</v>
      </c>
      <c r="U147" s="2">
        <v>1.6463E-4</v>
      </c>
      <c r="V147">
        <v>0</v>
      </c>
      <c r="W147">
        <v>0</v>
      </c>
      <c r="X147" t="s">
        <v>43</v>
      </c>
    </row>
    <row r="148" spans="1:24" x14ac:dyDescent="0.25">
      <c r="A148" t="s">
        <v>312</v>
      </c>
      <c r="B148" t="s">
        <v>0</v>
      </c>
      <c r="C148" t="s">
        <v>2</v>
      </c>
      <c r="D148" t="s">
        <v>13</v>
      </c>
      <c r="E148" t="s">
        <v>2</v>
      </c>
      <c r="F148" t="s">
        <v>189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2">
        <v>2.5119900000000002E-4</v>
      </c>
      <c r="S148" s="2">
        <v>2.5119900000000002E-4</v>
      </c>
      <c r="T148" s="2">
        <v>2.5119900000000002E-4</v>
      </c>
      <c r="U148" s="2">
        <v>2.5119900000000002E-4</v>
      </c>
      <c r="V148">
        <v>0</v>
      </c>
      <c r="W148">
        <v>0</v>
      </c>
      <c r="X148" t="s">
        <v>43</v>
      </c>
    </row>
    <row r="149" spans="1:24" x14ac:dyDescent="0.25">
      <c r="A149" t="s">
        <v>312</v>
      </c>
      <c r="B149" t="s">
        <v>0</v>
      </c>
      <c r="C149" t="s">
        <v>2</v>
      </c>
      <c r="D149" t="s">
        <v>13</v>
      </c>
      <c r="E149" t="s">
        <v>2</v>
      </c>
      <c r="F149" t="s">
        <v>190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2">
        <v>2.8733799999999999E-4</v>
      </c>
      <c r="T149" s="2">
        <v>2.8733799999999999E-4</v>
      </c>
      <c r="U149" s="2">
        <v>2.8733799999999999E-4</v>
      </c>
      <c r="V149">
        <v>0</v>
      </c>
      <c r="W149">
        <v>0</v>
      </c>
      <c r="X149" t="s">
        <v>43</v>
      </c>
    </row>
    <row r="150" spans="1:24" x14ac:dyDescent="0.25">
      <c r="A150" t="s">
        <v>312</v>
      </c>
      <c r="B150" t="s">
        <v>0</v>
      </c>
      <c r="C150" t="s">
        <v>2</v>
      </c>
      <c r="D150" t="s">
        <v>13</v>
      </c>
      <c r="E150" t="s">
        <v>2</v>
      </c>
      <c r="F150" t="s">
        <v>191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2">
        <v>3.0787700000000002E-4</v>
      </c>
      <c r="U150" s="2">
        <v>3.0787700000000002E-4</v>
      </c>
      <c r="V150">
        <v>0</v>
      </c>
      <c r="W150">
        <v>0</v>
      </c>
      <c r="X150" t="s">
        <v>43</v>
      </c>
    </row>
    <row r="151" spans="1:24" x14ac:dyDescent="0.25">
      <c r="A151" t="s">
        <v>312</v>
      </c>
      <c r="B151" t="s">
        <v>0</v>
      </c>
      <c r="C151" t="s">
        <v>2</v>
      </c>
      <c r="D151" t="s">
        <v>13</v>
      </c>
      <c r="E151" t="s">
        <v>2</v>
      </c>
      <c r="F151" t="s">
        <v>192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s="2">
        <v>2.84567E-4</v>
      </c>
      <c r="V151">
        <v>0</v>
      </c>
      <c r="W151">
        <v>0</v>
      </c>
      <c r="X151" t="s">
        <v>43</v>
      </c>
    </row>
    <row r="152" spans="1:24" x14ac:dyDescent="0.25">
      <c r="A152" t="s">
        <v>312</v>
      </c>
      <c r="B152" t="s">
        <v>0</v>
      </c>
      <c r="C152" t="s">
        <v>2</v>
      </c>
      <c r="D152" t="s">
        <v>13</v>
      </c>
      <c r="E152" t="s">
        <v>2</v>
      </c>
      <c r="F152" t="s">
        <v>193</v>
      </c>
      <c r="G152">
        <v>0</v>
      </c>
      <c r="H152" s="2">
        <v>1.8000900000000001E-6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 t="s">
        <v>43</v>
      </c>
    </row>
    <row r="153" spans="1:24" x14ac:dyDescent="0.25">
      <c r="A153" t="s">
        <v>312</v>
      </c>
      <c r="B153" t="s">
        <v>0</v>
      </c>
      <c r="C153" t="s">
        <v>2</v>
      </c>
      <c r="D153" t="s">
        <v>13</v>
      </c>
      <c r="E153" t="s">
        <v>2</v>
      </c>
      <c r="F153" t="s">
        <v>194</v>
      </c>
      <c r="G153">
        <v>0</v>
      </c>
      <c r="H153">
        <v>0</v>
      </c>
      <c r="I153" s="2">
        <v>4.0338600000000002E-6</v>
      </c>
      <c r="J153" s="2">
        <v>4.0338600000000002E-6</v>
      </c>
      <c r="K153" s="2">
        <v>4.0338600000000002E-6</v>
      </c>
      <c r="L153" s="2">
        <v>4.0338600000000002E-6</v>
      </c>
      <c r="M153" s="2">
        <v>4.0338600000000002E-6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 t="s">
        <v>43</v>
      </c>
    </row>
    <row r="154" spans="1:24" x14ac:dyDescent="0.25">
      <c r="A154" t="s">
        <v>312</v>
      </c>
      <c r="B154" t="s">
        <v>0</v>
      </c>
      <c r="C154" t="s">
        <v>2</v>
      </c>
      <c r="D154" t="s">
        <v>13</v>
      </c>
      <c r="E154" t="s">
        <v>2</v>
      </c>
      <c r="F154" t="s">
        <v>195</v>
      </c>
      <c r="G154">
        <v>0</v>
      </c>
      <c r="H154">
        <v>0</v>
      </c>
      <c r="I154">
        <v>0</v>
      </c>
      <c r="J154">
        <v>7.6083599999999998E-3</v>
      </c>
      <c r="K154">
        <v>7.6083599999999998E-3</v>
      </c>
      <c r="L154">
        <v>7.6083599999999998E-3</v>
      </c>
      <c r="M154">
        <v>7.6083599999999998E-3</v>
      </c>
      <c r="N154">
        <v>7.6083599999999998E-3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 t="s">
        <v>43</v>
      </c>
    </row>
    <row r="155" spans="1:24" x14ac:dyDescent="0.25">
      <c r="A155" t="s">
        <v>312</v>
      </c>
      <c r="B155" t="s">
        <v>0</v>
      </c>
      <c r="C155" t="s">
        <v>2</v>
      </c>
      <c r="D155" t="s">
        <v>13</v>
      </c>
      <c r="E155" t="s">
        <v>2</v>
      </c>
      <c r="F155" t="s">
        <v>196</v>
      </c>
      <c r="G155">
        <v>0</v>
      </c>
      <c r="H155">
        <v>0</v>
      </c>
      <c r="I155">
        <v>0</v>
      </c>
      <c r="J155">
        <v>0</v>
      </c>
      <c r="K155">
        <v>7.6172000000000002E-3</v>
      </c>
      <c r="L155">
        <v>7.6172000000000002E-3</v>
      </c>
      <c r="M155">
        <v>7.6172000000000002E-3</v>
      </c>
      <c r="N155">
        <v>7.6172000000000002E-3</v>
      </c>
      <c r="O155">
        <v>7.6172000000000002E-3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 t="s">
        <v>43</v>
      </c>
    </row>
    <row r="156" spans="1:24" x14ac:dyDescent="0.25">
      <c r="A156" t="s">
        <v>312</v>
      </c>
      <c r="B156" t="s">
        <v>0</v>
      </c>
      <c r="C156" t="s">
        <v>2</v>
      </c>
      <c r="D156" t="s">
        <v>13</v>
      </c>
      <c r="E156" t="s">
        <v>2</v>
      </c>
      <c r="F156" t="s">
        <v>197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0.14397199999999999</v>
      </c>
      <c r="M156">
        <v>0.14397199999999999</v>
      </c>
      <c r="N156">
        <v>0.14397199999999999</v>
      </c>
      <c r="O156">
        <v>0.14397199999999999</v>
      </c>
      <c r="P156">
        <v>0.14397199999999999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 t="s">
        <v>43</v>
      </c>
    </row>
    <row r="157" spans="1:24" x14ac:dyDescent="0.25">
      <c r="A157" t="s">
        <v>312</v>
      </c>
      <c r="B157" t="s">
        <v>0</v>
      </c>
      <c r="C157" t="s">
        <v>2</v>
      </c>
      <c r="D157" t="s">
        <v>13</v>
      </c>
      <c r="E157" t="s">
        <v>2</v>
      </c>
      <c r="F157" t="s">
        <v>198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0.31580999999999998</v>
      </c>
      <c r="N157">
        <v>0.31580999999999998</v>
      </c>
      <c r="O157">
        <v>0.31580999999999998</v>
      </c>
      <c r="P157">
        <v>0.31580999999999998</v>
      </c>
      <c r="Q157">
        <v>0.31580999999999998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 t="s">
        <v>43</v>
      </c>
    </row>
    <row r="158" spans="1:24" x14ac:dyDescent="0.25">
      <c r="A158" t="s">
        <v>312</v>
      </c>
      <c r="B158" t="s">
        <v>0</v>
      </c>
      <c r="C158" t="s">
        <v>2</v>
      </c>
      <c r="D158" t="s">
        <v>13</v>
      </c>
      <c r="E158" t="s">
        <v>2</v>
      </c>
      <c r="F158" t="s">
        <v>199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0.462503</v>
      </c>
      <c r="O158">
        <v>0.462503</v>
      </c>
      <c r="P158">
        <v>0.462503</v>
      </c>
      <c r="Q158">
        <v>0.462503</v>
      </c>
      <c r="R158">
        <v>0.462503</v>
      </c>
      <c r="S158">
        <v>0</v>
      </c>
      <c r="T158">
        <v>0</v>
      </c>
      <c r="U158">
        <v>0</v>
      </c>
      <c r="V158">
        <v>0</v>
      </c>
      <c r="W158">
        <v>0</v>
      </c>
      <c r="X158" t="s">
        <v>43</v>
      </c>
    </row>
    <row r="159" spans="1:24" x14ac:dyDescent="0.25">
      <c r="A159" t="s">
        <v>312</v>
      </c>
      <c r="B159" t="s">
        <v>0</v>
      </c>
      <c r="C159" t="s">
        <v>2</v>
      </c>
      <c r="D159" t="s">
        <v>13</v>
      </c>
      <c r="E159" t="s">
        <v>2</v>
      </c>
      <c r="F159" t="s">
        <v>200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0.43543999999999999</v>
      </c>
      <c r="P159">
        <v>0.43543999999999999</v>
      </c>
      <c r="Q159">
        <v>0.43543999999999999</v>
      </c>
      <c r="R159">
        <v>0.43543999999999999</v>
      </c>
      <c r="S159">
        <v>0.43543999999999999</v>
      </c>
      <c r="T159">
        <v>0</v>
      </c>
      <c r="U159">
        <v>0</v>
      </c>
      <c r="V159">
        <v>0</v>
      </c>
      <c r="W159">
        <v>0</v>
      </c>
      <c r="X159" t="s">
        <v>43</v>
      </c>
    </row>
    <row r="160" spans="1:24" x14ac:dyDescent="0.25">
      <c r="A160" t="s">
        <v>312</v>
      </c>
      <c r="B160" t="s">
        <v>0</v>
      </c>
      <c r="C160" t="s">
        <v>2</v>
      </c>
      <c r="D160" t="s">
        <v>13</v>
      </c>
      <c r="E160" t="s">
        <v>2</v>
      </c>
      <c r="F160" t="s">
        <v>201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0.39693400000000001</v>
      </c>
      <c r="Q160">
        <v>0.39693400000000001</v>
      </c>
      <c r="R160">
        <v>0.39693400000000001</v>
      </c>
      <c r="S160">
        <v>0.39693400000000001</v>
      </c>
      <c r="T160">
        <v>0.39693400000000001</v>
      </c>
      <c r="U160">
        <v>0</v>
      </c>
      <c r="V160">
        <v>0</v>
      </c>
      <c r="W160">
        <v>0</v>
      </c>
      <c r="X160" t="s">
        <v>43</v>
      </c>
    </row>
    <row r="161" spans="1:24" x14ac:dyDescent="0.25">
      <c r="A161" t="s">
        <v>312</v>
      </c>
      <c r="B161" t="s">
        <v>0</v>
      </c>
      <c r="C161" t="s">
        <v>2</v>
      </c>
      <c r="D161" t="s">
        <v>13</v>
      </c>
      <c r="E161" t="s">
        <v>2</v>
      </c>
      <c r="F161" t="s">
        <v>202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0.45271299999999998</v>
      </c>
      <c r="R161">
        <v>0.45271299999999998</v>
      </c>
      <c r="S161">
        <v>0.45271299999999998</v>
      </c>
      <c r="T161">
        <v>0.45271299999999998</v>
      </c>
      <c r="U161">
        <v>0.45271299999999998</v>
      </c>
      <c r="V161">
        <v>0</v>
      </c>
      <c r="W161">
        <v>0</v>
      </c>
      <c r="X161" t="s">
        <v>43</v>
      </c>
    </row>
    <row r="162" spans="1:24" x14ac:dyDescent="0.25">
      <c r="A162" t="s">
        <v>312</v>
      </c>
      <c r="B162" t="s">
        <v>0</v>
      </c>
      <c r="C162" t="s">
        <v>2</v>
      </c>
      <c r="D162" t="s">
        <v>13</v>
      </c>
      <c r="E162" t="s">
        <v>2</v>
      </c>
      <c r="F162" t="s">
        <v>203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0.50159500000000001</v>
      </c>
      <c r="S162">
        <v>0.50159500000000001</v>
      </c>
      <c r="T162">
        <v>0.50159500000000001</v>
      </c>
      <c r="U162">
        <v>0.50159500000000001</v>
      </c>
      <c r="V162">
        <v>0</v>
      </c>
      <c r="W162">
        <v>0</v>
      </c>
      <c r="X162" t="s">
        <v>43</v>
      </c>
    </row>
    <row r="163" spans="1:24" x14ac:dyDescent="0.25">
      <c r="A163" t="s">
        <v>312</v>
      </c>
      <c r="B163" t="s">
        <v>0</v>
      </c>
      <c r="C163" t="s">
        <v>2</v>
      </c>
      <c r="D163" t="s">
        <v>13</v>
      </c>
      <c r="E163" t="s">
        <v>2</v>
      </c>
      <c r="F163" t="s">
        <v>204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0.51939100000000005</v>
      </c>
      <c r="T163">
        <v>0.51939100000000005</v>
      </c>
      <c r="U163">
        <v>0.51939100000000005</v>
      </c>
      <c r="V163">
        <v>0</v>
      </c>
      <c r="W163">
        <v>0</v>
      </c>
      <c r="X163" t="s">
        <v>43</v>
      </c>
    </row>
    <row r="164" spans="1:24" x14ac:dyDescent="0.25">
      <c r="A164" t="s">
        <v>312</v>
      </c>
      <c r="B164" t="s">
        <v>0</v>
      </c>
      <c r="C164" t="s">
        <v>2</v>
      </c>
      <c r="D164" t="s">
        <v>13</v>
      </c>
      <c r="E164" t="s">
        <v>2</v>
      </c>
      <c r="F164" t="s">
        <v>205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0.40467999999999998</v>
      </c>
      <c r="U164">
        <v>0.40467999999999998</v>
      </c>
      <c r="V164">
        <v>0</v>
      </c>
      <c r="W164">
        <v>0</v>
      </c>
      <c r="X164" t="s">
        <v>43</v>
      </c>
    </row>
    <row r="165" spans="1:24" x14ac:dyDescent="0.25">
      <c r="A165" t="s">
        <v>312</v>
      </c>
      <c r="B165" t="s">
        <v>0</v>
      </c>
      <c r="C165" t="s">
        <v>2</v>
      </c>
      <c r="D165" t="s">
        <v>13</v>
      </c>
      <c r="E165" t="s">
        <v>2</v>
      </c>
      <c r="F165" t="s">
        <v>206</v>
      </c>
      <c r="G165">
        <v>0</v>
      </c>
      <c r="H165">
        <v>0</v>
      </c>
      <c r="I165">
        <v>0</v>
      </c>
      <c r="J165">
        <v>0</v>
      </c>
      <c r="K165" s="2">
        <f>SUM(K153:K164)</f>
        <v>1.522959386E-2</v>
      </c>
      <c r="L165" s="2">
        <f t="shared" ref="L165:U166" si="5">SUM(L153:L164)</f>
        <v>0.15920159385999999</v>
      </c>
      <c r="M165" s="2">
        <f t="shared" si="5"/>
        <v>0.47501159385999997</v>
      </c>
      <c r="N165" s="2">
        <f t="shared" si="5"/>
        <v>0.93751055999999999</v>
      </c>
      <c r="O165" s="2">
        <f t="shared" si="5"/>
        <v>1.3653422</v>
      </c>
      <c r="P165" s="2">
        <f t="shared" si="5"/>
        <v>1.7546590000000002</v>
      </c>
      <c r="Q165" s="2">
        <f t="shared" si="5"/>
        <v>2.0634000000000001</v>
      </c>
      <c r="R165" s="2">
        <f t="shared" si="5"/>
        <v>2.2491849999999998</v>
      </c>
      <c r="S165" s="2">
        <f t="shared" si="5"/>
        <v>2.306073</v>
      </c>
      <c r="T165" s="2">
        <f t="shared" si="5"/>
        <v>2.2753130000000001</v>
      </c>
      <c r="U165">
        <v>0.31818600000000002</v>
      </c>
      <c r="V165">
        <v>0</v>
      </c>
      <c r="W165">
        <v>0</v>
      </c>
      <c r="X165" t="s">
        <v>43</v>
      </c>
    </row>
    <row r="166" spans="1:24" x14ac:dyDescent="0.25">
      <c r="A166" t="s">
        <v>312</v>
      </c>
      <c r="B166" t="s">
        <v>0</v>
      </c>
      <c r="C166" t="s">
        <v>2</v>
      </c>
      <c r="D166" t="s">
        <v>13</v>
      </c>
      <c r="E166" t="s">
        <v>2</v>
      </c>
      <c r="F166" t="s">
        <v>207</v>
      </c>
      <c r="G166">
        <v>0</v>
      </c>
      <c r="H166">
        <v>0</v>
      </c>
      <c r="I166">
        <v>0</v>
      </c>
      <c r="J166" s="2">
        <v>2.00519E-7</v>
      </c>
      <c r="K166" s="2">
        <v>2.00519E-7</v>
      </c>
      <c r="L166" s="2">
        <v>2.00519E-7</v>
      </c>
      <c r="M166" s="2">
        <v>2.00519E-7</v>
      </c>
      <c r="N166" s="2">
        <v>2.00519E-7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s="2">
        <f t="shared" si="5"/>
        <v>2.1965649999999997</v>
      </c>
      <c r="V166">
        <v>0</v>
      </c>
      <c r="W166">
        <v>0</v>
      </c>
      <c r="X166" t="s">
        <v>43</v>
      </c>
    </row>
    <row r="167" spans="1:24" x14ac:dyDescent="0.25">
      <c r="A167" t="s">
        <v>312</v>
      </c>
      <c r="B167" t="s">
        <v>0</v>
      </c>
      <c r="C167" t="s">
        <v>2</v>
      </c>
      <c r="D167" t="s">
        <v>13</v>
      </c>
      <c r="E167" t="s">
        <v>2</v>
      </c>
      <c r="F167" t="s">
        <v>208</v>
      </c>
      <c r="G167">
        <v>0</v>
      </c>
      <c r="H167">
        <v>0</v>
      </c>
      <c r="I167">
        <v>0</v>
      </c>
      <c r="J167">
        <v>0</v>
      </c>
      <c r="K167" s="2">
        <v>5.3320099999999998E-6</v>
      </c>
      <c r="L167" s="2">
        <v>5.3320099999999998E-6</v>
      </c>
      <c r="M167" s="2">
        <v>5.3320099999999998E-6</v>
      </c>
      <c r="N167" s="2">
        <v>5.3320099999999998E-6</v>
      </c>
      <c r="O167" s="2">
        <v>5.3320099999999998E-6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 t="s">
        <v>43</v>
      </c>
    </row>
    <row r="168" spans="1:24" x14ac:dyDescent="0.25">
      <c r="A168" t="s">
        <v>312</v>
      </c>
      <c r="B168" t="s">
        <v>0</v>
      </c>
      <c r="C168" t="s">
        <v>2</v>
      </c>
      <c r="D168" t="s">
        <v>13</v>
      </c>
      <c r="E168" t="s">
        <v>2</v>
      </c>
      <c r="F168" t="s">
        <v>209</v>
      </c>
      <c r="G168">
        <v>0</v>
      </c>
      <c r="H168">
        <v>0</v>
      </c>
      <c r="I168">
        <v>0</v>
      </c>
      <c r="J168">
        <v>0</v>
      </c>
      <c r="K168">
        <v>0</v>
      </c>
      <c r="L168" s="2">
        <v>5.9200500000000004E-7</v>
      </c>
      <c r="M168" s="2">
        <v>5.9200500000000004E-7</v>
      </c>
      <c r="N168" s="2">
        <v>5.9200500000000004E-7</v>
      </c>
      <c r="O168" s="2">
        <v>5.9200500000000004E-7</v>
      </c>
      <c r="P168" s="2">
        <v>5.9200500000000004E-7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 t="s">
        <v>43</v>
      </c>
    </row>
    <row r="169" spans="1:24" x14ac:dyDescent="0.25">
      <c r="A169" t="s">
        <v>312</v>
      </c>
      <c r="B169" t="s">
        <v>0</v>
      </c>
      <c r="C169" t="s">
        <v>2</v>
      </c>
      <c r="D169" t="s">
        <v>13</v>
      </c>
      <c r="E169" t="s">
        <v>2</v>
      </c>
      <c r="F169" t="s">
        <v>210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 s="2">
        <v>9.1909600000000001E-7</v>
      </c>
      <c r="N169" s="2">
        <v>9.1909600000000001E-7</v>
      </c>
      <c r="O169" s="2">
        <v>9.1909600000000001E-7</v>
      </c>
      <c r="P169" s="2">
        <v>9.1909600000000001E-7</v>
      </c>
      <c r="Q169" s="2">
        <v>9.1909600000000001E-7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 t="s">
        <v>43</v>
      </c>
    </row>
    <row r="170" spans="1:24" x14ac:dyDescent="0.25">
      <c r="A170" t="s">
        <v>312</v>
      </c>
      <c r="B170" t="s">
        <v>0</v>
      </c>
      <c r="C170" t="s">
        <v>2</v>
      </c>
      <c r="D170" t="s">
        <v>13</v>
      </c>
      <c r="E170" t="s">
        <v>2</v>
      </c>
      <c r="F170" t="s">
        <v>211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 s="2">
        <v>1.0928299999999999E-6</v>
      </c>
      <c r="O170" s="2">
        <v>1.0928299999999999E-6</v>
      </c>
      <c r="P170" s="2">
        <v>1.0928299999999999E-6</v>
      </c>
      <c r="Q170" s="2">
        <v>1.0928299999999999E-6</v>
      </c>
      <c r="R170" s="2">
        <v>1.0928299999999999E-6</v>
      </c>
      <c r="S170">
        <v>0</v>
      </c>
      <c r="T170">
        <v>0</v>
      </c>
      <c r="U170">
        <v>0</v>
      </c>
      <c r="V170">
        <v>0</v>
      </c>
      <c r="W170">
        <v>0</v>
      </c>
      <c r="X170" t="s">
        <v>43</v>
      </c>
    </row>
    <row r="171" spans="1:24" x14ac:dyDescent="0.25">
      <c r="A171" t="s">
        <v>312</v>
      </c>
      <c r="B171" t="s">
        <v>0</v>
      </c>
      <c r="C171" t="s">
        <v>2</v>
      </c>
      <c r="D171" t="s">
        <v>13</v>
      </c>
      <c r="E171" t="s">
        <v>2</v>
      </c>
      <c r="F171" t="s">
        <v>212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s="2">
        <v>1.1457600000000001E-6</v>
      </c>
      <c r="P171" s="2">
        <v>1.1457600000000001E-6</v>
      </c>
      <c r="Q171" s="2">
        <v>1.1457600000000001E-6</v>
      </c>
      <c r="R171" s="2">
        <v>1.1457600000000001E-6</v>
      </c>
      <c r="S171" s="2">
        <v>1.1457600000000001E-6</v>
      </c>
      <c r="T171">
        <v>0</v>
      </c>
      <c r="U171">
        <v>0</v>
      </c>
      <c r="V171">
        <v>0</v>
      </c>
      <c r="W171">
        <v>0</v>
      </c>
      <c r="X171" t="s">
        <v>43</v>
      </c>
    </row>
    <row r="172" spans="1:24" x14ac:dyDescent="0.25">
      <c r="A172" t="s">
        <v>312</v>
      </c>
      <c r="B172" t="s">
        <v>0</v>
      </c>
      <c r="C172" t="s">
        <v>2</v>
      </c>
      <c r="D172" t="s">
        <v>13</v>
      </c>
      <c r="E172" t="s">
        <v>2</v>
      </c>
      <c r="F172" t="s">
        <v>213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s="2">
        <v>1.7556500000000001E-6</v>
      </c>
      <c r="Q172" s="2">
        <v>1.7556500000000001E-6</v>
      </c>
      <c r="R172" s="2">
        <v>1.7556500000000001E-6</v>
      </c>
      <c r="S172" s="2">
        <v>1.7556500000000001E-6</v>
      </c>
      <c r="T172" s="2">
        <v>1.7556500000000001E-6</v>
      </c>
      <c r="U172">
        <v>0</v>
      </c>
      <c r="V172">
        <v>0</v>
      </c>
      <c r="W172">
        <v>0</v>
      </c>
      <c r="X172" t="s">
        <v>43</v>
      </c>
    </row>
    <row r="173" spans="1:24" x14ac:dyDescent="0.25">
      <c r="A173" t="s">
        <v>312</v>
      </c>
      <c r="B173" t="s">
        <v>0</v>
      </c>
      <c r="C173" t="s">
        <v>2</v>
      </c>
      <c r="D173" t="s">
        <v>13</v>
      </c>
      <c r="E173" t="s">
        <v>2</v>
      </c>
      <c r="F173" t="s">
        <v>214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2">
        <v>2.2788399999999999E-6</v>
      </c>
      <c r="R173" s="2">
        <v>2.2788399999999999E-6</v>
      </c>
      <c r="S173" s="2">
        <v>2.2788399999999999E-6</v>
      </c>
      <c r="T173" s="2">
        <v>2.2788399999999999E-6</v>
      </c>
      <c r="U173" s="2">
        <v>2.2788399999999999E-6</v>
      </c>
      <c r="V173">
        <v>0</v>
      </c>
      <c r="W173">
        <v>0</v>
      </c>
      <c r="X173" t="s">
        <v>43</v>
      </c>
    </row>
    <row r="174" spans="1:24" x14ac:dyDescent="0.25">
      <c r="A174" t="s">
        <v>312</v>
      </c>
      <c r="B174" t="s">
        <v>0</v>
      </c>
      <c r="C174" t="s">
        <v>2</v>
      </c>
      <c r="D174" t="s">
        <v>13</v>
      </c>
      <c r="E174" t="s">
        <v>2</v>
      </c>
      <c r="F174" t="s">
        <v>215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2">
        <v>3.4239299999999999E-6</v>
      </c>
      <c r="S174" s="2">
        <v>3.4239299999999999E-6</v>
      </c>
      <c r="T174" s="2">
        <v>3.4239299999999999E-6</v>
      </c>
      <c r="U174" s="2">
        <v>3.4239299999999999E-6</v>
      </c>
      <c r="V174">
        <v>0</v>
      </c>
      <c r="W174">
        <v>0</v>
      </c>
      <c r="X174" t="s">
        <v>43</v>
      </c>
    </row>
    <row r="175" spans="1:24" x14ac:dyDescent="0.25">
      <c r="A175" t="s">
        <v>312</v>
      </c>
      <c r="B175" t="s">
        <v>0</v>
      </c>
      <c r="C175" t="s">
        <v>2</v>
      </c>
      <c r="D175" t="s">
        <v>13</v>
      </c>
      <c r="E175" t="s">
        <v>2</v>
      </c>
      <c r="F175" t="s">
        <v>216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2">
        <v>3.8861500000000001E-6</v>
      </c>
      <c r="T175" s="2">
        <v>3.8861500000000001E-6</v>
      </c>
      <c r="U175" s="2">
        <v>3.8861500000000001E-6</v>
      </c>
      <c r="V175">
        <v>0</v>
      </c>
      <c r="W175">
        <v>0</v>
      </c>
      <c r="X175" t="s">
        <v>43</v>
      </c>
    </row>
    <row r="176" spans="1:24" x14ac:dyDescent="0.25">
      <c r="A176" t="s">
        <v>312</v>
      </c>
      <c r="B176" t="s">
        <v>0</v>
      </c>
      <c r="C176" t="s">
        <v>2</v>
      </c>
      <c r="D176" t="s">
        <v>13</v>
      </c>
      <c r="E176" t="s">
        <v>2</v>
      </c>
      <c r="F176" t="s">
        <v>217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2">
        <v>4.1686399999999996E-6</v>
      </c>
      <c r="U176" s="2">
        <v>4.1686399999999996E-6</v>
      </c>
      <c r="V176">
        <v>0</v>
      </c>
      <c r="W176">
        <v>0</v>
      </c>
      <c r="X176" t="s">
        <v>43</v>
      </c>
    </row>
    <row r="177" spans="1:24" x14ac:dyDescent="0.25">
      <c r="A177" t="s">
        <v>312</v>
      </c>
      <c r="B177" t="s">
        <v>0</v>
      </c>
      <c r="C177" t="s">
        <v>2</v>
      </c>
      <c r="D177" t="s">
        <v>13</v>
      </c>
      <c r="E177" t="s">
        <v>2</v>
      </c>
      <c r="F177" t="s">
        <v>218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s="2">
        <v>3.8468399999999996E-6</v>
      </c>
      <c r="V177">
        <v>0</v>
      </c>
      <c r="W177">
        <v>0</v>
      </c>
      <c r="X177" t="s">
        <v>43</v>
      </c>
    </row>
    <row r="178" spans="1:24" x14ac:dyDescent="0.25">
      <c r="A178" t="s">
        <v>312</v>
      </c>
      <c r="B178" t="s">
        <v>0</v>
      </c>
      <c r="C178" t="s">
        <v>2</v>
      </c>
      <c r="D178" t="s">
        <v>14</v>
      </c>
      <c r="E178" t="s">
        <v>2</v>
      </c>
      <c r="F178" t="s">
        <v>219</v>
      </c>
      <c r="G178">
        <v>0</v>
      </c>
      <c r="H178">
        <v>0</v>
      </c>
      <c r="I178">
        <v>0</v>
      </c>
      <c r="J178" s="2">
        <v>5.4561600000000003E-7</v>
      </c>
      <c r="K178" s="2">
        <v>5.4561600000000003E-7</v>
      </c>
      <c r="L178" s="2">
        <v>5.4561600000000003E-7</v>
      </c>
      <c r="M178" s="2">
        <v>5.4561600000000003E-7</v>
      </c>
      <c r="N178" s="2">
        <v>5.4561600000000003E-7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 t="s">
        <v>43</v>
      </c>
    </row>
    <row r="179" spans="1:24" x14ac:dyDescent="0.25">
      <c r="A179" t="s">
        <v>312</v>
      </c>
      <c r="B179" t="s">
        <v>0</v>
      </c>
      <c r="C179" t="s">
        <v>2</v>
      </c>
      <c r="D179" t="s">
        <v>14</v>
      </c>
      <c r="E179" t="s">
        <v>2</v>
      </c>
      <c r="F179" t="s">
        <v>220</v>
      </c>
      <c r="G179">
        <v>0</v>
      </c>
      <c r="H179">
        <v>0</v>
      </c>
      <c r="I179">
        <v>0</v>
      </c>
      <c r="J179">
        <v>0</v>
      </c>
      <c r="K179" s="2">
        <v>2.2133800000000001E-5</v>
      </c>
      <c r="L179" s="2">
        <v>2.2133800000000001E-5</v>
      </c>
      <c r="M179" s="2">
        <v>2.2133800000000001E-5</v>
      </c>
      <c r="N179" s="2">
        <v>2.2133800000000001E-5</v>
      </c>
      <c r="O179" s="2">
        <v>2.2133800000000001E-5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t="s">
        <v>43</v>
      </c>
    </row>
    <row r="180" spans="1:24" x14ac:dyDescent="0.25">
      <c r="A180" t="s">
        <v>312</v>
      </c>
      <c r="B180" t="s">
        <v>0</v>
      </c>
      <c r="C180" t="s">
        <v>2</v>
      </c>
      <c r="D180" t="s">
        <v>14</v>
      </c>
      <c r="E180" t="s">
        <v>2</v>
      </c>
      <c r="F180" t="s">
        <v>221</v>
      </c>
      <c r="G180">
        <v>0</v>
      </c>
      <c r="H180">
        <v>0</v>
      </c>
      <c r="I180">
        <v>0</v>
      </c>
      <c r="J180">
        <v>0</v>
      </c>
      <c r="K180" s="2">
        <v>0</v>
      </c>
      <c r="L180" s="2">
        <v>7.0001900000000005E-5</v>
      </c>
      <c r="M180" s="2">
        <v>7.0001900000000005E-5</v>
      </c>
      <c r="N180" s="2">
        <v>7.0001900000000005E-5</v>
      </c>
      <c r="O180" s="2">
        <v>7.0001900000000005E-5</v>
      </c>
      <c r="P180" s="2">
        <v>7.0001900000000005E-5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 t="s">
        <v>43</v>
      </c>
    </row>
    <row r="181" spans="1:24" x14ac:dyDescent="0.25">
      <c r="A181" t="s">
        <v>312</v>
      </c>
      <c r="B181" t="s">
        <v>0</v>
      </c>
      <c r="C181" t="s">
        <v>2</v>
      </c>
      <c r="D181" t="s">
        <v>14</v>
      </c>
      <c r="E181" t="s">
        <v>2</v>
      </c>
      <c r="F181" t="s">
        <v>222</v>
      </c>
      <c r="G181">
        <v>0</v>
      </c>
      <c r="H181">
        <v>0</v>
      </c>
      <c r="I181">
        <v>0</v>
      </c>
      <c r="J181">
        <v>0</v>
      </c>
      <c r="K181" s="2">
        <v>0</v>
      </c>
      <c r="L181" s="2">
        <v>0</v>
      </c>
      <c r="M181" s="2">
        <v>6.3541100000000001E-4</v>
      </c>
      <c r="N181" s="2">
        <v>6.3541100000000001E-4</v>
      </c>
      <c r="O181" s="2">
        <v>6.3541100000000001E-4</v>
      </c>
      <c r="P181" s="2">
        <v>6.3541100000000001E-4</v>
      </c>
      <c r="Q181" s="2">
        <v>6.3541100000000001E-4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 t="s">
        <v>43</v>
      </c>
    </row>
    <row r="182" spans="1:24" x14ac:dyDescent="0.25">
      <c r="A182" t="s">
        <v>312</v>
      </c>
      <c r="B182" t="s">
        <v>0</v>
      </c>
      <c r="C182" t="s">
        <v>2</v>
      </c>
      <c r="D182" t="s">
        <v>14</v>
      </c>
      <c r="E182" t="s">
        <v>2</v>
      </c>
      <c r="F182" t="s">
        <v>223</v>
      </c>
      <c r="G182">
        <v>0</v>
      </c>
      <c r="H182">
        <v>0</v>
      </c>
      <c r="I182">
        <v>0</v>
      </c>
      <c r="J182">
        <v>0</v>
      </c>
      <c r="K182" s="2">
        <v>0</v>
      </c>
      <c r="L182" s="2">
        <v>0</v>
      </c>
      <c r="M182" s="2">
        <v>0</v>
      </c>
      <c r="N182" s="2">
        <v>9.2586199999999995E-4</v>
      </c>
      <c r="O182" s="2">
        <v>9.2586199999999995E-4</v>
      </c>
      <c r="P182" s="2">
        <v>9.2586199999999995E-4</v>
      </c>
      <c r="Q182" s="2">
        <v>9.2586199999999995E-4</v>
      </c>
      <c r="R182" s="2">
        <v>9.2586199999999995E-4</v>
      </c>
      <c r="S182">
        <v>0</v>
      </c>
      <c r="T182">
        <v>0</v>
      </c>
      <c r="U182">
        <v>0</v>
      </c>
      <c r="V182">
        <v>0</v>
      </c>
      <c r="W182">
        <v>0</v>
      </c>
      <c r="X182" t="s">
        <v>43</v>
      </c>
    </row>
    <row r="183" spans="1:24" x14ac:dyDescent="0.25">
      <c r="A183" t="s">
        <v>312</v>
      </c>
      <c r="B183" t="s">
        <v>0</v>
      </c>
      <c r="C183" t="s">
        <v>2</v>
      </c>
      <c r="D183" t="s">
        <v>14</v>
      </c>
      <c r="E183" t="s">
        <v>2</v>
      </c>
      <c r="F183" t="s">
        <v>224</v>
      </c>
      <c r="G183">
        <v>0</v>
      </c>
      <c r="H183">
        <v>0</v>
      </c>
      <c r="I183">
        <v>0</v>
      </c>
      <c r="J183">
        <v>0</v>
      </c>
      <c r="K183" s="2">
        <v>0</v>
      </c>
      <c r="L183" s="2">
        <v>0</v>
      </c>
      <c r="M183" s="2">
        <v>0</v>
      </c>
      <c r="N183" s="2">
        <v>0</v>
      </c>
      <c r="O183" s="2">
        <v>9.1300400000000003E-4</v>
      </c>
      <c r="P183" s="2">
        <v>9.1300400000000003E-4</v>
      </c>
      <c r="Q183" s="2">
        <v>9.1300400000000003E-4</v>
      </c>
      <c r="R183" s="2">
        <v>9.1300400000000003E-4</v>
      </c>
      <c r="S183" s="2">
        <v>9.1300400000000003E-4</v>
      </c>
      <c r="T183">
        <v>0</v>
      </c>
      <c r="U183">
        <v>0</v>
      </c>
      <c r="V183">
        <v>0</v>
      </c>
      <c r="W183">
        <v>0</v>
      </c>
      <c r="X183" t="s">
        <v>43</v>
      </c>
    </row>
    <row r="184" spans="1:24" x14ac:dyDescent="0.25">
      <c r="A184" t="s">
        <v>312</v>
      </c>
      <c r="B184" t="s">
        <v>0</v>
      </c>
      <c r="C184" t="s">
        <v>2</v>
      </c>
      <c r="D184" t="s">
        <v>14</v>
      </c>
      <c r="E184" t="s">
        <v>2</v>
      </c>
      <c r="F184" t="s">
        <v>225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5.4691799999999997E-3</v>
      </c>
      <c r="Q184">
        <v>5.4691799999999997E-3</v>
      </c>
      <c r="R184">
        <v>5.4691799999999997E-3</v>
      </c>
      <c r="S184">
        <v>5.4691799999999997E-3</v>
      </c>
      <c r="T184">
        <v>5.4691799999999997E-3</v>
      </c>
      <c r="U184">
        <v>0</v>
      </c>
      <c r="V184">
        <v>0</v>
      </c>
      <c r="W184">
        <v>0</v>
      </c>
      <c r="X184" t="s">
        <v>43</v>
      </c>
    </row>
    <row r="185" spans="1:24" x14ac:dyDescent="0.25">
      <c r="A185" t="s">
        <v>312</v>
      </c>
      <c r="B185" t="s">
        <v>0</v>
      </c>
      <c r="C185" t="s">
        <v>2</v>
      </c>
      <c r="D185" t="s">
        <v>14</v>
      </c>
      <c r="E185" t="s">
        <v>2</v>
      </c>
      <c r="F185" t="s">
        <v>226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6.1951999999999997E-3</v>
      </c>
      <c r="R185">
        <v>6.1951999999999997E-3</v>
      </c>
      <c r="S185">
        <v>6.1951999999999997E-3</v>
      </c>
      <c r="T185">
        <v>6.1951999999999997E-3</v>
      </c>
      <c r="U185">
        <v>6.1951999999999997E-3</v>
      </c>
      <c r="V185">
        <v>0</v>
      </c>
      <c r="W185">
        <v>0</v>
      </c>
      <c r="X185" t="s">
        <v>43</v>
      </c>
    </row>
    <row r="186" spans="1:24" x14ac:dyDescent="0.25">
      <c r="A186" t="s">
        <v>312</v>
      </c>
      <c r="B186" t="s">
        <v>0</v>
      </c>
      <c r="C186" t="s">
        <v>2</v>
      </c>
      <c r="D186" t="s">
        <v>14</v>
      </c>
      <c r="E186" t="s">
        <v>2</v>
      </c>
      <c r="F186" t="s">
        <v>227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9.6713200000000006E-3</v>
      </c>
      <c r="S186">
        <v>9.6713200000000006E-3</v>
      </c>
      <c r="T186">
        <v>9.6713200000000006E-3</v>
      </c>
      <c r="U186">
        <v>9.6713200000000006E-3</v>
      </c>
      <c r="V186">
        <v>0</v>
      </c>
      <c r="W186">
        <v>0</v>
      </c>
      <c r="X186" t="s">
        <v>43</v>
      </c>
    </row>
    <row r="187" spans="1:24" x14ac:dyDescent="0.25">
      <c r="A187" t="s">
        <v>312</v>
      </c>
      <c r="B187" t="s">
        <v>0</v>
      </c>
      <c r="C187" t="s">
        <v>2</v>
      </c>
      <c r="D187" t="s">
        <v>14</v>
      </c>
      <c r="E187" t="s">
        <v>2</v>
      </c>
      <c r="F187" t="s">
        <v>228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9.7546799999999999E-3</v>
      </c>
      <c r="T187">
        <v>9.7546799999999999E-3</v>
      </c>
      <c r="U187">
        <v>9.7546799999999999E-3</v>
      </c>
      <c r="V187">
        <v>0</v>
      </c>
      <c r="W187">
        <v>0</v>
      </c>
      <c r="X187" t="s">
        <v>43</v>
      </c>
    </row>
    <row r="188" spans="1:24" x14ac:dyDescent="0.25">
      <c r="A188" t="s">
        <v>312</v>
      </c>
      <c r="B188" t="s">
        <v>0</v>
      </c>
      <c r="C188" t="s">
        <v>2</v>
      </c>
      <c r="D188" t="s">
        <v>14</v>
      </c>
      <c r="E188" t="s">
        <v>2</v>
      </c>
      <c r="F188" t="s">
        <v>229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2.32886E-2</v>
      </c>
      <c r="U188">
        <v>2.32886E-2</v>
      </c>
      <c r="V188">
        <v>0</v>
      </c>
      <c r="W188">
        <v>0</v>
      </c>
      <c r="X188" t="s">
        <v>43</v>
      </c>
    </row>
    <row r="189" spans="1:24" x14ac:dyDescent="0.25">
      <c r="A189" t="s">
        <v>312</v>
      </c>
      <c r="B189" t="s">
        <v>0</v>
      </c>
      <c r="C189" t="s">
        <v>2</v>
      </c>
      <c r="D189" t="s">
        <v>14</v>
      </c>
      <c r="E189" t="s">
        <v>2</v>
      </c>
      <c r="F189" t="s">
        <v>230</v>
      </c>
      <c r="G189">
        <v>0</v>
      </c>
      <c r="H189">
        <v>0</v>
      </c>
      <c r="I189">
        <v>0</v>
      </c>
      <c r="J189">
        <v>0</v>
      </c>
      <c r="K189" s="2">
        <f>SUM(K178:K188)</f>
        <v>2.2679416000000002E-5</v>
      </c>
      <c r="L189" s="2">
        <f t="shared" ref="L189:U190" si="6">SUM(L178:L188)</f>
        <v>9.2681316000000014E-5</v>
      </c>
      <c r="M189" s="2">
        <f t="shared" si="6"/>
        <v>7.2809231599999999E-4</v>
      </c>
      <c r="N189" s="2">
        <f t="shared" si="6"/>
        <v>1.6539543160000001E-3</v>
      </c>
      <c r="O189" s="2">
        <f t="shared" si="6"/>
        <v>2.5664127000000004E-3</v>
      </c>
      <c r="P189" s="2">
        <f t="shared" si="6"/>
        <v>8.0134588999999992E-3</v>
      </c>
      <c r="Q189" s="2">
        <f t="shared" si="6"/>
        <v>1.4138656999999999E-2</v>
      </c>
      <c r="R189" s="2">
        <f t="shared" si="6"/>
        <v>2.3174566000000001E-2</v>
      </c>
      <c r="S189" s="2">
        <f t="shared" si="6"/>
        <v>3.2003384000000003E-2</v>
      </c>
      <c r="T189" s="2">
        <f t="shared" si="6"/>
        <v>5.437898E-2</v>
      </c>
      <c r="U189">
        <v>4.8984699999999999E-2</v>
      </c>
      <c r="V189">
        <v>0</v>
      </c>
      <c r="W189">
        <v>0</v>
      </c>
      <c r="X189" t="s">
        <v>43</v>
      </c>
    </row>
    <row r="190" spans="1:24" x14ac:dyDescent="0.25">
      <c r="A190" t="s">
        <v>312</v>
      </c>
      <c r="B190" t="s">
        <v>0</v>
      </c>
      <c r="C190" t="s">
        <v>2</v>
      </c>
      <c r="D190" t="s">
        <v>14</v>
      </c>
      <c r="E190" t="s">
        <v>2</v>
      </c>
      <c r="F190" t="s">
        <v>231</v>
      </c>
      <c r="G190">
        <v>0</v>
      </c>
      <c r="H190">
        <v>0</v>
      </c>
      <c r="I190">
        <v>0</v>
      </c>
      <c r="J190" s="2">
        <v>1.9484700000000001E-6</v>
      </c>
      <c r="K190" s="2">
        <v>1.9484700000000001E-6</v>
      </c>
      <c r="L190" s="2">
        <v>1.9484700000000001E-6</v>
      </c>
      <c r="M190" s="2">
        <v>1.9484700000000001E-6</v>
      </c>
      <c r="N190" s="2">
        <v>1.9484700000000001E-6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s="2">
        <f t="shared" si="6"/>
        <v>9.7894499999999995E-2</v>
      </c>
      <c r="V190">
        <v>0</v>
      </c>
      <c r="W190">
        <v>0</v>
      </c>
      <c r="X190" t="s">
        <v>43</v>
      </c>
    </row>
    <row r="191" spans="1:24" x14ac:dyDescent="0.25">
      <c r="A191" t="s">
        <v>312</v>
      </c>
      <c r="B191" t="s">
        <v>0</v>
      </c>
      <c r="C191" t="s">
        <v>2</v>
      </c>
      <c r="D191" t="s">
        <v>14</v>
      </c>
      <c r="E191" t="s">
        <v>2</v>
      </c>
      <c r="F191" t="s">
        <v>232</v>
      </c>
      <c r="G191">
        <v>0</v>
      </c>
      <c r="H191">
        <v>0</v>
      </c>
      <c r="I191">
        <v>0</v>
      </c>
      <c r="J191">
        <v>0</v>
      </c>
      <c r="K191" s="2">
        <v>1.1250199999999999E-5</v>
      </c>
      <c r="L191" s="2">
        <v>1.1250199999999999E-5</v>
      </c>
      <c r="M191" s="2">
        <v>1.1250199999999999E-5</v>
      </c>
      <c r="N191" s="2">
        <v>1.1250199999999999E-5</v>
      </c>
      <c r="O191" s="2">
        <v>1.1250199999999999E-5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 t="s">
        <v>43</v>
      </c>
    </row>
    <row r="192" spans="1:24" x14ac:dyDescent="0.25">
      <c r="A192" t="s">
        <v>312</v>
      </c>
      <c r="B192" t="s">
        <v>0</v>
      </c>
      <c r="C192" t="s">
        <v>2</v>
      </c>
      <c r="D192" t="s">
        <v>14</v>
      </c>
      <c r="E192" t="s">
        <v>2</v>
      </c>
      <c r="F192" t="s">
        <v>233</v>
      </c>
      <c r="G192">
        <v>0</v>
      </c>
      <c r="H192">
        <v>0</v>
      </c>
      <c r="I192">
        <v>0</v>
      </c>
      <c r="J192">
        <v>0</v>
      </c>
      <c r="K192" s="2">
        <v>0</v>
      </c>
      <c r="L192" s="2">
        <v>7.6411300000000008E-6</v>
      </c>
      <c r="M192" s="2">
        <v>7.6411300000000008E-6</v>
      </c>
      <c r="N192" s="2">
        <v>7.6411300000000008E-6</v>
      </c>
      <c r="O192" s="2">
        <v>7.6411300000000008E-6</v>
      </c>
      <c r="P192" s="2">
        <v>7.6411300000000008E-6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 t="s">
        <v>43</v>
      </c>
    </row>
    <row r="193" spans="1:24" x14ac:dyDescent="0.25">
      <c r="A193" t="s">
        <v>312</v>
      </c>
      <c r="B193" t="s">
        <v>0</v>
      </c>
      <c r="C193" t="s">
        <v>2</v>
      </c>
      <c r="D193" t="s">
        <v>14</v>
      </c>
      <c r="E193" t="s">
        <v>2</v>
      </c>
      <c r="F193" t="s">
        <v>234</v>
      </c>
      <c r="G193">
        <v>0</v>
      </c>
      <c r="H193">
        <v>0</v>
      </c>
      <c r="I193">
        <v>0</v>
      </c>
      <c r="J193">
        <v>0</v>
      </c>
      <c r="K193" s="2">
        <v>0</v>
      </c>
      <c r="L193" s="2">
        <v>0</v>
      </c>
      <c r="M193" s="2">
        <v>1.4618599999999999E-5</v>
      </c>
      <c r="N193" s="2">
        <v>1.4618599999999999E-5</v>
      </c>
      <c r="O193" s="2">
        <v>1.4618599999999999E-5</v>
      </c>
      <c r="P193" s="2">
        <v>1.4618599999999999E-5</v>
      </c>
      <c r="Q193" s="2">
        <v>1.4618599999999999E-5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 t="s">
        <v>43</v>
      </c>
    </row>
    <row r="194" spans="1:24" x14ac:dyDescent="0.25">
      <c r="A194" t="s">
        <v>312</v>
      </c>
      <c r="B194" t="s">
        <v>0</v>
      </c>
      <c r="C194" t="s">
        <v>2</v>
      </c>
      <c r="D194" t="s">
        <v>14</v>
      </c>
      <c r="E194" t="s">
        <v>2</v>
      </c>
      <c r="F194" t="s">
        <v>235</v>
      </c>
      <c r="G194">
        <v>0</v>
      </c>
      <c r="H194">
        <v>0</v>
      </c>
      <c r="I194">
        <v>0</v>
      </c>
      <c r="J194">
        <v>0</v>
      </c>
      <c r="K194" s="2">
        <v>0</v>
      </c>
      <c r="L194" s="2">
        <v>0</v>
      </c>
      <c r="M194" s="2">
        <v>0</v>
      </c>
      <c r="N194" s="2">
        <v>2.11457E-5</v>
      </c>
      <c r="O194" s="2">
        <v>2.11457E-5</v>
      </c>
      <c r="P194" s="2">
        <v>2.11457E-5</v>
      </c>
      <c r="Q194" s="2">
        <v>2.11457E-5</v>
      </c>
      <c r="R194" s="2">
        <v>2.11457E-5</v>
      </c>
      <c r="S194">
        <v>0</v>
      </c>
      <c r="T194">
        <v>0</v>
      </c>
      <c r="U194">
        <v>0</v>
      </c>
      <c r="V194">
        <v>0</v>
      </c>
      <c r="W194">
        <v>0</v>
      </c>
      <c r="X194" t="s">
        <v>43</v>
      </c>
    </row>
    <row r="195" spans="1:24" x14ac:dyDescent="0.25">
      <c r="A195" t="s">
        <v>312</v>
      </c>
      <c r="B195" t="s">
        <v>0</v>
      </c>
      <c r="C195" t="s">
        <v>2</v>
      </c>
      <c r="D195" t="s">
        <v>14</v>
      </c>
      <c r="E195" t="s">
        <v>2</v>
      </c>
      <c r="F195" t="s">
        <v>236</v>
      </c>
      <c r="G195">
        <v>0</v>
      </c>
      <c r="H195">
        <v>0</v>
      </c>
      <c r="I195">
        <v>0</v>
      </c>
      <c r="J195">
        <v>0</v>
      </c>
      <c r="K195" s="2">
        <v>0</v>
      </c>
      <c r="L195" s="2">
        <v>0</v>
      </c>
      <c r="M195" s="2">
        <v>0</v>
      </c>
      <c r="N195" s="2">
        <v>0</v>
      </c>
      <c r="O195" s="2">
        <v>2.2722400000000001E-5</v>
      </c>
      <c r="P195" s="2">
        <v>2.2722400000000001E-5</v>
      </c>
      <c r="Q195" s="2">
        <v>2.2722400000000001E-5</v>
      </c>
      <c r="R195" s="2">
        <v>2.2722400000000001E-5</v>
      </c>
      <c r="S195" s="2">
        <v>2.2722400000000001E-5</v>
      </c>
      <c r="T195">
        <v>0</v>
      </c>
      <c r="U195">
        <v>0</v>
      </c>
      <c r="V195">
        <v>0</v>
      </c>
      <c r="W195">
        <v>0</v>
      </c>
      <c r="X195" t="s">
        <v>43</v>
      </c>
    </row>
    <row r="196" spans="1:24" x14ac:dyDescent="0.25">
      <c r="A196" t="s">
        <v>312</v>
      </c>
      <c r="B196" t="s">
        <v>0</v>
      </c>
      <c r="C196" t="s">
        <v>2</v>
      </c>
      <c r="D196" t="s">
        <v>14</v>
      </c>
      <c r="E196" t="s">
        <v>2</v>
      </c>
      <c r="F196" t="s">
        <v>237</v>
      </c>
      <c r="G196">
        <v>0</v>
      </c>
      <c r="H196">
        <v>0</v>
      </c>
      <c r="I196">
        <v>0</v>
      </c>
      <c r="J196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2.86027E-5</v>
      </c>
      <c r="Q196" s="2">
        <v>2.86027E-5</v>
      </c>
      <c r="R196" s="2">
        <v>2.86027E-5</v>
      </c>
      <c r="S196" s="2">
        <v>2.86027E-5</v>
      </c>
      <c r="T196" s="2">
        <v>2.86027E-5</v>
      </c>
      <c r="U196">
        <v>0</v>
      </c>
      <c r="V196">
        <v>0</v>
      </c>
      <c r="W196">
        <v>0</v>
      </c>
      <c r="X196" t="s">
        <v>43</v>
      </c>
    </row>
    <row r="197" spans="1:24" x14ac:dyDescent="0.25">
      <c r="A197" t="s">
        <v>312</v>
      </c>
      <c r="B197" t="s">
        <v>0</v>
      </c>
      <c r="C197" t="s">
        <v>2</v>
      </c>
      <c r="D197" t="s">
        <v>14</v>
      </c>
      <c r="E197" t="s">
        <v>2</v>
      </c>
      <c r="F197" t="s">
        <v>238</v>
      </c>
      <c r="G197">
        <v>0</v>
      </c>
      <c r="H197">
        <v>0</v>
      </c>
      <c r="I197">
        <v>0</v>
      </c>
      <c r="J197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3.7014100000000002E-5</v>
      </c>
      <c r="R197" s="2">
        <v>3.7014100000000002E-5</v>
      </c>
      <c r="S197" s="2">
        <v>3.7014100000000002E-5</v>
      </c>
      <c r="T197" s="2">
        <v>3.7014100000000002E-5</v>
      </c>
      <c r="U197" s="2">
        <v>3.7014100000000002E-5</v>
      </c>
      <c r="V197">
        <v>0</v>
      </c>
      <c r="W197">
        <v>0</v>
      </c>
      <c r="X197" t="s">
        <v>43</v>
      </c>
    </row>
    <row r="198" spans="1:24" x14ac:dyDescent="0.25">
      <c r="A198" t="s">
        <v>312</v>
      </c>
      <c r="B198" t="s">
        <v>0</v>
      </c>
      <c r="C198" t="s">
        <v>2</v>
      </c>
      <c r="D198" t="s">
        <v>14</v>
      </c>
      <c r="E198" t="s">
        <v>2</v>
      </c>
      <c r="F198" t="s">
        <v>239</v>
      </c>
      <c r="G198">
        <v>0</v>
      </c>
      <c r="H198">
        <v>0</v>
      </c>
      <c r="I198">
        <v>0</v>
      </c>
      <c r="J198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5.2024799999999997E-5</v>
      </c>
      <c r="S198" s="2">
        <v>5.2024799999999997E-5</v>
      </c>
      <c r="T198" s="2">
        <v>5.2024799999999997E-5</v>
      </c>
      <c r="U198" s="2">
        <v>5.2024799999999997E-5</v>
      </c>
      <c r="V198">
        <v>0</v>
      </c>
      <c r="W198">
        <v>0</v>
      </c>
      <c r="X198" t="s">
        <v>43</v>
      </c>
    </row>
    <row r="199" spans="1:24" x14ac:dyDescent="0.25">
      <c r="A199" t="s">
        <v>312</v>
      </c>
      <c r="B199" t="s">
        <v>0</v>
      </c>
      <c r="C199" t="s">
        <v>2</v>
      </c>
      <c r="D199" t="s">
        <v>14</v>
      </c>
      <c r="E199" t="s">
        <v>2</v>
      </c>
      <c r="F199" t="s">
        <v>240</v>
      </c>
      <c r="G199">
        <v>0</v>
      </c>
      <c r="H199">
        <v>0</v>
      </c>
      <c r="I199">
        <v>0</v>
      </c>
      <c r="J199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5.9575099999999998E-5</v>
      </c>
      <c r="T199" s="2">
        <v>5.9575099999999998E-5</v>
      </c>
      <c r="U199" s="2">
        <v>5.9575099999999998E-5</v>
      </c>
      <c r="V199">
        <v>0</v>
      </c>
      <c r="W199">
        <v>0</v>
      </c>
      <c r="X199" t="s">
        <v>43</v>
      </c>
    </row>
    <row r="200" spans="1:24" x14ac:dyDescent="0.25">
      <c r="A200" t="s">
        <v>312</v>
      </c>
      <c r="B200" t="s">
        <v>0</v>
      </c>
      <c r="C200" t="s">
        <v>2</v>
      </c>
      <c r="D200" t="s">
        <v>14</v>
      </c>
      <c r="E200" t="s">
        <v>2</v>
      </c>
      <c r="F200" t="s">
        <v>241</v>
      </c>
      <c r="G200">
        <v>0</v>
      </c>
      <c r="H200">
        <v>0</v>
      </c>
      <c r="I200">
        <v>0</v>
      </c>
      <c r="J200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5.1933900000000001E-5</v>
      </c>
      <c r="U200" s="2">
        <v>5.1933900000000001E-5</v>
      </c>
      <c r="V200">
        <v>0</v>
      </c>
      <c r="W200">
        <v>0</v>
      </c>
      <c r="X200" t="s">
        <v>43</v>
      </c>
    </row>
    <row r="201" spans="1:24" x14ac:dyDescent="0.25">
      <c r="A201" t="s">
        <v>312</v>
      </c>
      <c r="B201" t="s">
        <v>0</v>
      </c>
      <c r="C201" t="s">
        <v>2</v>
      </c>
      <c r="D201" t="s">
        <v>14</v>
      </c>
      <c r="E201" t="s">
        <v>2</v>
      </c>
      <c r="F201" t="s">
        <v>242</v>
      </c>
      <c r="G201">
        <v>0</v>
      </c>
      <c r="H201">
        <v>0</v>
      </c>
      <c r="I201">
        <v>0</v>
      </c>
      <c r="J201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3.7982299999999997E-5</v>
      </c>
      <c r="V201">
        <v>0</v>
      </c>
      <c r="W201">
        <v>0</v>
      </c>
      <c r="X201" t="s">
        <v>43</v>
      </c>
    </row>
    <row r="202" spans="1:24" x14ac:dyDescent="0.25">
      <c r="A202" t="s">
        <v>312</v>
      </c>
      <c r="B202" t="s">
        <v>0</v>
      </c>
      <c r="C202" t="s">
        <v>2</v>
      </c>
      <c r="D202" t="s">
        <v>14</v>
      </c>
      <c r="E202" t="s">
        <v>2</v>
      </c>
      <c r="F202" t="s">
        <v>243</v>
      </c>
      <c r="G202" s="2">
        <v>5.4999999999999999E-6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 t="s">
        <v>43</v>
      </c>
    </row>
    <row r="203" spans="1:24" x14ac:dyDescent="0.25">
      <c r="A203" t="s">
        <v>312</v>
      </c>
      <c r="B203" t="s">
        <v>0</v>
      </c>
      <c r="C203" t="s">
        <v>2</v>
      </c>
      <c r="D203" t="s">
        <v>14</v>
      </c>
      <c r="E203" t="s">
        <v>2</v>
      </c>
      <c r="F203" t="s">
        <v>244</v>
      </c>
      <c r="G203">
        <v>0</v>
      </c>
      <c r="H203">
        <v>1.1341599999999999E-3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 t="s">
        <v>43</v>
      </c>
    </row>
    <row r="204" spans="1:24" x14ac:dyDescent="0.25">
      <c r="A204" t="s">
        <v>312</v>
      </c>
      <c r="B204" t="s">
        <v>0</v>
      </c>
      <c r="C204" t="s">
        <v>2</v>
      </c>
      <c r="D204" t="s">
        <v>14</v>
      </c>
      <c r="E204" t="s">
        <v>2</v>
      </c>
      <c r="F204" t="s">
        <v>245</v>
      </c>
      <c r="G204">
        <v>0</v>
      </c>
      <c r="H204">
        <v>0</v>
      </c>
      <c r="I204">
        <v>1.0787700000000001E-2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 t="s">
        <v>43</v>
      </c>
    </row>
    <row r="205" spans="1:24" x14ac:dyDescent="0.25">
      <c r="A205" t="s">
        <v>312</v>
      </c>
      <c r="B205" t="s">
        <v>0</v>
      </c>
      <c r="C205" t="s">
        <v>2</v>
      </c>
      <c r="D205" t="s">
        <v>14</v>
      </c>
      <c r="E205" t="s">
        <v>2</v>
      </c>
      <c r="F205" t="s">
        <v>246</v>
      </c>
      <c r="G205">
        <v>0</v>
      </c>
      <c r="H205">
        <v>0</v>
      </c>
      <c r="I205">
        <v>0</v>
      </c>
      <c r="J205">
        <v>2.4967699999999999E-2</v>
      </c>
      <c r="K205">
        <v>2.4967699999999999E-2</v>
      </c>
      <c r="L205">
        <v>2.4967699999999999E-2</v>
      </c>
      <c r="M205">
        <v>2.4967699999999999E-2</v>
      </c>
      <c r="N205">
        <v>2.4967699999999999E-2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 t="s">
        <v>43</v>
      </c>
    </row>
    <row r="206" spans="1:24" x14ac:dyDescent="0.25">
      <c r="A206" t="s">
        <v>312</v>
      </c>
      <c r="B206" t="s">
        <v>0</v>
      </c>
      <c r="C206" t="s">
        <v>2</v>
      </c>
      <c r="D206" t="s">
        <v>14</v>
      </c>
      <c r="E206" t="s">
        <v>2</v>
      </c>
      <c r="F206" t="s">
        <v>247</v>
      </c>
      <c r="G206">
        <v>0</v>
      </c>
      <c r="H206">
        <v>0</v>
      </c>
      <c r="I206">
        <v>0</v>
      </c>
      <c r="J206">
        <v>0</v>
      </c>
      <c r="K206">
        <v>2.4949300000000001E-2</v>
      </c>
      <c r="L206">
        <v>2.4949300000000001E-2</v>
      </c>
      <c r="M206">
        <v>2.4949300000000001E-2</v>
      </c>
      <c r="N206">
        <v>2.4949300000000001E-2</v>
      </c>
      <c r="O206">
        <v>2.4949300000000001E-2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 t="s">
        <v>43</v>
      </c>
    </row>
    <row r="207" spans="1:24" x14ac:dyDescent="0.25">
      <c r="A207" t="s">
        <v>312</v>
      </c>
      <c r="B207" t="s">
        <v>0</v>
      </c>
      <c r="C207" t="s">
        <v>2</v>
      </c>
      <c r="D207" t="s">
        <v>14</v>
      </c>
      <c r="E207" t="s">
        <v>2</v>
      </c>
      <c r="F207" t="s">
        <v>248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7.8833200000000006E-2</v>
      </c>
      <c r="M207">
        <v>7.8833200000000006E-2</v>
      </c>
      <c r="N207">
        <v>7.8833200000000006E-2</v>
      </c>
      <c r="O207">
        <v>7.8833200000000006E-2</v>
      </c>
      <c r="P207">
        <v>7.8833200000000006E-2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 t="s">
        <v>43</v>
      </c>
    </row>
    <row r="208" spans="1:24" x14ac:dyDescent="0.25">
      <c r="A208" t="s">
        <v>312</v>
      </c>
      <c r="B208" t="s">
        <v>0</v>
      </c>
      <c r="C208" t="s">
        <v>2</v>
      </c>
      <c r="D208" t="s">
        <v>14</v>
      </c>
      <c r="E208" t="s">
        <v>2</v>
      </c>
      <c r="F208" t="s">
        <v>249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0.13645399999999999</v>
      </c>
      <c r="N208">
        <v>0.13645399999999999</v>
      </c>
      <c r="O208">
        <v>0.13645399999999999</v>
      </c>
      <c r="P208">
        <v>0.13645399999999999</v>
      </c>
      <c r="Q208">
        <v>0.13645399999999999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 t="s">
        <v>43</v>
      </c>
    </row>
    <row r="209" spans="1:24" x14ac:dyDescent="0.25">
      <c r="A209" t="s">
        <v>312</v>
      </c>
      <c r="B209" t="s">
        <v>0</v>
      </c>
      <c r="C209" t="s">
        <v>2</v>
      </c>
      <c r="D209" t="s">
        <v>14</v>
      </c>
      <c r="E209" t="s">
        <v>2</v>
      </c>
      <c r="F209" t="s">
        <v>250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0.16439300000000001</v>
      </c>
      <c r="O209">
        <v>0.16439300000000001</v>
      </c>
      <c r="P209">
        <v>0.16439300000000001</v>
      </c>
      <c r="Q209">
        <v>0.16439300000000001</v>
      </c>
      <c r="R209">
        <v>0.16439300000000001</v>
      </c>
      <c r="S209">
        <v>0</v>
      </c>
      <c r="T209">
        <v>0</v>
      </c>
      <c r="U209">
        <v>0</v>
      </c>
      <c r="V209">
        <v>0</v>
      </c>
      <c r="W209">
        <v>0</v>
      </c>
      <c r="X209" t="s">
        <v>43</v>
      </c>
    </row>
    <row r="210" spans="1:24" x14ac:dyDescent="0.25">
      <c r="A210" t="s">
        <v>312</v>
      </c>
      <c r="B210" t="s">
        <v>0</v>
      </c>
      <c r="C210" t="s">
        <v>2</v>
      </c>
      <c r="D210" t="s">
        <v>14</v>
      </c>
      <c r="E210" t="s">
        <v>2</v>
      </c>
      <c r="F210" t="s">
        <v>251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0.150421</v>
      </c>
      <c r="P210">
        <v>0.150421</v>
      </c>
      <c r="Q210">
        <v>0.150421</v>
      </c>
      <c r="R210">
        <v>0.150421</v>
      </c>
      <c r="S210">
        <v>0.150421</v>
      </c>
      <c r="T210">
        <v>0</v>
      </c>
      <c r="U210">
        <v>0</v>
      </c>
      <c r="V210">
        <v>0</v>
      </c>
      <c r="W210">
        <v>0</v>
      </c>
      <c r="X210" t="s">
        <v>43</v>
      </c>
    </row>
    <row r="211" spans="1:24" x14ac:dyDescent="0.25">
      <c r="A211" t="s">
        <v>312</v>
      </c>
      <c r="B211" t="s">
        <v>0</v>
      </c>
      <c r="C211" t="s">
        <v>2</v>
      </c>
      <c r="D211" t="s">
        <v>14</v>
      </c>
      <c r="E211" t="s">
        <v>2</v>
      </c>
      <c r="F211" t="s">
        <v>252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0.14543500000000001</v>
      </c>
      <c r="Q211">
        <v>0.14543500000000001</v>
      </c>
      <c r="R211">
        <v>0.14543500000000001</v>
      </c>
      <c r="S211">
        <v>0.14543500000000001</v>
      </c>
      <c r="T211">
        <v>0.14543500000000001</v>
      </c>
      <c r="U211">
        <v>0</v>
      </c>
      <c r="V211">
        <v>0</v>
      </c>
      <c r="W211">
        <v>0</v>
      </c>
      <c r="X211" t="s">
        <v>43</v>
      </c>
    </row>
    <row r="212" spans="1:24" x14ac:dyDescent="0.25">
      <c r="A212" t="s">
        <v>312</v>
      </c>
      <c r="B212" t="s">
        <v>0</v>
      </c>
      <c r="C212" t="s">
        <v>2</v>
      </c>
      <c r="D212" t="s">
        <v>14</v>
      </c>
      <c r="E212" t="s">
        <v>2</v>
      </c>
      <c r="F212" t="s">
        <v>253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0.165661</v>
      </c>
      <c r="R212">
        <v>0.165661</v>
      </c>
      <c r="S212">
        <v>0.165661</v>
      </c>
      <c r="T212">
        <v>0.165661</v>
      </c>
      <c r="U212">
        <v>0.165661</v>
      </c>
      <c r="V212">
        <v>0</v>
      </c>
      <c r="W212">
        <v>0</v>
      </c>
      <c r="X212" t="s">
        <v>43</v>
      </c>
    </row>
    <row r="213" spans="1:24" x14ac:dyDescent="0.25">
      <c r="A213" t="s">
        <v>312</v>
      </c>
      <c r="B213" t="s">
        <v>0</v>
      </c>
      <c r="C213" t="s">
        <v>2</v>
      </c>
      <c r="D213" t="s">
        <v>14</v>
      </c>
      <c r="E213" t="s">
        <v>2</v>
      </c>
      <c r="F213" t="s">
        <v>254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0.191243</v>
      </c>
      <c r="S213">
        <v>0.191243</v>
      </c>
      <c r="T213">
        <v>0.191243</v>
      </c>
      <c r="U213">
        <v>0.191243</v>
      </c>
      <c r="V213">
        <v>0</v>
      </c>
      <c r="W213">
        <v>0</v>
      </c>
      <c r="X213" t="s">
        <v>43</v>
      </c>
    </row>
    <row r="214" spans="1:24" x14ac:dyDescent="0.25">
      <c r="A214" t="s">
        <v>312</v>
      </c>
      <c r="B214" t="s">
        <v>0</v>
      </c>
      <c r="C214" t="s">
        <v>2</v>
      </c>
      <c r="D214" t="s">
        <v>14</v>
      </c>
      <c r="E214" t="s">
        <v>2</v>
      </c>
      <c r="F214" t="s">
        <v>255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0.19937299999999999</v>
      </c>
      <c r="T214">
        <v>0.19937299999999999</v>
      </c>
      <c r="U214">
        <v>0.19937299999999999</v>
      </c>
      <c r="V214">
        <v>0</v>
      </c>
      <c r="W214">
        <v>0</v>
      </c>
      <c r="X214" t="s">
        <v>43</v>
      </c>
    </row>
    <row r="215" spans="1:24" x14ac:dyDescent="0.25">
      <c r="A215" t="s">
        <v>312</v>
      </c>
      <c r="B215" t="s">
        <v>0</v>
      </c>
      <c r="C215" t="s">
        <v>2</v>
      </c>
      <c r="D215" t="s">
        <v>14</v>
      </c>
      <c r="E215" t="s">
        <v>2</v>
      </c>
      <c r="F215" t="s">
        <v>256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0.14616799999999999</v>
      </c>
      <c r="U215">
        <v>0.14616799999999999</v>
      </c>
      <c r="V215">
        <v>0</v>
      </c>
      <c r="W215">
        <v>0</v>
      </c>
      <c r="X215" t="s">
        <v>43</v>
      </c>
    </row>
    <row r="216" spans="1:24" x14ac:dyDescent="0.25">
      <c r="A216" t="s">
        <v>312</v>
      </c>
      <c r="B216" t="s">
        <v>0</v>
      </c>
      <c r="C216" t="s">
        <v>2</v>
      </c>
      <c r="D216" t="s">
        <v>14</v>
      </c>
      <c r="E216" t="s">
        <v>2</v>
      </c>
      <c r="F216" t="s">
        <v>257</v>
      </c>
      <c r="G216">
        <v>0</v>
      </c>
      <c r="H216">
        <v>0</v>
      </c>
      <c r="I216">
        <v>0</v>
      </c>
      <c r="J216">
        <v>0</v>
      </c>
      <c r="K216">
        <f>SUM(K202:K215)</f>
        <v>4.9917000000000003E-2</v>
      </c>
      <c r="L216">
        <f t="shared" ref="L216:U217" si="7">SUM(L202:L215)</f>
        <v>0.12875020000000001</v>
      </c>
      <c r="M216">
        <f t="shared" si="7"/>
        <v>0.2652042</v>
      </c>
      <c r="N216">
        <f t="shared" si="7"/>
        <v>0.42959720000000001</v>
      </c>
      <c r="O216">
        <f t="shared" si="7"/>
        <v>0.5550505</v>
      </c>
      <c r="P216">
        <f t="shared" si="7"/>
        <v>0.67553620000000003</v>
      </c>
      <c r="Q216">
        <f t="shared" si="7"/>
        <v>0.76236400000000004</v>
      </c>
      <c r="R216">
        <f t="shared" si="7"/>
        <v>0.81715300000000002</v>
      </c>
      <c r="S216">
        <f t="shared" si="7"/>
        <v>0.85213300000000003</v>
      </c>
      <c r="T216">
        <f t="shared" si="7"/>
        <v>0.84788000000000008</v>
      </c>
      <c r="U216">
        <v>8.8252499999999998E-2</v>
      </c>
      <c r="V216">
        <v>0</v>
      </c>
      <c r="W216">
        <v>0</v>
      </c>
      <c r="X216" t="s">
        <v>43</v>
      </c>
    </row>
    <row r="217" spans="1:24" x14ac:dyDescent="0.25">
      <c r="A217" t="s">
        <v>312</v>
      </c>
      <c r="B217" t="s">
        <v>0</v>
      </c>
      <c r="C217" t="s">
        <v>2</v>
      </c>
      <c r="D217" t="s">
        <v>14</v>
      </c>
      <c r="E217" t="s">
        <v>2</v>
      </c>
      <c r="F217" t="s">
        <v>258</v>
      </c>
      <c r="G217">
        <v>0</v>
      </c>
      <c r="H217">
        <v>0</v>
      </c>
      <c r="I217">
        <v>0</v>
      </c>
      <c r="J217" s="2">
        <v>1.9484700000000001E-6</v>
      </c>
      <c r="K217" s="2">
        <v>1.9484700000000001E-6</v>
      </c>
      <c r="L217" s="2">
        <v>1.9484700000000001E-6</v>
      </c>
      <c r="M217" s="2">
        <v>1.9484700000000001E-6</v>
      </c>
      <c r="N217" s="2">
        <v>1.9484700000000001E-6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7"/>
        <v>0.79069749999999994</v>
      </c>
      <c r="V217">
        <v>0</v>
      </c>
      <c r="W217">
        <v>0</v>
      </c>
      <c r="X217" t="s">
        <v>43</v>
      </c>
    </row>
    <row r="218" spans="1:24" x14ac:dyDescent="0.25">
      <c r="A218" t="s">
        <v>312</v>
      </c>
      <c r="B218" t="s">
        <v>0</v>
      </c>
      <c r="C218" t="s">
        <v>2</v>
      </c>
      <c r="D218" t="s">
        <v>14</v>
      </c>
      <c r="E218" t="s">
        <v>2</v>
      </c>
      <c r="F218" t="s">
        <v>259</v>
      </c>
      <c r="G218">
        <v>0</v>
      </c>
      <c r="H218">
        <v>0</v>
      </c>
      <c r="I218">
        <v>0</v>
      </c>
      <c r="J218">
        <v>0</v>
      </c>
      <c r="K218" s="2">
        <v>1.1250199999999999E-5</v>
      </c>
      <c r="L218" s="2">
        <v>1.1250199999999999E-5</v>
      </c>
      <c r="M218" s="2">
        <v>1.1250199999999999E-5</v>
      </c>
      <c r="N218" s="2">
        <v>1.1250199999999999E-5</v>
      </c>
      <c r="O218" s="2">
        <v>1.1250199999999999E-5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 t="s">
        <v>43</v>
      </c>
    </row>
    <row r="219" spans="1:24" x14ac:dyDescent="0.25">
      <c r="A219" t="s">
        <v>312</v>
      </c>
      <c r="B219" t="s">
        <v>0</v>
      </c>
      <c r="C219" t="s">
        <v>2</v>
      </c>
      <c r="D219" t="s">
        <v>14</v>
      </c>
      <c r="E219" t="s">
        <v>2</v>
      </c>
      <c r="F219" t="s">
        <v>260</v>
      </c>
      <c r="G219">
        <v>0</v>
      </c>
      <c r="H219">
        <v>0</v>
      </c>
      <c r="I219">
        <v>0</v>
      </c>
      <c r="J219">
        <v>0</v>
      </c>
      <c r="K219">
        <v>0</v>
      </c>
      <c r="L219" s="2">
        <v>7.6411300000000008E-6</v>
      </c>
      <c r="M219" s="2">
        <v>7.6411300000000008E-6</v>
      </c>
      <c r="N219" s="2">
        <v>7.6411300000000008E-6</v>
      </c>
      <c r="O219" s="2">
        <v>7.6411300000000008E-6</v>
      </c>
      <c r="P219" s="2">
        <v>7.6411300000000008E-6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 t="s">
        <v>43</v>
      </c>
    </row>
    <row r="220" spans="1:24" x14ac:dyDescent="0.25">
      <c r="A220" t="s">
        <v>312</v>
      </c>
      <c r="B220" t="s">
        <v>0</v>
      </c>
      <c r="C220" t="s">
        <v>2</v>
      </c>
      <c r="D220" t="s">
        <v>14</v>
      </c>
      <c r="E220" t="s">
        <v>2</v>
      </c>
      <c r="F220" t="s">
        <v>261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 s="2">
        <v>1.4618599999999999E-5</v>
      </c>
      <c r="N220" s="2">
        <v>1.4618599999999999E-5</v>
      </c>
      <c r="O220" s="2">
        <v>1.4618599999999999E-5</v>
      </c>
      <c r="P220" s="2">
        <v>1.4618599999999999E-5</v>
      </c>
      <c r="Q220" s="2">
        <v>1.4618599999999999E-5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 t="s">
        <v>43</v>
      </c>
    </row>
    <row r="221" spans="1:24" x14ac:dyDescent="0.25">
      <c r="A221" t="s">
        <v>312</v>
      </c>
      <c r="B221" t="s">
        <v>0</v>
      </c>
      <c r="C221" t="s">
        <v>2</v>
      </c>
      <c r="D221" t="s">
        <v>14</v>
      </c>
      <c r="E221" t="s">
        <v>2</v>
      </c>
      <c r="F221" t="s">
        <v>262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 s="2">
        <v>2.11457E-5</v>
      </c>
      <c r="O221" s="2">
        <v>2.11457E-5</v>
      </c>
      <c r="P221" s="2">
        <v>2.11457E-5</v>
      </c>
      <c r="Q221" s="2">
        <v>2.11457E-5</v>
      </c>
      <c r="R221" s="2">
        <v>2.11457E-5</v>
      </c>
      <c r="S221">
        <v>0</v>
      </c>
      <c r="T221">
        <v>0</v>
      </c>
      <c r="U221">
        <v>0</v>
      </c>
      <c r="V221">
        <v>0</v>
      </c>
      <c r="W221">
        <v>0</v>
      </c>
      <c r="X221" t="s">
        <v>43</v>
      </c>
    </row>
    <row r="222" spans="1:24" x14ac:dyDescent="0.25">
      <c r="A222" t="s">
        <v>312</v>
      </c>
      <c r="B222" t="s">
        <v>0</v>
      </c>
      <c r="C222" t="s">
        <v>2</v>
      </c>
      <c r="D222" t="s">
        <v>14</v>
      </c>
      <c r="E222" t="s">
        <v>2</v>
      </c>
      <c r="F222" t="s">
        <v>263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 s="2">
        <v>2.2722400000000001E-5</v>
      </c>
      <c r="P222" s="2">
        <v>2.2722400000000001E-5</v>
      </c>
      <c r="Q222" s="2">
        <v>2.2722400000000001E-5</v>
      </c>
      <c r="R222" s="2">
        <v>2.2722400000000001E-5</v>
      </c>
      <c r="S222" s="2">
        <v>2.2722400000000001E-5</v>
      </c>
      <c r="T222">
        <v>0</v>
      </c>
      <c r="U222">
        <v>0</v>
      </c>
      <c r="V222">
        <v>0</v>
      </c>
      <c r="W222">
        <v>0</v>
      </c>
      <c r="X222" t="s">
        <v>43</v>
      </c>
    </row>
    <row r="223" spans="1:24" x14ac:dyDescent="0.25">
      <c r="A223" t="s">
        <v>312</v>
      </c>
      <c r="B223" t="s">
        <v>0</v>
      </c>
      <c r="C223" t="s">
        <v>2</v>
      </c>
      <c r="D223" t="s">
        <v>14</v>
      </c>
      <c r="E223" t="s">
        <v>2</v>
      </c>
      <c r="F223" t="s">
        <v>264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s="2">
        <v>2.86027E-5</v>
      </c>
      <c r="Q223" s="2">
        <v>2.86027E-5</v>
      </c>
      <c r="R223" s="2">
        <v>2.86027E-5</v>
      </c>
      <c r="S223" s="2">
        <v>2.86027E-5</v>
      </c>
      <c r="T223" s="2">
        <v>2.86027E-5</v>
      </c>
      <c r="U223">
        <v>0</v>
      </c>
      <c r="V223">
        <v>0</v>
      </c>
      <c r="W223">
        <v>0</v>
      </c>
      <c r="X223" t="s">
        <v>43</v>
      </c>
    </row>
    <row r="224" spans="1:24" x14ac:dyDescent="0.25">
      <c r="A224" t="s">
        <v>312</v>
      </c>
      <c r="B224" t="s">
        <v>0</v>
      </c>
      <c r="C224" t="s">
        <v>2</v>
      </c>
      <c r="D224" t="s">
        <v>14</v>
      </c>
      <c r="E224" t="s">
        <v>2</v>
      </c>
      <c r="F224" t="s">
        <v>265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s="2">
        <v>3.7014100000000002E-5</v>
      </c>
      <c r="R224" s="2">
        <v>3.7014100000000002E-5</v>
      </c>
      <c r="S224" s="2">
        <v>3.7014100000000002E-5</v>
      </c>
      <c r="T224" s="2">
        <v>3.7014100000000002E-5</v>
      </c>
      <c r="U224" s="2">
        <v>3.7014100000000002E-5</v>
      </c>
      <c r="V224">
        <v>0</v>
      </c>
      <c r="W224">
        <v>0</v>
      </c>
      <c r="X224" t="s">
        <v>43</v>
      </c>
    </row>
    <row r="225" spans="1:24" x14ac:dyDescent="0.25">
      <c r="A225" t="s">
        <v>312</v>
      </c>
      <c r="B225" t="s">
        <v>0</v>
      </c>
      <c r="C225" t="s">
        <v>2</v>
      </c>
      <c r="D225" t="s">
        <v>14</v>
      </c>
      <c r="E225" t="s">
        <v>2</v>
      </c>
      <c r="F225" t="s">
        <v>266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s="2">
        <v>5.2024799999999997E-5</v>
      </c>
      <c r="S225" s="2">
        <v>5.2024799999999997E-5</v>
      </c>
      <c r="T225" s="2">
        <v>5.2024799999999997E-5</v>
      </c>
      <c r="U225" s="2">
        <v>5.2024799999999997E-5</v>
      </c>
      <c r="V225">
        <v>0</v>
      </c>
      <c r="W225">
        <v>0</v>
      </c>
      <c r="X225" t="s">
        <v>43</v>
      </c>
    </row>
    <row r="226" spans="1:24" x14ac:dyDescent="0.25">
      <c r="A226" t="s">
        <v>312</v>
      </c>
      <c r="B226" t="s">
        <v>0</v>
      </c>
      <c r="C226" t="s">
        <v>2</v>
      </c>
      <c r="D226" t="s">
        <v>14</v>
      </c>
      <c r="E226" t="s">
        <v>2</v>
      </c>
      <c r="F226" t="s">
        <v>267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s="2">
        <v>5.9575099999999998E-5</v>
      </c>
      <c r="T226" s="2">
        <v>5.9575099999999998E-5</v>
      </c>
      <c r="U226" s="2">
        <v>5.9575099999999998E-5</v>
      </c>
      <c r="V226">
        <v>0</v>
      </c>
      <c r="W226">
        <v>0</v>
      </c>
      <c r="X226" t="s">
        <v>43</v>
      </c>
    </row>
    <row r="227" spans="1:24" x14ac:dyDescent="0.25">
      <c r="A227" t="s">
        <v>312</v>
      </c>
      <c r="B227" t="s">
        <v>0</v>
      </c>
      <c r="C227" t="s">
        <v>2</v>
      </c>
      <c r="D227" t="s">
        <v>14</v>
      </c>
      <c r="E227" t="s">
        <v>2</v>
      </c>
      <c r="F227" t="s">
        <v>268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 s="2">
        <v>5.1933900000000001E-5</v>
      </c>
      <c r="U227" s="2">
        <v>5.1933900000000001E-5</v>
      </c>
      <c r="V227">
        <v>0</v>
      </c>
      <c r="W227">
        <v>0</v>
      </c>
      <c r="X227" t="s">
        <v>43</v>
      </c>
    </row>
    <row r="228" spans="1:24" x14ac:dyDescent="0.25">
      <c r="A228" t="s">
        <v>312</v>
      </c>
      <c r="B228" t="s">
        <v>0</v>
      </c>
      <c r="C228" t="s">
        <v>2</v>
      </c>
      <c r="D228" t="s">
        <v>14</v>
      </c>
      <c r="E228" t="s">
        <v>2</v>
      </c>
      <c r="F228" t="s">
        <v>269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s="2">
        <v>3.7982299999999997E-5</v>
      </c>
      <c r="V228">
        <v>0</v>
      </c>
      <c r="W228">
        <v>0</v>
      </c>
      <c r="X228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6"/>
  <sheetViews>
    <sheetView topLeftCell="D1" workbookViewId="0">
      <selection activeCell="G15" sqref="G15"/>
    </sheetView>
  </sheetViews>
  <sheetFormatPr defaultRowHeight="15" x14ac:dyDescent="0.25"/>
  <cols>
    <col min="6" max="6" width="34.42578125" customWidth="1"/>
  </cols>
  <sheetData>
    <row r="1" spans="1:24" x14ac:dyDescent="0.25">
      <c r="A1" t="s">
        <v>39</v>
      </c>
    </row>
    <row r="2" spans="1:24" x14ac:dyDescent="0.25">
      <c r="A2" t="s">
        <v>4</v>
      </c>
      <c r="B2" t="s">
        <v>5</v>
      </c>
      <c r="C2" t="s">
        <v>6</v>
      </c>
      <c r="D2" t="s">
        <v>7</v>
      </c>
      <c r="E2" t="s">
        <v>40</v>
      </c>
      <c r="F2" t="s">
        <v>41</v>
      </c>
      <c r="G2">
        <v>1990</v>
      </c>
      <c r="H2">
        <v>2005</v>
      </c>
      <c r="I2">
        <v>2010</v>
      </c>
      <c r="J2">
        <v>2015</v>
      </c>
      <c r="K2">
        <v>2020</v>
      </c>
      <c r="L2">
        <v>2025</v>
      </c>
      <c r="M2">
        <v>2030</v>
      </c>
      <c r="N2">
        <v>2035</v>
      </c>
      <c r="O2">
        <v>2040</v>
      </c>
      <c r="P2">
        <v>2045</v>
      </c>
      <c r="Q2">
        <v>2050</v>
      </c>
      <c r="R2">
        <v>2055</v>
      </c>
      <c r="S2">
        <v>2060</v>
      </c>
      <c r="T2">
        <v>2065</v>
      </c>
      <c r="U2">
        <v>2070</v>
      </c>
      <c r="V2">
        <v>2080</v>
      </c>
      <c r="W2">
        <v>2095</v>
      </c>
      <c r="X2" t="s">
        <v>8</v>
      </c>
    </row>
    <row r="3" spans="1:24" x14ac:dyDescent="0.25">
      <c r="A3" t="s">
        <v>315</v>
      </c>
      <c r="B3" t="s">
        <v>0</v>
      </c>
      <c r="C3" t="s">
        <v>2</v>
      </c>
      <c r="D3" t="s">
        <v>3</v>
      </c>
      <c r="E3" t="s">
        <v>2</v>
      </c>
      <c r="F3" t="s">
        <v>270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62">
        <v>5.7125899999999996E-4</v>
      </c>
      <c r="Q3" s="2">
        <v>2.58786E-7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43</v>
      </c>
    </row>
    <row r="4" spans="1:24" x14ac:dyDescent="0.25">
      <c r="A4" t="s">
        <v>315</v>
      </c>
      <c r="B4" t="s">
        <v>0</v>
      </c>
      <c r="C4" t="s">
        <v>2</v>
      </c>
      <c r="D4" t="s">
        <v>3</v>
      </c>
      <c r="E4" t="s">
        <v>2</v>
      </c>
      <c r="F4" t="s">
        <v>271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62">
        <v>0</v>
      </c>
      <c r="Q4" s="2">
        <v>1.06588E-3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43</v>
      </c>
    </row>
    <row r="5" spans="1:24" x14ac:dyDescent="0.25">
      <c r="A5" t="s">
        <v>315</v>
      </c>
      <c r="B5" t="s">
        <v>0</v>
      </c>
      <c r="C5" t="s">
        <v>2</v>
      </c>
      <c r="D5" t="s">
        <v>3</v>
      </c>
      <c r="E5" t="s">
        <v>2</v>
      </c>
      <c r="F5" t="s">
        <v>272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62">
        <v>0</v>
      </c>
      <c r="Q5" s="2">
        <v>0</v>
      </c>
      <c r="R5" s="2">
        <v>2.5911699999999999E-6</v>
      </c>
      <c r="S5">
        <v>0</v>
      </c>
      <c r="T5">
        <v>0</v>
      </c>
      <c r="U5">
        <v>0</v>
      </c>
      <c r="V5">
        <v>0</v>
      </c>
      <c r="W5">
        <v>0</v>
      </c>
      <c r="X5" t="s">
        <v>43</v>
      </c>
    </row>
    <row r="6" spans="1:24" x14ac:dyDescent="0.25">
      <c r="A6" t="s">
        <v>315</v>
      </c>
      <c r="B6" t="s">
        <v>0</v>
      </c>
      <c r="C6" t="s">
        <v>2</v>
      </c>
      <c r="D6" t="s">
        <v>3</v>
      </c>
      <c r="E6" t="s">
        <v>2</v>
      </c>
      <c r="F6" t="s">
        <v>273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62">
        <v>0</v>
      </c>
      <c r="Q6" s="2">
        <v>0</v>
      </c>
      <c r="R6" s="2">
        <v>0</v>
      </c>
      <c r="S6" s="2">
        <v>2.33409E-7</v>
      </c>
      <c r="T6">
        <v>0</v>
      </c>
      <c r="U6">
        <v>0</v>
      </c>
      <c r="V6">
        <v>0</v>
      </c>
      <c r="W6">
        <v>0</v>
      </c>
      <c r="X6" t="s">
        <v>43</v>
      </c>
    </row>
    <row r="7" spans="1:24" x14ac:dyDescent="0.25">
      <c r="A7" t="s">
        <v>315</v>
      </c>
      <c r="B7" t="s">
        <v>0</v>
      </c>
      <c r="C7" t="s">
        <v>2</v>
      </c>
      <c r="D7" t="s">
        <v>3</v>
      </c>
      <c r="E7" t="s">
        <v>2</v>
      </c>
      <c r="F7" t="s">
        <v>274</v>
      </c>
      <c r="G7">
        <v>0</v>
      </c>
      <c r="H7" s="44">
        <v>0</v>
      </c>
      <c r="I7" s="6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62">
        <v>0</v>
      </c>
      <c r="Q7" s="2">
        <v>0</v>
      </c>
      <c r="R7" s="2">
        <v>0</v>
      </c>
      <c r="S7" s="2">
        <v>0</v>
      </c>
      <c r="T7" s="2">
        <v>2.1828799999999999E-8</v>
      </c>
      <c r="U7">
        <v>0</v>
      </c>
      <c r="V7">
        <v>0</v>
      </c>
      <c r="W7">
        <v>0</v>
      </c>
      <c r="X7" t="s">
        <v>43</v>
      </c>
    </row>
    <row r="8" spans="1:24" x14ac:dyDescent="0.25">
      <c r="A8" t="s">
        <v>315</v>
      </c>
      <c r="B8" t="s">
        <v>0</v>
      </c>
      <c r="C8" t="s">
        <v>2</v>
      </c>
      <c r="D8" t="s">
        <v>3</v>
      </c>
      <c r="E8" t="s">
        <v>2</v>
      </c>
      <c r="F8" t="s">
        <v>42</v>
      </c>
      <c r="G8">
        <v>0</v>
      </c>
      <c r="H8" s="44">
        <v>0</v>
      </c>
      <c r="I8">
        <v>0</v>
      </c>
      <c r="J8">
        <v>0</v>
      </c>
      <c r="K8">
        <v>0</v>
      </c>
      <c r="L8" s="62">
        <v>2.8086499999999999E-4</v>
      </c>
      <c r="M8" s="2">
        <v>6.6781199999999997E-5</v>
      </c>
      <c r="N8" s="2">
        <v>3.83667E-5</v>
      </c>
      <c r="O8" s="2">
        <v>2.7332299999999999E-5</v>
      </c>
      <c r="P8" s="2">
        <v>1.6102000000000001E-6</v>
      </c>
      <c r="Q8" s="2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43</v>
      </c>
    </row>
    <row r="9" spans="1:24" x14ac:dyDescent="0.25">
      <c r="A9" t="s">
        <v>315</v>
      </c>
      <c r="B9" t="s">
        <v>0</v>
      </c>
      <c r="C9" t="s">
        <v>2</v>
      </c>
      <c r="D9" t="s">
        <v>3</v>
      </c>
      <c r="E9" t="s">
        <v>2</v>
      </c>
      <c r="F9" t="s">
        <v>44</v>
      </c>
      <c r="G9">
        <v>0</v>
      </c>
      <c r="H9" s="44">
        <v>0</v>
      </c>
      <c r="I9">
        <v>0</v>
      </c>
      <c r="J9">
        <v>0</v>
      </c>
      <c r="K9">
        <v>0</v>
      </c>
      <c r="L9" s="2">
        <v>0</v>
      </c>
      <c r="M9" s="2">
        <v>2.9106800000000001E-4</v>
      </c>
      <c r="N9" s="2">
        <v>4.8470799999999997E-5</v>
      </c>
      <c r="O9" s="2">
        <v>3.4878200000000001E-5</v>
      </c>
      <c r="P9" s="2">
        <v>2.1041299999999999E-6</v>
      </c>
      <c r="Q9" s="2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43</v>
      </c>
    </row>
    <row r="10" spans="1:24" x14ac:dyDescent="0.25">
      <c r="A10" t="s">
        <v>315</v>
      </c>
      <c r="B10" t="s">
        <v>0</v>
      </c>
      <c r="C10" t="s">
        <v>2</v>
      </c>
      <c r="D10" t="s">
        <v>3</v>
      </c>
      <c r="E10" t="s">
        <v>2</v>
      </c>
      <c r="F10" t="s">
        <v>45</v>
      </c>
      <c r="G10">
        <v>0</v>
      </c>
      <c r="H10" s="44">
        <v>0</v>
      </c>
      <c r="I10">
        <v>0</v>
      </c>
      <c r="J10">
        <v>0</v>
      </c>
      <c r="K10">
        <v>0</v>
      </c>
      <c r="L10" s="2">
        <v>0</v>
      </c>
      <c r="M10" s="2">
        <v>0</v>
      </c>
      <c r="N10" s="2">
        <v>3.4146900000000001E-4</v>
      </c>
      <c r="O10" s="2">
        <v>4.8395600000000001E-5</v>
      </c>
      <c r="P10" s="2">
        <v>2.9895100000000002E-6</v>
      </c>
      <c r="Q10" s="2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43</v>
      </c>
    </row>
    <row r="11" spans="1:24" x14ac:dyDescent="0.25">
      <c r="A11" t="s">
        <v>315</v>
      </c>
      <c r="B11" t="s">
        <v>0</v>
      </c>
      <c r="C11" t="s">
        <v>2</v>
      </c>
      <c r="D11" t="s">
        <v>3</v>
      </c>
      <c r="E11" t="s">
        <v>2</v>
      </c>
      <c r="F11" t="s">
        <v>46</v>
      </c>
      <c r="G11">
        <v>0</v>
      </c>
      <c r="H11" s="44">
        <v>0</v>
      </c>
      <c r="I11">
        <v>0</v>
      </c>
      <c r="J11">
        <v>0</v>
      </c>
      <c r="K11">
        <v>0</v>
      </c>
      <c r="L11" s="2">
        <v>0</v>
      </c>
      <c r="M11" s="2">
        <v>0</v>
      </c>
      <c r="N11" s="2">
        <v>0</v>
      </c>
      <c r="O11" s="2">
        <v>3.8563200000000001E-4</v>
      </c>
      <c r="P11" s="2">
        <v>4.0631799999999998E-6</v>
      </c>
      <c r="Q11" s="2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43</v>
      </c>
    </row>
    <row r="12" spans="1:24" x14ac:dyDescent="0.25">
      <c r="A12" t="s">
        <v>315</v>
      </c>
      <c r="B12" t="s">
        <v>0</v>
      </c>
      <c r="C12" t="s">
        <v>2</v>
      </c>
      <c r="D12" t="s">
        <v>3</v>
      </c>
      <c r="E12" t="s">
        <v>2</v>
      </c>
      <c r="F12" t="s">
        <v>47</v>
      </c>
      <c r="G12">
        <v>0</v>
      </c>
      <c r="H12" s="44">
        <v>0</v>
      </c>
      <c r="I12" s="60">
        <v>0</v>
      </c>
      <c r="J12">
        <v>0</v>
      </c>
      <c r="K12">
        <v>0</v>
      </c>
      <c r="L12" s="2">
        <v>0</v>
      </c>
      <c r="M12" s="2">
        <v>0</v>
      </c>
      <c r="N12" s="2">
        <v>0</v>
      </c>
      <c r="O12" s="2">
        <v>0</v>
      </c>
      <c r="P12" s="2">
        <v>7.1767499999999998E-4</v>
      </c>
      <c r="Q12" s="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43</v>
      </c>
    </row>
    <row r="13" spans="1:24" x14ac:dyDescent="0.25">
      <c r="A13" t="s">
        <v>315</v>
      </c>
      <c r="B13" t="s">
        <v>0</v>
      </c>
      <c r="C13" t="s">
        <v>2</v>
      </c>
      <c r="D13" t="s">
        <v>3</v>
      </c>
      <c r="E13" t="s">
        <v>2</v>
      </c>
      <c r="F13" t="s">
        <v>48</v>
      </c>
      <c r="G13">
        <v>0</v>
      </c>
      <c r="H13" s="44">
        <v>0</v>
      </c>
      <c r="I13" s="2">
        <v>0</v>
      </c>
      <c r="J13">
        <v>0</v>
      </c>
      <c r="K13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7.0703100000000002E-9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43</v>
      </c>
    </row>
    <row r="14" spans="1:24" x14ac:dyDescent="0.25">
      <c r="A14" t="s">
        <v>315</v>
      </c>
      <c r="B14" t="s">
        <v>0</v>
      </c>
      <c r="C14" t="s">
        <v>2</v>
      </c>
      <c r="D14" t="s">
        <v>3</v>
      </c>
      <c r="E14" t="s">
        <v>2</v>
      </c>
      <c r="F14" t="s">
        <v>275</v>
      </c>
      <c r="G14">
        <v>0</v>
      </c>
      <c r="H14" s="2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62">
        <v>4.7718100000000002E-4</v>
      </c>
      <c r="Q14" s="2">
        <v>7.0260100000000001E-8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43</v>
      </c>
    </row>
    <row r="15" spans="1:24" x14ac:dyDescent="0.25">
      <c r="A15" t="s">
        <v>315</v>
      </c>
      <c r="B15" t="s">
        <v>0</v>
      </c>
      <c r="C15" t="s">
        <v>2</v>
      </c>
      <c r="D15" t="s">
        <v>3</v>
      </c>
      <c r="E15" t="s">
        <v>2</v>
      </c>
      <c r="F15" t="s">
        <v>276</v>
      </c>
      <c r="G15">
        <v>0</v>
      </c>
      <c r="H15" s="2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62">
        <v>0</v>
      </c>
      <c r="Q15" s="2">
        <v>5.0578699999999995E-4</v>
      </c>
      <c r="R15" s="2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43</v>
      </c>
    </row>
    <row r="16" spans="1:24" x14ac:dyDescent="0.25">
      <c r="A16" t="s">
        <v>315</v>
      </c>
      <c r="B16" t="s">
        <v>0</v>
      </c>
      <c r="C16" t="s">
        <v>2</v>
      </c>
      <c r="D16" t="s">
        <v>3</v>
      </c>
      <c r="E16" t="s">
        <v>2</v>
      </c>
      <c r="F16" t="s">
        <v>277</v>
      </c>
      <c r="G16">
        <v>0</v>
      </c>
      <c r="H16" s="2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62">
        <v>0</v>
      </c>
      <c r="Q16" s="2">
        <v>0</v>
      </c>
      <c r="R16" s="2">
        <v>4.9449099999999995E-7</v>
      </c>
      <c r="S16" s="2">
        <v>0</v>
      </c>
      <c r="T16">
        <v>0</v>
      </c>
      <c r="U16">
        <v>0</v>
      </c>
      <c r="V16">
        <v>0</v>
      </c>
      <c r="W16">
        <v>0</v>
      </c>
      <c r="X16" t="s">
        <v>43</v>
      </c>
    </row>
    <row r="17" spans="1:24" x14ac:dyDescent="0.25">
      <c r="A17" t="s">
        <v>315</v>
      </c>
      <c r="B17" t="s">
        <v>0</v>
      </c>
      <c r="C17" t="s">
        <v>2</v>
      </c>
      <c r="D17" t="s">
        <v>3</v>
      </c>
      <c r="E17" t="s">
        <v>2</v>
      </c>
      <c r="F17" t="s">
        <v>278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62">
        <v>0</v>
      </c>
      <c r="Q17" s="2">
        <v>0</v>
      </c>
      <c r="R17" s="2">
        <v>0</v>
      </c>
      <c r="S17" s="2">
        <v>4.2960500000000003E-8</v>
      </c>
      <c r="T17" s="2">
        <v>0</v>
      </c>
      <c r="U17">
        <v>0</v>
      </c>
      <c r="V17">
        <v>0</v>
      </c>
      <c r="W17">
        <v>0</v>
      </c>
      <c r="X17" t="s">
        <v>43</v>
      </c>
    </row>
    <row r="18" spans="1:24" x14ac:dyDescent="0.25">
      <c r="A18" t="s">
        <v>315</v>
      </c>
      <c r="B18" t="s">
        <v>0</v>
      </c>
      <c r="C18" t="s">
        <v>2</v>
      </c>
      <c r="D18" t="s">
        <v>3</v>
      </c>
      <c r="E18" t="s">
        <v>2</v>
      </c>
      <c r="F18" t="s">
        <v>279</v>
      </c>
      <c r="G18">
        <v>0</v>
      </c>
      <c r="H18" s="2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62">
        <v>0</v>
      </c>
      <c r="Q18" s="2">
        <v>0</v>
      </c>
      <c r="R18" s="2">
        <v>0</v>
      </c>
      <c r="S18" s="2">
        <v>0</v>
      </c>
      <c r="T18" s="2">
        <v>3.94178E-9</v>
      </c>
      <c r="U18">
        <v>0</v>
      </c>
      <c r="V18">
        <v>0</v>
      </c>
      <c r="W18">
        <v>0</v>
      </c>
      <c r="X18" t="s">
        <v>43</v>
      </c>
    </row>
    <row r="19" spans="1:24" x14ac:dyDescent="0.25">
      <c r="A19" t="s">
        <v>315</v>
      </c>
      <c r="B19" t="s">
        <v>0</v>
      </c>
      <c r="C19" t="s">
        <v>2</v>
      </c>
      <c r="D19" t="s">
        <v>3</v>
      </c>
      <c r="E19" t="s">
        <v>2</v>
      </c>
      <c r="F19" t="s">
        <v>53</v>
      </c>
      <c r="G19">
        <v>0</v>
      </c>
      <c r="H19" s="2">
        <v>1.87109E-4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43</v>
      </c>
    </row>
    <row r="20" spans="1:24" x14ac:dyDescent="0.25">
      <c r="A20" t="s">
        <v>315</v>
      </c>
      <c r="B20" t="s">
        <v>0</v>
      </c>
      <c r="C20" t="s">
        <v>2</v>
      </c>
      <c r="D20" t="s">
        <v>3</v>
      </c>
      <c r="E20" t="s">
        <v>2</v>
      </c>
      <c r="F20" t="s">
        <v>54</v>
      </c>
      <c r="G20">
        <v>0</v>
      </c>
      <c r="H20">
        <v>0</v>
      </c>
      <c r="I20" s="2">
        <v>1.57419E-6</v>
      </c>
      <c r="J20" s="2">
        <v>3.7459499999999999E-8</v>
      </c>
      <c r="K20" s="2">
        <v>5.3996299999999999E-8</v>
      </c>
      <c r="L20" s="2">
        <v>3.2455600000000001E-9</v>
      </c>
      <c r="M20" s="2">
        <v>1.79034E-9</v>
      </c>
      <c r="N20" s="2">
        <v>7.30065E-10</v>
      </c>
      <c r="O20" s="2">
        <v>3.7573399999999999E-10</v>
      </c>
      <c r="P20" s="2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43</v>
      </c>
    </row>
    <row r="21" spans="1:24" x14ac:dyDescent="0.25">
      <c r="A21" t="s">
        <v>315</v>
      </c>
      <c r="B21" t="s">
        <v>0</v>
      </c>
      <c r="C21" t="s">
        <v>2</v>
      </c>
      <c r="D21" t="s">
        <v>3</v>
      </c>
      <c r="E21" t="s">
        <v>2</v>
      </c>
      <c r="F21" t="s">
        <v>55</v>
      </c>
      <c r="G21">
        <v>0</v>
      </c>
      <c r="H21">
        <v>0</v>
      </c>
      <c r="I21" s="2">
        <v>0</v>
      </c>
      <c r="J21" s="2">
        <v>4.4744799999999998E-4</v>
      </c>
      <c r="K21" s="64">
        <v>2.5835499999999999E-4</v>
      </c>
      <c r="L21" s="2">
        <v>3.62807E-5</v>
      </c>
      <c r="M21" s="2">
        <v>2.4173200000000001E-5</v>
      </c>
      <c r="N21" s="2">
        <v>1.2595900000000001E-5</v>
      </c>
      <c r="O21" s="2">
        <v>8.66041E-6</v>
      </c>
      <c r="P21" s="2">
        <v>4.7185300000000001E-7</v>
      </c>
      <c r="Q21" s="2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43</v>
      </c>
    </row>
    <row r="22" spans="1:24" x14ac:dyDescent="0.25">
      <c r="A22" t="s">
        <v>315</v>
      </c>
      <c r="B22" t="s">
        <v>0</v>
      </c>
      <c r="C22" t="s">
        <v>2</v>
      </c>
      <c r="D22" t="s">
        <v>3</v>
      </c>
      <c r="E22" t="s">
        <v>2</v>
      </c>
      <c r="F22" t="s">
        <v>56</v>
      </c>
      <c r="G22">
        <v>0</v>
      </c>
      <c r="H22">
        <v>0</v>
      </c>
      <c r="I22" s="2">
        <v>0</v>
      </c>
      <c r="J22" s="64">
        <v>0</v>
      </c>
      <c r="K22" s="62">
        <v>3.8323399999999998E-4</v>
      </c>
      <c r="L22" s="2">
        <v>3.9521299999999997E-5</v>
      </c>
      <c r="M22" s="2">
        <v>2.6544900000000001E-5</v>
      </c>
      <c r="N22" s="2">
        <v>1.39392E-5</v>
      </c>
      <c r="O22" s="2">
        <v>9.60945E-6</v>
      </c>
      <c r="P22" s="2">
        <v>5.2646299999999999E-7</v>
      </c>
      <c r="Q22" s="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43</v>
      </c>
    </row>
    <row r="23" spans="1:24" x14ac:dyDescent="0.25">
      <c r="A23" t="s">
        <v>315</v>
      </c>
      <c r="B23" t="s">
        <v>0</v>
      </c>
      <c r="C23" t="s">
        <v>2</v>
      </c>
      <c r="D23" t="s">
        <v>3</v>
      </c>
      <c r="E23" t="s">
        <v>2</v>
      </c>
      <c r="F23" t="s">
        <v>57</v>
      </c>
      <c r="G23">
        <v>0</v>
      </c>
      <c r="H23">
        <v>0</v>
      </c>
      <c r="I23" s="2">
        <v>0</v>
      </c>
      <c r="J23" s="64">
        <v>0</v>
      </c>
      <c r="K23">
        <v>0</v>
      </c>
      <c r="L23">
        <v>1.50749E-2</v>
      </c>
      <c r="M23">
        <v>1.2944199999999999E-3</v>
      </c>
      <c r="N23" s="2">
        <v>6.8552999999999995E-4</v>
      </c>
      <c r="O23" s="2">
        <v>4.7398200000000002E-4</v>
      </c>
      <c r="P23" s="2">
        <v>2.61289E-5</v>
      </c>
      <c r="Q23" s="2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43</v>
      </c>
    </row>
    <row r="24" spans="1:24" x14ac:dyDescent="0.25">
      <c r="A24" t="s">
        <v>315</v>
      </c>
      <c r="B24" t="s">
        <v>0</v>
      </c>
      <c r="C24" t="s">
        <v>2</v>
      </c>
      <c r="D24" t="s">
        <v>3</v>
      </c>
      <c r="E24" t="s">
        <v>2</v>
      </c>
      <c r="F24" t="s">
        <v>58</v>
      </c>
      <c r="G24">
        <v>0</v>
      </c>
      <c r="H24">
        <v>0</v>
      </c>
      <c r="I24" s="2">
        <v>0</v>
      </c>
      <c r="J24" s="64">
        <v>0</v>
      </c>
      <c r="K24">
        <v>0</v>
      </c>
      <c r="L24">
        <v>0</v>
      </c>
      <c r="M24">
        <v>1.3288700000000001E-2</v>
      </c>
      <c r="N24" s="2">
        <v>7.1976899999999999E-4</v>
      </c>
      <c r="O24" s="2">
        <v>4.9905700000000002E-4</v>
      </c>
      <c r="P24" s="2">
        <v>2.7676200000000001E-5</v>
      </c>
      <c r="Q24" s="2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43</v>
      </c>
    </row>
    <row r="25" spans="1:24" x14ac:dyDescent="0.25">
      <c r="A25" t="s">
        <v>315</v>
      </c>
      <c r="B25" t="s">
        <v>0</v>
      </c>
      <c r="C25" t="s">
        <v>2</v>
      </c>
      <c r="D25" t="s">
        <v>3</v>
      </c>
      <c r="E25" t="s">
        <v>2</v>
      </c>
      <c r="F25" t="s">
        <v>59</v>
      </c>
      <c r="G25">
        <v>0</v>
      </c>
      <c r="H25">
        <v>0</v>
      </c>
      <c r="I25" s="2">
        <v>0</v>
      </c>
      <c r="J25" s="64">
        <v>0</v>
      </c>
      <c r="K25">
        <v>0</v>
      </c>
      <c r="L25">
        <v>0</v>
      </c>
      <c r="M25">
        <v>0</v>
      </c>
      <c r="N25">
        <v>1.48697E-2</v>
      </c>
      <c r="O25" s="2">
        <v>6.7518099999999996E-4</v>
      </c>
      <c r="P25" s="2">
        <v>3.7734300000000002E-5</v>
      </c>
      <c r="Q25" s="2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43</v>
      </c>
    </row>
    <row r="26" spans="1:24" x14ac:dyDescent="0.25">
      <c r="A26" t="s">
        <v>315</v>
      </c>
      <c r="B26" t="s">
        <v>0</v>
      </c>
      <c r="C26" t="s">
        <v>2</v>
      </c>
      <c r="D26" t="s">
        <v>3</v>
      </c>
      <c r="E26" t="s">
        <v>2</v>
      </c>
      <c r="F26" t="s">
        <v>60</v>
      </c>
      <c r="G26">
        <v>0</v>
      </c>
      <c r="H26">
        <v>0</v>
      </c>
      <c r="I26" s="2">
        <v>0</v>
      </c>
      <c r="J26" s="64">
        <v>0</v>
      </c>
      <c r="K26">
        <v>0</v>
      </c>
      <c r="L26">
        <v>0</v>
      </c>
      <c r="M26">
        <v>0</v>
      </c>
      <c r="N26">
        <v>0</v>
      </c>
      <c r="O26">
        <v>1.2773100000000001E-2</v>
      </c>
      <c r="P26" s="2">
        <v>3.7789E-5</v>
      </c>
      <c r="Q26" s="2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43</v>
      </c>
    </row>
    <row r="27" spans="1:24" x14ac:dyDescent="0.25">
      <c r="A27" t="s">
        <v>315</v>
      </c>
      <c r="B27" t="s">
        <v>0</v>
      </c>
      <c r="C27" t="s">
        <v>2</v>
      </c>
      <c r="D27" t="s">
        <v>3</v>
      </c>
      <c r="E27" t="s">
        <v>2</v>
      </c>
      <c r="F27" t="s">
        <v>61</v>
      </c>
      <c r="G27">
        <v>0</v>
      </c>
      <c r="H27">
        <v>0</v>
      </c>
      <c r="I27">
        <v>0</v>
      </c>
      <c r="J27">
        <v>0</v>
      </c>
      <c r="K27" s="60">
        <v>0</v>
      </c>
      <c r="L27" s="60">
        <v>0</v>
      </c>
      <c r="M27" s="60">
        <v>0</v>
      </c>
      <c r="N27" s="60">
        <v>0</v>
      </c>
      <c r="O27" s="60">
        <v>0</v>
      </c>
      <c r="P27" s="60">
        <v>4.6776400000000003E-3</v>
      </c>
      <c r="Q27" s="2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43</v>
      </c>
    </row>
    <row r="28" spans="1:24" x14ac:dyDescent="0.25">
      <c r="A28" t="s">
        <v>315</v>
      </c>
      <c r="B28" t="s">
        <v>0</v>
      </c>
      <c r="C28" t="s">
        <v>2</v>
      </c>
      <c r="D28" t="s">
        <v>3</v>
      </c>
      <c r="E28" t="s">
        <v>2</v>
      </c>
      <c r="F28" t="s">
        <v>62</v>
      </c>
      <c r="G28">
        <v>0</v>
      </c>
      <c r="H28">
        <v>0</v>
      </c>
      <c r="I28">
        <v>0</v>
      </c>
      <c r="J28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1.6215099999999999E-9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43</v>
      </c>
    </row>
    <row r="29" spans="1:24" x14ac:dyDescent="0.25">
      <c r="A29" t="s">
        <v>315</v>
      </c>
      <c r="B29" t="s">
        <v>0</v>
      </c>
      <c r="C29" t="s">
        <v>2</v>
      </c>
      <c r="D29" t="s">
        <v>9</v>
      </c>
      <c r="E29" t="s">
        <v>2</v>
      </c>
      <c r="F29" t="s">
        <v>280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64">
        <v>3.9960900000000001E-2</v>
      </c>
      <c r="Q29" s="2">
        <v>2.6256000000000001E-4</v>
      </c>
      <c r="R29" s="2">
        <v>0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43</v>
      </c>
    </row>
    <row r="30" spans="1:24" x14ac:dyDescent="0.25">
      <c r="A30" t="s">
        <v>315</v>
      </c>
      <c r="B30" t="s">
        <v>0</v>
      </c>
      <c r="C30" t="s">
        <v>2</v>
      </c>
      <c r="D30" t="s">
        <v>9</v>
      </c>
      <c r="E30" t="s">
        <v>2</v>
      </c>
      <c r="F30" t="s">
        <v>281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64">
        <v>0</v>
      </c>
      <c r="Q30" s="2">
        <v>6.4874499999999996E-3</v>
      </c>
      <c r="R30" s="2">
        <v>0</v>
      </c>
      <c r="S30" s="2">
        <v>0</v>
      </c>
      <c r="T30">
        <v>0</v>
      </c>
      <c r="U30">
        <v>0</v>
      </c>
      <c r="V30">
        <v>0</v>
      </c>
      <c r="W30">
        <v>0</v>
      </c>
      <c r="X30" t="s">
        <v>43</v>
      </c>
    </row>
    <row r="31" spans="1:24" x14ac:dyDescent="0.25">
      <c r="A31" t="s">
        <v>315</v>
      </c>
      <c r="B31" t="s">
        <v>0</v>
      </c>
      <c r="C31" t="s">
        <v>2</v>
      </c>
      <c r="D31" t="s">
        <v>9</v>
      </c>
      <c r="E31" t="s">
        <v>2</v>
      </c>
      <c r="F31" t="s">
        <v>282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64">
        <v>0</v>
      </c>
      <c r="Q31" s="2">
        <v>0</v>
      </c>
      <c r="R31" s="2">
        <v>2.6196299999999999E-6</v>
      </c>
      <c r="S31" s="2">
        <v>0</v>
      </c>
      <c r="T31" s="2">
        <v>0</v>
      </c>
      <c r="U31">
        <v>0</v>
      </c>
      <c r="V31">
        <v>0</v>
      </c>
      <c r="W31">
        <v>0</v>
      </c>
      <c r="X31" t="s">
        <v>43</v>
      </c>
    </row>
    <row r="32" spans="1:24" x14ac:dyDescent="0.25">
      <c r="A32" t="s">
        <v>315</v>
      </c>
      <c r="B32" t="s">
        <v>0</v>
      </c>
      <c r="C32" t="s">
        <v>2</v>
      </c>
      <c r="D32" t="s">
        <v>9</v>
      </c>
      <c r="E32" t="s">
        <v>2</v>
      </c>
      <c r="F32" t="s">
        <v>283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2">
        <v>1.7886500000000001E-7</v>
      </c>
      <c r="T32">
        <v>0</v>
      </c>
      <c r="U32">
        <v>0</v>
      </c>
      <c r="V32">
        <v>0</v>
      </c>
      <c r="W32">
        <v>0</v>
      </c>
      <c r="X32" t="s">
        <v>43</v>
      </c>
    </row>
    <row r="33" spans="1:24" x14ac:dyDescent="0.25">
      <c r="A33" t="s">
        <v>315</v>
      </c>
      <c r="B33" t="s">
        <v>0</v>
      </c>
      <c r="C33" t="s">
        <v>2</v>
      </c>
      <c r="D33" t="s">
        <v>9</v>
      </c>
      <c r="E33" t="s">
        <v>2</v>
      </c>
      <c r="F33" t="s">
        <v>284</v>
      </c>
      <c r="G33">
        <v>0</v>
      </c>
      <c r="H33" s="2">
        <v>0</v>
      </c>
      <c r="I33">
        <v>0</v>
      </c>
      <c r="J33" s="64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>
        <v>0</v>
      </c>
      <c r="R33">
        <v>0</v>
      </c>
      <c r="S33">
        <v>0</v>
      </c>
      <c r="T33" s="2">
        <v>1.5483699999999999E-8</v>
      </c>
      <c r="U33">
        <v>0</v>
      </c>
      <c r="V33">
        <v>0</v>
      </c>
      <c r="W33">
        <v>0</v>
      </c>
      <c r="X33" t="s">
        <v>43</v>
      </c>
    </row>
    <row r="34" spans="1:24" x14ac:dyDescent="0.25">
      <c r="A34" t="s">
        <v>315</v>
      </c>
      <c r="B34" t="s">
        <v>0</v>
      </c>
      <c r="C34" t="s">
        <v>2</v>
      </c>
      <c r="D34" t="s">
        <v>9</v>
      </c>
      <c r="E34" t="s">
        <v>2</v>
      </c>
      <c r="F34" t="s">
        <v>67</v>
      </c>
      <c r="G34">
        <v>0</v>
      </c>
      <c r="H34" s="2">
        <v>0</v>
      </c>
      <c r="I34">
        <v>0</v>
      </c>
      <c r="J34" s="60">
        <v>0.15634799999999999</v>
      </c>
      <c r="K34">
        <v>0.15631900000000001</v>
      </c>
      <c r="L34">
        <v>0.15587899999999999</v>
      </c>
      <c r="M34">
        <v>0.15553800000000001</v>
      </c>
      <c r="N34">
        <v>0.154559</v>
      </c>
      <c r="O34">
        <v>0.154386</v>
      </c>
      <c r="P34">
        <v>3.7855899999999998E-2</v>
      </c>
      <c r="Q34" s="2">
        <v>2.8236799999999999E-9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43</v>
      </c>
    </row>
    <row r="35" spans="1:24" x14ac:dyDescent="0.25">
      <c r="A35" t="s">
        <v>315</v>
      </c>
      <c r="B35" t="s">
        <v>0</v>
      </c>
      <c r="C35" t="s">
        <v>2</v>
      </c>
      <c r="D35" t="s">
        <v>9</v>
      </c>
      <c r="E35" t="s">
        <v>2</v>
      </c>
      <c r="F35" t="s">
        <v>68</v>
      </c>
      <c r="G35">
        <v>0</v>
      </c>
      <c r="H35" s="2">
        <v>0</v>
      </c>
      <c r="I35">
        <v>0</v>
      </c>
      <c r="J35" s="60">
        <v>0</v>
      </c>
      <c r="K35" s="44">
        <v>2.3995E-4</v>
      </c>
      <c r="L35" s="2">
        <v>2.3953700000000001E-4</v>
      </c>
      <c r="M35" s="2">
        <v>2.3923600000000001E-4</v>
      </c>
      <c r="N35" s="2">
        <v>2.38371E-4</v>
      </c>
      <c r="O35" s="2">
        <v>2.38218E-4</v>
      </c>
      <c r="P35" s="2">
        <v>8.5986699999999994E-5</v>
      </c>
      <c r="Q35" s="2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43</v>
      </c>
    </row>
    <row r="36" spans="1:24" x14ac:dyDescent="0.25">
      <c r="A36" t="s">
        <v>315</v>
      </c>
      <c r="B36" t="s">
        <v>0</v>
      </c>
      <c r="C36" t="s">
        <v>2</v>
      </c>
      <c r="D36" t="s">
        <v>9</v>
      </c>
      <c r="E36" t="s">
        <v>2</v>
      </c>
      <c r="F36" t="s">
        <v>69</v>
      </c>
      <c r="G36">
        <v>0</v>
      </c>
      <c r="H36" s="2">
        <v>0</v>
      </c>
      <c r="I36">
        <v>0</v>
      </c>
      <c r="J36">
        <v>0</v>
      </c>
      <c r="K36" s="43">
        <v>0</v>
      </c>
      <c r="L36">
        <v>5.3472600000000002E-2</v>
      </c>
      <c r="M36">
        <v>5.3313600000000003E-2</v>
      </c>
      <c r="N36">
        <v>5.3120899999999999E-2</v>
      </c>
      <c r="O36">
        <v>5.3086599999999998E-2</v>
      </c>
      <c r="P36" s="60">
        <v>1.9162100000000001E-2</v>
      </c>
      <c r="Q36" s="2">
        <v>1.6882099999999999E-9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43</v>
      </c>
    </row>
    <row r="37" spans="1:24" x14ac:dyDescent="0.25">
      <c r="A37" t="s">
        <v>315</v>
      </c>
      <c r="B37" t="s">
        <v>0</v>
      </c>
      <c r="C37" t="s">
        <v>2</v>
      </c>
      <c r="D37" t="s">
        <v>9</v>
      </c>
      <c r="E37" t="s">
        <v>2</v>
      </c>
      <c r="F37" t="s">
        <v>70</v>
      </c>
      <c r="G37">
        <v>0</v>
      </c>
      <c r="H37" s="2">
        <v>0</v>
      </c>
      <c r="I37">
        <v>0</v>
      </c>
      <c r="J37">
        <v>0</v>
      </c>
      <c r="K37" s="43">
        <v>0</v>
      </c>
      <c r="L37">
        <v>0</v>
      </c>
      <c r="M37">
        <v>9.4945399999999999E-2</v>
      </c>
      <c r="N37">
        <v>9.4320899999999999E-2</v>
      </c>
      <c r="O37">
        <v>9.4260099999999999E-2</v>
      </c>
      <c r="P37" s="64">
        <v>3.4023999999999999E-2</v>
      </c>
      <c r="Q37" s="2">
        <v>2.9975600000000001E-9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43</v>
      </c>
    </row>
    <row r="38" spans="1:24" x14ac:dyDescent="0.25">
      <c r="A38" t="s">
        <v>315</v>
      </c>
      <c r="B38" t="s">
        <v>0</v>
      </c>
      <c r="C38" t="s">
        <v>2</v>
      </c>
      <c r="D38" t="s">
        <v>9</v>
      </c>
      <c r="E38" t="s">
        <v>2</v>
      </c>
      <c r="F38" t="s">
        <v>285</v>
      </c>
      <c r="G38">
        <v>0</v>
      </c>
      <c r="H38" s="2">
        <v>0</v>
      </c>
      <c r="I38" s="60">
        <v>0</v>
      </c>
      <c r="J38" s="60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64">
        <v>1.05327E-3</v>
      </c>
      <c r="Q38" s="2">
        <v>2.6404600000000001E-6</v>
      </c>
      <c r="R38" s="2">
        <v>0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43</v>
      </c>
    </row>
    <row r="39" spans="1:24" x14ac:dyDescent="0.25">
      <c r="A39" t="s">
        <v>315</v>
      </c>
      <c r="B39" t="s">
        <v>0</v>
      </c>
      <c r="C39" t="s">
        <v>2</v>
      </c>
      <c r="D39" t="s">
        <v>9</v>
      </c>
      <c r="E39" t="s">
        <v>2</v>
      </c>
      <c r="F39" t="s">
        <v>286</v>
      </c>
      <c r="G39">
        <v>0</v>
      </c>
      <c r="H39" s="2">
        <v>0</v>
      </c>
      <c r="I39" s="64">
        <v>0</v>
      </c>
      <c r="J39" s="60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64">
        <v>0</v>
      </c>
      <c r="Q39" s="2">
        <v>4.2568499999999997E-4</v>
      </c>
      <c r="R39" s="2">
        <v>0</v>
      </c>
      <c r="S39" s="2">
        <v>0</v>
      </c>
      <c r="T39">
        <v>0</v>
      </c>
      <c r="U39">
        <v>0</v>
      </c>
      <c r="V39">
        <v>0</v>
      </c>
      <c r="W39">
        <v>0</v>
      </c>
      <c r="X39" t="s">
        <v>43</v>
      </c>
    </row>
    <row r="40" spans="1:24" x14ac:dyDescent="0.25">
      <c r="A40" t="s">
        <v>315</v>
      </c>
      <c r="B40" t="s">
        <v>0</v>
      </c>
      <c r="C40" t="s">
        <v>2</v>
      </c>
      <c r="D40" t="s">
        <v>9</v>
      </c>
      <c r="E40" t="s">
        <v>2</v>
      </c>
      <c r="F40" t="s">
        <v>287</v>
      </c>
      <c r="G40">
        <v>0</v>
      </c>
      <c r="H40" s="2">
        <v>0</v>
      </c>
      <c r="I40" s="64">
        <v>0</v>
      </c>
      <c r="J40" s="64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64">
        <v>0</v>
      </c>
      <c r="Q40" s="2">
        <v>0</v>
      </c>
      <c r="R40" s="2">
        <v>4.3069E-7</v>
      </c>
      <c r="S40" s="2">
        <v>0</v>
      </c>
      <c r="T40" s="2">
        <v>0</v>
      </c>
      <c r="U40">
        <v>0</v>
      </c>
      <c r="V40">
        <v>0</v>
      </c>
      <c r="W40">
        <v>0</v>
      </c>
      <c r="X40" t="s">
        <v>43</v>
      </c>
    </row>
    <row r="41" spans="1:24" x14ac:dyDescent="0.25">
      <c r="A41" t="s">
        <v>315</v>
      </c>
      <c r="B41" t="s">
        <v>0</v>
      </c>
      <c r="C41" t="s">
        <v>2</v>
      </c>
      <c r="D41" t="s">
        <v>9</v>
      </c>
      <c r="E41" t="s">
        <v>2</v>
      </c>
      <c r="F41" t="s">
        <v>288</v>
      </c>
      <c r="G41">
        <v>0</v>
      </c>
      <c r="H41" s="2">
        <v>0</v>
      </c>
      <c r="I41" s="64">
        <v>0</v>
      </c>
      <c r="J41" s="64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2">
        <v>3.4607300000000003E-8</v>
      </c>
      <c r="T41">
        <v>0</v>
      </c>
      <c r="U41">
        <v>0</v>
      </c>
      <c r="V41">
        <v>0</v>
      </c>
      <c r="W41">
        <v>0</v>
      </c>
      <c r="X41" t="s">
        <v>43</v>
      </c>
    </row>
    <row r="42" spans="1:24" x14ac:dyDescent="0.25">
      <c r="A42" t="s">
        <v>315</v>
      </c>
      <c r="B42" t="s">
        <v>0</v>
      </c>
      <c r="C42" t="s">
        <v>2</v>
      </c>
      <c r="D42" t="s">
        <v>9</v>
      </c>
      <c r="E42" t="s">
        <v>2</v>
      </c>
      <c r="F42" t="s">
        <v>289</v>
      </c>
      <c r="G42">
        <v>0</v>
      </c>
      <c r="H42" s="2">
        <v>0</v>
      </c>
      <c r="I42" s="64">
        <v>0</v>
      </c>
      <c r="J42" s="64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2">
        <v>3.05137E-9</v>
      </c>
      <c r="U42">
        <v>0</v>
      </c>
      <c r="V42">
        <v>0</v>
      </c>
      <c r="W42">
        <v>0</v>
      </c>
      <c r="X42" t="s">
        <v>43</v>
      </c>
    </row>
    <row r="43" spans="1:24" x14ac:dyDescent="0.25">
      <c r="A43" t="s">
        <v>315</v>
      </c>
      <c r="B43" t="s">
        <v>0</v>
      </c>
      <c r="C43" t="s">
        <v>2</v>
      </c>
      <c r="D43" t="s">
        <v>9</v>
      </c>
      <c r="E43" t="s">
        <v>2</v>
      </c>
      <c r="F43" t="s">
        <v>79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43</v>
      </c>
    </row>
    <row r="44" spans="1:24" x14ac:dyDescent="0.25">
      <c r="A44" t="s">
        <v>315</v>
      </c>
      <c r="B44" t="s">
        <v>0</v>
      </c>
      <c r="C44" t="s">
        <v>2</v>
      </c>
      <c r="D44" t="s">
        <v>9</v>
      </c>
      <c r="E44" t="s">
        <v>2</v>
      </c>
      <c r="F44" t="s">
        <v>80</v>
      </c>
      <c r="G44">
        <v>4.0961699999999997E-2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43</v>
      </c>
    </row>
    <row r="45" spans="1:24" x14ac:dyDescent="0.25">
      <c r="A45" t="s">
        <v>315</v>
      </c>
      <c r="B45" t="s">
        <v>0</v>
      </c>
      <c r="C45" t="s">
        <v>2</v>
      </c>
      <c r="D45" t="s">
        <v>9</v>
      </c>
      <c r="E45" t="s">
        <v>2</v>
      </c>
      <c r="F45" t="s">
        <v>81</v>
      </c>
      <c r="G45">
        <v>0</v>
      </c>
      <c r="H45">
        <v>0.100899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64">
        <v>0</v>
      </c>
      <c r="Q45" s="2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43</v>
      </c>
    </row>
    <row r="46" spans="1:24" x14ac:dyDescent="0.25">
      <c r="A46" t="s">
        <v>315</v>
      </c>
      <c r="B46" t="s">
        <v>0</v>
      </c>
      <c r="C46" t="s">
        <v>2</v>
      </c>
      <c r="D46" t="s">
        <v>9</v>
      </c>
      <c r="E46" t="s">
        <v>2</v>
      </c>
      <c r="F46" t="s">
        <v>82</v>
      </c>
      <c r="G46">
        <v>0</v>
      </c>
      <c r="H46">
        <v>0</v>
      </c>
      <c r="I46">
        <v>0.160499</v>
      </c>
      <c r="J46">
        <v>0.14131299999999999</v>
      </c>
      <c r="K46">
        <v>0.131186</v>
      </c>
      <c r="L46">
        <v>0.116854</v>
      </c>
      <c r="M46">
        <v>9.9198999999999996E-2</v>
      </c>
      <c r="N46">
        <v>7.9002900000000001E-2</v>
      </c>
      <c r="O46">
        <v>5.9562799999999999E-2</v>
      </c>
      <c r="P46" s="64">
        <v>8.1954999999999997E-3</v>
      </c>
      <c r="Q46" s="2">
        <v>3.8790400000000001E-10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43</v>
      </c>
    </row>
    <row r="47" spans="1:24" x14ac:dyDescent="0.25">
      <c r="A47" t="s">
        <v>315</v>
      </c>
      <c r="B47" t="s">
        <v>0</v>
      </c>
      <c r="C47" t="s">
        <v>2</v>
      </c>
      <c r="D47" t="s">
        <v>10</v>
      </c>
      <c r="E47" t="s">
        <v>2</v>
      </c>
      <c r="F47" t="s">
        <v>290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64">
        <v>8.3283900000000004E-5</v>
      </c>
      <c r="Q47" s="2">
        <v>4.0716E-7</v>
      </c>
      <c r="R47" s="2">
        <v>0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43</v>
      </c>
    </row>
    <row r="48" spans="1:24" x14ac:dyDescent="0.25">
      <c r="A48" t="s">
        <v>315</v>
      </c>
      <c r="B48" t="s">
        <v>0</v>
      </c>
      <c r="C48" t="s">
        <v>2</v>
      </c>
      <c r="D48" t="s">
        <v>10</v>
      </c>
      <c r="E48" t="s">
        <v>2</v>
      </c>
      <c r="F48" t="s">
        <v>291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64">
        <v>0</v>
      </c>
      <c r="Q48" s="2">
        <v>8.6257700000000006E-5</v>
      </c>
      <c r="R48" s="2">
        <v>0</v>
      </c>
      <c r="S48" s="2">
        <v>0</v>
      </c>
      <c r="T48">
        <v>0</v>
      </c>
      <c r="U48">
        <v>0</v>
      </c>
      <c r="V48">
        <v>0</v>
      </c>
      <c r="W48">
        <v>0</v>
      </c>
      <c r="X48" t="s">
        <v>43</v>
      </c>
    </row>
    <row r="49" spans="1:24" x14ac:dyDescent="0.25">
      <c r="A49" t="s">
        <v>315</v>
      </c>
      <c r="B49" t="s">
        <v>0</v>
      </c>
      <c r="C49" t="s">
        <v>2</v>
      </c>
      <c r="D49" t="s">
        <v>10</v>
      </c>
      <c r="E49" t="s">
        <v>2</v>
      </c>
      <c r="F49" t="s">
        <v>292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64">
        <v>0</v>
      </c>
      <c r="Q49" s="2">
        <v>0</v>
      </c>
      <c r="R49" s="2">
        <v>8.19393E-6</v>
      </c>
      <c r="S49" s="2">
        <v>0</v>
      </c>
      <c r="T49" s="2">
        <v>0</v>
      </c>
      <c r="U49">
        <v>0</v>
      </c>
      <c r="V49">
        <v>0</v>
      </c>
      <c r="W49">
        <v>0</v>
      </c>
      <c r="X49" t="s">
        <v>43</v>
      </c>
    </row>
    <row r="50" spans="1:24" x14ac:dyDescent="0.25">
      <c r="A50" t="s">
        <v>315</v>
      </c>
      <c r="B50" t="s">
        <v>0</v>
      </c>
      <c r="C50" t="s">
        <v>2</v>
      </c>
      <c r="D50" t="s">
        <v>10</v>
      </c>
      <c r="E50" t="s">
        <v>2</v>
      </c>
      <c r="F50" t="s">
        <v>293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2">
        <v>1.4303000000000001E-6</v>
      </c>
      <c r="T50">
        <v>0</v>
      </c>
      <c r="U50">
        <v>0</v>
      </c>
      <c r="V50">
        <v>0</v>
      </c>
      <c r="W50">
        <v>0</v>
      </c>
      <c r="X50" t="s">
        <v>43</v>
      </c>
    </row>
    <row r="51" spans="1:24" x14ac:dyDescent="0.25">
      <c r="A51" t="s">
        <v>315</v>
      </c>
      <c r="B51" t="s">
        <v>0</v>
      </c>
      <c r="C51" t="s">
        <v>2</v>
      </c>
      <c r="D51" t="s">
        <v>10</v>
      </c>
      <c r="E51" t="s">
        <v>2</v>
      </c>
      <c r="F51" t="s">
        <v>294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2">
        <v>0</v>
      </c>
      <c r="O51" s="2">
        <v>0</v>
      </c>
      <c r="P51" s="2">
        <v>0</v>
      </c>
      <c r="Q51">
        <v>0</v>
      </c>
      <c r="R51">
        <v>0</v>
      </c>
      <c r="S51">
        <v>0</v>
      </c>
      <c r="T51" s="2">
        <v>1.9171499999999999E-7</v>
      </c>
      <c r="U51">
        <v>0</v>
      </c>
      <c r="V51">
        <v>0</v>
      </c>
      <c r="W51">
        <v>0</v>
      </c>
      <c r="X51" t="s">
        <v>43</v>
      </c>
    </row>
    <row r="52" spans="1:24" x14ac:dyDescent="0.25">
      <c r="A52" t="s">
        <v>315</v>
      </c>
      <c r="B52" t="s">
        <v>0</v>
      </c>
      <c r="C52" t="s">
        <v>2</v>
      </c>
      <c r="D52" t="s">
        <v>10</v>
      </c>
      <c r="E52" t="s">
        <v>2</v>
      </c>
      <c r="F52" t="s">
        <v>83</v>
      </c>
      <c r="G52">
        <v>0</v>
      </c>
      <c r="H52">
        <v>7.6464799999999998E-3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43</v>
      </c>
    </row>
    <row r="53" spans="1:24" x14ac:dyDescent="0.25">
      <c r="A53" t="s">
        <v>315</v>
      </c>
      <c r="B53" t="s">
        <v>0</v>
      </c>
      <c r="C53" t="s">
        <v>2</v>
      </c>
      <c r="D53" t="s">
        <v>10</v>
      </c>
      <c r="E53" t="s">
        <v>2</v>
      </c>
      <c r="F53" t="s">
        <v>84</v>
      </c>
      <c r="G53">
        <v>0</v>
      </c>
      <c r="H53">
        <v>0</v>
      </c>
      <c r="I53">
        <v>1.3072E-2</v>
      </c>
      <c r="J53">
        <v>8.2289900000000003E-3</v>
      </c>
      <c r="K53">
        <v>8.4313200000000008E-3</v>
      </c>
      <c r="L53">
        <v>1.8012600000000001E-3</v>
      </c>
      <c r="M53">
        <v>1.11254E-3</v>
      </c>
      <c r="N53" s="2">
        <v>4.4321900000000001E-4</v>
      </c>
      <c r="O53" s="2">
        <v>2.87242E-4</v>
      </c>
      <c r="P53" s="2">
        <v>9.26862E-5</v>
      </c>
      <c r="Q53" s="2">
        <v>5.5387999999999999E-9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t="s">
        <v>43</v>
      </c>
    </row>
    <row r="54" spans="1:24" x14ac:dyDescent="0.25">
      <c r="A54" t="s">
        <v>315</v>
      </c>
      <c r="B54" t="s">
        <v>0</v>
      </c>
      <c r="C54" t="s">
        <v>2</v>
      </c>
      <c r="D54" t="s">
        <v>10</v>
      </c>
      <c r="E54" t="s">
        <v>2</v>
      </c>
      <c r="F54" t="s">
        <v>85</v>
      </c>
      <c r="G54">
        <v>0</v>
      </c>
      <c r="H54" s="2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43</v>
      </c>
    </row>
    <row r="55" spans="1:24" x14ac:dyDescent="0.25">
      <c r="A55" t="s">
        <v>315</v>
      </c>
      <c r="B55" t="s">
        <v>0</v>
      </c>
      <c r="C55" t="s">
        <v>2</v>
      </c>
      <c r="D55" t="s">
        <v>10</v>
      </c>
      <c r="E55" t="s">
        <v>2</v>
      </c>
      <c r="F55" t="s">
        <v>86</v>
      </c>
      <c r="G55">
        <v>1.109E-3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2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t="s">
        <v>43</v>
      </c>
    </row>
    <row r="56" spans="1:24" x14ac:dyDescent="0.25">
      <c r="A56" t="s">
        <v>315</v>
      </c>
      <c r="B56" t="s">
        <v>0</v>
      </c>
      <c r="C56" t="s">
        <v>2</v>
      </c>
      <c r="D56" t="s">
        <v>10</v>
      </c>
      <c r="E56" t="s">
        <v>2</v>
      </c>
      <c r="F56" t="s">
        <v>87</v>
      </c>
      <c r="G56">
        <v>0</v>
      </c>
      <c r="H56" s="2">
        <v>7.5833699999999999E-4</v>
      </c>
      <c r="I56">
        <v>0</v>
      </c>
      <c r="J56">
        <v>0</v>
      </c>
      <c r="K56">
        <v>0</v>
      </c>
      <c r="L56">
        <v>0</v>
      </c>
      <c r="M56" s="2">
        <v>0</v>
      </c>
      <c r="N56" s="2">
        <v>0</v>
      </c>
      <c r="O56" s="2">
        <v>0</v>
      </c>
      <c r="P56" s="2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t="s">
        <v>43</v>
      </c>
    </row>
    <row r="57" spans="1:24" x14ac:dyDescent="0.25">
      <c r="A57" t="s">
        <v>315</v>
      </c>
      <c r="B57" t="s">
        <v>0</v>
      </c>
      <c r="C57" t="s">
        <v>2</v>
      </c>
      <c r="D57" t="s">
        <v>10</v>
      </c>
      <c r="E57" t="s">
        <v>2</v>
      </c>
      <c r="F57" t="s">
        <v>88</v>
      </c>
      <c r="G57">
        <v>0</v>
      </c>
      <c r="H57">
        <v>0</v>
      </c>
      <c r="I57">
        <v>0.130325</v>
      </c>
      <c r="J57">
        <v>0.11243599999999999</v>
      </c>
      <c r="K57">
        <v>0.105076</v>
      </c>
      <c r="L57">
        <v>7.7720800000000007E-2</v>
      </c>
      <c r="M57">
        <v>6.0937900000000003E-2</v>
      </c>
      <c r="N57" s="2">
        <v>3.7859400000000001E-2</v>
      </c>
      <c r="O57" s="2">
        <v>2.66121E-2</v>
      </c>
      <c r="P57" s="2">
        <v>1.19322E-2</v>
      </c>
      <c r="Q57" s="2">
        <v>1.05255E-6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43</v>
      </c>
    </row>
    <row r="58" spans="1:24" x14ac:dyDescent="0.25">
      <c r="A58" t="s">
        <v>315</v>
      </c>
      <c r="B58" t="s">
        <v>0</v>
      </c>
      <c r="C58" t="s">
        <v>2</v>
      </c>
      <c r="D58" t="s">
        <v>10</v>
      </c>
      <c r="E58" t="s">
        <v>2</v>
      </c>
      <c r="F58" t="s">
        <v>89</v>
      </c>
      <c r="G58">
        <v>0</v>
      </c>
      <c r="H58">
        <v>0</v>
      </c>
      <c r="I58">
        <v>0</v>
      </c>
      <c r="J58">
        <v>0</v>
      </c>
      <c r="K58">
        <v>0</v>
      </c>
      <c r="L58" s="43">
        <v>3.2382999999999999E-3</v>
      </c>
      <c r="M58" s="2">
        <v>4.5062499999999998E-5</v>
      </c>
      <c r="N58" s="2">
        <v>2.08537E-5</v>
      </c>
      <c r="O58" s="2">
        <v>1.7733200000000002E-5</v>
      </c>
      <c r="P58" s="2">
        <v>7.7939600000000008E-6</v>
      </c>
      <c r="Q58" s="2">
        <v>6.7015400000000004E-10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t="s">
        <v>43</v>
      </c>
    </row>
    <row r="59" spans="1:24" x14ac:dyDescent="0.25">
      <c r="A59" t="s">
        <v>315</v>
      </c>
      <c r="B59" t="s">
        <v>0</v>
      </c>
      <c r="C59" t="s">
        <v>2</v>
      </c>
      <c r="D59" t="s">
        <v>10</v>
      </c>
      <c r="E59" t="s">
        <v>2</v>
      </c>
      <c r="F59" t="s">
        <v>90</v>
      </c>
      <c r="G59">
        <v>0</v>
      </c>
      <c r="H59">
        <v>0</v>
      </c>
      <c r="I59">
        <v>0</v>
      </c>
      <c r="J59">
        <v>0</v>
      </c>
      <c r="K59">
        <v>0</v>
      </c>
      <c r="L59" s="43">
        <v>0</v>
      </c>
      <c r="M59">
        <v>1.9797E-3</v>
      </c>
      <c r="N59" s="2">
        <v>1.3767800000000001E-5</v>
      </c>
      <c r="O59" s="2">
        <v>1.17085E-5</v>
      </c>
      <c r="P59" s="2">
        <v>5.1472999999999998E-6</v>
      </c>
      <c r="Q59" s="2">
        <v>4.4266999999999998E-10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43</v>
      </c>
    </row>
    <row r="60" spans="1:24" x14ac:dyDescent="0.25">
      <c r="A60" t="s">
        <v>315</v>
      </c>
      <c r="B60" t="s">
        <v>0</v>
      </c>
      <c r="C60" t="s">
        <v>2</v>
      </c>
      <c r="D60" t="s">
        <v>99</v>
      </c>
      <c r="E60" t="s">
        <v>2</v>
      </c>
      <c r="F60" t="s">
        <v>100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t="s">
        <v>43</v>
      </c>
    </row>
    <row r="61" spans="1:24" x14ac:dyDescent="0.25">
      <c r="A61" t="s">
        <v>315</v>
      </c>
      <c r="B61" t="s">
        <v>0</v>
      </c>
      <c r="C61" t="s">
        <v>2</v>
      </c>
      <c r="D61" t="s">
        <v>99</v>
      </c>
      <c r="E61" t="s">
        <v>2</v>
      </c>
      <c r="F61" t="s">
        <v>101</v>
      </c>
      <c r="G61">
        <v>5.7739999999999996E-3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t="s">
        <v>43</v>
      </c>
    </row>
    <row r="62" spans="1:24" x14ac:dyDescent="0.25">
      <c r="A62" t="s">
        <v>315</v>
      </c>
      <c r="B62" t="s">
        <v>0</v>
      </c>
      <c r="C62" t="s">
        <v>2</v>
      </c>
      <c r="D62" t="s">
        <v>99</v>
      </c>
      <c r="E62" t="s">
        <v>2</v>
      </c>
      <c r="F62" t="s">
        <v>102</v>
      </c>
      <c r="G62">
        <v>0</v>
      </c>
      <c r="H62">
        <v>8.1974000000000005E-3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43</v>
      </c>
    </row>
    <row r="63" spans="1:24" x14ac:dyDescent="0.25">
      <c r="A63" t="s">
        <v>315</v>
      </c>
      <c r="B63" t="s">
        <v>0</v>
      </c>
      <c r="C63" t="s">
        <v>2</v>
      </c>
      <c r="D63" t="s">
        <v>99</v>
      </c>
      <c r="E63" t="s">
        <v>2</v>
      </c>
      <c r="F63" t="s">
        <v>103</v>
      </c>
      <c r="G63">
        <v>0</v>
      </c>
      <c r="H63">
        <v>0</v>
      </c>
      <c r="I63">
        <v>1.48904E-2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t="s">
        <v>43</v>
      </c>
    </row>
    <row r="64" spans="1:24" x14ac:dyDescent="0.25">
      <c r="A64" t="s">
        <v>315</v>
      </c>
      <c r="B64" t="s">
        <v>0</v>
      </c>
      <c r="C64" t="s">
        <v>2</v>
      </c>
      <c r="D64" t="s">
        <v>99</v>
      </c>
      <c r="E64" t="s">
        <v>2</v>
      </c>
      <c r="F64" t="s">
        <v>104</v>
      </c>
      <c r="G64">
        <v>0</v>
      </c>
      <c r="H64">
        <v>0</v>
      </c>
      <c r="I64">
        <v>0</v>
      </c>
      <c r="J64">
        <v>1.2999999999999999E-2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43</v>
      </c>
    </row>
    <row r="65" spans="1:24" x14ac:dyDescent="0.25">
      <c r="A65" t="s">
        <v>315</v>
      </c>
      <c r="B65" t="s">
        <v>0</v>
      </c>
      <c r="C65" t="s">
        <v>2</v>
      </c>
      <c r="D65" t="s">
        <v>99</v>
      </c>
      <c r="E65" t="s">
        <v>2</v>
      </c>
      <c r="F65" t="s">
        <v>105</v>
      </c>
      <c r="G65">
        <v>0</v>
      </c>
      <c r="H65">
        <v>0</v>
      </c>
      <c r="I65">
        <v>0</v>
      </c>
      <c r="J65">
        <v>0</v>
      </c>
      <c r="K65">
        <v>1.6E-2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t="s">
        <v>43</v>
      </c>
    </row>
    <row r="66" spans="1:24" x14ac:dyDescent="0.25">
      <c r="A66" t="s">
        <v>315</v>
      </c>
      <c r="B66" t="s">
        <v>0</v>
      </c>
      <c r="C66" t="s">
        <v>2</v>
      </c>
      <c r="D66" t="s">
        <v>99</v>
      </c>
      <c r="E66" t="s">
        <v>2</v>
      </c>
      <c r="F66" t="s">
        <v>106</v>
      </c>
      <c r="G66">
        <v>0</v>
      </c>
      <c r="H66">
        <v>0</v>
      </c>
      <c r="I66">
        <v>0</v>
      </c>
      <c r="J66">
        <v>0</v>
      </c>
      <c r="K66">
        <v>0</v>
      </c>
      <c r="L66">
        <v>1.2879E-2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43</v>
      </c>
    </row>
    <row r="67" spans="1:24" x14ac:dyDescent="0.25">
      <c r="A67" t="s">
        <v>315</v>
      </c>
      <c r="B67" t="s">
        <v>0</v>
      </c>
      <c r="C67" t="s">
        <v>2</v>
      </c>
      <c r="D67" t="s">
        <v>99</v>
      </c>
      <c r="E67" t="s">
        <v>2</v>
      </c>
      <c r="F67" t="s">
        <v>107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1.56788E-2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t="s">
        <v>43</v>
      </c>
    </row>
    <row r="68" spans="1:24" x14ac:dyDescent="0.25">
      <c r="A68" t="s">
        <v>315</v>
      </c>
      <c r="B68" t="s">
        <v>0</v>
      </c>
      <c r="C68" t="s">
        <v>2</v>
      </c>
      <c r="D68" t="s">
        <v>99</v>
      </c>
      <c r="E68" t="s">
        <v>2</v>
      </c>
      <c r="F68" t="s">
        <v>108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1.6762699999999998E-2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43</v>
      </c>
    </row>
    <row r="69" spans="1:24" x14ac:dyDescent="0.25">
      <c r="A69" t="s">
        <v>315</v>
      </c>
      <c r="B69" t="s">
        <v>0</v>
      </c>
      <c r="C69" t="s">
        <v>2</v>
      </c>
      <c r="D69" t="s">
        <v>99</v>
      </c>
      <c r="E69" t="s">
        <v>2</v>
      </c>
      <c r="F69" t="s">
        <v>109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1.7846500000000001E-2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43</v>
      </c>
    </row>
    <row r="70" spans="1:24" x14ac:dyDescent="0.25">
      <c r="A70" t="s">
        <v>315</v>
      </c>
      <c r="B70" t="s">
        <v>0</v>
      </c>
      <c r="C70" t="s">
        <v>2</v>
      </c>
      <c r="D70" t="s">
        <v>99</v>
      </c>
      <c r="E70" t="s">
        <v>2</v>
      </c>
      <c r="F70" t="s">
        <v>110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1.9755700000000001E-2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43</v>
      </c>
    </row>
    <row r="71" spans="1:24" x14ac:dyDescent="0.25">
      <c r="A71" t="s">
        <v>315</v>
      </c>
      <c r="B71" t="s">
        <v>0</v>
      </c>
      <c r="C71" t="s">
        <v>2</v>
      </c>
      <c r="D71" t="s">
        <v>99</v>
      </c>
      <c r="E71" t="s">
        <v>2</v>
      </c>
      <c r="F71" t="s">
        <v>111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2.1664800000000001E-2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t="s">
        <v>43</v>
      </c>
    </row>
    <row r="72" spans="1:24" x14ac:dyDescent="0.25">
      <c r="A72" t="s">
        <v>315</v>
      </c>
      <c r="B72" t="s">
        <v>0</v>
      </c>
      <c r="C72" t="s">
        <v>2</v>
      </c>
      <c r="D72" t="s">
        <v>99</v>
      </c>
      <c r="E72" t="s">
        <v>2</v>
      </c>
      <c r="F72" t="s">
        <v>112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2.3573899999999998E-2</v>
      </c>
      <c r="S72">
        <v>0</v>
      </c>
      <c r="T72">
        <v>0</v>
      </c>
      <c r="U72">
        <v>0</v>
      </c>
      <c r="V72">
        <v>0</v>
      </c>
      <c r="W72">
        <v>0</v>
      </c>
      <c r="X72" t="s">
        <v>43</v>
      </c>
    </row>
    <row r="73" spans="1:24" x14ac:dyDescent="0.25">
      <c r="A73" t="s">
        <v>315</v>
      </c>
      <c r="B73" t="s">
        <v>0</v>
      </c>
      <c r="C73" t="s">
        <v>2</v>
      </c>
      <c r="D73" t="s">
        <v>99</v>
      </c>
      <c r="E73" t="s">
        <v>2</v>
      </c>
      <c r="F73" t="s">
        <v>113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2.5482999999999999E-2</v>
      </c>
      <c r="T73">
        <v>0</v>
      </c>
      <c r="U73">
        <v>0</v>
      </c>
      <c r="V73">
        <v>0</v>
      </c>
      <c r="W73">
        <v>0</v>
      </c>
      <c r="X73" t="s">
        <v>43</v>
      </c>
    </row>
    <row r="74" spans="1:24" x14ac:dyDescent="0.25">
      <c r="A74" t="s">
        <v>315</v>
      </c>
      <c r="B74" t="s">
        <v>0</v>
      </c>
      <c r="C74" t="s">
        <v>2</v>
      </c>
      <c r="D74" t="s">
        <v>99</v>
      </c>
      <c r="E74" t="s">
        <v>2</v>
      </c>
      <c r="F74" t="s">
        <v>114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2.7392099999999999E-2</v>
      </c>
      <c r="U74">
        <v>0</v>
      </c>
      <c r="V74">
        <v>0</v>
      </c>
      <c r="W74">
        <v>0</v>
      </c>
      <c r="X74" t="s">
        <v>43</v>
      </c>
    </row>
    <row r="75" spans="1:24" x14ac:dyDescent="0.25">
      <c r="A75" t="s">
        <v>315</v>
      </c>
      <c r="B75" t="s">
        <v>0</v>
      </c>
      <c r="C75" t="s">
        <v>2</v>
      </c>
      <c r="D75" t="s">
        <v>99</v>
      </c>
      <c r="E75" t="s">
        <v>2</v>
      </c>
      <c r="F75" t="s">
        <v>115</v>
      </c>
      <c r="G75">
        <v>0</v>
      </c>
      <c r="H75">
        <v>0</v>
      </c>
      <c r="I75" s="60">
        <v>0</v>
      </c>
      <c r="J75" s="60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2.9301299999999999E-2</v>
      </c>
      <c r="V75">
        <v>0</v>
      </c>
      <c r="W75">
        <v>0</v>
      </c>
      <c r="X75" t="s">
        <v>43</v>
      </c>
    </row>
    <row r="76" spans="1:24" x14ac:dyDescent="0.25">
      <c r="A76" t="s">
        <v>315</v>
      </c>
      <c r="B76" t="s">
        <v>0</v>
      </c>
      <c r="C76" t="s">
        <v>2</v>
      </c>
      <c r="D76" t="s">
        <v>11</v>
      </c>
      <c r="E76" t="s">
        <v>2</v>
      </c>
      <c r="F76" t="s">
        <v>116</v>
      </c>
      <c r="G76">
        <v>0</v>
      </c>
      <c r="H76">
        <v>0</v>
      </c>
      <c r="I76" s="60">
        <v>0</v>
      </c>
      <c r="J76" s="60">
        <v>1.2255600000000001E-3</v>
      </c>
      <c r="K76">
        <v>1.2255499999999999E-3</v>
      </c>
      <c r="L76">
        <v>1.22554E-3</v>
      </c>
      <c r="M76">
        <v>1.2255199999999999E-3</v>
      </c>
      <c r="N76">
        <v>1.22546E-3</v>
      </c>
      <c r="O76">
        <v>1.22543E-3</v>
      </c>
      <c r="P76">
        <v>1.2254399999999999E-3</v>
      </c>
      <c r="Q76">
        <v>1.2253399999999999E-3</v>
      </c>
      <c r="R76">
        <v>1.22511E-3</v>
      </c>
      <c r="S76">
        <v>0</v>
      </c>
      <c r="T76">
        <v>0</v>
      </c>
      <c r="U76">
        <v>0</v>
      </c>
      <c r="V76">
        <v>0</v>
      </c>
      <c r="W76">
        <v>0</v>
      </c>
      <c r="X76" t="s">
        <v>43</v>
      </c>
    </row>
    <row r="77" spans="1:24" x14ac:dyDescent="0.25">
      <c r="A77" t="s">
        <v>315</v>
      </c>
      <c r="B77" t="s">
        <v>0</v>
      </c>
      <c r="C77" t="s">
        <v>2</v>
      </c>
      <c r="D77" t="s">
        <v>11</v>
      </c>
      <c r="E77" t="s">
        <v>2</v>
      </c>
      <c r="F77" t="s">
        <v>117</v>
      </c>
      <c r="G77">
        <v>0</v>
      </c>
      <c r="H77">
        <v>0</v>
      </c>
      <c r="I77" s="43">
        <v>0</v>
      </c>
      <c r="J77" s="60">
        <v>0</v>
      </c>
      <c r="K77">
        <v>8.5396299999999994E-3</v>
      </c>
      <c r="L77">
        <v>8.5395000000000002E-3</v>
      </c>
      <c r="M77">
        <v>8.5393799999999992E-3</v>
      </c>
      <c r="N77">
        <v>8.5389699999999999E-3</v>
      </c>
      <c r="O77">
        <v>8.5387399999999995E-3</v>
      </c>
      <c r="P77">
        <v>8.5387999999999992E-3</v>
      </c>
      <c r="Q77">
        <v>8.5380999999999999E-3</v>
      </c>
      <c r="R77">
        <v>8.5365500000000004E-3</v>
      </c>
      <c r="S77">
        <v>8.5350100000000009E-3</v>
      </c>
      <c r="T77">
        <v>0</v>
      </c>
      <c r="U77">
        <v>0</v>
      </c>
      <c r="V77">
        <v>0</v>
      </c>
      <c r="W77">
        <v>0</v>
      </c>
      <c r="X77" t="s">
        <v>43</v>
      </c>
    </row>
    <row r="78" spans="1:24" x14ac:dyDescent="0.25">
      <c r="A78" t="s">
        <v>315</v>
      </c>
      <c r="B78" t="s">
        <v>0</v>
      </c>
      <c r="C78" t="s">
        <v>2</v>
      </c>
      <c r="D78" t="s">
        <v>11</v>
      </c>
      <c r="E78" t="s">
        <v>2</v>
      </c>
      <c r="F78" t="s">
        <v>118</v>
      </c>
      <c r="G78">
        <v>0</v>
      </c>
      <c r="H78">
        <v>0</v>
      </c>
      <c r="I78" s="43">
        <v>0</v>
      </c>
      <c r="J78" s="60">
        <v>0</v>
      </c>
      <c r="K78">
        <v>0</v>
      </c>
      <c r="L78">
        <v>1.64972E-2</v>
      </c>
      <c r="M78">
        <v>1.6496799999999999E-2</v>
      </c>
      <c r="N78">
        <v>1.6496E-2</v>
      </c>
      <c r="O78">
        <v>1.64955E-2</v>
      </c>
      <c r="P78">
        <v>1.6495599999999999E-2</v>
      </c>
      <c r="Q78">
        <v>1.64943E-2</v>
      </c>
      <c r="R78">
        <v>1.64913E-2</v>
      </c>
      <c r="S78">
        <v>1.6488300000000001E-2</v>
      </c>
      <c r="T78">
        <v>1.6486399999999998E-2</v>
      </c>
      <c r="U78">
        <v>0</v>
      </c>
      <c r="V78">
        <v>0</v>
      </c>
      <c r="W78">
        <v>0</v>
      </c>
      <c r="X78" t="s">
        <v>43</v>
      </c>
    </row>
    <row r="79" spans="1:24" x14ac:dyDescent="0.25">
      <c r="A79" t="s">
        <v>315</v>
      </c>
      <c r="B79" t="s">
        <v>0</v>
      </c>
      <c r="C79" t="s">
        <v>2</v>
      </c>
      <c r="D79" t="s">
        <v>11</v>
      </c>
      <c r="E79" t="s">
        <v>2</v>
      </c>
      <c r="F79" t="s">
        <v>119</v>
      </c>
      <c r="G79">
        <v>0</v>
      </c>
      <c r="H79">
        <v>0</v>
      </c>
      <c r="I79" s="43">
        <v>0</v>
      </c>
      <c r="J79">
        <v>0</v>
      </c>
      <c r="K79">
        <v>0</v>
      </c>
      <c r="L79">
        <v>0</v>
      </c>
      <c r="M79">
        <v>1.2771599999999999E-2</v>
      </c>
      <c r="N79">
        <v>1.27706E-2</v>
      </c>
      <c r="O79">
        <v>1.27703E-2</v>
      </c>
      <c r="P79">
        <v>1.27703E-2</v>
      </c>
      <c r="Q79">
        <v>1.2769300000000001E-2</v>
      </c>
      <c r="R79">
        <v>1.2767000000000001E-2</v>
      </c>
      <c r="S79">
        <v>1.27647E-2</v>
      </c>
      <c r="T79">
        <v>1.2763200000000001E-2</v>
      </c>
      <c r="U79">
        <v>1.2761099999999999E-2</v>
      </c>
      <c r="V79">
        <v>0</v>
      </c>
      <c r="W79">
        <v>0</v>
      </c>
      <c r="X79" t="s">
        <v>43</v>
      </c>
    </row>
    <row r="80" spans="1:24" x14ac:dyDescent="0.25">
      <c r="A80" t="s">
        <v>315</v>
      </c>
      <c r="B80" t="s">
        <v>0</v>
      </c>
      <c r="C80" t="s">
        <v>2</v>
      </c>
      <c r="D80" t="s">
        <v>11</v>
      </c>
      <c r="E80" t="s">
        <v>2</v>
      </c>
      <c r="F80" t="s">
        <v>120</v>
      </c>
      <c r="G80">
        <v>0</v>
      </c>
      <c r="H80">
        <v>0</v>
      </c>
      <c r="I80" s="43">
        <v>0</v>
      </c>
      <c r="J80">
        <v>0</v>
      </c>
      <c r="K80">
        <v>0</v>
      </c>
      <c r="L80">
        <v>0</v>
      </c>
      <c r="M80">
        <v>0</v>
      </c>
      <c r="N80">
        <v>1.2294299999999999E-2</v>
      </c>
      <c r="O80">
        <v>1.2293E-2</v>
      </c>
      <c r="P80">
        <v>1.22931E-2</v>
      </c>
      <c r="Q80">
        <v>1.22921E-2</v>
      </c>
      <c r="R80">
        <v>1.2289899999999999E-2</v>
      </c>
      <c r="S80">
        <v>1.2287599999999999E-2</v>
      </c>
      <c r="T80">
        <v>1.2286200000000001E-2</v>
      </c>
      <c r="U80">
        <v>1.22842E-2</v>
      </c>
      <c r="V80">
        <v>0</v>
      </c>
      <c r="W80">
        <v>0</v>
      </c>
      <c r="X80" t="s">
        <v>43</v>
      </c>
    </row>
    <row r="81" spans="1:24" x14ac:dyDescent="0.25">
      <c r="A81" t="s">
        <v>315</v>
      </c>
      <c r="B81" t="s">
        <v>0</v>
      </c>
      <c r="C81" t="s">
        <v>2</v>
      </c>
      <c r="D81" t="s">
        <v>11</v>
      </c>
      <c r="E81" t="s">
        <v>2</v>
      </c>
      <c r="F81" t="s">
        <v>121</v>
      </c>
      <c r="G81">
        <v>0</v>
      </c>
      <c r="H81">
        <v>0</v>
      </c>
      <c r="I81" s="43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1.07898E-2</v>
      </c>
      <c r="P81">
        <v>1.0788799999999999E-2</v>
      </c>
      <c r="Q81">
        <v>1.07879E-2</v>
      </c>
      <c r="R81">
        <v>1.0785899999999999E-2</v>
      </c>
      <c r="S81">
        <v>1.0784E-2</v>
      </c>
      <c r="T81">
        <v>1.0782699999999999E-2</v>
      </c>
      <c r="U81">
        <v>1.07809E-2</v>
      </c>
      <c r="V81">
        <v>0</v>
      </c>
      <c r="W81">
        <v>0</v>
      </c>
      <c r="X81" t="s">
        <v>43</v>
      </c>
    </row>
    <row r="82" spans="1:24" x14ac:dyDescent="0.25">
      <c r="A82" t="s">
        <v>315</v>
      </c>
      <c r="B82" t="s">
        <v>0</v>
      </c>
      <c r="C82" t="s">
        <v>2</v>
      </c>
      <c r="D82" t="s">
        <v>11</v>
      </c>
      <c r="E82" t="s">
        <v>2</v>
      </c>
      <c r="F82" t="s">
        <v>122</v>
      </c>
      <c r="G82">
        <v>0</v>
      </c>
      <c r="H82">
        <v>0</v>
      </c>
      <c r="I82" s="43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1.8838400000000002E-2</v>
      </c>
      <c r="Q82">
        <v>1.8835000000000001E-2</v>
      </c>
      <c r="R82">
        <v>1.88316E-2</v>
      </c>
      <c r="S82">
        <v>1.88282E-2</v>
      </c>
      <c r="T82">
        <v>1.8825999999999999E-2</v>
      </c>
      <c r="U82">
        <v>1.88229E-2</v>
      </c>
      <c r="V82">
        <v>0</v>
      </c>
      <c r="W82">
        <v>0</v>
      </c>
      <c r="X82" t="s">
        <v>43</v>
      </c>
    </row>
    <row r="83" spans="1:24" x14ac:dyDescent="0.25">
      <c r="A83" t="s">
        <v>315</v>
      </c>
      <c r="B83" t="s">
        <v>0</v>
      </c>
      <c r="C83" t="s">
        <v>2</v>
      </c>
      <c r="D83" t="s">
        <v>11</v>
      </c>
      <c r="E83" t="s">
        <v>2</v>
      </c>
      <c r="F83" t="s">
        <v>123</v>
      </c>
      <c r="G83">
        <v>0</v>
      </c>
      <c r="H83">
        <v>0</v>
      </c>
      <c r="I83" s="4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2.1582899999999999E-2</v>
      </c>
      <c r="R83">
        <v>2.15751E-2</v>
      </c>
      <c r="S83">
        <v>2.1571199999999999E-2</v>
      </c>
      <c r="T83">
        <v>2.15686E-2</v>
      </c>
      <c r="U83">
        <v>2.15651E-2</v>
      </c>
      <c r="V83">
        <v>0</v>
      </c>
      <c r="W83">
        <v>0</v>
      </c>
      <c r="X83" t="s">
        <v>43</v>
      </c>
    </row>
    <row r="84" spans="1:24" x14ac:dyDescent="0.25">
      <c r="A84" t="s">
        <v>315</v>
      </c>
      <c r="B84" t="s">
        <v>0</v>
      </c>
      <c r="C84" t="s">
        <v>2</v>
      </c>
      <c r="D84" t="s">
        <v>11</v>
      </c>
      <c r="E84" t="s">
        <v>2</v>
      </c>
      <c r="F84" t="s">
        <v>124</v>
      </c>
      <c r="G84">
        <v>0</v>
      </c>
      <c r="H84">
        <v>0</v>
      </c>
      <c r="I84" s="43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1.9989699999999999E-2</v>
      </c>
      <c r="S84">
        <v>1.9978900000000001E-2</v>
      </c>
      <c r="T84">
        <v>1.9976600000000001E-2</v>
      </c>
      <c r="U84">
        <v>1.9973299999999999E-2</v>
      </c>
      <c r="V84">
        <v>0</v>
      </c>
      <c r="W84">
        <v>0</v>
      </c>
      <c r="X84" t="s">
        <v>43</v>
      </c>
    </row>
    <row r="85" spans="1:24" x14ac:dyDescent="0.25">
      <c r="A85" t="s">
        <v>315</v>
      </c>
      <c r="B85" t="s">
        <v>0</v>
      </c>
      <c r="C85" t="s">
        <v>2</v>
      </c>
      <c r="D85" t="s">
        <v>11</v>
      </c>
      <c r="E85" t="s">
        <v>2</v>
      </c>
      <c r="F85" t="s">
        <v>125</v>
      </c>
      <c r="G85">
        <v>0</v>
      </c>
      <c r="H85">
        <v>0</v>
      </c>
      <c r="I85" s="43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2.44587E-2</v>
      </c>
      <c r="T85">
        <v>2.4442599999999998E-2</v>
      </c>
      <c r="U85">
        <v>2.4438600000000001E-2</v>
      </c>
      <c r="V85">
        <v>0</v>
      </c>
      <c r="W85">
        <v>0</v>
      </c>
      <c r="X85" t="s">
        <v>43</v>
      </c>
    </row>
    <row r="86" spans="1:24" x14ac:dyDescent="0.25">
      <c r="A86" t="s">
        <v>315</v>
      </c>
      <c r="B86" t="s">
        <v>0</v>
      </c>
      <c r="C86" t="s">
        <v>2</v>
      </c>
      <c r="D86" t="s">
        <v>11</v>
      </c>
      <c r="E86" t="s">
        <v>2</v>
      </c>
      <c r="F86" t="s">
        <v>126</v>
      </c>
      <c r="G86">
        <v>0</v>
      </c>
      <c r="H86">
        <v>0</v>
      </c>
      <c r="I86" s="43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3.2353600000000003E-2</v>
      </c>
      <c r="U86">
        <v>3.2327099999999998E-2</v>
      </c>
      <c r="V86">
        <v>0</v>
      </c>
      <c r="W86">
        <v>0</v>
      </c>
      <c r="X86" t="s">
        <v>43</v>
      </c>
    </row>
    <row r="87" spans="1:24" x14ac:dyDescent="0.25">
      <c r="A87" t="s">
        <v>315</v>
      </c>
      <c r="B87" t="s">
        <v>0</v>
      </c>
      <c r="C87" t="s">
        <v>2</v>
      </c>
      <c r="D87" t="s">
        <v>11</v>
      </c>
      <c r="E87" t="s">
        <v>2</v>
      </c>
      <c r="F87" t="s">
        <v>127</v>
      </c>
      <c r="G87" s="2">
        <v>0</v>
      </c>
      <c r="H87">
        <v>0</v>
      </c>
      <c r="I87" s="43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3.1520399999999997E-2</v>
      </c>
      <c r="V87">
        <v>0</v>
      </c>
      <c r="W87">
        <v>0</v>
      </c>
      <c r="X87" t="s">
        <v>43</v>
      </c>
    </row>
    <row r="88" spans="1:24" x14ac:dyDescent="0.25">
      <c r="A88" t="s">
        <v>315</v>
      </c>
      <c r="B88" t="s">
        <v>0</v>
      </c>
      <c r="C88" t="s">
        <v>2</v>
      </c>
      <c r="D88" t="s">
        <v>11</v>
      </c>
      <c r="E88" t="s">
        <v>2</v>
      </c>
      <c r="F88" t="s">
        <v>128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t="s">
        <v>43</v>
      </c>
    </row>
    <row r="89" spans="1:24" x14ac:dyDescent="0.25">
      <c r="A89" t="s">
        <v>315</v>
      </c>
      <c r="B89" t="s">
        <v>0</v>
      </c>
      <c r="C89" t="s">
        <v>2</v>
      </c>
      <c r="D89" t="s">
        <v>11</v>
      </c>
      <c r="E89" t="s">
        <v>2</v>
      </c>
      <c r="F89" t="s">
        <v>129</v>
      </c>
      <c r="G89" s="2">
        <v>5.9750000000000005E-4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s="2">
        <v>0</v>
      </c>
      <c r="Q89" s="2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43</v>
      </c>
    </row>
    <row r="90" spans="1:24" x14ac:dyDescent="0.25">
      <c r="A90" t="s">
        <v>315</v>
      </c>
      <c r="B90" t="s">
        <v>0</v>
      </c>
      <c r="C90" t="s">
        <v>2</v>
      </c>
      <c r="D90" t="s">
        <v>11</v>
      </c>
      <c r="E90" t="s">
        <v>2</v>
      </c>
      <c r="F90" t="s">
        <v>130</v>
      </c>
      <c r="G90">
        <v>0</v>
      </c>
      <c r="H90">
        <v>1.6856799999999999E-3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43</v>
      </c>
    </row>
    <row r="91" spans="1:24" x14ac:dyDescent="0.25">
      <c r="A91" t="s">
        <v>315</v>
      </c>
      <c r="B91" t="s">
        <v>0</v>
      </c>
      <c r="C91" t="s">
        <v>2</v>
      </c>
      <c r="D91" t="s">
        <v>11</v>
      </c>
      <c r="E91" t="s">
        <v>2</v>
      </c>
      <c r="F91" t="s">
        <v>131</v>
      </c>
      <c r="G91">
        <v>0</v>
      </c>
      <c r="H91">
        <v>0</v>
      </c>
      <c r="I91">
        <v>3.6211300000000002E-3</v>
      </c>
      <c r="J91">
        <v>3.1894699999999998E-3</v>
      </c>
      <c r="K91">
        <v>2.9605399999999998E-3</v>
      </c>
      <c r="L91" s="60">
        <v>2.6472100000000001E-3</v>
      </c>
      <c r="M91">
        <v>2.2539399999999998E-3</v>
      </c>
      <c r="N91">
        <v>1.8104200000000001E-3</v>
      </c>
      <c r="O91">
        <v>1.3669800000000001E-3</v>
      </c>
      <c r="P91" s="2">
        <v>9.73777E-4</v>
      </c>
      <c r="Q91" s="2">
        <v>6.6046799999999999E-4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43</v>
      </c>
    </row>
    <row r="92" spans="1:24" x14ac:dyDescent="0.25">
      <c r="A92" t="s">
        <v>315</v>
      </c>
      <c r="B92" t="s">
        <v>0</v>
      </c>
      <c r="C92" t="s">
        <v>2</v>
      </c>
      <c r="D92" t="s">
        <v>11</v>
      </c>
      <c r="E92" t="s">
        <v>2</v>
      </c>
      <c r="F92" t="s">
        <v>132</v>
      </c>
      <c r="G92">
        <v>0</v>
      </c>
      <c r="H92">
        <v>0</v>
      </c>
      <c r="I92">
        <v>0</v>
      </c>
      <c r="J92">
        <v>5.8329899999999997E-3</v>
      </c>
      <c r="K92">
        <v>0</v>
      </c>
      <c r="L92" s="60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t="s">
        <v>43</v>
      </c>
    </row>
    <row r="93" spans="1:24" x14ac:dyDescent="0.25">
      <c r="A93" t="s">
        <v>315</v>
      </c>
      <c r="B93" t="s">
        <v>0</v>
      </c>
      <c r="C93" t="s">
        <v>2</v>
      </c>
      <c r="D93" t="s">
        <v>11</v>
      </c>
      <c r="E93" t="s">
        <v>2</v>
      </c>
      <c r="F93" t="s">
        <v>133</v>
      </c>
      <c r="G93">
        <v>0</v>
      </c>
      <c r="H93">
        <v>0</v>
      </c>
      <c r="I93">
        <v>0</v>
      </c>
      <c r="J93">
        <v>0</v>
      </c>
      <c r="K93">
        <v>0</v>
      </c>
      <c r="L93" s="60">
        <v>0.27228599999999997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t="s">
        <v>43</v>
      </c>
    </row>
    <row r="94" spans="1:24" x14ac:dyDescent="0.25">
      <c r="A94" t="s">
        <v>315</v>
      </c>
      <c r="B94" t="s">
        <v>0</v>
      </c>
      <c r="C94" t="s">
        <v>2</v>
      </c>
      <c r="D94" t="s">
        <v>11</v>
      </c>
      <c r="E94" t="s">
        <v>2</v>
      </c>
      <c r="F94" t="s">
        <v>134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0.22481400000000001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t="s">
        <v>43</v>
      </c>
    </row>
    <row r="95" spans="1:24" x14ac:dyDescent="0.25">
      <c r="A95" t="s">
        <v>315</v>
      </c>
      <c r="B95" t="s">
        <v>0</v>
      </c>
      <c r="C95" t="s">
        <v>2</v>
      </c>
      <c r="D95" t="s">
        <v>11</v>
      </c>
      <c r="E95" t="s">
        <v>2</v>
      </c>
      <c r="F95" t="s">
        <v>135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0.22572800000000001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t="s">
        <v>43</v>
      </c>
    </row>
    <row r="96" spans="1:24" x14ac:dyDescent="0.25">
      <c r="A96" t="s">
        <v>315</v>
      </c>
      <c r="B96" t="s">
        <v>0</v>
      </c>
      <c r="C96" t="s">
        <v>2</v>
      </c>
      <c r="D96" t="s">
        <v>11</v>
      </c>
      <c r="E96" t="s">
        <v>2</v>
      </c>
      <c r="F96" t="s">
        <v>136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0.20355500000000001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t="s">
        <v>43</v>
      </c>
    </row>
    <row r="97" spans="1:24" x14ac:dyDescent="0.25">
      <c r="A97" t="s">
        <v>315</v>
      </c>
      <c r="B97" t="s">
        <v>0</v>
      </c>
      <c r="C97" t="s">
        <v>2</v>
      </c>
      <c r="D97" t="s">
        <v>11</v>
      </c>
      <c r="E97" t="s">
        <v>2</v>
      </c>
      <c r="F97" t="s">
        <v>137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0.36010999999999999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t="s">
        <v>43</v>
      </c>
    </row>
    <row r="98" spans="1:24" x14ac:dyDescent="0.25">
      <c r="A98" t="s">
        <v>315</v>
      </c>
      <c r="B98" t="s">
        <v>0</v>
      </c>
      <c r="C98" t="s">
        <v>2</v>
      </c>
      <c r="D98" t="s">
        <v>11</v>
      </c>
      <c r="E98" t="s">
        <v>2</v>
      </c>
      <c r="F98" t="s">
        <v>138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0.41159400000000002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t="s">
        <v>43</v>
      </c>
    </row>
    <row r="99" spans="1:24" x14ac:dyDescent="0.25">
      <c r="A99" t="s">
        <v>315</v>
      </c>
      <c r="B99" t="s">
        <v>0</v>
      </c>
      <c r="C99" t="s">
        <v>2</v>
      </c>
      <c r="D99" t="s">
        <v>11</v>
      </c>
      <c r="E99" t="s">
        <v>2</v>
      </c>
      <c r="F99" t="s">
        <v>139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0.339254</v>
      </c>
      <c r="S99">
        <v>0</v>
      </c>
      <c r="T99">
        <v>0</v>
      </c>
      <c r="U99">
        <v>0</v>
      </c>
      <c r="V99">
        <v>0</v>
      </c>
      <c r="W99">
        <v>0</v>
      </c>
      <c r="X99" t="s">
        <v>43</v>
      </c>
    </row>
    <row r="100" spans="1:24" x14ac:dyDescent="0.25">
      <c r="A100" t="s">
        <v>315</v>
      </c>
      <c r="B100" t="s">
        <v>0</v>
      </c>
      <c r="C100" t="s">
        <v>2</v>
      </c>
      <c r="D100" t="s">
        <v>11</v>
      </c>
      <c r="E100" t="s">
        <v>2</v>
      </c>
      <c r="F100" t="s">
        <v>140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0.37377899999999997</v>
      </c>
      <c r="T100">
        <v>0</v>
      </c>
      <c r="U100">
        <v>0</v>
      </c>
      <c r="V100">
        <v>0</v>
      </c>
      <c r="W100">
        <v>0</v>
      </c>
      <c r="X100" t="s">
        <v>43</v>
      </c>
    </row>
    <row r="101" spans="1:24" x14ac:dyDescent="0.25">
      <c r="A101" t="s">
        <v>315</v>
      </c>
      <c r="B101" t="s">
        <v>0</v>
      </c>
      <c r="C101" t="s">
        <v>2</v>
      </c>
      <c r="D101" t="s">
        <v>11</v>
      </c>
      <c r="E101" t="s">
        <v>2</v>
      </c>
      <c r="F101" t="s">
        <v>141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0.44831100000000002</v>
      </c>
      <c r="U101">
        <v>0</v>
      </c>
      <c r="V101">
        <v>0</v>
      </c>
      <c r="W101">
        <v>0</v>
      </c>
      <c r="X101" t="s">
        <v>43</v>
      </c>
    </row>
    <row r="102" spans="1:24" x14ac:dyDescent="0.25">
      <c r="A102" t="s">
        <v>315</v>
      </c>
      <c r="B102" t="s">
        <v>0</v>
      </c>
      <c r="C102" t="s">
        <v>2</v>
      </c>
      <c r="D102" t="s">
        <v>11</v>
      </c>
      <c r="E102" t="s">
        <v>2</v>
      </c>
      <c r="F102" t="s">
        <v>142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0.39636399999999999</v>
      </c>
      <c r="V102">
        <v>0</v>
      </c>
      <c r="W102">
        <v>0</v>
      </c>
      <c r="X102" t="s">
        <v>43</v>
      </c>
    </row>
    <row r="103" spans="1:24" x14ac:dyDescent="0.25">
      <c r="A103" t="s">
        <v>315</v>
      </c>
      <c r="B103" t="s">
        <v>0</v>
      </c>
      <c r="C103" t="s">
        <v>2</v>
      </c>
      <c r="D103" t="s">
        <v>12</v>
      </c>
      <c r="E103" t="s">
        <v>2</v>
      </c>
      <c r="F103" t="s">
        <v>295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2">
        <v>1.46897E-4</v>
      </c>
      <c r="Q103" s="2">
        <v>3.4580199999999999E-7</v>
      </c>
      <c r="R103" s="2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43</v>
      </c>
    </row>
    <row r="104" spans="1:24" x14ac:dyDescent="0.25">
      <c r="A104" t="s">
        <v>315</v>
      </c>
      <c r="B104" t="s">
        <v>0</v>
      </c>
      <c r="C104" t="s">
        <v>2</v>
      </c>
      <c r="D104" t="s">
        <v>12</v>
      </c>
      <c r="E104" t="s">
        <v>2</v>
      </c>
      <c r="F104" t="s">
        <v>296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2">
        <v>2.0177800000000001E-4</v>
      </c>
      <c r="R104">
        <v>0</v>
      </c>
      <c r="S104" s="2">
        <v>0</v>
      </c>
      <c r="T104">
        <v>0</v>
      </c>
      <c r="U104">
        <v>0</v>
      </c>
      <c r="V104">
        <v>0</v>
      </c>
      <c r="W104">
        <v>0</v>
      </c>
      <c r="X104" t="s">
        <v>43</v>
      </c>
    </row>
    <row r="105" spans="1:24" x14ac:dyDescent="0.25">
      <c r="A105" t="s">
        <v>315</v>
      </c>
      <c r="B105" t="s">
        <v>0</v>
      </c>
      <c r="C105" t="s">
        <v>2</v>
      </c>
      <c r="D105" t="s">
        <v>12</v>
      </c>
      <c r="E105" t="s">
        <v>2</v>
      </c>
      <c r="F105" t="s">
        <v>297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2">
        <v>3.4260599999999999E-6</v>
      </c>
      <c r="S105">
        <v>0</v>
      </c>
      <c r="T105" s="2">
        <v>0</v>
      </c>
      <c r="U105">
        <v>0</v>
      </c>
      <c r="V105">
        <v>0</v>
      </c>
      <c r="W105">
        <v>0</v>
      </c>
      <c r="X105" t="s">
        <v>43</v>
      </c>
    </row>
    <row r="106" spans="1:24" x14ac:dyDescent="0.25">
      <c r="A106" t="s">
        <v>315</v>
      </c>
      <c r="B106" t="s">
        <v>0</v>
      </c>
      <c r="C106" t="s">
        <v>2</v>
      </c>
      <c r="D106" t="s">
        <v>12</v>
      </c>
      <c r="E106" t="s">
        <v>2</v>
      </c>
      <c r="F106" t="s">
        <v>298</v>
      </c>
      <c r="G106">
        <v>0</v>
      </c>
      <c r="H106">
        <v>0</v>
      </c>
      <c r="I106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>
        <v>0</v>
      </c>
      <c r="R106">
        <v>0</v>
      </c>
      <c r="S106" s="2">
        <v>3.5497299999999999E-7</v>
      </c>
      <c r="T106">
        <v>0</v>
      </c>
      <c r="U106">
        <v>0</v>
      </c>
      <c r="V106">
        <v>0</v>
      </c>
      <c r="W106">
        <v>0</v>
      </c>
      <c r="X106" t="s">
        <v>43</v>
      </c>
    </row>
    <row r="107" spans="1:24" x14ac:dyDescent="0.25">
      <c r="A107" t="s">
        <v>315</v>
      </c>
      <c r="B107" t="s">
        <v>0</v>
      </c>
      <c r="C107" t="s">
        <v>2</v>
      </c>
      <c r="D107" t="s">
        <v>12</v>
      </c>
      <c r="E107" t="s">
        <v>2</v>
      </c>
      <c r="F107" t="s">
        <v>299</v>
      </c>
      <c r="G107">
        <v>0</v>
      </c>
      <c r="H107">
        <v>0</v>
      </c>
      <c r="I107">
        <v>0</v>
      </c>
      <c r="J107" s="67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>
        <v>0</v>
      </c>
      <c r="R107">
        <v>0</v>
      </c>
      <c r="S107">
        <v>0</v>
      </c>
      <c r="T107" s="2">
        <v>3.5678899999999999E-8</v>
      </c>
      <c r="U107">
        <v>0</v>
      </c>
      <c r="V107">
        <v>0</v>
      </c>
      <c r="W107">
        <v>0</v>
      </c>
      <c r="X107" t="s">
        <v>43</v>
      </c>
    </row>
    <row r="108" spans="1:24" x14ac:dyDescent="0.25">
      <c r="A108" t="s">
        <v>315</v>
      </c>
      <c r="B108" t="s">
        <v>0</v>
      </c>
      <c r="C108" t="s">
        <v>2</v>
      </c>
      <c r="D108" t="s">
        <v>12</v>
      </c>
      <c r="E108" t="s">
        <v>2</v>
      </c>
      <c r="F108" t="s">
        <v>143</v>
      </c>
      <c r="G108">
        <v>0</v>
      </c>
      <c r="H108">
        <v>0</v>
      </c>
      <c r="I108">
        <v>0</v>
      </c>
      <c r="J108" s="67">
        <v>1.2332700000000001E-4</v>
      </c>
      <c r="K108" s="2">
        <v>1.2018099999999999E-4</v>
      </c>
      <c r="L108" s="2">
        <v>8.7715300000000004E-5</v>
      </c>
      <c r="M108" s="2">
        <v>7.3462799999999997E-5</v>
      </c>
      <c r="N108" s="2">
        <v>4.5322599999999999E-5</v>
      </c>
      <c r="O108" s="2">
        <v>3.5564900000000002E-5</v>
      </c>
      <c r="P108" s="2">
        <v>6.5977999999999997E-6</v>
      </c>
      <c r="Q108" s="2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t="s">
        <v>43</v>
      </c>
    </row>
    <row r="109" spans="1:24" x14ac:dyDescent="0.25">
      <c r="A109" t="s">
        <v>315</v>
      </c>
      <c r="B109" t="s">
        <v>0</v>
      </c>
      <c r="C109" t="s">
        <v>2</v>
      </c>
      <c r="D109" t="s">
        <v>12</v>
      </c>
      <c r="E109" t="s">
        <v>2</v>
      </c>
      <c r="F109" t="s">
        <v>144</v>
      </c>
      <c r="G109">
        <v>0</v>
      </c>
      <c r="H109">
        <v>0</v>
      </c>
      <c r="I109" s="44">
        <v>0</v>
      </c>
      <c r="J109" s="67">
        <v>0</v>
      </c>
      <c r="K109" s="2">
        <v>7.8020299999999996E-5</v>
      </c>
      <c r="L109" s="2">
        <v>5.7650299999999999E-5</v>
      </c>
      <c r="M109" s="2">
        <v>4.9046699999999999E-5</v>
      </c>
      <c r="N109" s="2">
        <v>3.1234700000000001E-5</v>
      </c>
      <c r="O109" s="2">
        <v>2.4787199999999999E-5</v>
      </c>
      <c r="P109" s="2">
        <v>4.7580699999999998E-6</v>
      </c>
      <c r="Q109" s="2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t="s">
        <v>43</v>
      </c>
    </row>
    <row r="110" spans="1:24" x14ac:dyDescent="0.25">
      <c r="A110" t="s">
        <v>315</v>
      </c>
      <c r="B110" t="s">
        <v>0</v>
      </c>
      <c r="C110" t="s">
        <v>2</v>
      </c>
      <c r="D110" t="s">
        <v>12</v>
      </c>
      <c r="E110" t="s">
        <v>2</v>
      </c>
      <c r="F110" t="s">
        <v>145</v>
      </c>
      <c r="G110">
        <v>0</v>
      </c>
      <c r="H110">
        <v>0</v>
      </c>
      <c r="I110" s="44">
        <v>0</v>
      </c>
      <c r="J110" s="67">
        <v>0</v>
      </c>
      <c r="K110" s="2">
        <v>0</v>
      </c>
      <c r="L110" s="2">
        <v>8.2825200000000004E-6</v>
      </c>
      <c r="M110" s="2">
        <v>5.4257700000000002E-6</v>
      </c>
      <c r="N110" s="2">
        <v>3.5470600000000001E-6</v>
      </c>
      <c r="O110" s="2">
        <v>2.8421899999999998E-6</v>
      </c>
      <c r="P110" s="2">
        <v>5.62534E-7</v>
      </c>
      <c r="Q110" s="2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t="s">
        <v>43</v>
      </c>
    </row>
    <row r="111" spans="1:24" x14ac:dyDescent="0.25">
      <c r="A111" t="s">
        <v>315</v>
      </c>
      <c r="B111" t="s">
        <v>0</v>
      </c>
      <c r="C111" t="s">
        <v>2</v>
      </c>
      <c r="D111" t="s">
        <v>12</v>
      </c>
      <c r="E111" t="s">
        <v>2</v>
      </c>
      <c r="F111" t="s">
        <v>146</v>
      </c>
      <c r="G111">
        <v>0</v>
      </c>
      <c r="H111">
        <v>0</v>
      </c>
      <c r="I111" s="44">
        <v>0</v>
      </c>
      <c r="J111" s="67">
        <v>0</v>
      </c>
      <c r="K111" s="2">
        <v>0</v>
      </c>
      <c r="L111" s="2">
        <v>0</v>
      </c>
      <c r="M111" s="2">
        <v>1.14105E-5</v>
      </c>
      <c r="N111" s="2">
        <v>5.2043600000000003E-6</v>
      </c>
      <c r="O111" s="2">
        <v>4.2108999999999998E-6</v>
      </c>
      <c r="P111" s="2">
        <v>8.6063399999999995E-7</v>
      </c>
      <c r="Q111" s="2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 t="s">
        <v>43</v>
      </c>
    </row>
    <row r="112" spans="1:24" x14ac:dyDescent="0.25">
      <c r="A112" t="s">
        <v>315</v>
      </c>
      <c r="B112" t="s">
        <v>0</v>
      </c>
      <c r="C112" t="s">
        <v>2</v>
      </c>
      <c r="D112" t="s">
        <v>12</v>
      </c>
      <c r="E112" t="s">
        <v>2</v>
      </c>
      <c r="F112" t="s">
        <v>147</v>
      </c>
      <c r="G112">
        <v>0</v>
      </c>
      <c r="H112">
        <v>0</v>
      </c>
      <c r="I112" s="44">
        <v>0</v>
      </c>
      <c r="J112" s="67">
        <v>0</v>
      </c>
      <c r="K112" s="2">
        <v>0</v>
      </c>
      <c r="L112" s="2">
        <v>0</v>
      </c>
      <c r="M112" s="2">
        <v>0</v>
      </c>
      <c r="N112" s="2">
        <v>1.8584999999999999E-5</v>
      </c>
      <c r="O112" s="2">
        <v>7.3447500000000003E-6</v>
      </c>
      <c r="P112" s="2">
        <v>1.5523500000000001E-6</v>
      </c>
      <c r="Q112" s="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 t="s">
        <v>43</v>
      </c>
    </row>
    <row r="113" spans="1:24" x14ac:dyDescent="0.25">
      <c r="A113" t="s">
        <v>315</v>
      </c>
      <c r="B113" t="s">
        <v>0</v>
      </c>
      <c r="C113" t="s">
        <v>2</v>
      </c>
      <c r="D113" t="s">
        <v>12</v>
      </c>
      <c r="E113" t="s">
        <v>2</v>
      </c>
      <c r="F113" t="s">
        <v>148</v>
      </c>
      <c r="G113">
        <v>0</v>
      </c>
      <c r="H113">
        <v>0</v>
      </c>
      <c r="I113" s="44">
        <v>0</v>
      </c>
      <c r="J113" s="67">
        <v>0</v>
      </c>
      <c r="K113" s="2">
        <v>0</v>
      </c>
      <c r="L113" s="2">
        <v>0</v>
      </c>
      <c r="M113" s="2">
        <v>0</v>
      </c>
      <c r="N113" s="2">
        <v>0</v>
      </c>
      <c r="O113" s="2">
        <v>2.5842599999999999E-5</v>
      </c>
      <c r="P113" s="2">
        <v>2.34167E-6</v>
      </c>
      <c r="Q113" s="2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 t="s">
        <v>43</v>
      </c>
    </row>
    <row r="114" spans="1:24" x14ac:dyDescent="0.25">
      <c r="A114" t="s">
        <v>315</v>
      </c>
      <c r="B114" t="s">
        <v>0</v>
      </c>
      <c r="C114" t="s">
        <v>2</v>
      </c>
      <c r="D114" t="s">
        <v>12</v>
      </c>
      <c r="E114" t="s">
        <v>2</v>
      </c>
      <c r="F114" t="s">
        <v>149</v>
      </c>
      <c r="G114">
        <v>0</v>
      </c>
      <c r="H114">
        <v>0</v>
      </c>
      <c r="I114" s="44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2.64548E-5</v>
      </c>
      <c r="Q114" s="2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43</v>
      </c>
    </row>
    <row r="115" spans="1:24" x14ac:dyDescent="0.25">
      <c r="A115" t="s">
        <v>315</v>
      </c>
      <c r="B115" t="s">
        <v>0</v>
      </c>
      <c r="C115" t="s">
        <v>2</v>
      </c>
      <c r="D115" t="s">
        <v>12</v>
      </c>
      <c r="E115" t="s">
        <v>2</v>
      </c>
      <c r="F115" t="s">
        <v>150</v>
      </c>
      <c r="G115">
        <v>0</v>
      </c>
      <c r="H115">
        <v>0</v>
      </c>
      <c r="I115" s="44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4.5208899999999999E-7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 t="s">
        <v>43</v>
      </c>
    </row>
    <row r="116" spans="1:24" x14ac:dyDescent="0.25">
      <c r="A116" t="s">
        <v>315</v>
      </c>
      <c r="B116" t="s">
        <v>0</v>
      </c>
      <c r="C116" t="s">
        <v>2</v>
      </c>
      <c r="D116" t="s">
        <v>12</v>
      </c>
      <c r="E116" t="s">
        <v>2</v>
      </c>
      <c r="F116" t="s">
        <v>155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t="s">
        <v>43</v>
      </c>
    </row>
    <row r="117" spans="1:24" x14ac:dyDescent="0.25">
      <c r="A117" t="s">
        <v>315</v>
      </c>
      <c r="B117" t="s">
        <v>0</v>
      </c>
      <c r="C117" t="s">
        <v>2</v>
      </c>
      <c r="D117" t="s">
        <v>12</v>
      </c>
      <c r="E117" t="s">
        <v>2</v>
      </c>
      <c r="F117" t="s">
        <v>156</v>
      </c>
      <c r="G117">
        <v>6.8025999999999998E-3</v>
      </c>
      <c r="H117">
        <v>0</v>
      </c>
      <c r="I117">
        <v>0</v>
      </c>
      <c r="J117">
        <v>0</v>
      </c>
      <c r="K117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t="s">
        <v>43</v>
      </c>
    </row>
    <row r="118" spans="1:24" x14ac:dyDescent="0.25">
      <c r="A118" t="s">
        <v>315</v>
      </c>
      <c r="B118" t="s">
        <v>0</v>
      </c>
      <c r="C118" t="s">
        <v>2</v>
      </c>
      <c r="D118" t="s">
        <v>12</v>
      </c>
      <c r="E118" t="s">
        <v>2</v>
      </c>
      <c r="F118" t="s">
        <v>157</v>
      </c>
      <c r="G118">
        <v>0</v>
      </c>
      <c r="H118">
        <v>1.5734600000000001E-2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s="2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 t="s">
        <v>43</v>
      </c>
    </row>
    <row r="119" spans="1:24" x14ac:dyDescent="0.25">
      <c r="A119" t="s">
        <v>315</v>
      </c>
      <c r="B119" t="s">
        <v>0</v>
      </c>
      <c r="C119" t="s">
        <v>2</v>
      </c>
      <c r="D119" t="s">
        <v>12</v>
      </c>
      <c r="E119" t="s">
        <v>2</v>
      </c>
      <c r="F119" t="s">
        <v>158</v>
      </c>
      <c r="G119">
        <v>0</v>
      </c>
      <c r="H119">
        <v>0</v>
      </c>
      <c r="I119" s="2">
        <v>7.1513499999999999E-3</v>
      </c>
      <c r="J119" s="67">
        <v>4.1784999999999999E-3</v>
      </c>
      <c r="K119" s="68">
        <v>4.3947700000000001E-3</v>
      </c>
      <c r="L119" s="2">
        <v>8.5376500000000004E-4</v>
      </c>
      <c r="M119" s="2">
        <v>4.6534400000000002E-4</v>
      </c>
      <c r="N119" s="2">
        <v>1.5738199999999999E-4</v>
      </c>
      <c r="O119" s="2">
        <v>8.4002299999999994E-5</v>
      </c>
      <c r="P119" s="2">
        <v>8.5758199999999998E-6</v>
      </c>
      <c r="Q119" s="2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43</v>
      </c>
    </row>
    <row r="120" spans="1:24" x14ac:dyDescent="0.25">
      <c r="A120" t="s">
        <v>315</v>
      </c>
      <c r="B120" t="s">
        <v>0</v>
      </c>
      <c r="C120" t="s">
        <v>2</v>
      </c>
      <c r="D120" t="s">
        <v>12</v>
      </c>
      <c r="E120" t="s">
        <v>2</v>
      </c>
      <c r="F120" t="s">
        <v>159</v>
      </c>
      <c r="G120">
        <v>0</v>
      </c>
      <c r="H120">
        <v>0</v>
      </c>
      <c r="I120" s="2">
        <v>0</v>
      </c>
      <c r="J120" s="67">
        <v>6.4288399999999999E-3</v>
      </c>
      <c r="K120" s="67">
        <v>6.3662399999999996E-3</v>
      </c>
      <c r="L120" s="2">
        <v>5.5782799999999997E-3</v>
      </c>
      <c r="M120" s="2">
        <v>5.1228999999999997E-3</v>
      </c>
      <c r="N120" s="2">
        <v>3.9048300000000002E-3</v>
      </c>
      <c r="O120" s="2">
        <v>3.3365999999999999E-3</v>
      </c>
      <c r="P120" s="2">
        <v>8.4097200000000005E-4</v>
      </c>
      <c r="Q120" s="2">
        <v>5.9554700000000003E-9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 t="s">
        <v>43</v>
      </c>
    </row>
    <row r="121" spans="1:24" x14ac:dyDescent="0.25">
      <c r="A121" t="s">
        <v>315</v>
      </c>
      <c r="B121" t="s">
        <v>0</v>
      </c>
      <c r="C121" t="s">
        <v>2</v>
      </c>
      <c r="D121" t="s">
        <v>12</v>
      </c>
      <c r="E121" t="s">
        <v>2</v>
      </c>
      <c r="F121" t="s">
        <v>160</v>
      </c>
      <c r="G121">
        <v>0</v>
      </c>
      <c r="H121">
        <v>0</v>
      </c>
      <c r="I121" s="2">
        <v>0</v>
      </c>
      <c r="J121" s="67">
        <v>0</v>
      </c>
      <c r="K121" s="67">
        <v>2.3727700000000002E-3</v>
      </c>
      <c r="L121" s="2">
        <v>2.0927900000000002E-3</v>
      </c>
      <c r="M121" s="2">
        <v>1.93906E-3</v>
      </c>
      <c r="N121" s="2">
        <v>1.5140799999999999E-3</v>
      </c>
      <c r="O121" s="2">
        <v>1.30865E-3</v>
      </c>
      <c r="P121" s="2">
        <v>3.4740999999999998E-4</v>
      </c>
      <c r="Q121" s="2">
        <v>2.5052E-9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 t="s">
        <v>43</v>
      </c>
    </row>
    <row r="122" spans="1:24" x14ac:dyDescent="0.25">
      <c r="A122" t="s">
        <v>315</v>
      </c>
      <c r="B122" t="s">
        <v>0</v>
      </c>
      <c r="C122" t="s">
        <v>2</v>
      </c>
      <c r="D122" t="s">
        <v>12</v>
      </c>
      <c r="E122" t="s">
        <v>2</v>
      </c>
      <c r="F122" t="s">
        <v>161</v>
      </c>
      <c r="G122">
        <v>0</v>
      </c>
      <c r="H122">
        <v>0</v>
      </c>
      <c r="I122" s="2">
        <v>0</v>
      </c>
      <c r="J122" s="67">
        <v>0</v>
      </c>
      <c r="K122" s="67">
        <v>0</v>
      </c>
      <c r="L122" s="2">
        <v>1.4806500000000001E-4</v>
      </c>
      <c r="M122" s="2">
        <v>1.2403800000000001E-4</v>
      </c>
      <c r="N122" s="2">
        <v>9.9294699999999996E-5</v>
      </c>
      <c r="O122" s="2">
        <v>8.6881399999999998E-5</v>
      </c>
      <c r="P122" s="2">
        <v>2.4477700000000001E-5</v>
      </c>
      <c r="Q122" s="2">
        <v>1.8050799999999999E-10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t="s">
        <v>43</v>
      </c>
    </row>
    <row r="123" spans="1:24" x14ac:dyDescent="0.25">
      <c r="A123" t="s">
        <v>315</v>
      </c>
      <c r="B123" t="s">
        <v>0</v>
      </c>
      <c r="C123" t="s">
        <v>2</v>
      </c>
      <c r="D123" t="s">
        <v>12</v>
      </c>
      <c r="E123" t="s">
        <v>2</v>
      </c>
      <c r="F123" t="s">
        <v>162</v>
      </c>
      <c r="G123">
        <v>0</v>
      </c>
      <c r="H123">
        <v>0</v>
      </c>
      <c r="I123" s="2">
        <v>0</v>
      </c>
      <c r="J123" s="67">
        <v>0</v>
      </c>
      <c r="K123" s="67">
        <v>0</v>
      </c>
      <c r="L123" s="2">
        <v>0</v>
      </c>
      <c r="M123" s="2">
        <v>1.20461E-4</v>
      </c>
      <c r="N123" s="2">
        <v>8.40359E-5</v>
      </c>
      <c r="O123" s="2">
        <v>7.4291500000000005E-5</v>
      </c>
      <c r="P123" s="2">
        <v>2.2079999999999999E-5</v>
      </c>
      <c r="Q123" s="2">
        <v>1.6641100000000001E-10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t="s">
        <v>43</v>
      </c>
    </row>
    <row r="124" spans="1:24" x14ac:dyDescent="0.25">
      <c r="A124" t="s">
        <v>315</v>
      </c>
      <c r="B124" t="s">
        <v>0</v>
      </c>
      <c r="C124" t="s">
        <v>2</v>
      </c>
      <c r="D124" t="s">
        <v>12</v>
      </c>
      <c r="E124" t="s">
        <v>2</v>
      </c>
      <c r="F124" t="s">
        <v>163</v>
      </c>
      <c r="G124">
        <v>0</v>
      </c>
      <c r="H124">
        <v>0</v>
      </c>
      <c r="I124" s="2">
        <v>0</v>
      </c>
      <c r="J124" s="67">
        <v>0</v>
      </c>
      <c r="K124" s="67">
        <v>0</v>
      </c>
      <c r="L124" s="2">
        <v>0</v>
      </c>
      <c r="M124" s="2">
        <v>0</v>
      </c>
      <c r="N124" s="2">
        <v>1.16717E-4</v>
      </c>
      <c r="O124" s="2">
        <v>7.4902900000000004E-5</v>
      </c>
      <c r="P124" s="2">
        <v>2.33322E-5</v>
      </c>
      <c r="Q124" s="2">
        <v>1.7949899999999999E-10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t="s">
        <v>43</v>
      </c>
    </row>
    <row r="125" spans="1:24" x14ac:dyDescent="0.25">
      <c r="A125" t="s">
        <v>315</v>
      </c>
      <c r="B125" t="s">
        <v>0</v>
      </c>
      <c r="C125" t="s">
        <v>2</v>
      </c>
      <c r="D125" t="s">
        <v>12</v>
      </c>
      <c r="E125" t="s">
        <v>2</v>
      </c>
      <c r="F125" t="s">
        <v>164</v>
      </c>
      <c r="G125">
        <v>0</v>
      </c>
      <c r="H125">
        <v>0</v>
      </c>
      <c r="I125" s="2">
        <v>0</v>
      </c>
      <c r="J125" s="67">
        <v>0</v>
      </c>
      <c r="K125" s="67">
        <v>0</v>
      </c>
      <c r="L125" s="2">
        <v>0</v>
      </c>
      <c r="M125" s="2">
        <v>0</v>
      </c>
      <c r="N125" s="2">
        <v>0</v>
      </c>
      <c r="O125" s="2">
        <v>9.8729100000000003E-5</v>
      </c>
      <c r="P125" s="2">
        <v>2.14534E-5</v>
      </c>
      <c r="Q125" s="2">
        <v>1.68712E-10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t="s">
        <v>43</v>
      </c>
    </row>
    <row r="126" spans="1:24" x14ac:dyDescent="0.25">
      <c r="A126" t="s">
        <v>315</v>
      </c>
      <c r="B126" t="s">
        <v>0</v>
      </c>
      <c r="C126" t="s">
        <v>2</v>
      </c>
      <c r="D126" t="s">
        <v>12</v>
      </c>
      <c r="E126" t="s">
        <v>2</v>
      </c>
      <c r="F126" t="s">
        <v>165</v>
      </c>
      <c r="G126">
        <v>0</v>
      </c>
      <c r="H126">
        <v>0</v>
      </c>
      <c r="I126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5.3999699999999997E-5</v>
      </c>
      <c r="Q126" s="2">
        <v>1.02347E-10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 t="s">
        <v>43</v>
      </c>
    </row>
    <row r="127" spans="1:24" x14ac:dyDescent="0.25">
      <c r="A127" t="s">
        <v>315</v>
      </c>
      <c r="B127" t="s">
        <v>0</v>
      </c>
      <c r="C127" t="s">
        <v>2</v>
      </c>
      <c r="D127" t="s">
        <v>12</v>
      </c>
      <c r="E127" t="s">
        <v>2</v>
      </c>
      <c r="F127" t="s">
        <v>166</v>
      </c>
      <c r="G127">
        <v>0</v>
      </c>
      <c r="H127">
        <v>0</v>
      </c>
      <c r="I127">
        <v>0</v>
      </c>
      <c r="J127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1.13846E-7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t="s">
        <v>43</v>
      </c>
    </row>
    <row r="128" spans="1:24" x14ac:dyDescent="0.25">
      <c r="A128" t="s">
        <v>315</v>
      </c>
      <c r="B128" t="s">
        <v>0</v>
      </c>
      <c r="C128" t="s">
        <v>2</v>
      </c>
      <c r="D128" t="s">
        <v>13</v>
      </c>
      <c r="E128" t="s">
        <v>2</v>
      </c>
      <c r="F128" t="s">
        <v>171</v>
      </c>
      <c r="G128">
        <v>0</v>
      </c>
      <c r="H128">
        <v>0</v>
      </c>
      <c r="I128">
        <v>0</v>
      </c>
      <c r="J128" s="2">
        <v>3.8943299999999997E-5</v>
      </c>
      <c r="K128" s="2">
        <v>3.8943299999999997E-5</v>
      </c>
      <c r="L128" s="2">
        <v>3.8943299999999997E-5</v>
      </c>
      <c r="M128" s="2">
        <v>3.8943299999999997E-5</v>
      </c>
      <c r="N128" s="2">
        <v>3.8943299999999997E-5</v>
      </c>
      <c r="O128" s="2">
        <v>0</v>
      </c>
      <c r="P128" s="2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43</v>
      </c>
    </row>
    <row r="129" spans="1:24" x14ac:dyDescent="0.25">
      <c r="A129" t="s">
        <v>315</v>
      </c>
      <c r="B129" t="s">
        <v>0</v>
      </c>
      <c r="C129" t="s">
        <v>2</v>
      </c>
      <c r="D129" t="s">
        <v>13</v>
      </c>
      <c r="E129" t="s">
        <v>2</v>
      </c>
      <c r="F129" t="s">
        <v>172</v>
      </c>
      <c r="G129">
        <v>0</v>
      </c>
      <c r="H129">
        <v>0</v>
      </c>
      <c r="I129">
        <v>0</v>
      </c>
      <c r="J129">
        <v>0</v>
      </c>
      <c r="K129" s="2">
        <v>8.2209099999999995E-4</v>
      </c>
      <c r="L129" s="2">
        <v>8.2209099999999995E-4</v>
      </c>
      <c r="M129" s="2">
        <v>8.2209099999999995E-4</v>
      </c>
      <c r="N129" s="2">
        <v>8.2209099999999995E-4</v>
      </c>
      <c r="O129" s="2">
        <v>8.2209099999999995E-4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 t="s">
        <v>43</v>
      </c>
    </row>
    <row r="130" spans="1:24" x14ac:dyDescent="0.25">
      <c r="A130" t="s">
        <v>315</v>
      </c>
      <c r="B130" t="s">
        <v>0</v>
      </c>
      <c r="C130" t="s">
        <v>2</v>
      </c>
      <c r="D130" t="s">
        <v>13</v>
      </c>
      <c r="E130" t="s">
        <v>2</v>
      </c>
      <c r="F130" t="s">
        <v>173</v>
      </c>
      <c r="G130">
        <v>0</v>
      </c>
      <c r="H130">
        <v>0</v>
      </c>
      <c r="I130">
        <v>0</v>
      </c>
      <c r="J130">
        <v>0</v>
      </c>
      <c r="K130" s="2">
        <v>0</v>
      </c>
      <c r="L130" s="2">
        <v>3.80708E-4</v>
      </c>
      <c r="M130" s="2">
        <v>3.80708E-4</v>
      </c>
      <c r="N130" s="2">
        <v>3.80708E-4</v>
      </c>
      <c r="O130" s="2">
        <v>3.80708E-4</v>
      </c>
      <c r="P130" s="2">
        <v>3.80708E-4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43</v>
      </c>
    </row>
    <row r="131" spans="1:24" x14ac:dyDescent="0.25">
      <c r="A131" t="s">
        <v>315</v>
      </c>
      <c r="B131" t="s">
        <v>0</v>
      </c>
      <c r="C131" t="s">
        <v>2</v>
      </c>
      <c r="D131" t="s">
        <v>13</v>
      </c>
      <c r="E131" t="s">
        <v>2</v>
      </c>
      <c r="F131" t="s">
        <v>174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1.0301900000000001E-3</v>
      </c>
      <c r="N131">
        <v>1.0301900000000001E-3</v>
      </c>
      <c r="O131">
        <v>1.0301900000000001E-3</v>
      </c>
      <c r="P131">
        <v>1.0301900000000001E-3</v>
      </c>
      <c r="Q131">
        <v>1.0301900000000001E-3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t="s">
        <v>43</v>
      </c>
    </row>
    <row r="132" spans="1:24" x14ac:dyDescent="0.25">
      <c r="A132" t="s">
        <v>315</v>
      </c>
      <c r="B132" t="s">
        <v>0</v>
      </c>
      <c r="C132" t="s">
        <v>2</v>
      </c>
      <c r="D132" t="s">
        <v>13</v>
      </c>
      <c r="E132" t="s">
        <v>2</v>
      </c>
      <c r="F132" t="s">
        <v>175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2.4245400000000002E-3</v>
      </c>
      <c r="O132">
        <v>2.4245400000000002E-3</v>
      </c>
      <c r="P132">
        <v>2.4245400000000002E-3</v>
      </c>
      <c r="Q132">
        <v>2.4245400000000002E-3</v>
      </c>
      <c r="R132">
        <v>2.4245400000000002E-3</v>
      </c>
      <c r="S132">
        <v>0</v>
      </c>
      <c r="T132">
        <v>0</v>
      </c>
      <c r="U132">
        <v>0</v>
      </c>
      <c r="V132">
        <v>0</v>
      </c>
      <c r="W132">
        <v>0</v>
      </c>
      <c r="X132" t="s">
        <v>43</v>
      </c>
    </row>
    <row r="133" spans="1:24" x14ac:dyDescent="0.25">
      <c r="A133" t="s">
        <v>315</v>
      </c>
      <c r="B133" t="s">
        <v>0</v>
      </c>
      <c r="C133" t="s">
        <v>2</v>
      </c>
      <c r="D133" t="s">
        <v>13</v>
      </c>
      <c r="E133" t="s">
        <v>2</v>
      </c>
      <c r="F133" t="s">
        <v>176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2.6792600000000001E-3</v>
      </c>
      <c r="P133">
        <v>2.6792600000000001E-3</v>
      </c>
      <c r="Q133">
        <v>2.6792600000000001E-3</v>
      </c>
      <c r="R133">
        <v>2.6792600000000001E-3</v>
      </c>
      <c r="S133">
        <v>2.6792600000000001E-3</v>
      </c>
      <c r="T133">
        <v>0</v>
      </c>
      <c r="U133">
        <v>0</v>
      </c>
      <c r="V133">
        <v>0</v>
      </c>
      <c r="W133">
        <v>0</v>
      </c>
      <c r="X133" t="s">
        <v>43</v>
      </c>
    </row>
    <row r="134" spans="1:24" x14ac:dyDescent="0.25">
      <c r="A134" t="s">
        <v>315</v>
      </c>
      <c r="B134" t="s">
        <v>0</v>
      </c>
      <c r="C134" t="s">
        <v>2</v>
      </c>
      <c r="D134" t="s">
        <v>13</v>
      </c>
      <c r="E134" t="s">
        <v>2</v>
      </c>
      <c r="F134" t="s">
        <v>177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6.8020299999999997E-3</v>
      </c>
      <c r="Q134">
        <v>6.8020299999999997E-3</v>
      </c>
      <c r="R134">
        <v>6.8020299999999997E-3</v>
      </c>
      <c r="S134">
        <v>6.8020299999999997E-3</v>
      </c>
      <c r="T134">
        <v>6.8020299999999997E-3</v>
      </c>
      <c r="U134">
        <v>0</v>
      </c>
      <c r="V134">
        <v>0</v>
      </c>
      <c r="W134">
        <v>0</v>
      </c>
      <c r="X134" t="s">
        <v>43</v>
      </c>
    </row>
    <row r="135" spans="1:24" x14ac:dyDescent="0.25">
      <c r="A135" t="s">
        <v>315</v>
      </c>
      <c r="B135" t="s">
        <v>0</v>
      </c>
      <c r="C135" t="s">
        <v>2</v>
      </c>
      <c r="D135" t="s">
        <v>13</v>
      </c>
      <c r="E135" t="s">
        <v>2</v>
      </c>
      <c r="F135" t="s">
        <v>178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8.4104799999999997E-3</v>
      </c>
      <c r="R135">
        <v>8.4104799999999997E-3</v>
      </c>
      <c r="S135">
        <v>8.4104799999999997E-3</v>
      </c>
      <c r="T135">
        <v>8.4104799999999997E-3</v>
      </c>
      <c r="U135">
        <v>8.4104799999999997E-3</v>
      </c>
      <c r="V135">
        <v>0</v>
      </c>
      <c r="W135">
        <v>0</v>
      </c>
      <c r="X135" t="s">
        <v>43</v>
      </c>
    </row>
    <row r="136" spans="1:24" x14ac:dyDescent="0.25">
      <c r="A136" t="s">
        <v>315</v>
      </c>
      <c r="B136" t="s">
        <v>0</v>
      </c>
      <c r="C136" t="s">
        <v>2</v>
      </c>
      <c r="D136" t="s">
        <v>13</v>
      </c>
      <c r="E136" t="s">
        <v>2</v>
      </c>
      <c r="F136" t="s">
        <v>179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9.5337300000000007E-3</v>
      </c>
      <c r="S136">
        <v>9.5337300000000007E-3</v>
      </c>
      <c r="T136">
        <v>9.5337300000000007E-3</v>
      </c>
      <c r="U136">
        <v>9.5337300000000007E-3</v>
      </c>
      <c r="V136">
        <v>0</v>
      </c>
      <c r="W136">
        <v>0</v>
      </c>
      <c r="X136" t="s">
        <v>43</v>
      </c>
    </row>
    <row r="137" spans="1:24" x14ac:dyDescent="0.25">
      <c r="A137" t="s">
        <v>315</v>
      </c>
      <c r="B137" t="s">
        <v>0</v>
      </c>
      <c r="C137" t="s">
        <v>2</v>
      </c>
      <c r="D137" t="s">
        <v>13</v>
      </c>
      <c r="E137" t="s">
        <v>2</v>
      </c>
      <c r="F137" t="s">
        <v>180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1.2873000000000001E-2</v>
      </c>
      <c r="T137">
        <v>1.2873000000000001E-2</v>
      </c>
      <c r="U137">
        <v>1.2873000000000001E-2</v>
      </c>
      <c r="V137">
        <v>0</v>
      </c>
      <c r="W137">
        <v>0</v>
      </c>
      <c r="X137" t="s">
        <v>43</v>
      </c>
    </row>
    <row r="138" spans="1:24" x14ac:dyDescent="0.25">
      <c r="A138" t="s">
        <v>315</v>
      </c>
      <c r="B138" t="s">
        <v>0</v>
      </c>
      <c r="C138" t="s">
        <v>2</v>
      </c>
      <c r="D138" t="s">
        <v>13</v>
      </c>
      <c r="E138" t="s">
        <v>2</v>
      </c>
      <c r="F138" t="s">
        <v>181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2.0919799999999999E-2</v>
      </c>
      <c r="U138">
        <v>2.0919799999999999E-2</v>
      </c>
      <c r="V138">
        <v>0</v>
      </c>
      <c r="W138">
        <v>0</v>
      </c>
      <c r="X138" t="s">
        <v>43</v>
      </c>
    </row>
    <row r="139" spans="1:24" x14ac:dyDescent="0.25">
      <c r="A139" t="s">
        <v>315</v>
      </c>
      <c r="B139" t="s">
        <v>0</v>
      </c>
      <c r="C139" t="s">
        <v>2</v>
      </c>
      <c r="D139" t="s">
        <v>13</v>
      </c>
      <c r="E139" t="s">
        <v>2</v>
      </c>
      <c r="F139" t="s">
        <v>182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2.1515200000000002E-2</v>
      </c>
      <c r="V139">
        <v>0</v>
      </c>
      <c r="W139">
        <v>0</v>
      </c>
      <c r="X139" t="s">
        <v>43</v>
      </c>
    </row>
    <row r="140" spans="1:24" x14ac:dyDescent="0.25">
      <c r="A140" t="s">
        <v>315</v>
      </c>
      <c r="B140" t="s">
        <v>0</v>
      </c>
      <c r="C140" t="s">
        <v>2</v>
      </c>
      <c r="D140" t="s">
        <v>13</v>
      </c>
      <c r="E140" t="s">
        <v>2</v>
      </c>
      <c r="F140" t="s">
        <v>183</v>
      </c>
      <c r="G140">
        <v>0</v>
      </c>
      <c r="H140">
        <v>0</v>
      </c>
      <c r="I140">
        <v>0</v>
      </c>
      <c r="J140">
        <v>0</v>
      </c>
      <c r="K140">
        <v>0</v>
      </c>
      <c r="L140" s="2">
        <v>7.6537799999999998E-6</v>
      </c>
      <c r="M140" s="2">
        <v>7.6537799999999998E-6</v>
      </c>
      <c r="N140" s="2">
        <v>7.6537799999999998E-6</v>
      </c>
      <c r="O140" s="2">
        <v>7.6537799999999998E-6</v>
      </c>
      <c r="P140" s="2">
        <v>7.6537799999999998E-6</v>
      </c>
      <c r="Q140" s="2">
        <v>0</v>
      </c>
      <c r="R140" s="2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 t="s">
        <v>43</v>
      </c>
    </row>
    <row r="141" spans="1:24" x14ac:dyDescent="0.25">
      <c r="A141" t="s">
        <v>315</v>
      </c>
      <c r="B141" t="s">
        <v>0</v>
      </c>
      <c r="C141" t="s">
        <v>2</v>
      </c>
      <c r="D141" t="s">
        <v>13</v>
      </c>
      <c r="E141" t="s">
        <v>2</v>
      </c>
      <c r="F141" t="s">
        <v>184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 s="2">
        <v>2.6360399999999999E-5</v>
      </c>
      <c r="N141" s="2">
        <v>2.6360399999999999E-5</v>
      </c>
      <c r="O141" s="2">
        <v>2.6360399999999999E-5</v>
      </c>
      <c r="P141" s="2">
        <v>2.6360399999999999E-5</v>
      </c>
      <c r="Q141" s="2">
        <v>2.6360399999999999E-5</v>
      </c>
      <c r="R141" s="2">
        <v>0</v>
      </c>
      <c r="S141" s="2">
        <v>0</v>
      </c>
      <c r="T141">
        <v>0</v>
      </c>
      <c r="U141">
        <v>0</v>
      </c>
      <c r="V141">
        <v>0</v>
      </c>
      <c r="W141">
        <v>0</v>
      </c>
      <c r="X141" t="s">
        <v>43</v>
      </c>
    </row>
    <row r="142" spans="1:24" x14ac:dyDescent="0.25">
      <c r="A142" t="s">
        <v>315</v>
      </c>
      <c r="B142" t="s">
        <v>0</v>
      </c>
      <c r="C142" t="s">
        <v>2</v>
      </c>
      <c r="D142" t="s">
        <v>13</v>
      </c>
      <c r="E142" t="s">
        <v>2</v>
      </c>
      <c r="F142" t="s">
        <v>185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 s="2">
        <v>6.4812899999999997E-5</v>
      </c>
      <c r="O142" s="2">
        <v>6.4812899999999997E-5</v>
      </c>
      <c r="P142" s="2">
        <v>6.4812899999999997E-5</v>
      </c>
      <c r="Q142" s="2">
        <v>6.4812899999999997E-5</v>
      </c>
      <c r="R142" s="2">
        <v>6.4812899999999997E-5</v>
      </c>
      <c r="S142" s="2">
        <v>0</v>
      </c>
      <c r="T142" s="2">
        <v>0</v>
      </c>
      <c r="U142">
        <v>0</v>
      </c>
      <c r="V142">
        <v>0</v>
      </c>
      <c r="W142">
        <v>0</v>
      </c>
      <c r="X142" t="s">
        <v>43</v>
      </c>
    </row>
    <row r="143" spans="1:24" x14ac:dyDescent="0.25">
      <c r="A143" t="s">
        <v>315</v>
      </c>
      <c r="B143" t="s">
        <v>0</v>
      </c>
      <c r="C143" t="s">
        <v>2</v>
      </c>
      <c r="D143" t="s">
        <v>13</v>
      </c>
      <c r="E143" t="s">
        <v>2</v>
      </c>
      <c r="F143" t="s">
        <v>186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s="2">
        <v>8.0485499999999994E-5</v>
      </c>
      <c r="P143" s="2">
        <v>8.0485499999999994E-5</v>
      </c>
      <c r="Q143" s="2">
        <v>8.0485499999999994E-5</v>
      </c>
      <c r="R143" s="2">
        <v>8.0485499999999994E-5</v>
      </c>
      <c r="S143" s="2">
        <v>8.0485499999999994E-5</v>
      </c>
      <c r="T143" s="2">
        <v>0</v>
      </c>
      <c r="U143" s="2">
        <v>0</v>
      </c>
      <c r="V143">
        <v>0</v>
      </c>
      <c r="W143">
        <v>0</v>
      </c>
      <c r="X143" t="s">
        <v>43</v>
      </c>
    </row>
    <row r="144" spans="1:24" x14ac:dyDescent="0.25">
      <c r="A144" t="s">
        <v>315</v>
      </c>
      <c r="B144" t="s">
        <v>0</v>
      </c>
      <c r="C144" t="s">
        <v>2</v>
      </c>
      <c r="D144" t="s">
        <v>13</v>
      </c>
      <c r="E144" t="s">
        <v>2</v>
      </c>
      <c r="F144" t="s">
        <v>187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s="2">
        <v>2.3171300000000001E-4</v>
      </c>
      <c r="Q144" s="2">
        <v>2.3171300000000001E-4</v>
      </c>
      <c r="R144" s="2">
        <v>2.3171300000000001E-4</v>
      </c>
      <c r="S144" s="2">
        <v>2.3171300000000001E-4</v>
      </c>
      <c r="T144" s="2">
        <v>2.3171300000000001E-4</v>
      </c>
      <c r="U144" s="2">
        <v>0</v>
      </c>
      <c r="V144">
        <v>0</v>
      </c>
      <c r="W144">
        <v>0</v>
      </c>
      <c r="X144" t="s">
        <v>43</v>
      </c>
    </row>
    <row r="145" spans="1:24" x14ac:dyDescent="0.25">
      <c r="A145" t="s">
        <v>315</v>
      </c>
      <c r="B145" t="s">
        <v>0</v>
      </c>
      <c r="C145" t="s">
        <v>2</v>
      </c>
      <c r="D145" t="s">
        <v>13</v>
      </c>
      <c r="E145" t="s">
        <v>2</v>
      </c>
      <c r="F145" t="s">
        <v>188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2">
        <v>3.5230400000000001E-4</v>
      </c>
      <c r="R145" s="2">
        <v>3.5230400000000001E-4</v>
      </c>
      <c r="S145" s="2">
        <v>3.5230400000000001E-4</v>
      </c>
      <c r="T145" s="2">
        <v>3.5230400000000001E-4</v>
      </c>
      <c r="U145" s="2">
        <v>3.5230400000000001E-4</v>
      </c>
      <c r="V145">
        <v>0</v>
      </c>
      <c r="W145">
        <v>0</v>
      </c>
      <c r="X145" t="s">
        <v>43</v>
      </c>
    </row>
    <row r="146" spans="1:24" x14ac:dyDescent="0.25">
      <c r="A146" t="s">
        <v>315</v>
      </c>
      <c r="B146" t="s">
        <v>0</v>
      </c>
      <c r="C146" t="s">
        <v>2</v>
      </c>
      <c r="D146" t="s">
        <v>13</v>
      </c>
      <c r="E146" t="s">
        <v>2</v>
      </c>
      <c r="F146" t="s">
        <v>189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2">
        <v>3.8585099999999999E-4</v>
      </c>
      <c r="S146" s="2">
        <v>3.8585099999999999E-4</v>
      </c>
      <c r="T146" s="2">
        <v>3.8585099999999999E-4</v>
      </c>
      <c r="U146" s="2">
        <v>3.8585099999999999E-4</v>
      </c>
      <c r="V146">
        <v>0</v>
      </c>
      <c r="W146">
        <v>0</v>
      </c>
      <c r="X146" t="s">
        <v>43</v>
      </c>
    </row>
    <row r="147" spans="1:24" x14ac:dyDescent="0.25">
      <c r="A147" t="s">
        <v>315</v>
      </c>
      <c r="B147" t="s">
        <v>0</v>
      </c>
      <c r="C147" t="s">
        <v>2</v>
      </c>
      <c r="D147" t="s">
        <v>13</v>
      </c>
      <c r="E147" t="s">
        <v>2</v>
      </c>
      <c r="F147" t="s">
        <v>190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2">
        <v>4.9913500000000005E-4</v>
      </c>
      <c r="T147" s="2">
        <v>4.9913500000000005E-4</v>
      </c>
      <c r="U147" s="2">
        <v>4.9913500000000005E-4</v>
      </c>
      <c r="V147">
        <v>0</v>
      </c>
      <c r="W147">
        <v>0</v>
      </c>
      <c r="X147" t="s">
        <v>43</v>
      </c>
    </row>
    <row r="148" spans="1:24" x14ac:dyDescent="0.25">
      <c r="A148" t="s">
        <v>315</v>
      </c>
      <c r="B148" t="s">
        <v>0</v>
      </c>
      <c r="C148" t="s">
        <v>2</v>
      </c>
      <c r="D148" t="s">
        <v>13</v>
      </c>
      <c r="E148" t="s">
        <v>2</v>
      </c>
      <c r="F148" t="s">
        <v>191</v>
      </c>
      <c r="G148">
        <v>0</v>
      </c>
      <c r="H148" s="2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2">
        <v>7.6432500000000005E-4</v>
      </c>
      <c r="U148" s="2">
        <v>7.6432500000000005E-4</v>
      </c>
      <c r="V148">
        <v>0</v>
      </c>
      <c r="W148">
        <v>0</v>
      </c>
      <c r="X148" t="s">
        <v>43</v>
      </c>
    </row>
    <row r="149" spans="1:24" x14ac:dyDescent="0.25">
      <c r="A149" t="s">
        <v>315</v>
      </c>
      <c r="B149" t="s">
        <v>0</v>
      </c>
      <c r="C149" t="s">
        <v>2</v>
      </c>
      <c r="D149" t="s">
        <v>13</v>
      </c>
      <c r="E149" t="s">
        <v>2</v>
      </c>
      <c r="F149" t="s">
        <v>192</v>
      </c>
      <c r="G149">
        <v>0</v>
      </c>
      <c r="H149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s="2">
        <v>8.0639199999999996E-4</v>
      </c>
      <c r="V149">
        <v>0</v>
      </c>
      <c r="W149">
        <v>0</v>
      </c>
      <c r="X149" t="s">
        <v>43</v>
      </c>
    </row>
    <row r="150" spans="1:24" x14ac:dyDescent="0.25">
      <c r="A150" t="s">
        <v>315</v>
      </c>
      <c r="B150" t="s">
        <v>0</v>
      </c>
      <c r="C150" t="s">
        <v>2</v>
      </c>
      <c r="D150" t="s">
        <v>13</v>
      </c>
      <c r="E150" t="s">
        <v>2</v>
      </c>
      <c r="F150" t="s">
        <v>193</v>
      </c>
      <c r="G150">
        <v>0</v>
      </c>
      <c r="H150" s="2">
        <v>1.8000900000000001E-6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 t="s">
        <v>43</v>
      </c>
    </row>
    <row r="151" spans="1:24" x14ac:dyDescent="0.25">
      <c r="A151" t="s">
        <v>315</v>
      </c>
      <c r="B151" t="s">
        <v>0</v>
      </c>
      <c r="C151" t="s">
        <v>2</v>
      </c>
      <c r="D151" t="s">
        <v>13</v>
      </c>
      <c r="E151" t="s">
        <v>2</v>
      </c>
      <c r="F151" t="s">
        <v>194</v>
      </c>
      <c r="G151">
        <v>0</v>
      </c>
      <c r="H151">
        <v>0</v>
      </c>
      <c r="I151" s="2">
        <v>4.0338600000000002E-6</v>
      </c>
      <c r="J151" s="2">
        <v>4.0338600000000002E-6</v>
      </c>
      <c r="K151" s="44">
        <v>4.0338600000000002E-6</v>
      </c>
      <c r="L151" s="2">
        <v>4.0338600000000002E-6</v>
      </c>
      <c r="M151" s="2">
        <v>4.0338600000000002E-6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 t="s">
        <v>43</v>
      </c>
    </row>
    <row r="152" spans="1:24" x14ac:dyDescent="0.25">
      <c r="A152" t="s">
        <v>315</v>
      </c>
      <c r="B152" t="s">
        <v>0</v>
      </c>
      <c r="C152" t="s">
        <v>2</v>
      </c>
      <c r="D152" t="s">
        <v>13</v>
      </c>
      <c r="E152" t="s">
        <v>2</v>
      </c>
      <c r="F152" t="s">
        <v>195</v>
      </c>
      <c r="G152">
        <v>0</v>
      </c>
      <c r="H152">
        <v>0</v>
      </c>
      <c r="I152">
        <v>0</v>
      </c>
      <c r="J152">
        <v>7.7512500000000003E-3</v>
      </c>
      <c r="K152" s="43">
        <v>7.7512500000000003E-3</v>
      </c>
      <c r="L152">
        <v>7.7512500000000003E-3</v>
      </c>
      <c r="M152">
        <v>7.7512500000000003E-3</v>
      </c>
      <c r="N152">
        <v>7.7512500000000003E-3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 t="s">
        <v>43</v>
      </c>
    </row>
    <row r="153" spans="1:24" x14ac:dyDescent="0.25">
      <c r="A153" t="s">
        <v>315</v>
      </c>
      <c r="B153" t="s">
        <v>0</v>
      </c>
      <c r="C153" t="s">
        <v>2</v>
      </c>
      <c r="D153" t="s">
        <v>13</v>
      </c>
      <c r="E153" t="s">
        <v>2</v>
      </c>
      <c r="F153" t="s">
        <v>196</v>
      </c>
      <c r="G153">
        <v>0</v>
      </c>
      <c r="H153">
        <v>0</v>
      </c>
      <c r="I153">
        <v>0</v>
      </c>
      <c r="J153">
        <v>0</v>
      </c>
      <c r="K153" s="43">
        <v>7.8205199999999992E-3</v>
      </c>
      <c r="L153">
        <v>7.8205199999999992E-3</v>
      </c>
      <c r="M153">
        <v>7.8205199999999992E-3</v>
      </c>
      <c r="N153">
        <v>7.8205199999999992E-3</v>
      </c>
      <c r="O153">
        <v>7.8205199999999992E-3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 t="s">
        <v>43</v>
      </c>
    </row>
    <row r="154" spans="1:24" x14ac:dyDescent="0.25">
      <c r="A154" t="s">
        <v>315</v>
      </c>
      <c r="B154" t="s">
        <v>0</v>
      </c>
      <c r="C154" t="s">
        <v>2</v>
      </c>
      <c r="D154" t="s">
        <v>13</v>
      </c>
      <c r="E154" t="s">
        <v>2</v>
      </c>
      <c r="F154" t="s">
        <v>197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0.14277200000000001</v>
      </c>
      <c r="M154">
        <v>0.14277200000000001</v>
      </c>
      <c r="N154">
        <v>0.14277200000000001</v>
      </c>
      <c r="O154">
        <v>0.14277200000000001</v>
      </c>
      <c r="P154">
        <v>0.14277200000000001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 t="s">
        <v>43</v>
      </c>
    </row>
    <row r="155" spans="1:24" x14ac:dyDescent="0.25">
      <c r="A155" t="s">
        <v>315</v>
      </c>
      <c r="B155" t="s">
        <v>0</v>
      </c>
      <c r="C155" t="s">
        <v>2</v>
      </c>
      <c r="D155" t="s">
        <v>13</v>
      </c>
      <c r="E155" t="s">
        <v>2</v>
      </c>
      <c r="F155" t="s">
        <v>198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0.31008799999999997</v>
      </c>
      <c r="N155">
        <v>0.31008799999999997</v>
      </c>
      <c r="O155">
        <v>0.31008799999999997</v>
      </c>
      <c r="P155">
        <v>0.31008799999999997</v>
      </c>
      <c r="Q155">
        <v>0.31008799999999997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 t="s">
        <v>43</v>
      </c>
    </row>
    <row r="156" spans="1:24" x14ac:dyDescent="0.25">
      <c r="A156" t="s">
        <v>315</v>
      </c>
      <c r="B156" t="s">
        <v>0</v>
      </c>
      <c r="C156" t="s">
        <v>2</v>
      </c>
      <c r="D156" t="s">
        <v>13</v>
      </c>
      <c r="E156" t="s">
        <v>2</v>
      </c>
      <c r="F156" t="s">
        <v>199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0.57348100000000002</v>
      </c>
      <c r="O156">
        <v>0.57348100000000002</v>
      </c>
      <c r="P156">
        <v>0.57348100000000002</v>
      </c>
      <c r="Q156">
        <v>0.57348100000000002</v>
      </c>
      <c r="R156">
        <v>0.57348100000000002</v>
      </c>
      <c r="S156">
        <v>0</v>
      </c>
      <c r="T156">
        <v>0</v>
      </c>
      <c r="U156">
        <v>0</v>
      </c>
      <c r="V156">
        <v>0</v>
      </c>
      <c r="W156">
        <v>0</v>
      </c>
      <c r="X156" t="s">
        <v>43</v>
      </c>
    </row>
    <row r="157" spans="1:24" x14ac:dyDescent="0.25">
      <c r="A157" t="s">
        <v>315</v>
      </c>
      <c r="B157" t="s">
        <v>0</v>
      </c>
      <c r="C157" t="s">
        <v>2</v>
      </c>
      <c r="D157" t="s">
        <v>13</v>
      </c>
      <c r="E157" t="s">
        <v>2</v>
      </c>
      <c r="F157" t="s">
        <v>200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0.54341300000000003</v>
      </c>
      <c r="P157">
        <v>0.54341300000000003</v>
      </c>
      <c r="Q157">
        <v>0.54341300000000003</v>
      </c>
      <c r="R157">
        <v>0.54341300000000003</v>
      </c>
      <c r="S157">
        <v>0.54341300000000003</v>
      </c>
      <c r="T157">
        <v>0</v>
      </c>
      <c r="U157">
        <v>0</v>
      </c>
      <c r="V157">
        <v>0</v>
      </c>
      <c r="W157">
        <v>0</v>
      </c>
      <c r="X157" t="s">
        <v>43</v>
      </c>
    </row>
    <row r="158" spans="1:24" x14ac:dyDescent="0.25">
      <c r="A158" t="s">
        <v>315</v>
      </c>
      <c r="B158" t="s">
        <v>0</v>
      </c>
      <c r="C158" t="s">
        <v>2</v>
      </c>
      <c r="D158" t="s">
        <v>13</v>
      </c>
      <c r="E158" t="s">
        <v>2</v>
      </c>
      <c r="F158" t="s">
        <v>201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0.81132899999999997</v>
      </c>
      <c r="Q158">
        <v>0.81132899999999997</v>
      </c>
      <c r="R158">
        <v>0.81132899999999997</v>
      </c>
      <c r="S158">
        <v>0.81132899999999997</v>
      </c>
      <c r="T158">
        <v>0.81132899999999997</v>
      </c>
      <c r="U158">
        <v>0</v>
      </c>
      <c r="V158">
        <v>0</v>
      </c>
      <c r="W158">
        <v>0</v>
      </c>
      <c r="X158" t="s">
        <v>43</v>
      </c>
    </row>
    <row r="159" spans="1:24" x14ac:dyDescent="0.25">
      <c r="A159" t="s">
        <v>315</v>
      </c>
      <c r="B159" t="s">
        <v>0</v>
      </c>
      <c r="C159" t="s">
        <v>2</v>
      </c>
      <c r="D159" t="s">
        <v>13</v>
      </c>
      <c r="E159" t="s">
        <v>2</v>
      </c>
      <c r="F159" t="s">
        <v>202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0.96878699999999995</v>
      </c>
      <c r="R159">
        <v>0.96878699999999995</v>
      </c>
      <c r="S159">
        <v>0.96878699999999995</v>
      </c>
      <c r="T159">
        <v>0.96878699999999995</v>
      </c>
      <c r="U159">
        <v>0.96878699999999995</v>
      </c>
      <c r="V159">
        <v>0</v>
      </c>
      <c r="W159">
        <v>0</v>
      </c>
      <c r="X159" t="s">
        <v>43</v>
      </c>
    </row>
    <row r="160" spans="1:24" x14ac:dyDescent="0.25">
      <c r="A160" t="s">
        <v>315</v>
      </c>
      <c r="B160" t="s">
        <v>0</v>
      </c>
      <c r="C160" t="s">
        <v>2</v>
      </c>
      <c r="D160" t="s">
        <v>13</v>
      </c>
      <c r="E160" t="s">
        <v>2</v>
      </c>
      <c r="F160" t="s">
        <v>203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0.77046000000000003</v>
      </c>
      <c r="S160">
        <v>0.77046000000000003</v>
      </c>
      <c r="T160">
        <v>0.77046000000000003</v>
      </c>
      <c r="U160">
        <v>0.77046000000000003</v>
      </c>
      <c r="V160">
        <v>0</v>
      </c>
      <c r="W160">
        <v>0</v>
      </c>
      <c r="X160" t="s">
        <v>43</v>
      </c>
    </row>
    <row r="161" spans="1:24" x14ac:dyDescent="0.25">
      <c r="A161" t="s">
        <v>315</v>
      </c>
      <c r="B161" t="s">
        <v>0</v>
      </c>
      <c r="C161" t="s">
        <v>2</v>
      </c>
      <c r="D161" t="s">
        <v>13</v>
      </c>
      <c r="E161" t="s">
        <v>2</v>
      </c>
      <c r="F161" t="s">
        <v>204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0.90222000000000002</v>
      </c>
      <c r="T161">
        <v>0.90222000000000002</v>
      </c>
      <c r="U161">
        <v>0.90222000000000002</v>
      </c>
      <c r="V161">
        <v>0</v>
      </c>
      <c r="W161">
        <v>0</v>
      </c>
      <c r="X161" t="s">
        <v>43</v>
      </c>
    </row>
    <row r="162" spans="1:24" x14ac:dyDescent="0.25">
      <c r="A162" t="s">
        <v>315</v>
      </c>
      <c r="B162" t="s">
        <v>0</v>
      </c>
      <c r="C162" t="s">
        <v>2</v>
      </c>
      <c r="D162" t="s">
        <v>13</v>
      </c>
      <c r="E162" t="s">
        <v>2</v>
      </c>
      <c r="F162" t="s">
        <v>205</v>
      </c>
      <c r="G162">
        <v>0</v>
      </c>
      <c r="H162">
        <v>0</v>
      </c>
      <c r="I162">
        <v>0</v>
      </c>
      <c r="J162" s="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1.0046299999999999</v>
      </c>
      <c r="U162">
        <v>1.0046299999999999</v>
      </c>
      <c r="V162">
        <v>0</v>
      </c>
      <c r="W162">
        <v>0</v>
      </c>
      <c r="X162" t="s">
        <v>43</v>
      </c>
    </row>
    <row r="163" spans="1:24" x14ac:dyDescent="0.25">
      <c r="A163" t="s">
        <v>315</v>
      </c>
      <c r="B163" t="s">
        <v>0</v>
      </c>
      <c r="C163" t="s">
        <v>2</v>
      </c>
      <c r="D163" t="s">
        <v>13</v>
      </c>
      <c r="E163" t="s">
        <v>2</v>
      </c>
      <c r="F163" t="s">
        <v>206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0.901644</v>
      </c>
      <c r="V163">
        <v>0</v>
      </c>
      <c r="W163">
        <v>0</v>
      </c>
      <c r="X163" t="s">
        <v>43</v>
      </c>
    </row>
    <row r="164" spans="1:24" x14ac:dyDescent="0.25">
      <c r="A164" t="s">
        <v>315</v>
      </c>
      <c r="B164" t="s">
        <v>0</v>
      </c>
      <c r="C164" t="s">
        <v>2</v>
      </c>
      <c r="D164" t="s">
        <v>13</v>
      </c>
      <c r="E164" t="s">
        <v>2</v>
      </c>
      <c r="F164" t="s">
        <v>207</v>
      </c>
      <c r="G164">
        <v>0</v>
      </c>
      <c r="H164">
        <v>0</v>
      </c>
      <c r="I164">
        <v>0</v>
      </c>
      <c r="J164" s="2">
        <v>2.0428500000000001E-7</v>
      </c>
      <c r="K164" s="2">
        <v>2.0428500000000001E-7</v>
      </c>
      <c r="L164" s="2">
        <v>2.0428500000000001E-7</v>
      </c>
      <c r="M164" s="2">
        <v>2.0428500000000001E-7</v>
      </c>
      <c r="N164" s="2">
        <v>2.0428500000000001E-7</v>
      </c>
      <c r="O164" s="2">
        <v>0</v>
      </c>
      <c r="P164" s="2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t="s">
        <v>43</v>
      </c>
    </row>
    <row r="165" spans="1:24" x14ac:dyDescent="0.25">
      <c r="A165" t="s">
        <v>315</v>
      </c>
      <c r="B165" t="s">
        <v>0</v>
      </c>
      <c r="C165" t="s">
        <v>2</v>
      </c>
      <c r="D165" t="s">
        <v>13</v>
      </c>
      <c r="E165" t="s">
        <v>2</v>
      </c>
      <c r="F165" t="s">
        <v>208</v>
      </c>
      <c r="G165">
        <v>0</v>
      </c>
      <c r="H165">
        <v>0</v>
      </c>
      <c r="I165">
        <v>0</v>
      </c>
      <c r="J165">
        <v>0</v>
      </c>
      <c r="K165" s="2">
        <v>5.4743299999999998E-6</v>
      </c>
      <c r="L165" s="2">
        <v>5.4743299999999998E-6</v>
      </c>
      <c r="M165" s="2">
        <v>5.4743299999999998E-6</v>
      </c>
      <c r="N165" s="2">
        <v>5.4743299999999998E-6</v>
      </c>
      <c r="O165" s="2">
        <v>5.4743299999999998E-6</v>
      </c>
      <c r="P165" s="2">
        <v>0</v>
      </c>
      <c r="Q165" s="2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 t="s">
        <v>43</v>
      </c>
    </row>
    <row r="166" spans="1:24" x14ac:dyDescent="0.25">
      <c r="A166" t="s">
        <v>315</v>
      </c>
      <c r="B166" t="s">
        <v>0</v>
      </c>
      <c r="C166" t="s">
        <v>2</v>
      </c>
      <c r="D166" t="s">
        <v>13</v>
      </c>
      <c r="E166" t="s">
        <v>2</v>
      </c>
      <c r="F166" t="s">
        <v>209</v>
      </c>
      <c r="G166">
        <v>0</v>
      </c>
      <c r="H166">
        <v>0</v>
      </c>
      <c r="I166">
        <v>0</v>
      </c>
      <c r="J166">
        <v>0</v>
      </c>
      <c r="K166">
        <v>0</v>
      </c>
      <c r="L166" s="2">
        <v>5.8706899999999995E-7</v>
      </c>
      <c r="M166" s="2">
        <v>5.8706899999999995E-7</v>
      </c>
      <c r="N166" s="2">
        <v>5.8706899999999995E-7</v>
      </c>
      <c r="O166" s="2">
        <v>5.8706899999999995E-7</v>
      </c>
      <c r="P166" s="2">
        <v>5.8706899999999995E-7</v>
      </c>
      <c r="Q166" s="2">
        <v>0</v>
      </c>
      <c r="R166" s="2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 t="s">
        <v>43</v>
      </c>
    </row>
    <row r="167" spans="1:24" x14ac:dyDescent="0.25">
      <c r="A167" t="s">
        <v>315</v>
      </c>
      <c r="B167" t="s">
        <v>0</v>
      </c>
      <c r="C167" t="s">
        <v>2</v>
      </c>
      <c r="D167" t="s">
        <v>13</v>
      </c>
      <c r="E167" t="s">
        <v>2</v>
      </c>
      <c r="F167" t="s">
        <v>210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 s="2">
        <v>9.0244299999999995E-7</v>
      </c>
      <c r="N167" s="2">
        <v>9.0244299999999995E-7</v>
      </c>
      <c r="O167" s="2">
        <v>9.0244299999999995E-7</v>
      </c>
      <c r="P167" s="2">
        <v>9.0244299999999995E-7</v>
      </c>
      <c r="Q167" s="2">
        <v>9.0244299999999995E-7</v>
      </c>
      <c r="R167" s="2">
        <v>0</v>
      </c>
      <c r="S167" s="2">
        <v>0</v>
      </c>
      <c r="T167">
        <v>0</v>
      </c>
      <c r="U167">
        <v>0</v>
      </c>
      <c r="V167">
        <v>0</v>
      </c>
      <c r="W167">
        <v>0</v>
      </c>
      <c r="X167" t="s">
        <v>43</v>
      </c>
    </row>
    <row r="168" spans="1:24" x14ac:dyDescent="0.25">
      <c r="A168" t="s">
        <v>315</v>
      </c>
      <c r="B168" t="s">
        <v>0</v>
      </c>
      <c r="C168" t="s">
        <v>2</v>
      </c>
      <c r="D168" t="s">
        <v>13</v>
      </c>
      <c r="E168" t="s">
        <v>2</v>
      </c>
      <c r="F168" t="s">
        <v>211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 s="2">
        <v>1.3550599999999999E-6</v>
      </c>
      <c r="O168" s="2">
        <v>1.3550599999999999E-6</v>
      </c>
      <c r="P168" s="2">
        <v>1.3550599999999999E-6</v>
      </c>
      <c r="Q168" s="2">
        <v>1.3550599999999999E-6</v>
      </c>
      <c r="R168" s="2">
        <v>1.3550599999999999E-6</v>
      </c>
      <c r="S168" s="2">
        <v>0</v>
      </c>
      <c r="T168" s="2">
        <v>0</v>
      </c>
      <c r="U168">
        <v>0</v>
      </c>
      <c r="V168">
        <v>0</v>
      </c>
      <c r="W168">
        <v>0</v>
      </c>
      <c r="X168" t="s">
        <v>43</v>
      </c>
    </row>
    <row r="169" spans="1:24" x14ac:dyDescent="0.25">
      <c r="A169" t="s">
        <v>315</v>
      </c>
      <c r="B169" t="s">
        <v>0</v>
      </c>
      <c r="C169" t="s">
        <v>2</v>
      </c>
      <c r="D169" t="s">
        <v>13</v>
      </c>
      <c r="E169" t="s">
        <v>2</v>
      </c>
      <c r="F169" t="s">
        <v>212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2">
        <v>1.4298700000000001E-6</v>
      </c>
      <c r="P169" s="2">
        <v>1.4298700000000001E-6</v>
      </c>
      <c r="Q169" s="2">
        <v>1.4298700000000001E-6</v>
      </c>
      <c r="R169" s="2">
        <v>1.4298700000000001E-6</v>
      </c>
      <c r="S169" s="2">
        <v>1.4298700000000001E-6</v>
      </c>
      <c r="T169" s="2">
        <v>0</v>
      </c>
      <c r="U169" s="2">
        <v>0</v>
      </c>
      <c r="V169">
        <v>0</v>
      </c>
      <c r="W169">
        <v>0</v>
      </c>
      <c r="X169" t="s">
        <v>43</v>
      </c>
    </row>
    <row r="170" spans="1:24" x14ac:dyDescent="0.25">
      <c r="A170" t="s">
        <v>315</v>
      </c>
      <c r="B170" t="s">
        <v>0</v>
      </c>
      <c r="C170" t="s">
        <v>2</v>
      </c>
      <c r="D170" t="s">
        <v>13</v>
      </c>
      <c r="E170" t="s">
        <v>2</v>
      </c>
      <c r="F170" t="s">
        <v>213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s="2">
        <v>3.5885699999999998E-6</v>
      </c>
      <c r="Q170" s="2">
        <v>3.5885699999999998E-6</v>
      </c>
      <c r="R170" s="2">
        <v>3.5885699999999998E-6</v>
      </c>
      <c r="S170" s="2">
        <v>3.5885699999999998E-6</v>
      </c>
      <c r="T170" s="2">
        <v>3.5885699999999998E-6</v>
      </c>
      <c r="U170" s="2">
        <v>0</v>
      </c>
      <c r="V170">
        <v>0</v>
      </c>
      <c r="W170">
        <v>0</v>
      </c>
      <c r="X170" t="s">
        <v>43</v>
      </c>
    </row>
    <row r="171" spans="1:24" x14ac:dyDescent="0.25">
      <c r="A171" t="s">
        <v>315</v>
      </c>
      <c r="B171" t="s">
        <v>0</v>
      </c>
      <c r="C171" t="s">
        <v>2</v>
      </c>
      <c r="D171" t="s">
        <v>13</v>
      </c>
      <c r="E171" t="s">
        <v>2</v>
      </c>
      <c r="F171" t="s">
        <v>214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2">
        <v>4.8766799999999997E-6</v>
      </c>
      <c r="R171" s="2">
        <v>4.8766799999999997E-6</v>
      </c>
      <c r="S171" s="2">
        <v>4.8766799999999997E-6</v>
      </c>
      <c r="T171" s="2">
        <v>4.8766799999999997E-6</v>
      </c>
      <c r="U171" s="2">
        <v>4.8766799999999997E-6</v>
      </c>
      <c r="V171">
        <v>0</v>
      </c>
      <c r="W171">
        <v>0</v>
      </c>
      <c r="X171" t="s">
        <v>43</v>
      </c>
    </row>
    <row r="172" spans="1:24" x14ac:dyDescent="0.25">
      <c r="A172" t="s">
        <v>315</v>
      </c>
      <c r="B172" t="s">
        <v>0</v>
      </c>
      <c r="C172" t="s">
        <v>2</v>
      </c>
      <c r="D172" t="s">
        <v>13</v>
      </c>
      <c r="E172" t="s">
        <v>2</v>
      </c>
      <c r="F172" t="s">
        <v>215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2">
        <v>5.2592999999999998E-6</v>
      </c>
      <c r="S172" s="2">
        <v>5.2592999999999998E-6</v>
      </c>
      <c r="T172" s="2">
        <v>5.2592999999999998E-6</v>
      </c>
      <c r="U172" s="2">
        <v>5.2592999999999998E-6</v>
      </c>
      <c r="V172">
        <v>0</v>
      </c>
      <c r="W172">
        <v>0</v>
      </c>
      <c r="X172" t="s">
        <v>43</v>
      </c>
    </row>
    <row r="173" spans="1:24" x14ac:dyDescent="0.25">
      <c r="A173" t="s">
        <v>315</v>
      </c>
      <c r="B173" t="s">
        <v>0</v>
      </c>
      <c r="C173" t="s">
        <v>2</v>
      </c>
      <c r="D173" t="s">
        <v>13</v>
      </c>
      <c r="E173" t="s">
        <v>2</v>
      </c>
      <c r="F173" t="s">
        <v>216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2">
        <v>6.7506299999999998E-6</v>
      </c>
      <c r="T173" s="2">
        <v>6.7506299999999998E-6</v>
      </c>
      <c r="U173" s="2">
        <v>6.7506299999999998E-6</v>
      </c>
      <c r="V173">
        <v>0</v>
      </c>
      <c r="W173">
        <v>0</v>
      </c>
      <c r="X173" t="s">
        <v>43</v>
      </c>
    </row>
    <row r="174" spans="1:24" x14ac:dyDescent="0.25">
      <c r="A174" t="s">
        <v>315</v>
      </c>
      <c r="B174" t="s">
        <v>0</v>
      </c>
      <c r="C174" t="s">
        <v>2</v>
      </c>
      <c r="D174" t="s">
        <v>13</v>
      </c>
      <c r="E174" t="s">
        <v>2</v>
      </c>
      <c r="F174" t="s">
        <v>217</v>
      </c>
      <c r="G174">
        <v>0</v>
      </c>
      <c r="H174">
        <v>0</v>
      </c>
      <c r="I174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2">
        <v>1.03489E-5</v>
      </c>
      <c r="U174" s="2">
        <v>1.03489E-5</v>
      </c>
      <c r="V174">
        <v>0</v>
      </c>
      <c r="W174">
        <v>0</v>
      </c>
      <c r="X174" t="s">
        <v>43</v>
      </c>
    </row>
    <row r="175" spans="1:24" x14ac:dyDescent="0.25">
      <c r="A175" t="s">
        <v>315</v>
      </c>
      <c r="B175" t="s">
        <v>0</v>
      </c>
      <c r="C175" t="s">
        <v>2</v>
      </c>
      <c r="D175" t="s">
        <v>13</v>
      </c>
      <c r="E175" t="s">
        <v>2</v>
      </c>
      <c r="F175" t="s">
        <v>218</v>
      </c>
      <c r="G175">
        <v>0</v>
      </c>
      <c r="H175">
        <v>0</v>
      </c>
      <c r="I175">
        <v>0</v>
      </c>
      <c r="J175">
        <v>0</v>
      </c>
      <c r="K175" s="44">
        <v>0</v>
      </c>
      <c r="L175" s="2">
        <v>0</v>
      </c>
      <c r="M175" s="2">
        <v>0</v>
      </c>
      <c r="N175" s="2">
        <v>0</v>
      </c>
      <c r="O175" s="2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s="2">
        <v>1.0900999999999999E-5</v>
      </c>
      <c r="V175">
        <v>0</v>
      </c>
      <c r="W175">
        <v>0</v>
      </c>
      <c r="X175" t="s">
        <v>43</v>
      </c>
    </row>
    <row r="176" spans="1:24" x14ac:dyDescent="0.25">
      <c r="A176" t="s">
        <v>315</v>
      </c>
      <c r="B176" t="s">
        <v>0</v>
      </c>
      <c r="C176" t="s">
        <v>2</v>
      </c>
      <c r="D176" t="s">
        <v>14</v>
      </c>
      <c r="E176" t="s">
        <v>2</v>
      </c>
      <c r="F176" t="s">
        <v>219</v>
      </c>
      <c r="G176">
        <v>0</v>
      </c>
      <c r="H176">
        <v>0</v>
      </c>
      <c r="I176">
        <v>0</v>
      </c>
      <c r="J176" s="2">
        <v>5.5586299999999998E-7</v>
      </c>
      <c r="K176" s="44">
        <v>5.5586299999999998E-7</v>
      </c>
      <c r="L176" s="2">
        <v>5.5586299999999998E-7</v>
      </c>
      <c r="M176" s="2">
        <v>5.5586299999999998E-7</v>
      </c>
      <c r="N176" s="2">
        <v>5.5586299999999998E-7</v>
      </c>
      <c r="O176" s="2">
        <v>0</v>
      </c>
      <c r="P176" s="2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 t="s">
        <v>43</v>
      </c>
    </row>
    <row r="177" spans="1:24" x14ac:dyDescent="0.25">
      <c r="A177" t="s">
        <v>315</v>
      </c>
      <c r="B177" t="s">
        <v>0</v>
      </c>
      <c r="C177" t="s">
        <v>2</v>
      </c>
      <c r="D177" t="s">
        <v>14</v>
      </c>
      <c r="E177" t="s">
        <v>2</v>
      </c>
      <c r="F177" t="s">
        <v>220</v>
      </c>
      <c r="G177">
        <v>0</v>
      </c>
      <c r="H177">
        <v>0</v>
      </c>
      <c r="I177">
        <v>0</v>
      </c>
      <c r="J177">
        <v>0</v>
      </c>
      <c r="K177" s="44">
        <v>2.2724599999999999E-5</v>
      </c>
      <c r="L177" s="2">
        <v>2.2724599999999999E-5</v>
      </c>
      <c r="M177" s="2">
        <v>2.2724599999999999E-5</v>
      </c>
      <c r="N177" s="2">
        <v>2.2724599999999999E-5</v>
      </c>
      <c r="O177" s="2">
        <v>2.2724599999999999E-5</v>
      </c>
      <c r="P177" s="2">
        <v>0</v>
      </c>
      <c r="Q177" s="2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43</v>
      </c>
    </row>
    <row r="178" spans="1:24" x14ac:dyDescent="0.25">
      <c r="A178" t="s">
        <v>315</v>
      </c>
      <c r="B178" t="s">
        <v>0</v>
      </c>
      <c r="C178" t="s">
        <v>2</v>
      </c>
      <c r="D178" t="s">
        <v>14</v>
      </c>
      <c r="E178" t="s">
        <v>2</v>
      </c>
      <c r="F178" t="s">
        <v>221</v>
      </c>
      <c r="G178">
        <v>0</v>
      </c>
      <c r="H178">
        <v>0</v>
      </c>
      <c r="I178">
        <v>0</v>
      </c>
      <c r="J178">
        <v>0</v>
      </c>
      <c r="K178" s="2">
        <v>0</v>
      </c>
      <c r="L178" s="2">
        <v>6.9418299999999999E-5</v>
      </c>
      <c r="M178" s="2">
        <v>6.9418299999999999E-5</v>
      </c>
      <c r="N178" s="2">
        <v>6.9418299999999999E-5</v>
      </c>
      <c r="O178" s="2">
        <v>6.9418299999999999E-5</v>
      </c>
      <c r="P178" s="2">
        <v>6.9418299999999999E-5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 t="s">
        <v>43</v>
      </c>
    </row>
    <row r="179" spans="1:24" x14ac:dyDescent="0.25">
      <c r="A179" t="s">
        <v>315</v>
      </c>
      <c r="B179" t="s">
        <v>0</v>
      </c>
      <c r="C179" t="s">
        <v>2</v>
      </c>
      <c r="D179" t="s">
        <v>14</v>
      </c>
      <c r="E179" t="s">
        <v>2</v>
      </c>
      <c r="F179" t="s">
        <v>222</v>
      </c>
      <c r="G179">
        <v>0</v>
      </c>
      <c r="H179">
        <v>0</v>
      </c>
      <c r="I179">
        <v>0</v>
      </c>
      <c r="J179">
        <v>0</v>
      </c>
      <c r="K179" s="2">
        <v>0</v>
      </c>
      <c r="L179" s="2">
        <v>0</v>
      </c>
      <c r="M179" s="2">
        <v>6.2389800000000001E-4</v>
      </c>
      <c r="N179" s="2">
        <v>6.2389800000000001E-4</v>
      </c>
      <c r="O179" s="2">
        <v>6.2389800000000001E-4</v>
      </c>
      <c r="P179" s="2">
        <v>6.2389800000000001E-4</v>
      </c>
      <c r="Q179" s="2">
        <v>6.2389800000000001E-4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t="s">
        <v>43</v>
      </c>
    </row>
    <row r="180" spans="1:24" x14ac:dyDescent="0.25">
      <c r="A180" t="s">
        <v>315</v>
      </c>
      <c r="B180" t="s">
        <v>0</v>
      </c>
      <c r="C180" t="s">
        <v>2</v>
      </c>
      <c r="D180" t="s">
        <v>14</v>
      </c>
      <c r="E180" t="s">
        <v>2</v>
      </c>
      <c r="F180" t="s">
        <v>223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1.14802E-3</v>
      </c>
      <c r="O180">
        <v>1.14802E-3</v>
      </c>
      <c r="P180">
        <v>1.14802E-3</v>
      </c>
      <c r="Q180">
        <v>1.14802E-3</v>
      </c>
      <c r="R180">
        <v>1.14802E-3</v>
      </c>
      <c r="S180">
        <v>0</v>
      </c>
      <c r="T180">
        <v>0</v>
      </c>
      <c r="U180">
        <v>0</v>
      </c>
      <c r="V180">
        <v>0</v>
      </c>
      <c r="W180">
        <v>0</v>
      </c>
      <c r="X180" t="s">
        <v>43</v>
      </c>
    </row>
    <row r="181" spans="1:24" x14ac:dyDescent="0.25">
      <c r="A181" t="s">
        <v>315</v>
      </c>
      <c r="B181" t="s">
        <v>0</v>
      </c>
      <c r="C181" t="s">
        <v>2</v>
      </c>
      <c r="D181" t="s">
        <v>14</v>
      </c>
      <c r="E181" t="s">
        <v>2</v>
      </c>
      <c r="F181" t="s">
        <v>224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1.1394E-3</v>
      </c>
      <c r="P181">
        <v>1.1394E-3</v>
      </c>
      <c r="Q181">
        <v>1.1394E-3</v>
      </c>
      <c r="R181">
        <v>1.1394E-3</v>
      </c>
      <c r="S181">
        <v>1.1394E-3</v>
      </c>
      <c r="T181">
        <v>0</v>
      </c>
      <c r="U181">
        <v>0</v>
      </c>
      <c r="V181">
        <v>0</v>
      </c>
      <c r="W181">
        <v>0</v>
      </c>
      <c r="X181" t="s">
        <v>43</v>
      </c>
    </row>
    <row r="182" spans="1:24" x14ac:dyDescent="0.25">
      <c r="A182" t="s">
        <v>315</v>
      </c>
      <c r="B182" t="s">
        <v>0</v>
      </c>
      <c r="C182" t="s">
        <v>2</v>
      </c>
      <c r="D182" t="s">
        <v>14</v>
      </c>
      <c r="E182" t="s">
        <v>2</v>
      </c>
      <c r="F182" t="s">
        <v>225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1.1179E-2</v>
      </c>
      <c r="Q182">
        <v>1.1179E-2</v>
      </c>
      <c r="R182">
        <v>1.1179E-2</v>
      </c>
      <c r="S182">
        <v>1.1179E-2</v>
      </c>
      <c r="T182">
        <v>1.1179E-2</v>
      </c>
      <c r="U182">
        <v>0</v>
      </c>
      <c r="V182">
        <v>0</v>
      </c>
      <c r="W182">
        <v>0</v>
      </c>
      <c r="X182" t="s">
        <v>43</v>
      </c>
    </row>
    <row r="183" spans="1:24" x14ac:dyDescent="0.25">
      <c r="A183" t="s">
        <v>315</v>
      </c>
      <c r="B183" t="s">
        <v>0</v>
      </c>
      <c r="C183" t="s">
        <v>2</v>
      </c>
      <c r="D183" t="s">
        <v>14</v>
      </c>
      <c r="E183" t="s">
        <v>2</v>
      </c>
      <c r="F183" t="s">
        <v>226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1.32382E-2</v>
      </c>
      <c r="R183">
        <v>1.32382E-2</v>
      </c>
      <c r="S183">
        <v>1.32382E-2</v>
      </c>
      <c r="T183">
        <v>1.32382E-2</v>
      </c>
      <c r="U183">
        <v>1.32382E-2</v>
      </c>
      <c r="V183">
        <v>0</v>
      </c>
      <c r="W183">
        <v>0</v>
      </c>
      <c r="X183" t="s">
        <v>43</v>
      </c>
    </row>
    <row r="184" spans="1:24" x14ac:dyDescent="0.25">
      <c r="A184" t="s">
        <v>315</v>
      </c>
      <c r="B184" t="s">
        <v>0</v>
      </c>
      <c r="C184" t="s">
        <v>2</v>
      </c>
      <c r="D184" t="s">
        <v>14</v>
      </c>
      <c r="E184" t="s">
        <v>2</v>
      </c>
      <c r="F184" t="s">
        <v>227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1.25104E-2</v>
      </c>
      <c r="S184">
        <v>1.25104E-2</v>
      </c>
      <c r="T184">
        <v>1.25104E-2</v>
      </c>
      <c r="U184">
        <v>1.25104E-2</v>
      </c>
      <c r="V184">
        <v>0</v>
      </c>
      <c r="W184">
        <v>0</v>
      </c>
      <c r="X184" t="s">
        <v>43</v>
      </c>
    </row>
    <row r="185" spans="1:24" x14ac:dyDescent="0.25">
      <c r="A185" t="s">
        <v>315</v>
      </c>
      <c r="B185" t="s">
        <v>0</v>
      </c>
      <c r="C185" t="s">
        <v>2</v>
      </c>
      <c r="D185" t="s">
        <v>14</v>
      </c>
      <c r="E185" t="s">
        <v>2</v>
      </c>
      <c r="F185" t="s">
        <v>228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1.4091899999999999E-2</v>
      </c>
      <c r="T185">
        <v>1.4091899999999999E-2</v>
      </c>
      <c r="U185">
        <v>1.4091899999999999E-2</v>
      </c>
      <c r="V185">
        <v>0</v>
      </c>
      <c r="W185">
        <v>0</v>
      </c>
      <c r="X185" t="s">
        <v>43</v>
      </c>
    </row>
    <row r="186" spans="1:24" x14ac:dyDescent="0.25">
      <c r="A186" t="s">
        <v>315</v>
      </c>
      <c r="B186" t="s">
        <v>0</v>
      </c>
      <c r="C186" t="s">
        <v>2</v>
      </c>
      <c r="D186" t="s">
        <v>14</v>
      </c>
      <c r="E186" t="s">
        <v>2</v>
      </c>
      <c r="F186" t="s">
        <v>229</v>
      </c>
      <c r="G186">
        <v>0</v>
      </c>
      <c r="H186">
        <v>0</v>
      </c>
      <c r="I186">
        <v>0</v>
      </c>
      <c r="J186" s="2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3.6148399999999997E-2</v>
      </c>
      <c r="U186">
        <v>3.6148399999999997E-2</v>
      </c>
      <c r="V186">
        <v>0</v>
      </c>
      <c r="W186">
        <v>0</v>
      </c>
      <c r="X186" t="s">
        <v>43</v>
      </c>
    </row>
    <row r="187" spans="1:24" x14ac:dyDescent="0.25">
      <c r="A187" t="s">
        <v>315</v>
      </c>
      <c r="B187" t="s">
        <v>0</v>
      </c>
      <c r="C187" t="s">
        <v>2</v>
      </c>
      <c r="D187" t="s">
        <v>14</v>
      </c>
      <c r="E187" t="s">
        <v>2</v>
      </c>
      <c r="F187" t="s">
        <v>230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0.108779</v>
      </c>
      <c r="V187">
        <v>0</v>
      </c>
      <c r="W187">
        <v>0</v>
      </c>
      <c r="X187" t="s">
        <v>43</v>
      </c>
    </row>
    <row r="188" spans="1:24" x14ac:dyDescent="0.25">
      <c r="A188" t="s">
        <v>315</v>
      </c>
      <c r="B188" t="s">
        <v>0</v>
      </c>
      <c r="C188" t="s">
        <v>2</v>
      </c>
      <c r="D188" t="s">
        <v>14</v>
      </c>
      <c r="E188" t="s">
        <v>2</v>
      </c>
      <c r="F188" t="s">
        <v>231</v>
      </c>
      <c r="G188">
        <v>0</v>
      </c>
      <c r="H188">
        <v>0</v>
      </c>
      <c r="I188">
        <v>0</v>
      </c>
      <c r="J188" s="2">
        <v>1.9850699999999999E-6</v>
      </c>
      <c r="K188" s="2">
        <v>1.9850699999999999E-6</v>
      </c>
      <c r="L188" s="2">
        <v>1.9850699999999999E-6</v>
      </c>
      <c r="M188" s="2">
        <v>1.9850699999999999E-6</v>
      </c>
      <c r="N188" s="2">
        <v>1.9850699999999999E-6</v>
      </c>
      <c r="O188" s="2">
        <v>0</v>
      </c>
      <c r="P188" s="2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 t="s">
        <v>43</v>
      </c>
    </row>
    <row r="189" spans="1:24" x14ac:dyDescent="0.25">
      <c r="A189" t="s">
        <v>315</v>
      </c>
      <c r="B189" t="s">
        <v>0</v>
      </c>
      <c r="C189" t="s">
        <v>2</v>
      </c>
      <c r="D189" t="s">
        <v>14</v>
      </c>
      <c r="E189" t="s">
        <v>2</v>
      </c>
      <c r="F189" t="s">
        <v>232</v>
      </c>
      <c r="G189">
        <v>0</v>
      </c>
      <c r="H189">
        <v>0</v>
      </c>
      <c r="I189">
        <v>0</v>
      </c>
      <c r="J189">
        <v>0</v>
      </c>
      <c r="K189" s="2">
        <v>1.1550500000000001E-5</v>
      </c>
      <c r="L189" s="2">
        <v>1.1550500000000001E-5</v>
      </c>
      <c r="M189" s="2">
        <v>1.1550500000000001E-5</v>
      </c>
      <c r="N189" s="2">
        <v>1.1550500000000001E-5</v>
      </c>
      <c r="O189" s="2">
        <v>1.1550500000000001E-5</v>
      </c>
      <c r="P189" s="2">
        <v>0</v>
      </c>
      <c r="Q189" s="2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 t="s">
        <v>43</v>
      </c>
    </row>
    <row r="190" spans="1:24" x14ac:dyDescent="0.25">
      <c r="A190" t="s">
        <v>315</v>
      </c>
      <c r="B190" t="s">
        <v>0</v>
      </c>
      <c r="C190" t="s">
        <v>2</v>
      </c>
      <c r="D190" t="s">
        <v>14</v>
      </c>
      <c r="E190" t="s">
        <v>2</v>
      </c>
      <c r="F190" t="s">
        <v>233</v>
      </c>
      <c r="G190">
        <v>0</v>
      </c>
      <c r="H190">
        <v>0</v>
      </c>
      <c r="I190">
        <v>0</v>
      </c>
      <c r="J190">
        <v>0</v>
      </c>
      <c r="K190">
        <v>0</v>
      </c>
      <c r="L190" s="2">
        <v>7.5774200000000002E-6</v>
      </c>
      <c r="M190" s="2">
        <v>7.5774200000000002E-6</v>
      </c>
      <c r="N190" s="2">
        <v>7.5774200000000002E-6</v>
      </c>
      <c r="O190" s="2">
        <v>7.5774200000000002E-6</v>
      </c>
      <c r="P190" s="2">
        <v>7.5774200000000002E-6</v>
      </c>
      <c r="Q190" s="2">
        <v>0</v>
      </c>
      <c r="R190" s="2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t="s">
        <v>43</v>
      </c>
    </row>
    <row r="191" spans="1:24" x14ac:dyDescent="0.25">
      <c r="A191" t="s">
        <v>315</v>
      </c>
      <c r="B191" t="s">
        <v>0</v>
      </c>
      <c r="C191" t="s">
        <v>2</v>
      </c>
      <c r="D191" t="s">
        <v>14</v>
      </c>
      <c r="E191" t="s">
        <v>2</v>
      </c>
      <c r="F191" t="s">
        <v>234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s="2">
        <v>1.43538E-5</v>
      </c>
      <c r="N191" s="2">
        <v>1.43538E-5</v>
      </c>
      <c r="O191" s="2">
        <v>1.43538E-5</v>
      </c>
      <c r="P191" s="2">
        <v>1.43538E-5</v>
      </c>
      <c r="Q191" s="2">
        <v>1.43538E-5</v>
      </c>
      <c r="R191" s="2">
        <v>0</v>
      </c>
      <c r="S191" s="2">
        <v>0</v>
      </c>
      <c r="T191">
        <v>0</v>
      </c>
      <c r="U191">
        <v>0</v>
      </c>
      <c r="V191">
        <v>0</v>
      </c>
      <c r="W191">
        <v>0</v>
      </c>
      <c r="X191" t="s">
        <v>43</v>
      </c>
    </row>
    <row r="192" spans="1:24" x14ac:dyDescent="0.25">
      <c r="A192" t="s">
        <v>315</v>
      </c>
      <c r="B192" t="s">
        <v>0</v>
      </c>
      <c r="C192" t="s">
        <v>2</v>
      </c>
      <c r="D192" t="s">
        <v>14</v>
      </c>
      <c r="E192" t="s">
        <v>2</v>
      </c>
      <c r="F192" t="s">
        <v>235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 s="2">
        <v>2.6219699999999999E-5</v>
      </c>
      <c r="O192" s="2">
        <v>2.6219699999999999E-5</v>
      </c>
      <c r="P192" s="2">
        <v>2.6219699999999999E-5</v>
      </c>
      <c r="Q192" s="2">
        <v>2.6219699999999999E-5</v>
      </c>
      <c r="R192" s="2">
        <v>2.6219699999999999E-5</v>
      </c>
      <c r="S192" s="2">
        <v>0</v>
      </c>
      <c r="T192" s="2">
        <v>0</v>
      </c>
      <c r="U192">
        <v>0</v>
      </c>
      <c r="V192">
        <v>0</v>
      </c>
      <c r="W192">
        <v>0</v>
      </c>
      <c r="X192" t="s">
        <v>43</v>
      </c>
    </row>
    <row r="193" spans="1:24" x14ac:dyDescent="0.25">
      <c r="A193" t="s">
        <v>315</v>
      </c>
      <c r="B193" t="s">
        <v>0</v>
      </c>
      <c r="C193" t="s">
        <v>2</v>
      </c>
      <c r="D193" t="s">
        <v>14</v>
      </c>
      <c r="E193" t="s">
        <v>2</v>
      </c>
      <c r="F193" t="s">
        <v>236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2">
        <v>2.8356699999999999E-5</v>
      </c>
      <c r="P193" s="2">
        <v>2.8356699999999999E-5</v>
      </c>
      <c r="Q193" s="2">
        <v>2.8356699999999999E-5</v>
      </c>
      <c r="R193" s="2">
        <v>2.8356699999999999E-5</v>
      </c>
      <c r="S193" s="2">
        <v>2.8356699999999999E-5</v>
      </c>
      <c r="T193" s="2">
        <v>0</v>
      </c>
      <c r="U193" s="2">
        <v>0</v>
      </c>
      <c r="V193">
        <v>0</v>
      </c>
      <c r="W193">
        <v>0</v>
      </c>
      <c r="X193" t="s">
        <v>43</v>
      </c>
    </row>
    <row r="194" spans="1:24" x14ac:dyDescent="0.25">
      <c r="A194" t="s">
        <v>315</v>
      </c>
      <c r="B194" t="s">
        <v>0</v>
      </c>
      <c r="C194" t="s">
        <v>2</v>
      </c>
      <c r="D194" t="s">
        <v>14</v>
      </c>
      <c r="E194" t="s">
        <v>2</v>
      </c>
      <c r="F194" t="s">
        <v>237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s="2">
        <v>5.8464000000000001E-5</v>
      </c>
      <c r="Q194" s="2">
        <v>5.8464000000000001E-5</v>
      </c>
      <c r="R194" s="2">
        <v>5.8464000000000001E-5</v>
      </c>
      <c r="S194" s="2">
        <v>5.8464000000000001E-5</v>
      </c>
      <c r="T194" s="2">
        <v>5.8464000000000001E-5</v>
      </c>
      <c r="U194" s="2">
        <v>0</v>
      </c>
      <c r="V194">
        <v>0</v>
      </c>
      <c r="W194">
        <v>0</v>
      </c>
      <c r="X194" t="s">
        <v>43</v>
      </c>
    </row>
    <row r="195" spans="1:24" x14ac:dyDescent="0.25">
      <c r="A195" t="s">
        <v>315</v>
      </c>
      <c r="B195" t="s">
        <v>0</v>
      </c>
      <c r="C195" t="s">
        <v>2</v>
      </c>
      <c r="D195" t="s">
        <v>14</v>
      </c>
      <c r="E195" t="s">
        <v>2</v>
      </c>
      <c r="F195" t="s">
        <v>238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s="2">
        <v>7.9418800000000006E-5</v>
      </c>
      <c r="R195" s="2">
        <v>7.9418800000000006E-5</v>
      </c>
      <c r="S195" s="2">
        <v>7.9418800000000006E-5</v>
      </c>
      <c r="T195" s="2">
        <v>7.9418800000000006E-5</v>
      </c>
      <c r="U195" s="2">
        <v>7.9418800000000006E-5</v>
      </c>
      <c r="V195">
        <v>0</v>
      </c>
      <c r="W195">
        <v>0</v>
      </c>
      <c r="X195" t="s">
        <v>43</v>
      </c>
    </row>
    <row r="196" spans="1:24" x14ac:dyDescent="0.25">
      <c r="A196" t="s">
        <v>315</v>
      </c>
      <c r="B196" t="s">
        <v>0</v>
      </c>
      <c r="C196" t="s">
        <v>2</v>
      </c>
      <c r="D196" t="s">
        <v>14</v>
      </c>
      <c r="E196" t="s">
        <v>2</v>
      </c>
      <c r="F196" t="s">
        <v>239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s="2">
        <v>9.52663E-5</v>
      </c>
      <c r="S196" s="2">
        <v>9.52663E-5</v>
      </c>
      <c r="T196" s="2">
        <v>9.52663E-5</v>
      </c>
      <c r="U196" s="2">
        <v>9.52663E-5</v>
      </c>
      <c r="V196">
        <v>0</v>
      </c>
      <c r="W196">
        <v>0</v>
      </c>
      <c r="X196" t="s">
        <v>43</v>
      </c>
    </row>
    <row r="197" spans="1:24" x14ac:dyDescent="0.25">
      <c r="A197" t="s">
        <v>315</v>
      </c>
      <c r="B197" t="s">
        <v>0</v>
      </c>
      <c r="C197" t="s">
        <v>2</v>
      </c>
      <c r="D197" t="s">
        <v>14</v>
      </c>
      <c r="E197" t="s">
        <v>2</v>
      </c>
      <c r="F197" t="s">
        <v>240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s="2">
        <v>1.24375E-4</v>
      </c>
      <c r="T197" s="2">
        <v>1.24375E-4</v>
      </c>
      <c r="U197" s="2">
        <v>1.24375E-4</v>
      </c>
      <c r="V197">
        <v>0</v>
      </c>
      <c r="W197">
        <v>0</v>
      </c>
      <c r="X197" t="s">
        <v>43</v>
      </c>
    </row>
    <row r="198" spans="1:24" x14ac:dyDescent="0.25">
      <c r="A198" t="s">
        <v>315</v>
      </c>
      <c r="B198" t="s">
        <v>0</v>
      </c>
      <c r="C198" t="s">
        <v>2</v>
      </c>
      <c r="D198" t="s">
        <v>14</v>
      </c>
      <c r="E198" t="s">
        <v>2</v>
      </c>
      <c r="F198" t="s">
        <v>241</v>
      </c>
      <c r="G198" s="2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2">
        <v>1.61736E-4</v>
      </c>
      <c r="U198" s="2">
        <v>1.61736E-4</v>
      </c>
      <c r="V198">
        <v>0</v>
      </c>
      <c r="W198">
        <v>0</v>
      </c>
      <c r="X198" t="s">
        <v>43</v>
      </c>
    </row>
    <row r="199" spans="1:24" x14ac:dyDescent="0.25">
      <c r="A199" t="s">
        <v>315</v>
      </c>
      <c r="B199" t="s">
        <v>0</v>
      </c>
      <c r="C199" t="s">
        <v>2</v>
      </c>
      <c r="D199" t="s">
        <v>14</v>
      </c>
      <c r="E199" t="s">
        <v>2</v>
      </c>
      <c r="F199" t="s">
        <v>242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 s="2">
        <v>1.19072E-4</v>
      </c>
      <c r="V199">
        <v>0</v>
      </c>
      <c r="W199">
        <v>0</v>
      </c>
      <c r="X199" t="s">
        <v>43</v>
      </c>
    </row>
    <row r="200" spans="1:24" x14ac:dyDescent="0.25">
      <c r="A200" t="s">
        <v>315</v>
      </c>
      <c r="B200" t="s">
        <v>0</v>
      </c>
      <c r="C200" t="s">
        <v>2</v>
      </c>
      <c r="D200" t="s">
        <v>14</v>
      </c>
      <c r="E200" t="s">
        <v>2</v>
      </c>
      <c r="F200" t="s">
        <v>243</v>
      </c>
      <c r="G200" s="2">
        <v>5.4999999999999999E-6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 t="s">
        <v>43</v>
      </c>
    </row>
    <row r="201" spans="1:24" x14ac:dyDescent="0.25">
      <c r="A201" t="s">
        <v>315</v>
      </c>
      <c r="B201" t="s">
        <v>0</v>
      </c>
      <c r="C201" t="s">
        <v>2</v>
      </c>
      <c r="D201" t="s">
        <v>14</v>
      </c>
      <c r="E201" t="s">
        <v>2</v>
      </c>
      <c r="F201" t="s">
        <v>244</v>
      </c>
      <c r="G201">
        <v>0</v>
      </c>
      <c r="H201">
        <v>1.1341599999999999E-3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 t="s">
        <v>43</v>
      </c>
    </row>
    <row r="202" spans="1:24" x14ac:dyDescent="0.25">
      <c r="A202" t="s">
        <v>315</v>
      </c>
      <c r="B202" t="s">
        <v>0</v>
      </c>
      <c r="C202" t="s">
        <v>2</v>
      </c>
      <c r="D202" t="s">
        <v>14</v>
      </c>
      <c r="E202" t="s">
        <v>2</v>
      </c>
      <c r="F202" t="s">
        <v>245</v>
      </c>
      <c r="G202">
        <v>0</v>
      </c>
      <c r="H202">
        <v>0</v>
      </c>
      <c r="I202">
        <v>1.0787700000000001E-2</v>
      </c>
      <c r="J202">
        <v>0</v>
      </c>
      <c r="K202" s="43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 t="s">
        <v>43</v>
      </c>
    </row>
    <row r="203" spans="1:24" x14ac:dyDescent="0.25">
      <c r="A203" t="s">
        <v>315</v>
      </c>
      <c r="B203" t="s">
        <v>0</v>
      </c>
      <c r="C203" t="s">
        <v>2</v>
      </c>
      <c r="D203" t="s">
        <v>14</v>
      </c>
      <c r="E203" t="s">
        <v>2</v>
      </c>
      <c r="F203" t="s">
        <v>246</v>
      </c>
      <c r="G203">
        <v>0</v>
      </c>
      <c r="H203">
        <v>0</v>
      </c>
      <c r="I203">
        <v>0</v>
      </c>
      <c r="J203">
        <v>2.54366E-2</v>
      </c>
      <c r="K203" s="43">
        <v>2.54366E-2</v>
      </c>
      <c r="L203">
        <v>2.54366E-2</v>
      </c>
      <c r="M203">
        <v>2.54366E-2</v>
      </c>
      <c r="N203">
        <v>2.54366E-2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 t="s">
        <v>43</v>
      </c>
    </row>
    <row r="204" spans="1:24" x14ac:dyDescent="0.25">
      <c r="A204" t="s">
        <v>315</v>
      </c>
      <c r="B204" t="s">
        <v>0</v>
      </c>
      <c r="C204" t="s">
        <v>2</v>
      </c>
      <c r="D204" t="s">
        <v>14</v>
      </c>
      <c r="E204" t="s">
        <v>2</v>
      </c>
      <c r="F204" t="s">
        <v>247</v>
      </c>
      <c r="G204">
        <v>0</v>
      </c>
      <c r="H204">
        <v>0</v>
      </c>
      <c r="I204">
        <v>0</v>
      </c>
      <c r="J204">
        <v>0</v>
      </c>
      <c r="K204" s="43">
        <v>2.5615200000000001E-2</v>
      </c>
      <c r="L204">
        <v>2.5615200000000001E-2</v>
      </c>
      <c r="M204">
        <v>2.5615200000000001E-2</v>
      </c>
      <c r="N204">
        <v>2.5615200000000001E-2</v>
      </c>
      <c r="O204">
        <v>2.5615200000000001E-2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 t="s">
        <v>43</v>
      </c>
    </row>
    <row r="205" spans="1:24" x14ac:dyDescent="0.25">
      <c r="A205" t="s">
        <v>315</v>
      </c>
      <c r="B205" t="s">
        <v>0</v>
      </c>
      <c r="C205" t="s">
        <v>2</v>
      </c>
      <c r="D205" t="s">
        <v>14</v>
      </c>
      <c r="E205" t="s">
        <v>2</v>
      </c>
      <c r="F205" t="s">
        <v>248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7.8175999999999995E-2</v>
      </c>
      <c r="M205">
        <v>7.8175999999999995E-2</v>
      </c>
      <c r="N205">
        <v>7.8175999999999995E-2</v>
      </c>
      <c r="O205">
        <v>7.8175999999999995E-2</v>
      </c>
      <c r="P205">
        <v>7.8175999999999995E-2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 t="s">
        <v>43</v>
      </c>
    </row>
    <row r="206" spans="1:24" x14ac:dyDescent="0.25">
      <c r="A206" t="s">
        <v>315</v>
      </c>
      <c r="B206" t="s">
        <v>0</v>
      </c>
      <c r="C206" t="s">
        <v>2</v>
      </c>
      <c r="D206" t="s">
        <v>14</v>
      </c>
      <c r="E206" t="s">
        <v>2</v>
      </c>
      <c r="F206" t="s">
        <v>249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0.13398199999999999</v>
      </c>
      <c r="N206">
        <v>0.13398199999999999</v>
      </c>
      <c r="O206">
        <v>0.13398199999999999</v>
      </c>
      <c r="P206">
        <v>0.13398199999999999</v>
      </c>
      <c r="Q206">
        <v>0.13398199999999999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 t="s">
        <v>43</v>
      </c>
    </row>
    <row r="207" spans="1:24" x14ac:dyDescent="0.25">
      <c r="A207" t="s">
        <v>315</v>
      </c>
      <c r="B207" t="s">
        <v>0</v>
      </c>
      <c r="C207" t="s">
        <v>2</v>
      </c>
      <c r="D207" t="s">
        <v>14</v>
      </c>
      <c r="E207" t="s">
        <v>2</v>
      </c>
      <c r="F207" t="s">
        <v>250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0.20383999999999999</v>
      </c>
      <c r="O207">
        <v>0.20383999999999999</v>
      </c>
      <c r="P207">
        <v>0.20383999999999999</v>
      </c>
      <c r="Q207">
        <v>0.20383999999999999</v>
      </c>
      <c r="R207">
        <v>0.20383999999999999</v>
      </c>
      <c r="S207">
        <v>0</v>
      </c>
      <c r="T207">
        <v>0</v>
      </c>
      <c r="U207">
        <v>0</v>
      </c>
      <c r="V207">
        <v>0</v>
      </c>
      <c r="W207">
        <v>0</v>
      </c>
      <c r="X207" t="s">
        <v>43</v>
      </c>
    </row>
    <row r="208" spans="1:24" x14ac:dyDescent="0.25">
      <c r="A208" t="s">
        <v>315</v>
      </c>
      <c r="B208" t="s">
        <v>0</v>
      </c>
      <c r="C208" t="s">
        <v>2</v>
      </c>
      <c r="D208" t="s">
        <v>14</v>
      </c>
      <c r="E208" t="s">
        <v>2</v>
      </c>
      <c r="F208" t="s">
        <v>251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0.18772</v>
      </c>
      <c r="P208">
        <v>0.18772</v>
      </c>
      <c r="Q208">
        <v>0.18772</v>
      </c>
      <c r="R208">
        <v>0.18772</v>
      </c>
      <c r="S208">
        <v>0.18772</v>
      </c>
      <c r="T208">
        <v>0</v>
      </c>
      <c r="U208">
        <v>0</v>
      </c>
      <c r="V208">
        <v>0</v>
      </c>
      <c r="W208">
        <v>0</v>
      </c>
      <c r="X208" t="s">
        <v>43</v>
      </c>
    </row>
    <row r="209" spans="1:24" x14ac:dyDescent="0.25">
      <c r="A209" t="s">
        <v>315</v>
      </c>
      <c r="B209" t="s">
        <v>0</v>
      </c>
      <c r="C209" t="s">
        <v>2</v>
      </c>
      <c r="D209" t="s">
        <v>14</v>
      </c>
      <c r="E209" t="s">
        <v>2</v>
      </c>
      <c r="F209" t="s">
        <v>252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0.297267</v>
      </c>
      <c r="Q209">
        <v>0.297267</v>
      </c>
      <c r="R209">
        <v>0.297267</v>
      </c>
      <c r="S209">
        <v>0.297267</v>
      </c>
      <c r="T209">
        <v>0.297267</v>
      </c>
      <c r="U209">
        <v>0</v>
      </c>
      <c r="V209">
        <v>0</v>
      </c>
      <c r="W209">
        <v>0</v>
      </c>
      <c r="X209" t="s">
        <v>43</v>
      </c>
    </row>
    <row r="210" spans="1:24" x14ac:dyDescent="0.25">
      <c r="A210" t="s">
        <v>315</v>
      </c>
      <c r="B210" t="s">
        <v>0</v>
      </c>
      <c r="C210" t="s">
        <v>2</v>
      </c>
      <c r="D210" t="s">
        <v>14</v>
      </c>
      <c r="E210" t="s">
        <v>2</v>
      </c>
      <c r="F210" t="s">
        <v>253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0.35209600000000002</v>
      </c>
      <c r="R210">
        <v>0.35209600000000002</v>
      </c>
      <c r="S210">
        <v>0.35209600000000002</v>
      </c>
      <c r="T210">
        <v>0.35209600000000002</v>
      </c>
      <c r="U210">
        <v>0.35209600000000002</v>
      </c>
      <c r="V210">
        <v>0</v>
      </c>
      <c r="W210">
        <v>0</v>
      </c>
      <c r="X210" t="s">
        <v>43</v>
      </c>
    </row>
    <row r="211" spans="1:24" x14ac:dyDescent="0.25">
      <c r="A211" t="s">
        <v>315</v>
      </c>
      <c r="B211" t="s">
        <v>0</v>
      </c>
      <c r="C211" t="s">
        <v>2</v>
      </c>
      <c r="D211" t="s">
        <v>14</v>
      </c>
      <c r="E211" t="s">
        <v>2</v>
      </c>
      <c r="F211" t="s">
        <v>254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0.17019899999999999</v>
      </c>
      <c r="S211">
        <v>0.17019899999999999</v>
      </c>
      <c r="T211">
        <v>0.17019899999999999</v>
      </c>
      <c r="U211">
        <v>0.17019899999999999</v>
      </c>
      <c r="V211">
        <v>0</v>
      </c>
      <c r="W211">
        <v>0</v>
      </c>
      <c r="X211" t="s">
        <v>43</v>
      </c>
    </row>
    <row r="212" spans="1:24" x14ac:dyDescent="0.25">
      <c r="A212" t="s">
        <v>315</v>
      </c>
      <c r="B212" t="s">
        <v>0</v>
      </c>
      <c r="C212" t="s">
        <v>2</v>
      </c>
      <c r="D212" t="s">
        <v>14</v>
      </c>
      <c r="E212" t="s">
        <v>2</v>
      </c>
      <c r="F212" t="s">
        <v>255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0.191777</v>
      </c>
      <c r="T212">
        <v>0.191777</v>
      </c>
      <c r="U212">
        <v>0.191777</v>
      </c>
      <c r="V212">
        <v>0</v>
      </c>
      <c r="W212">
        <v>0</v>
      </c>
      <c r="X212" t="s">
        <v>43</v>
      </c>
    </row>
    <row r="213" spans="1:24" x14ac:dyDescent="0.25">
      <c r="A213" t="s">
        <v>315</v>
      </c>
      <c r="B213" t="s">
        <v>0</v>
      </c>
      <c r="C213" t="s">
        <v>2</v>
      </c>
      <c r="D213" t="s">
        <v>14</v>
      </c>
      <c r="E213" t="s">
        <v>2</v>
      </c>
      <c r="F213" t="s">
        <v>256</v>
      </c>
      <c r="G213">
        <v>0</v>
      </c>
      <c r="H213">
        <v>0</v>
      </c>
      <c r="I213">
        <v>0</v>
      </c>
      <c r="J213" s="2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0.157302</v>
      </c>
      <c r="U213">
        <v>0.157302</v>
      </c>
      <c r="V213">
        <v>0</v>
      </c>
      <c r="W213">
        <v>0</v>
      </c>
      <c r="X213" t="s">
        <v>43</v>
      </c>
    </row>
    <row r="214" spans="1:24" x14ac:dyDescent="0.25">
      <c r="A214" t="s">
        <v>315</v>
      </c>
      <c r="B214" t="s">
        <v>0</v>
      </c>
      <c r="C214" t="s">
        <v>2</v>
      </c>
      <c r="D214" t="s">
        <v>14</v>
      </c>
      <c r="E214" t="s">
        <v>2</v>
      </c>
      <c r="F214" t="s">
        <v>257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0.18637100000000001</v>
      </c>
      <c r="V214">
        <v>0</v>
      </c>
      <c r="W214">
        <v>0</v>
      </c>
      <c r="X214" t="s">
        <v>43</v>
      </c>
    </row>
    <row r="215" spans="1:24" x14ac:dyDescent="0.25">
      <c r="A215" t="s">
        <v>315</v>
      </c>
      <c r="B215" t="s">
        <v>0</v>
      </c>
      <c r="C215" t="s">
        <v>2</v>
      </c>
      <c r="D215" t="s">
        <v>14</v>
      </c>
      <c r="E215" t="s">
        <v>2</v>
      </c>
      <c r="F215" t="s">
        <v>258</v>
      </c>
      <c r="G215">
        <v>0</v>
      </c>
      <c r="H215">
        <v>0</v>
      </c>
      <c r="I215">
        <v>0</v>
      </c>
      <c r="J215" s="2">
        <v>1.9850699999999999E-6</v>
      </c>
      <c r="K215" s="2">
        <v>1.9850699999999999E-6</v>
      </c>
      <c r="L215" s="2">
        <v>1.9850699999999999E-6</v>
      </c>
      <c r="M215" s="2">
        <v>1.9850699999999999E-6</v>
      </c>
      <c r="N215" s="2">
        <v>1.9850699999999999E-6</v>
      </c>
      <c r="O215" s="2">
        <v>0</v>
      </c>
      <c r="P215" s="2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 t="s">
        <v>43</v>
      </c>
    </row>
    <row r="216" spans="1:24" x14ac:dyDescent="0.25">
      <c r="A216" t="s">
        <v>315</v>
      </c>
      <c r="B216" t="s">
        <v>0</v>
      </c>
      <c r="C216" t="s">
        <v>2</v>
      </c>
      <c r="D216" t="s">
        <v>14</v>
      </c>
      <c r="E216" t="s">
        <v>2</v>
      </c>
      <c r="F216" t="s">
        <v>259</v>
      </c>
      <c r="G216">
        <v>0</v>
      </c>
      <c r="H216">
        <v>0</v>
      </c>
      <c r="I216">
        <v>0</v>
      </c>
      <c r="J216">
        <v>0</v>
      </c>
      <c r="K216" s="2">
        <v>1.1550500000000001E-5</v>
      </c>
      <c r="L216" s="2">
        <v>1.1550500000000001E-5</v>
      </c>
      <c r="M216" s="2">
        <v>1.1550500000000001E-5</v>
      </c>
      <c r="N216" s="2">
        <v>1.1550500000000001E-5</v>
      </c>
      <c r="O216" s="2">
        <v>1.1550500000000001E-5</v>
      </c>
      <c r="P216" s="2">
        <v>0</v>
      </c>
      <c r="Q216" s="2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t="s">
        <v>43</v>
      </c>
    </row>
    <row r="217" spans="1:24" x14ac:dyDescent="0.25">
      <c r="A217" t="s">
        <v>315</v>
      </c>
      <c r="B217" t="s">
        <v>0</v>
      </c>
      <c r="C217" t="s">
        <v>2</v>
      </c>
      <c r="D217" t="s">
        <v>14</v>
      </c>
      <c r="E217" t="s">
        <v>2</v>
      </c>
      <c r="F217" t="s">
        <v>260</v>
      </c>
      <c r="G217">
        <v>0</v>
      </c>
      <c r="H217">
        <v>0</v>
      </c>
      <c r="I217">
        <v>0</v>
      </c>
      <c r="J217">
        <v>0</v>
      </c>
      <c r="K217">
        <v>0</v>
      </c>
      <c r="L217" s="2">
        <v>7.5774200000000002E-6</v>
      </c>
      <c r="M217" s="2">
        <v>7.5774200000000002E-6</v>
      </c>
      <c r="N217" s="2">
        <v>7.5774200000000002E-6</v>
      </c>
      <c r="O217" s="2">
        <v>7.5774200000000002E-6</v>
      </c>
      <c r="P217" s="2">
        <v>7.5774200000000002E-6</v>
      </c>
      <c r="Q217" s="2">
        <v>0</v>
      </c>
      <c r="R217" s="2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t="s">
        <v>43</v>
      </c>
    </row>
    <row r="218" spans="1:24" x14ac:dyDescent="0.25">
      <c r="A218" t="s">
        <v>315</v>
      </c>
      <c r="B218" t="s">
        <v>0</v>
      </c>
      <c r="C218" t="s">
        <v>2</v>
      </c>
      <c r="D218" t="s">
        <v>14</v>
      </c>
      <c r="E218" t="s">
        <v>2</v>
      </c>
      <c r="F218" t="s">
        <v>261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 s="2">
        <v>1.43538E-5</v>
      </c>
      <c r="N218" s="2">
        <v>1.43538E-5</v>
      </c>
      <c r="O218" s="2">
        <v>1.43538E-5</v>
      </c>
      <c r="P218" s="2">
        <v>1.43538E-5</v>
      </c>
      <c r="Q218" s="2">
        <v>1.43538E-5</v>
      </c>
      <c r="R218" s="2">
        <v>0</v>
      </c>
      <c r="S218" s="2">
        <v>0</v>
      </c>
      <c r="T218">
        <v>0</v>
      </c>
      <c r="U218">
        <v>0</v>
      </c>
      <c r="V218">
        <v>0</v>
      </c>
      <c r="W218">
        <v>0</v>
      </c>
      <c r="X218" t="s">
        <v>43</v>
      </c>
    </row>
    <row r="219" spans="1:24" x14ac:dyDescent="0.25">
      <c r="A219" t="s">
        <v>315</v>
      </c>
      <c r="B219" t="s">
        <v>0</v>
      </c>
      <c r="C219" t="s">
        <v>2</v>
      </c>
      <c r="D219" t="s">
        <v>14</v>
      </c>
      <c r="E219" t="s">
        <v>2</v>
      </c>
      <c r="F219" t="s">
        <v>262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 s="2">
        <v>2.6219699999999999E-5</v>
      </c>
      <c r="O219" s="2">
        <v>2.6219699999999999E-5</v>
      </c>
      <c r="P219" s="2">
        <v>2.6219699999999999E-5</v>
      </c>
      <c r="Q219" s="2">
        <v>2.6219699999999999E-5</v>
      </c>
      <c r="R219" s="2">
        <v>2.6219699999999999E-5</v>
      </c>
      <c r="S219" s="2">
        <v>0</v>
      </c>
      <c r="T219" s="2">
        <v>0</v>
      </c>
      <c r="U219">
        <v>0</v>
      </c>
      <c r="V219">
        <v>0</v>
      </c>
      <c r="W219">
        <v>0</v>
      </c>
      <c r="X219" t="s">
        <v>43</v>
      </c>
    </row>
    <row r="220" spans="1:24" x14ac:dyDescent="0.25">
      <c r="A220" t="s">
        <v>315</v>
      </c>
      <c r="B220" t="s">
        <v>0</v>
      </c>
      <c r="C220" t="s">
        <v>2</v>
      </c>
      <c r="D220" t="s">
        <v>14</v>
      </c>
      <c r="E220" t="s">
        <v>2</v>
      </c>
      <c r="F220" t="s">
        <v>263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 s="2">
        <v>2.8356699999999999E-5</v>
      </c>
      <c r="P220" s="2">
        <v>2.8356699999999999E-5</v>
      </c>
      <c r="Q220" s="2">
        <v>2.8356699999999999E-5</v>
      </c>
      <c r="R220" s="2">
        <v>2.8356699999999999E-5</v>
      </c>
      <c r="S220" s="2">
        <v>2.8356699999999999E-5</v>
      </c>
      <c r="T220" s="2">
        <v>0</v>
      </c>
      <c r="U220" s="2">
        <v>0</v>
      </c>
      <c r="V220">
        <v>0</v>
      </c>
      <c r="W220">
        <v>0</v>
      </c>
      <c r="X220" t="s">
        <v>43</v>
      </c>
    </row>
    <row r="221" spans="1:24" x14ac:dyDescent="0.25">
      <c r="A221" t="s">
        <v>315</v>
      </c>
      <c r="B221" t="s">
        <v>0</v>
      </c>
      <c r="C221" t="s">
        <v>2</v>
      </c>
      <c r="D221" t="s">
        <v>14</v>
      </c>
      <c r="E221" t="s">
        <v>2</v>
      </c>
      <c r="F221" t="s">
        <v>264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s="2">
        <v>5.8464000000000001E-5</v>
      </c>
      <c r="Q221" s="2">
        <v>5.8464000000000001E-5</v>
      </c>
      <c r="R221" s="2">
        <v>5.8464000000000001E-5</v>
      </c>
      <c r="S221" s="2">
        <v>5.8464000000000001E-5</v>
      </c>
      <c r="T221" s="2">
        <v>5.8464000000000001E-5</v>
      </c>
      <c r="U221" s="2">
        <v>0</v>
      </c>
      <c r="V221">
        <v>0</v>
      </c>
      <c r="W221">
        <v>0</v>
      </c>
      <c r="X221" t="s">
        <v>43</v>
      </c>
    </row>
    <row r="222" spans="1:24" x14ac:dyDescent="0.25">
      <c r="A222" t="s">
        <v>315</v>
      </c>
      <c r="B222" t="s">
        <v>0</v>
      </c>
      <c r="C222" t="s">
        <v>2</v>
      </c>
      <c r="D222" t="s">
        <v>14</v>
      </c>
      <c r="E222" t="s">
        <v>2</v>
      </c>
      <c r="F222" t="s">
        <v>265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2">
        <v>7.9418800000000006E-5</v>
      </c>
      <c r="R222" s="2">
        <v>7.9418800000000006E-5</v>
      </c>
      <c r="S222" s="2">
        <v>7.9418800000000006E-5</v>
      </c>
      <c r="T222" s="2">
        <v>7.9418800000000006E-5</v>
      </c>
      <c r="U222" s="2">
        <v>7.9418800000000006E-5</v>
      </c>
      <c r="V222">
        <v>0</v>
      </c>
      <c r="W222">
        <v>0</v>
      </c>
      <c r="X222" t="s">
        <v>43</v>
      </c>
    </row>
    <row r="223" spans="1:24" x14ac:dyDescent="0.25">
      <c r="A223" t="s">
        <v>315</v>
      </c>
      <c r="B223" t="s">
        <v>0</v>
      </c>
      <c r="C223" t="s">
        <v>2</v>
      </c>
      <c r="D223" t="s">
        <v>14</v>
      </c>
      <c r="E223" t="s">
        <v>2</v>
      </c>
      <c r="F223" t="s">
        <v>266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 s="2">
        <v>9.52663E-5</v>
      </c>
      <c r="S223" s="2">
        <v>9.52663E-5</v>
      </c>
      <c r="T223" s="2">
        <v>9.52663E-5</v>
      </c>
      <c r="U223" s="2">
        <v>9.52663E-5</v>
      </c>
      <c r="V223">
        <v>0</v>
      </c>
      <c r="W223">
        <v>0</v>
      </c>
      <c r="X223" t="s">
        <v>43</v>
      </c>
    </row>
    <row r="224" spans="1:24" x14ac:dyDescent="0.25">
      <c r="A224" t="s">
        <v>315</v>
      </c>
      <c r="B224" t="s">
        <v>0</v>
      </c>
      <c r="C224" t="s">
        <v>2</v>
      </c>
      <c r="D224" t="s">
        <v>14</v>
      </c>
      <c r="E224" t="s">
        <v>2</v>
      </c>
      <c r="F224" t="s">
        <v>267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s="2">
        <v>1.24375E-4</v>
      </c>
      <c r="T224" s="2">
        <v>1.24375E-4</v>
      </c>
      <c r="U224" s="2">
        <v>1.24375E-4</v>
      </c>
      <c r="V224">
        <v>0</v>
      </c>
      <c r="W224">
        <v>0</v>
      </c>
      <c r="X224" t="s">
        <v>43</v>
      </c>
    </row>
    <row r="225" spans="1:24" x14ac:dyDescent="0.25">
      <c r="A225" t="s">
        <v>315</v>
      </c>
      <c r="B225" t="s">
        <v>0</v>
      </c>
      <c r="C225" t="s">
        <v>2</v>
      </c>
      <c r="D225" t="s">
        <v>14</v>
      </c>
      <c r="E225" t="s">
        <v>2</v>
      </c>
      <c r="F225" t="s">
        <v>268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 s="2">
        <v>1.61736E-4</v>
      </c>
      <c r="U225" s="2">
        <v>1.61736E-4</v>
      </c>
      <c r="V225">
        <v>0</v>
      </c>
      <c r="W225">
        <v>0</v>
      </c>
      <c r="X225" t="s">
        <v>43</v>
      </c>
    </row>
    <row r="226" spans="1:24" x14ac:dyDescent="0.25">
      <c r="A226" t="s">
        <v>315</v>
      </c>
      <c r="B226" t="s">
        <v>0</v>
      </c>
      <c r="C226" t="s">
        <v>2</v>
      </c>
      <c r="D226" t="s">
        <v>14</v>
      </c>
      <c r="E226" t="s">
        <v>2</v>
      </c>
      <c r="F226" t="s">
        <v>269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s="2">
        <v>1.19072E-4</v>
      </c>
      <c r="V226">
        <v>0</v>
      </c>
      <c r="W226">
        <v>0</v>
      </c>
      <c r="X22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Investment Cost</vt:lpstr>
      <vt:lpstr>Potential</vt:lpstr>
      <vt:lpstr>NZ50</vt:lpstr>
      <vt:lpstr>BAU</vt:lpstr>
      <vt:lpstr>NZ70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Varma</dc:creator>
  <cp:lastModifiedBy>Aman Malik</cp:lastModifiedBy>
  <dcterms:created xsi:type="dcterms:W3CDTF">2015-06-05T18:17:20Z</dcterms:created>
  <dcterms:modified xsi:type="dcterms:W3CDTF">2024-07-06T15:27:42Z</dcterms:modified>
</cp:coreProperties>
</file>